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Završni-2021-kons/ZA PREDAJU/Konsolidirano/HRK/"/>
    </mc:Choice>
  </mc:AlternateContent>
  <xr:revisionPtr revIDLastSave="1" documentId="8_{964B7288-137E-4FD9-B94B-6B8DD8147938}" xr6:coauthVersionLast="47" xr6:coauthVersionMax="47" xr10:uidLastSave="{51595273-F8DA-4238-AD57-E8DC2E254331}"/>
  <bookViews>
    <workbookView xWindow="22932" yWindow="-6768" windowWidth="23256" windowHeight="12720" activeTab="6" xr2:uid="{E150E942-BEE4-4DF0-AA05-22DDE831B68A}"/>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9" l="1"/>
  <c r="I24" i="19"/>
  <c r="I21" i="19"/>
  <c r="I20" i="19"/>
  <c r="I50" i="19" l="1"/>
  <c r="H11" i="20" l="1"/>
  <c r="I112" i="19" l="1"/>
  <c r="H13" i="21" l="1"/>
  <c r="I13" i="21"/>
  <c r="H112" i="19" l="1"/>
  <c r="I90" i="19" l="1"/>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Q10" i="22"/>
  <c r="Q30" i="22" s="1"/>
  <c r="Q36" i="22" s="1"/>
  <c r="Q39" i="22" s="1"/>
  <c r="Q59" i="22" s="1"/>
  <c r="R10" i="22"/>
  <c r="R30" i="22" s="1"/>
  <c r="R36" i="22" s="1"/>
  <c r="R39" i="22" s="1"/>
  <c r="R59" i="22" s="1"/>
  <c r="U10" i="22"/>
  <c r="U30" i="22" s="1"/>
  <c r="U39" i="22" s="1"/>
  <c r="U59" i="22" s="1"/>
  <c r="V10" i="22"/>
  <c r="V30" i="22" s="1"/>
  <c r="V39" i="22" s="1"/>
  <c r="V59" i="22" s="1"/>
  <c r="X10" i="22"/>
  <c r="X30" i="22" s="1"/>
  <c r="X36" i="22" s="1"/>
  <c r="X39" i="22" s="1"/>
  <c r="X59" i="22" s="1"/>
  <c r="Y10" i="22"/>
  <c r="Y30" i="22" s="1"/>
  <c r="H10" i="22"/>
  <c r="H30" i="22" s="1"/>
  <c r="H36" i="22" s="1"/>
  <c r="H39" i="22" s="1"/>
  <c r="H59" i="22" s="1"/>
  <c r="I48" i="21"/>
  <c r="H48" i="21"/>
  <c r="I42" i="21"/>
  <c r="H42" i="21"/>
  <c r="P39" i="22" l="1"/>
  <c r="P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I55" i="20" l="1"/>
  <c r="W36" i="22"/>
  <c r="W39" i="22" s="1"/>
  <c r="W59" i="22" s="1"/>
  <c r="I24" i="20"/>
  <c r="I27" i="20" s="1"/>
  <c r="H24" i="20"/>
  <c r="H27" i="20" s="1"/>
  <c r="H55" i="20"/>
  <c r="I42" i="20"/>
  <c r="I36" i="21"/>
  <c r="I51" i="21" s="1"/>
  <c r="I53" i="21" s="1"/>
  <c r="H42" i="20"/>
  <c r="H36" i="21"/>
  <c r="H51" i="21" s="1"/>
  <c r="H53" i="21" s="1"/>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Y36" i="22" l="1"/>
  <c r="Y39" i="22" s="1"/>
  <c r="Y59" i="22" s="1"/>
  <c r="H57" i="20"/>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8" i="19" s="1"/>
  <c r="I108" i="19" s="1"/>
  <c r="I111" i="19" s="1"/>
  <c r="H65" i="19"/>
  <c r="H88" i="19" s="1"/>
  <c r="H108" i="19" s="1"/>
  <c r="H111" i="19" s="1"/>
  <c r="H110" i="19" s="1"/>
  <c r="I110" i="19" l="1"/>
</calcChain>
</file>

<file path=xl/sharedStrings.xml><?xml version="1.0" encoding="utf-8"?>
<sst xmlns="http://schemas.openxmlformats.org/spreadsheetml/2006/main" count="534" uniqueCount="471">
  <si>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</si>
  <si>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</si>
  <si>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</si>
  <si>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</si>
  <si>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</si>
  <si>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</si>
  <si>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</si>
  <si>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</si>
  <si>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</si>
  <si>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</si>
  <si>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</si>
  <si>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</si>
  <si>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</si>
  <si>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</si>
  <si>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</si>
  <si>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</si>
  <si>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</si>
  <si>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</si>
  <si>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</si>
  <si>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</si>
  <si>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</si>
  <si>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</si>
  <si>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</si>
  <si>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</si>
  <si>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</si>
  <si>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</si>
  <si>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</si>
  <si>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</si>
  <si>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</si>
  <si>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</si>
  <si>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</si>
  <si>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</si>
  <si>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</si>
  <si>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</si>
  <si>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</si>
  <si>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</si>
  <si>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</si>
  <si>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</si>
  <si>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</si>
  <si>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</si>
  <si>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</si>
  <si>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</si>
  <si>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</si>
  <si>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</si>
  <si>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</si>
  <si>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</si>
  <si>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</si>
  <si>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</si>
  <si>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</si>
  <si>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</si>
  <si>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</si>
  <si>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</si>
  <si>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</si>
  <si>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</si>
  <si>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</si>
  <si>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</si>
  <si>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</si>
  <si>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</si>
  <si>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</si>
  <si>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</si>
  <si>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</si>
  <si>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</si>
  <si>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</si>
  <si>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</si>
  <si>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</si>
  <si>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</si>
  <si>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</si>
  <si>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</si>
  <si>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</si>
  <si>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</si>
  <si>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</si>
  <si>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</si>
  <si>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</si>
  <si>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</si>
  <si>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</si>
  <si>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</si>
  <si>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</si>
  <si>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</si>
  <si>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</si>
  <si>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</si>
  <si>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</si>
  <si>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</si>
  <si>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</si>
  <si>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</si>
  <si>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</si>
  <si>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</si>
  <si>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</si>
  <si>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</si>
  <si>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</si>
  <si>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</si>
  <si>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</si>
  <si>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</si>
  <si>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</si>
  <si>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</si>
  <si>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</si>
  <si>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</si>
  <si>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</si>
  <si>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</si>
  <si>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</si>
  <si>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</si>
  <si>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</si>
  <si>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</si>
  <si>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</si>
  <si>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</si>
  <si>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</si>
  <si>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</si>
  <si>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</si>
  <si>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</si>
  <si>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</si>
  <si>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</si>
  <si>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</si>
  <si>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</si>
  <si>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</si>
  <si>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</si>
  <si>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</si>
  <si>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</si>
  <si>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</si>
  <si>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</si>
  <si>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</si>
  <si>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</si>
  <si>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</si>
  <si>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</si>
  <si>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</si>
  <si>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</si>
  <si>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</si>
  <si>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</si>
  <si>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</si>
  <si>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</si>
  <si>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</si>
  <si>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</si>
  <si>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</si>
  <si>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</si>
  <si>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</si>
  <si>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</si>
  <si>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</si>
  <si>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</si>
  <si>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</si>
  <si>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</si>
  <si>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</si>
  <si>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</si>
  <si>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</si>
  <si>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</si>
  <si>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</si>
  <si>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</si>
  <si>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</si>
  <si>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</si>
  <si>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</si>
  <si>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</si>
  <si>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</si>
  <si>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</si>
  <si>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</si>
  <si>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</si>
  <si>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</si>
  <si>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</si>
  <si>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</si>
  <si>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</si>
  <si>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</si>
  <si>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</si>
  <si>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</si>
  <si>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</si>
  <si>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</si>
  <si>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</si>
  <si>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</si>
  <si>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</si>
  <si>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</si>
  <si>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</si>
  <si>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</si>
  <si>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</si>
  <si>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</si>
  <si>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</si>
  <si>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</si>
  <si>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</si>
  <si>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</si>
  <si>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</si>
  <si>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</si>
  <si>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</si>
  <si>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</si>
  <si>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</si>
  <si>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</si>
  <si>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</si>
  <si>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</si>
  <si>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</si>
  <si>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</si>
  <si>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</si>
  <si>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</si>
  <si>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</si>
  <si>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</si>
  <si>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</si>
  <si>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</si>
  <si>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</si>
  <si>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</si>
  <si>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</si>
  <si>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</si>
  <si>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</si>
  <si>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</si>
  <si>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</si>
  <si>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</si>
  <si>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</si>
  <si>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</si>
  <si>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</si>
  <si>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</si>
  <si>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</si>
  <si>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</si>
  <si>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</si>
  <si>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</si>
  <si>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</si>
  <si>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</si>
  <si>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</si>
  <si>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</si>
  <si>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</si>
  <si>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</si>
  <si>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</si>
  <si>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</si>
  <si>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</si>
  <si>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</si>
  <si>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</si>
  <si>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</si>
  <si>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</si>
  <si>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</si>
  <si>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</si>
  <si>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</si>
  <si>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</si>
  <si>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</si>
  <si>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</si>
  <si>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</si>
  <si>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</si>
  <si>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</si>
  <si>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</si>
  <si>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</si>
  <si>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</si>
  <si>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</si>
  <si>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</si>
  <si>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</si>
  <si>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</si>
  <si>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</si>
  <si>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</si>
  <si>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</si>
  <si>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</si>
  <si>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</si>
  <si>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</si>
  <si>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</si>
  <si>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</si>
  <si>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</si>
  <si>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</si>
  <si>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</si>
  <si>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</si>
  <si>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</si>
  <si>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</si>
  <si>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</si>
  <si>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</si>
  <si>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</si>
  <si>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</si>
  <si>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</si>
  <si>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</si>
  <si>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</si>
  <si>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</si>
  <si>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</si>
  <si>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</si>
  <si>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</si>
  <si>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</si>
  <si>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</si>
  <si>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</si>
  <si>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</si>
  <si>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</si>
  <si>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</si>
  <si>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</si>
  <si>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</si>
  <si>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</si>
  <si>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</si>
  <si>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</si>
  <si>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</si>
  <si>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</si>
  <si>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</si>
  <si>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</si>
  <si>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</si>
  <si>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</si>
  <si>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</si>
  <si>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</si>
  <si>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</si>
  <si>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</si>
  <si>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</si>
  <si>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</si>
  <si>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</si>
  <si>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</si>
  <si>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</si>
  <si>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</si>
  <si>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</si>
  <si>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</si>
  <si>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</si>
  <si>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</si>
  <si>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</si>
  <si>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</si>
  <si>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</si>
  <si>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</si>
  <si>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</si>
  <si>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</si>
  <si>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</si>
  <si>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</si>
  <si>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</si>
  <si>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</si>
  <si>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</si>
  <si>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</si>
  <si>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</si>
  <si>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</si>
  <si>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</si>
  <si>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</si>
  <si>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</si>
  <si>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</si>
  <si>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</si>
  <si>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</si>
  <si>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</si>
  <si>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</si>
  <si>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</si>
  <si>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</si>
  <si>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</si>
  <si>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</si>
  <si>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</si>
  <si>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</si>
  <si>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</si>
  <si>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</si>
  <si>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</si>
  <si>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</si>
  <si>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</si>
  <si>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</si>
  <si>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</si>
  <si>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</si>
  <si>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</si>
  <si>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</si>
  <si>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</si>
  <si>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</si>
  <si>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</si>
  <si>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</si>
  <si>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</si>
  <si>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</si>
  <si>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</si>
  <si>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</si>
  <si>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</si>
  <si>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</si>
  <si>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</si>
  <si>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</si>
  <si>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</si>
  <si>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</si>
  <si>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</si>
  <si>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</si>
  <si>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</si>
  <si>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</si>
  <si>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</si>
  <si>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</si>
  <si>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</si>
  <si>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</si>
  <si>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</si>
  <si>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</si>
  <si>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</si>
  <si>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</si>
  <si>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</si>
  <si>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</si>
  <si>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</si>
  <si>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</si>
  <si>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</si>
  <si>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</si>
  <si>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</si>
  <si>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</si>
  <si>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</si>
  <si>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</si>
  <si>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</si>
  <si>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</si>
  <si>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</si>
  <si>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</si>
  <si>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</si>
  <si>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</si>
  <si>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</si>
  <si>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</si>
  <si>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</si>
  <si>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</si>
  <si>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</si>
  <si>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</si>
  <si>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</si>
  <si>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</si>
  <si>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</si>
  <si>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</si>
  <si>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</si>
  <si>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</si>
  <si>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</si>
  <si>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</si>
  <si>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</si>
  <si>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</si>
  <si>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</si>
  <si>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</si>
  <si>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</si>
  <si>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</si>
  <si>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</si>
  <si>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</si>
  <si>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</si>
  <si>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</si>
  <si>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</si>
  <si>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</si>
  <si>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</si>
  <si>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</si>
  <si>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</si>
  <si>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</si>
  <si>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</si>
  <si>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</si>
  <si>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</si>
  <si>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</si>
  <si>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</si>
  <si>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</si>
  <si>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</si>
  <si>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</si>
  <si>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</si>
  <si>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</si>
  <si>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</si>
  <si>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</si>
  <si>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</si>
  <si>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</si>
  <si>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</si>
  <si>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</si>
  <si>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</si>
  <si>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</si>
  <si>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</si>
  <si>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</si>
  <si>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</si>
  <si>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</si>
  <si>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</si>
  <si>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</si>
  <si>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</si>
  <si>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</si>
  <si>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</si>
  <si>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</si>
  <si>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</si>
  <si>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</si>
  <si>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</si>
  <si>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</si>
  <si>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</si>
  <si>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</si>
  <si>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</si>
  <si>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</si>
  <si>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</si>
  <si>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</si>
  <si>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</si>
  <si>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</si>
  <si>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</si>
  <si>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</si>
  <si>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</si>
  <si>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</si>
  <si>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</si>
  <si>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</si>
  <si>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HR</t>
  </si>
  <si>
    <t>stanje na dan 31.12.2021.</t>
  </si>
  <si>
    <t>u razdoblju 01.01.2021. do 31.12.2021.</t>
  </si>
  <si>
    <t>1285</t>
  </si>
  <si>
    <t>JADRAN d.d.</t>
  </si>
  <si>
    <t>CRIKVENICA</t>
  </si>
  <si>
    <t>74780030Q33IX8LEE969</t>
  </si>
  <si>
    <t>040000817</t>
  </si>
  <si>
    <t>BANA JELAČIĆA  16</t>
  </si>
  <si>
    <t>uprava@jadran-crikvenica.hr</t>
  </si>
  <si>
    <t>www.jadran-crikvenica.hr</t>
  </si>
  <si>
    <t>CLUB ADRIATIC d.o.o.</t>
  </si>
  <si>
    <t xml:space="preserve">BAŠKA VODA, KRALJA PETRA KREŠIMIRA IV 11 </t>
  </si>
  <si>
    <t>STOLIST d.o.o.</t>
  </si>
  <si>
    <t>CRIKVENICA, FRANKOPANSKA  22</t>
  </si>
  <si>
    <t>NATALI IVANČIĆ  MAJETIĆ</t>
  </si>
  <si>
    <t>051/800-482</t>
  </si>
  <si>
    <t>financije@jadran-crikvenica.hr</t>
  </si>
  <si>
    <t xml:space="preserve">PricewaterhouseCoopers d.o.o. </t>
  </si>
  <si>
    <t>Tamara Maćašović</t>
  </si>
  <si>
    <t xml:space="preserve">BILJEŠKE UZ FINANCIJSKE IZVJEŠTAJE - GFI
Naziv izdavatelja:   JADRAN d.d.
OIB:  56994999963
Izvještajno razdoblje: 01.01.2021.-31.12.2021.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</si>
  <si>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Detaljnije informacije o financijskim izvještajima dostupne su u PDF dokumentu "Godišnje izvješće za 2021. godinu" koji je istovremeno s ovim dokumentom objavljen na internetskim stranicama HANFE, Zagrebačke burze i Izdavatelja.</t>
  </si>
  <si>
    <t>Obveznik: JADRAN d.d.</t>
  </si>
  <si>
    <t xml:space="preserve">Obveznik: JADRAN d.d. </t>
  </si>
  <si>
    <t xml:space="preserve">Revidirani konsolidirani financijski izvještaji JADRAN d.d. za razdoblje 01.01.-31.12.2021. godine pripremljeni su u skladu sa Zakonom o računovodstvu Republike Hrvatske i Međunarodnim standardima financijskog izvještavanja (MSFI) te daju cjelovit i istinit prikaz imovine i obveza, dobitka i gubitka, financijskog položaja i poslovanja.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</si>
</sst>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284">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5" fillId="0" borderId="31" xfId="0" applyNumberFormat="1" applyFont="1" applyFill="1" applyBorder="1" applyAlignment="1" applyProtection="1">
      <alignment horizontal="right" vertical="center" shrinkToFit="1"/>
      <protection locked="0"/>
    </xf>
    <xf numFmtId="3" fontId="5" fillId="0" borderId="30" xfId="4"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0" fontId="0" fillId="0" borderId="0" xfId="0"/>
    <xf numFmtId="0" fontId="0" fillId="10" borderId="0" xfId="0" applyFill="1"/>
    <xf numFmtId="0" fontId="4" fillId="11" borderId="4" xfId="0" applyFont="1" applyFill="1" applyBorder="1" applyAlignment="1" applyProtection="1">
      <alignment horizontal="center" vertical="center"/>
      <protection locked="0"/>
    </xf>
    <xf numFmtId="0" fontId="2" fillId="10" borderId="0" xfId="0" applyFont="1" applyFill="1"/>
    <xf numFmtId="0" fontId="0" fillId="0" borderId="0" xfId="0" applyFill="1"/>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left" vertical="center"/>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5" borderId="6" xfId="3" applyFont="1" applyFill="1" applyBorder="1" applyAlignment="1" applyProtection="1">
      <alignment vertical="center" wrapText="1"/>
      <protection locked="0"/>
    </xf>
    <xf numFmtId="0" fontId="6" fillId="5" borderId="7"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2" fillId="0" borderId="0" xfId="0" applyFont="1" applyAlignment="1">
      <alignment horizontal="left" vertical="top" wrapText="1"/>
    </xf>
    <xf numFmtId="0" fontId="2" fillId="10" borderId="0" xfId="0" applyFont="1" applyFill="1" applyAlignment="1">
      <alignment horizontal="left" wrapText="1"/>
    </xf>
  </cellXfs>
  <cellStyles count="6">
    <cellStyle name="Hyperlink 2" xfId="2" xr:uid="{00000000-0005-0000-0000-000000000000}"/>
    <cellStyle name="Normal 2" xfId="3" xr:uid="{00000000-0005-0000-0000-000002000000}"/>
    <cellStyle name="Normal 2 2" xfId="4" xr:uid="{00000000-0005-0000-0000-000003000000}"/>
    <cellStyle name="Normal 3" xfId="5" xr:uid="{00000000-0005-0000-0000-000004000000}"/>
    <cellStyle name="Normalno" xfId="0" builtinId="0"/>
    <cellStyle name="Style 1" xfId="1" xr:uid="{00000000-0005-0000-0000-00000500000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28" workbookViewId="0">
      <selection activeCell="C59" sqref="C59:J59"/>
    </sheetView>
  </sheetViews>
  <sheetFormatPr defaultRowHeight="13.2" x14ac:dyDescent="0.25"/>
  <cols>
    <col min="9" max="9" width="13.44140625" customWidth="1"/>
  </cols>
  <sheetData>
    <row r="1" spans="1:10" ht="15.6" x14ac:dyDescent="0.25">
      <c r="A1" s="171"/>
      <c r="B1" s="172"/>
      <c r="C1" s="172"/>
      <c r="D1" s="16"/>
      <c r="E1" s="16"/>
      <c r="F1" s="16"/>
      <c r="G1" s="16"/>
      <c r="H1" s="16"/>
      <c r="I1" s="16"/>
      <c r="J1" s="17"/>
    </row>
    <row r="2" spans="1:10" ht="14.4" customHeight="1" x14ac:dyDescent="0.25">
      <c r="A2" s="173" t="s">
        <v>317</v>
      </c>
      <c r="B2" s="174"/>
      <c r="C2" s="174"/>
      <c r="D2" s="174"/>
      <c r="E2" s="174"/>
      <c r="F2" s="174"/>
      <c r="G2" s="174"/>
      <c r="H2" s="174"/>
      <c r="I2" s="174"/>
      <c r="J2" s="175"/>
    </row>
    <row r="3" spans="1:10" ht="13.8" x14ac:dyDescent="0.25">
      <c r="A3" s="53"/>
      <c r="B3" s="54"/>
      <c r="C3" s="54"/>
      <c r="D3" s="54"/>
      <c r="E3" s="54"/>
      <c r="F3" s="54"/>
      <c r="G3" s="54"/>
      <c r="H3" s="54"/>
      <c r="I3" s="54"/>
      <c r="J3" s="55"/>
    </row>
    <row r="4" spans="1:10" ht="33.6" customHeight="1" x14ac:dyDescent="0.25">
      <c r="A4" s="176" t="s">
        <v>302</v>
      </c>
      <c r="B4" s="177"/>
      <c r="C4" s="177"/>
      <c r="D4" s="177"/>
      <c r="E4" s="178">
        <v>44197</v>
      </c>
      <c r="F4" s="179"/>
      <c r="G4" s="61" t="s">
        <v>0</v>
      </c>
      <c r="H4" s="178">
        <v>44561</v>
      </c>
      <c r="I4" s="179"/>
      <c r="J4" s="18"/>
    </row>
    <row r="5" spans="1:10" s="66" customFormat="1" ht="10.199999999999999" customHeight="1" x14ac:dyDescent="0.3">
      <c r="A5" s="180"/>
      <c r="B5" s="181"/>
      <c r="C5" s="181"/>
      <c r="D5" s="181"/>
      <c r="E5" s="181"/>
      <c r="F5" s="181"/>
      <c r="G5" s="181"/>
      <c r="H5" s="181"/>
      <c r="I5" s="181"/>
      <c r="J5" s="182"/>
    </row>
    <row r="6" spans="1:10" ht="20.399999999999999" customHeight="1" x14ac:dyDescent="0.25">
      <c r="A6" s="56"/>
      <c r="B6" s="67" t="s">
        <v>324</v>
      </c>
      <c r="C6" s="57"/>
      <c r="D6" s="57"/>
      <c r="E6" s="79">
        <v>2021</v>
      </c>
      <c r="F6" s="68"/>
      <c r="G6" s="61"/>
      <c r="H6" s="68"/>
      <c r="I6" s="68"/>
      <c r="J6" s="27"/>
    </row>
    <row r="7" spans="1:10" s="70" customFormat="1" ht="10.95" customHeight="1" x14ac:dyDescent="0.25">
      <c r="A7" s="56"/>
      <c r="B7" s="57"/>
      <c r="C7" s="57"/>
      <c r="D7" s="57"/>
      <c r="E7" s="69"/>
      <c r="F7" s="69"/>
      <c r="G7" s="61"/>
      <c r="H7" s="69"/>
      <c r="I7" s="69"/>
      <c r="J7" s="27"/>
    </row>
    <row r="8" spans="1:10" ht="37.950000000000003" customHeight="1" x14ac:dyDescent="0.25">
      <c r="A8" s="184" t="s">
        <v>325</v>
      </c>
      <c r="B8" s="185"/>
      <c r="C8" s="185"/>
      <c r="D8" s="185"/>
      <c r="E8" s="185"/>
      <c r="F8" s="185"/>
      <c r="G8" s="185"/>
      <c r="H8" s="185"/>
      <c r="I8" s="185"/>
      <c r="J8" s="19"/>
    </row>
    <row r="9" spans="1:10" ht="13.8" x14ac:dyDescent="0.25">
      <c r="A9" s="20"/>
      <c r="B9" s="50"/>
      <c r="C9" s="50"/>
      <c r="D9" s="50"/>
      <c r="E9" s="183"/>
      <c r="F9" s="183"/>
      <c r="G9" s="130"/>
      <c r="H9" s="130"/>
      <c r="I9" s="59"/>
      <c r="J9" s="60"/>
    </row>
    <row r="10" spans="1:10" ht="25.95" customHeight="1" x14ac:dyDescent="0.25">
      <c r="A10" s="151" t="s">
        <v>303</v>
      </c>
      <c r="B10" s="152"/>
      <c r="C10" s="142">
        <v>3145662</v>
      </c>
      <c r="D10" s="143"/>
      <c r="E10" s="51"/>
      <c r="F10" s="186" t="s">
        <v>326</v>
      </c>
      <c r="G10" s="187"/>
      <c r="H10" s="142" t="s">
        <v>446</v>
      </c>
      <c r="I10" s="143"/>
      <c r="J10" s="21"/>
    </row>
    <row r="11" spans="1:10" ht="15.6" customHeight="1" x14ac:dyDescent="0.25">
      <c r="A11" s="20"/>
      <c r="B11" s="50"/>
      <c r="C11" s="50"/>
      <c r="D11" s="50"/>
      <c r="E11" s="170"/>
      <c r="F11" s="170"/>
      <c r="G11" s="170"/>
      <c r="H11" s="170"/>
      <c r="I11" s="52"/>
      <c r="J11" s="21"/>
    </row>
    <row r="12" spans="1:10" ht="21" customHeight="1" x14ac:dyDescent="0.25">
      <c r="A12" s="132" t="s">
        <v>318</v>
      </c>
      <c r="B12" s="152"/>
      <c r="C12" s="163" t="s">
        <v>453</v>
      </c>
      <c r="D12" s="164"/>
      <c r="E12" s="169"/>
      <c r="F12" s="170"/>
      <c r="G12" s="170"/>
      <c r="H12" s="170"/>
      <c r="I12" s="52"/>
      <c r="J12" s="21"/>
    </row>
    <row r="13" spans="1:10" ht="10.95" customHeight="1" x14ac:dyDescent="0.25">
      <c r="A13" s="51"/>
      <c r="B13" s="52"/>
      <c r="C13" s="50"/>
      <c r="D13" s="50"/>
      <c r="E13" s="130"/>
      <c r="F13" s="130"/>
      <c r="G13" s="130"/>
      <c r="H13" s="130"/>
      <c r="I13" s="50"/>
      <c r="J13" s="22"/>
    </row>
    <row r="14" spans="1:10" ht="22.95" customHeight="1" x14ac:dyDescent="0.25">
      <c r="A14" s="132" t="s">
        <v>304</v>
      </c>
      <c r="B14" s="162"/>
      <c r="C14" s="142">
        <v>56994999963</v>
      </c>
      <c r="D14" s="143"/>
      <c r="E14" s="168"/>
      <c r="F14" s="153"/>
      <c r="G14" s="65" t="s">
        <v>327</v>
      </c>
      <c r="H14" s="142" t="s">
        <v>452</v>
      </c>
      <c r="I14" s="143"/>
      <c r="J14" s="62"/>
    </row>
    <row r="15" spans="1:10" ht="14.4" customHeight="1" x14ac:dyDescent="0.25">
      <c r="A15" s="51"/>
      <c r="B15" s="52"/>
      <c r="C15" s="50"/>
      <c r="D15" s="50"/>
      <c r="E15" s="130"/>
      <c r="F15" s="130"/>
      <c r="G15" s="130"/>
      <c r="H15" s="130"/>
      <c r="I15" s="50"/>
      <c r="J15" s="22"/>
    </row>
    <row r="16" spans="1:10" ht="13.2" customHeight="1" x14ac:dyDescent="0.25">
      <c r="A16" s="132" t="s">
        <v>328</v>
      </c>
      <c r="B16" s="162"/>
      <c r="C16" s="163" t="s">
        <v>449</v>
      </c>
      <c r="D16" s="164"/>
      <c r="E16" s="58"/>
      <c r="F16" s="58"/>
      <c r="G16" s="58"/>
      <c r="H16" s="58"/>
      <c r="I16" s="58"/>
      <c r="J16" s="62"/>
    </row>
    <row r="17" spans="1:10" ht="14.4" customHeight="1" x14ac:dyDescent="0.25">
      <c r="A17" s="165"/>
      <c r="B17" s="166"/>
      <c r="C17" s="166"/>
      <c r="D17" s="166"/>
      <c r="E17" s="166"/>
      <c r="F17" s="166"/>
      <c r="G17" s="166"/>
      <c r="H17" s="166"/>
      <c r="I17" s="166"/>
      <c r="J17" s="167"/>
    </row>
    <row r="18" spans="1:10" x14ac:dyDescent="0.25">
      <c r="A18" s="151" t="s">
        <v>305</v>
      </c>
      <c r="B18" s="152"/>
      <c r="C18" s="134" t="s">
        <v>450</v>
      </c>
      <c r="D18" s="135"/>
      <c r="E18" s="135"/>
      <c r="F18" s="135"/>
      <c r="G18" s="135"/>
      <c r="H18" s="135"/>
      <c r="I18" s="135"/>
      <c r="J18" s="136"/>
    </row>
    <row r="19" spans="1:10" ht="13.8" x14ac:dyDescent="0.25">
      <c r="A19" s="20"/>
      <c r="B19" s="50"/>
      <c r="C19" s="64"/>
      <c r="D19" s="50"/>
      <c r="E19" s="130"/>
      <c r="F19" s="130"/>
      <c r="G19" s="130"/>
      <c r="H19" s="130"/>
      <c r="I19" s="50"/>
      <c r="J19" s="22"/>
    </row>
    <row r="20" spans="1:10" ht="13.8" x14ac:dyDescent="0.25">
      <c r="A20" s="151" t="s">
        <v>306</v>
      </c>
      <c r="B20" s="152"/>
      <c r="C20" s="142">
        <v>51260</v>
      </c>
      <c r="D20" s="143"/>
      <c r="E20" s="130"/>
      <c r="F20" s="130"/>
      <c r="G20" s="134" t="s">
        <v>451</v>
      </c>
      <c r="H20" s="135"/>
      <c r="I20" s="135"/>
      <c r="J20" s="136"/>
    </row>
    <row r="21" spans="1:10" ht="13.8" x14ac:dyDescent="0.25">
      <c r="A21" s="20"/>
      <c r="B21" s="50"/>
      <c r="C21" s="50"/>
      <c r="D21" s="50"/>
      <c r="E21" s="130"/>
      <c r="F21" s="130"/>
      <c r="G21" s="130"/>
      <c r="H21" s="130"/>
      <c r="I21" s="50"/>
      <c r="J21" s="22"/>
    </row>
    <row r="22" spans="1:10" x14ac:dyDescent="0.25">
      <c r="A22" s="151" t="s">
        <v>307</v>
      </c>
      <c r="B22" s="152"/>
      <c r="C22" s="134" t="s">
        <v>454</v>
      </c>
      <c r="D22" s="135"/>
      <c r="E22" s="135"/>
      <c r="F22" s="135"/>
      <c r="G22" s="135"/>
      <c r="H22" s="135"/>
      <c r="I22" s="135"/>
      <c r="J22" s="136"/>
    </row>
    <row r="23" spans="1:10" ht="13.8" x14ac:dyDescent="0.25">
      <c r="A23" s="20"/>
      <c r="B23" s="50"/>
      <c r="C23" s="50"/>
      <c r="D23" s="50"/>
      <c r="E23" s="130"/>
      <c r="F23" s="130"/>
      <c r="G23" s="130"/>
      <c r="H23" s="130"/>
      <c r="I23" s="50"/>
      <c r="J23" s="22"/>
    </row>
    <row r="24" spans="1:10" ht="13.8" x14ac:dyDescent="0.25">
      <c r="A24" s="151" t="s">
        <v>308</v>
      </c>
      <c r="B24" s="152"/>
      <c r="C24" s="157" t="s">
        <v>455</v>
      </c>
      <c r="D24" s="158"/>
      <c r="E24" s="158"/>
      <c r="F24" s="158"/>
      <c r="G24" s="158"/>
      <c r="H24" s="158"/>
      <c r="I24" s="158"/>
      <c r="J24" s="159"/>
    </row>
    <row r="25" spans="1:10" ht="13.8" x14ac:dyDescent="0.25">
      <c r="A25" s="20"/>
      <c r="B25" s="50"/>
      <c r="C25" s="64"/>
      <c r="D25" s="50"/>
      <c r="E25" s="130"/>
      <c r="F25" s="130"/>
      <c r="G25" s="130"/>
      <c r="H25" s="130"/>
      <c r="I25" s="50"/>
      <c r="J25" s="22"/>
    </row>
    <row r="26" spans="1:10" ht="13.8" x14ac:dyDescent="0.25">
      <c r="A26" s="151" t="s">
        <v>309</v>
      </c>
      <c r="B26" s="152"/>
      <c r="C26" s="157" t="s">
        <v>456</v>
      </c>
      <c r="D26" s="158"/>
      <c r="E26" s="158"/>
      <c r="F26" s="158"/>
      <c r="G26" s="158"/>
      <c r="H26" s="158"/>
      <c r="I26" s="158"/>
      <c r="J26" s="159"/>
    </row>
    <row r="27" spans="1:10" ht="13.95" customHeight="1" x14ac:dyDescent="0.25">
      <c r="A27" s="20"/>
      <c r="B27" s="50"/>
      <c r="C27" s="64"/>
      <c r="D27" s="50"/>
      <c r="E27" s="130"/>
      <c r="F27" s="130"/>
      <c r="G27" s="130"/>
      <c r="H27" s="130"/>
      <c r="I27" s="50"/>
      <c r="J27" s="22"/>
    </row>
    <row r="28" spans="1:10" ht="22.95" customHeight="1" x14ac:dyDescent="0.25">
      <c r="A28" s="132" t="s">
        <v>319</v>
      </c>
      <c r="B28" s="152"/>
      <c r="C28" s="35">
        <v>320</v>
      </c>
      <c r="D28" s="23"/>
      <c r="E28" s="156"/>
      <c r="F28" s="156"/>
      <c r="G28" s="156"/>
      <c r="H28" s="156"/>
      <c r="I28" s="160"/>
      <c r="J28" s="161"/>
    </row>
    <row r="29" spans="1:10" ht="13.8" x14ac:dyDescent="0.25">
      <c r="A29" s="20"/>
      <c r="B29" s="50"/>
      <c r="C29" s="50"/>
      <c r="D29" s="50"/>
      <c r="E29" s="130"/>
      <c r="F29" s="130"/>
      <c r="G29" s="130"/>
      <c r="H29" s="130"/>
      <c r="I29" s="50"/>
      <c r="J29" s="22"/>
    </row>
    <row r="30" spans="1:10" ht="14.4" x14ac:dyDescent="0.25">
      <c r="A30" s="151" t="s">
        <v>310</v>
      </c>
      <c r="B30" s="152"/>
      <c r="C30" s="78" t="s">
        <v>331</v>
      </c>
      <c r="D30" s="144" t="s">
        <v>329</v>
      </c>
      <c r="E30" s="145"/>
      <c r="F30" s="145"/>
      <c r="G30" s="145"/>
      <c r="H30" s="71" t="s">
        <v>330</v>
      </c>
      <c r="I30" s="72" t="s">
        <v>331</v>
      </c>
      <c r="J30" s="73"/>
    </row>
    <row r="31" spans="1:10" ht="13.8" x14ac:dyDescent="0.25">
      <c r="A31" s="151"/>
      <c r="B31" s="152"/>
      <c r="C31" s="24"/>
      <c r="D31" s="61"/>
      <c r="E31" s="153"/>
      <c r="F31" s="153"/>
      <c r="G31" s="153"/>
      <c r="H31" s="153"/>
      <c r="I31" s="154"/>
      <c r="J31" s="155"/>
    </row>
    <row r="32" spans="1:10" ht="13.8" x14ac:dyDescent="0.25">
      <c r="A32" s="151" t="s">
        <v>320</v>
      </c>
      <c r="B32" s="152"/>
      <c r="C32" s="35" t="s">
        <v>334</v>
      </c>
      <c r="D32" s="144" t="s">
        <v>332</v>
      </c>
      <c r="E32" s="145"/>
      <c r="F32" s="145"/>
      <c r="G32" s="145"/>
      <c r="H32" s="74" t="s">
        <v>333</v>
      </c>
      <c r="I32" s="75" t="s">
        <v>334</v>
      </c>
      <c r="J32" s="76"/>
    </row>
    <row r="33" spans="1:10" ht="13.8" x14ac:dyDescent="0.25">
      <c r="A33" s="20"/>
      <c r="B33" s="50"/>
      <c r="C33" s="50"/>
      <c r="D33" s="50"/>
      <c r="E33" s="130"/>
      <c r="F33" s="130"/>
      <c r="G33" s="130"/>
      <c r="H33" s="130"/>
      <c r="I33" s="50"/>
      <c r="J33" s="22"/>
    </row>
    <row r="34" spans="1:10" x14ac:dyDescent="0.25">
      <c r="A34" s="144" t="s">
        <v>321</v>
      </c>
      <c r="B34" s="145"/>
      <c r="C34" s="145"/>
      <c r="D34" s="145"/>
      <c r="E34" s="145" t="s">
        <v>311</v>
      </c>
      <c r="F34" s="145"/>
      <c r="G34" s="145"/>
      <c r="H34" s="145"/>
      <c r="I34" s="145"/>
      <c r="J34" s="25" t="s">
        <v>312</v>
      </c>
    </row>
    <row r="35" spans="1:10" ht="13.8" x14ac:dyDescent="0.25">
      <c r="A35" s="20"/>
      <c r="B35" s="50"/>
      <c r="C35" s="50"/>
      <c r="D35" s="50"/>
      <c r="E35" s="130"/>
      <c r="F35" s="130"/>
      <c r="G35" s="130"/>
      <c r="H35" s="130"/>
      <c r="I35" s="50"/>
      <c r="J35" s="60"/>
    </row>
    <row r="36" spans="1:10" x14ac:dyDescent="0.25">
      <c r="A36" s="146" t="s">
        <v>457</v>
      </c>
      <c r="B36" s="147"/>
      <c r="C36" s="147"/>
      <c r="D36" s="147"/>
      <c r="E36" s="146" t="s">
        <v>458</v>
      </c>
      <c r="F36" s="147"/>
      <c r="G36" s="147"/>
      <c r="H36" s="147"/>
      <c r="I36" s="149"/>
      <c r="J36" s="126">
        <v>1634470</v>
      </c>
    </row>
    <row r="37" spans="1:10" ht="13.8" x14ac:dyDescent="0.25">
      <c r="A37" s="20"/>
      <c r="B37" s="50"/>
      <c r="C37" s="64"/>
      <c r="D37" s="150"/>
      <c r="E37" s="150"/>
      <c r="F37" s="150"/>
      <c r="G37" s="150"/>
      <c r="H37" s="150"/>
      <c r="I37" s="150"/>
      <c r="J37" s="22"/>
    </row>
    <row r="38" spans="1:10" x14ac:dyDescent="0.25">
      <c r="A38" s="146" t="s">
        <v>459</v>
      </c>
      <c r="B38" s="147"/>
      <c r="C38" s="147"/>
      <c r="D38" s="149"/>
      <c r="E38" s="146" t="s">
        <v>460</v>
      </c>
      <c r="F38" s="147"/>
      <c r="G38" s="147"/>
      <c r="H38" s="147"/>
      <c r="I38" s="149"/>
      <c r="J38" s="35">
        <v>2741865</v>
      </c>
    </row>
    <row r="39" spans="1:10" ht="13.8" x14ac:dyDescent="0.25">
      <c r="A39" s="20"/>
      <c r="B39" s="50"/>
      <c r="C39" s="64"/>
      <c r="D39" s="63"/>
      <c r="E39" s="150"/>
      <c r="F39" s="150"/>
      <c r="G39" s="150"/>
      <c r="H39" s="150"/>
      <c r="I39" s="52"/>
      <c r="J39" s="22"/>
    </row>
    <row r="40" spans="1:10" x14ac:dyDescent="0.25">
      <c r="A40" s="137"/>
      <c r="B40" s="138"/>
      <c r="C40" s="138"/>
      <c r="D40" s="139"/>
      <c r="E40" s="137"/>
      <c r="F40" s="138"/>
      <c r="G40" s="138"/>
      <c r="H40" s="138"/>
      <c r="I40" s="139"/>
      <c r="J40" s="35"/>
    </row>
    <row r="41" spans="1:10" ht="13.8" x14ac:dyDescent="0.25">
      <c r="A41" s="20"/>
      <c r="B41" s="81"/>
      <c r="C41" s="80"/>
      <c r="D41" s="82"/>
      <c r="E41" s="82"/>
      <c r="F41" s="82"/>
      <c r="G41" s="82"/>
      <c r="H41" s="82"/>
      <c r="I41" s="83"/>
      <c r="J41" s="22"/>
    </row>
    <row r="42" spans="1:10" x14ac:dyDescent="0.25">
      <c r="A42" s="137"/>
      <c r="B42" s="138"/>
      <c r="C42" s="138"/>
      <c r="D42" s="139"/>
      <c r="E42" s="137"/>
      <c r="F42" s="138"/>
      <c r="G42" s="138"/>
      <c r="H42" s="138"/>
      <c r="I42" s="139"/>
      <c r="J42" s="35"/>
    </row>
    <row r="43" spans="1:10" ht="13.8" x14ac:dyDescent="0.25">
      <c r="A43" s="26"/>
      <c r="B43" s="64"/>
      <c r="C43" s="129"/>
      <c r="D43" s="129"/>
      <c r="E43" s="130"/>
      <c r="F43" s="130"/>
      <c r="G43" s="129"/>
      <c r="H43" s="129"/>
      <c r="I43" s="129"/>
      <c r="J43" s="22"/>
    </row>
    <row r="44" spans="1:10" x14ac:dyDescent="0.25">
      <c r="A44" s="137"/>
      <c r="B44" s="138"/>
      <c r="C44" s="138"/>
      <c r="D44" s="139"/>
      <c r="E44" s="137"/>
      <c r="F44" s="138"/>
      <c r="G44" s="138"/>
      <c r="H44" s="138"/>
      <c r="I44" s="139"/>
      <c r="J44" s="35"/>
    </row>
    <row r="45" spans="1:10" ht="13.8" x14ac:dyDescent="0.25">
      <c r="A45" s="26"/>
      <c r="B45" s="64"/>
      <c r="C45" s="64"/>
      <c r="D45" s="50"/>
      <c r="E45" s="148"/>
      <c r="F45" s="148"/>
      <c r="G45" s="129"/>
      <c r="H45" s="129"/>
      <c r="I45" s="50"/>
      <c r="J45" s="22"/>
    </row>
    <row r="46" spans="1:10" x14ac:dyDescent="0.25">
      <c r="A46" s="137"/>
      <c r="B46" s="138"/>
      <c r="C46" s="138"/>
      <c r="D46" s="139"/>
      <c r="E46" s="137"/>
      <c r="F46" s="138"/>
      <c r="G46" s="138"/>
      <c r="H46" s="138"/>
      <c r="I46" s="139"/>
      <c r="J46" s="35"/>
    </row>
    <row r="47" spans="1:10" ht="13.8" x14ac:dyDescent="0.25">
      <c r="A47" s="26"/>
      <c r="B47" s="64"/>
      <c r="C47" s="64"/>
      <c r="D47" s="50"/>
      <c r="E47" s="130"/>
      <c r="F47" s="130"/>
      <c r="G47" s="129"/>
      <c r="H47" s="129"/>
      <c r="I47" s="50"/>
      <c r="J47" s="77" t="s">
        <v>335</v>
      </c>
    </row>
    <row r="48" spans="1:10" ht="13.8" x14ac:dyDescent="0.25">
      <c r="A48" s="26"/>
      <c r="B48" s="64"/>
      <c r="C48" s="64"/>
      <c r="D48" s="50"/>
      <c r="E48" s="130"/>
      <c r="F48" s="130"/>
      <c r="G48" s="129"/>
      <c r="H48" s="129"/>
      <c r="I48" s="50"/>
      <c r="J48" s="77" t="s">
        <v>336</v>
      </c>
    </row>
    <row r="49" spans="1:10" ht="14.4" customHeight="1" x14ac:dyDescent="0.25">
      <c r="A49" s="132" t="s">
        <v>313</v>
      </c>
      <c r="B49" s="133"/>
      <c r="C49" s="142" t="s">
        <v>336</v>
      </c>
      <c r="D49" s="143"/>
      <c r="E49" s="140" t="s">
        <v>337</v>
      </c>
      <c r="F49" s="141"/>
      <c r="G49" s="134"/>
      <c r="H49" s="135"/>
      <c r="I49" s="135"/>
      <c r="J49" s="136"/>
    </row>
    <row r="50" spans="1:10" ht="13.8" x14ac:dyDescent="0.25">
      <c r="A50" s="26"/>
      <c r="B50" s="64"/>
      <c r="C50" s="129"/>
      <c r="D50" s="129"/>
      <c r="E50" s="130"/>
      <c r="F50" s="130"/>
      <c r="G50" s="131" t="s">
        <v>338</v>
      </c>
      <c r="H50" s="131"/>
      <c r="I50" s="131"/>
      <c r="J50" s="27"/>
    </row>
    <row r="51" spans="1:10" ht="13.95" customHeight="1" x14ac:dyDescent="0.25">
      <c r="A51" s="132" t="s">
        <v>314</v>
      </c>
      <c r="B51" s="133"/>
      <c r="C51" s="134" t="s">
        <v>461</v>
      </c>
      <c r="D51" s="135"/>
      <c r="E51" s="135"/>
      <c r="F51" s="135"/>
      <c r="G51" s="135"/>
      <c r="H51" s="135"/>
      <c r="I51" s="135"/>
      <c r="J51" s="136"/>
    </row>
    <row r="52" spans="1:10" ht="13.8" x14ac:dyDescent="0.25">
      <c r="A52" s="20"/>
      <c r="B52" s="50"/>
      <c r="C52" s="156" t="s">
        <v>315</v>
      </c>
      <c r="D52" s="156"/>
      <c r="E52" s="156"/>
      <c r="F52" s="156"/>
      <c r="G52" s="156"/>
      <c r="H52" s="156"/>
      <c r="I52" s="156"/>
      <c r="J52" s="22"/>
    </row>
    <row r="53" spans="1:10" ht="13.8" x14ac:dyDescent="0.25">
      <c r="A53" s="132" t="s">
        <v>316</v>
      </c>
      <c r="B53" s="133"/>
      <c r="C53" s="192" t="s">
        <v>462</v>
      </c>
      <c r="D53" s="193"/>
      <c r="E53" s="194"/>
      <c r="F53" s="130"/>
      <c r="G53" s="130"/>
      <c r="H53" s="145"/>
      <c r="I53" s="145"/>
      <c r="J53" s="195"/>
    </row>
    <row r="54" spans="1:10" ht="13.8" x14ac:dyDescent="0.25">
      <c r="A54" s="20"/>
      <c r="B54" s="50"/>
      <c r="C54" s="64"/>
      <c r="D54" s="50"/>
      <c r="E54" s="130"/>
      <c r="F54" s="130"/>
      <c r="G54" s="130"/>
      <c r="H54" s="130"/>
      <c r="I54" s="50"/>
      <c r="J54" s="22"/>
    </row>
    <row r="55" spans="1:10" ht="14.4" customHeight="1" x14ac:dyDescent="0.25">
      <c r="A55" s="132" t="s">
        <v>308</v>
      </c>
      <c r="B55" s="133"/>
      <c r="C55" s="188" t="s">
        <v>463</v>
      </c>
      <c r="D55" s="189"/>
      <c r="E55" s="189"/>
      <c r="F55" s="189"/>
      <c r="G55" s="189"/>
      <c r="H55" s="189"/>
      <c r="I55" s="189"/>
      <c r="J55" s="190"/>
    </row>
    <row r="56" spans="1:10" ht="13.8" x14ac:dyDescent="0.25">
      <c r="A56" s="20"/>
      <c r="B56" s="50"/>
      <c r="C56" s="50"/>
      <c r="D56" s="50"/>
      <c r="E56" s="130"/>
      <c r="F56" s="130"/>
      <c r="G56" s="130"/>
      <c r="H56" s="130"/>
      <c r="I56" s="50"/>
      <c r="J56" s="22"/>
    </row>
    <row r="57" spans="1:10" ht="13.8" x14ac:dyDescent="0.25">
      <c r="A57" s="132" t="s">
        <v>339</v>
      </c>
      <c r="B57" s="133"/>
      <c r="C57" s="188" t="s">
        <v>464</v>
      </c>
      <c r="D57" s="189"/>
      <c r="E57" s="189"/>
      <c r="F57" s="189"/>
      <c r="G57" s="189"/>
      <c r="H57" s="189"/>
      <c r="I57" s="189"/>
      <c r="J57" s="190"/>
    </row>
    <row r="58" spans="1:10" ht="14.4" customHeight="1" x14ac:dyDescent="0.25">
      <c r="A58" s="20"/>
      <c r="B58" s="50"/>
      <c r="C58" s="131" t="s">
        <v>340</v>
      </c>
      <c r="D58" s="131"/>
      <c r="E58" s="131"/>
      <c r="F58" s="131"/>
      <c r="G58" s="50"/>
      <c r="H58" s="50"/>
      <c r="I58" s="50"/>
      <c r="J58" s="22"/>
    </row>
    <row r="59" spans="1:10" ht="13.8" x14ac:dyDescent="0.25">
      <c r="A59" s="132" t="s">
        <v>341</v>
      </c>
      <c r="B59" s="133"/>
      <c r="C59" s="188" t="s">
        <v>465</v>
      </c>
      <c r="D59" s="189"/>
      <c r="E59" s="189"/>
      <c r="F59" s="189"/>
      <c r="G59" s="189"/>
      <c r="H59" s="189"/>
      <c r="I59" s="189"/>
      <c r="J59" s="190"/>
    </row>
    <row r="60" spans="1:10" ht="14.4" customHeight="1" x14ac:dyDescent="0.25">
      <c r="A60" s="28"/>
      <c r="B60" s="29"/>
      <c r="C60" s="191" t="s">
        <v>342</v>
      </c>
      <c r="D60" s="191"/>
      <c r="E60" s="191"/>
      <c r="F60" s="191"/>
      <c r="G60" s="191"/>
      <c r="H60" s="29"/>
      <c r="I60" s="29"/>
      <c r="J60" s="30"/>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25" workbookViewId="0">
      <selection activeCell="H134" sqref="H134:I134"/>
    </sheetView>
  </sheetViews>
  <sheetFormatPr defaultColWidth="8.88671875" defaultRowHeight="13.2" x14ac:dyDescent="0.25"/>
  <cols>
    <col min="1" max="7" width="8.88671875" style="12"/>
    <col min="8" max="9" width="15.6640625" style="34" customWidth="1"/>
    <col min="10" max="10" width="10.33203125" style="12" bestFit="1" customWidth="1"/>
    <col min="11" max="16384" width="8.88671875" style="12"/>
  </cols>
  <sheetData>
    <row r="1" spans="1:9" x14ac:dyDescent="0.25">
      <c r="A1" s="200" t="s">
        <v>1</v>
      </c>
      <c r="B1" s="201"/>
      <c r="C1" s="201"/>
      <c r="D1" s="201"/>
      <c r="E1" s="201"/>
      <c r="F1" s="201"/>
      <c r="G1" s="201"/>
      <c r="H1" s="201"/>
      <c r="I1" s="201"/>
    </row>
    <row r="2" spans="1:9" ht="12.75" customHeight="1" x14ac:dyDescent="0.25">
      <c r="A2" s="202" t="s">
        <v>447</v>
      </c>
      <c r="B2" s="203"/>
      <c r="C2" s="203"/>
      <c r="D2" s="203"/>
      <c r="E2" s="203"/>
      <c r="F2" s="203"/>
      <c r="G2" s="203"/>
      <c r="H2" s="203"/>
      <c r="I2" s="203"/>
    </row>
    <row r="3" spans="1:9" x14ac:dyDescent="0.25">
      <c r="A3" s="204" t="s">
        <v>279</v>
      </c>
      <c r="B3" s="205"/>
      <c r="C3" s="205"/>
      <c r="D3" s="205"/>
      <c r="E3" s="205"/>
      <c r="F3" s="205"/>
      <c r="G3" s="205"/>
      <c r="H3" s="205"/>
      <c r="I3" s="205"/>
    </row>
    <row r="4" spans="1:9" x14ac:dyDescent="0.25">
      <c r="A4" s="206" t="s">
        <v>468</v>
      </c>
      <c r="B4" s="207"/>
      <c r="C4" s="207"/>
      <c r="D4" s="207"/>
      <c r="E4" s="207"/>
      <c r="F4" s="207"/>
      <c r="G4" s="207"/>
      <c r="H4" s="207"/>
      <c r="I4" s="208"/>
    </row>
    <row r="5" spans="1:9" ht="31.2" thickBot="1" x14ac:dyDescent="0.3">
      <c r="A5" s="212" t="s">
        <v>2</v>
      </c>
      <c r="B5" s="213"/>
      <c r="C5" s="213"/>
      <c r="D5" s="213"/>
      <c r="E5" s="213"/>
      <c r="F5" s="214"/>
      <c r="G5" s="13" t="s">
        <v>104</v>
      </c>
      <c r="H5" s="32" t="s">
        <v>292</v>
      </c>
      <c r="I5" s="33" t="s">
        <v>297</v>
      </c>
    </row>
    <row r="6" spans="1:9" x14ac:dyDescent="0.25">
      <c r="A6" s="209">
        <v>1</v>
      </c>
      <c r="B6" s="210"/>
      <c r="C6" s="210"/>
      <c r="D6" s="210"/>
      <c r="E6" s="210"/>
      <c r="F6" s="211"/>
      <c r="G6" s="14">
        <v>2</v>
      </c>
      <c r="H6" s="15">
        <v>3</v>
      </c>
      <c r="I6" s="15">
        <v>4</v>
      </c>
    </row>
    <row r="7" spans="1:9" x14ac:dyDescent="0.25">
      <c r="A7" s="215"/>
      <c r="B7" s="215"/>
      <c r="C7" s="215"/>
      <c r="D7" s="215"/>
      <c r="E7" s="215"/>
      <c r="F7" s="215"/>
      <c r="G7" s="215"/>
      <c r="H7" s="215"/>
      <c r="I7" s="216"/>
    </row>
    <row r="8" spans="1:9" ht="12.75" customHeight="1" x14ac:dyDescent="0.25">
      <c r="A8" s="217" t="s">
        <v>4</v>
      </c>
      <c r="B8" s="217"/>
      <c r="C8" s="217"/>
      <c r="D8" s="217"/>
      <c r="E8" s="217"/>
      <c r="F8" s="217"/>
      <c r="G8" s="84">
        <v>1</v>
      </c>
      <c r="H8" s="104">
        <v>0</v>
      </c>
      <c r="I8" s="104">
        <v>0</v>
      </c>
    </row>
    <row r="9" spans="1:9" ht="12.75" customHeight="1" x14ac:dyDescent="0.25">
      <c r="A9" s="198" t="s">
        <v>5</v>
      </c>
      <c r="B9" s="198"/>
      <c r="C9" s="198"/>
      <c r="D9" s="198"/>
      <c r="E9" s="198"/>
      <c r="F9" s="198"/>
      <c r="G9" s="86">
        <v>2</v>
      </c>
      <c r="H9" s="87">
        <f>H10+H17+H27+H38+H43</f>
        <v>984487772</v>
      </c>
      <c r="I9" s="87">
        <f>I10+I17+I27+I38+I43</f>
        <v>949170626</v>
      </c>
    </row>
    <row r="10" spans="1:9" ht="12.75" customHeight="1" x14ac:dyDescent="0.25">
      <c r="A10" s="197" t="s">
        <v>6</v>
      </c>
      <c r="B10" s="197"/>
      <c r="C10" s="197"/>
      <c r="D10" s="197"/>
      <c r="E10" s="197"/>
      <c r="F10" s="197"/>
      <c r="G10" s="86">
        <v>3</v>
      </c>
      <c r="H10" s="87">
        <f>H11+H12+H13+H14+H15+H16</f>
        <v>164978972</v>
      </c>
      <c r="I10" s="87">
        <f>I11+I12+I13+I14+I15+I16</f>
        <v>156001047</v>
      </c>
    </row>
    <row r="11" spans="1:9" ht="12.75" customHeight="1" x14ac:dyDescent="0.25">
      <c r="A11" s="196" t="s">
        <v>7</v>
      </c>
      <c r="B11" s="196"/>
      <c r="C11" s="196"/>
      <c r="D11" s="196"/>
      <c r="E11" s="196"/>
      <c r="F11" s="196"/>
      <c r="G11" s="84">
        <v>4</v>
      </c>
      <c r="H11" s="85">
        <v>0</v>
      </c>
      <c r="I11" s="85">
        <v>0</v>
      </c>
    </row>
    <row r="12" spans="1:9" ht="23.4" customHeight="1" x14ac:dyDescent="0.25">
      <c r="A12" s="196" t="s">
        <v>8</v>
      </c>
      <c r="B12" s="196"/>
      <c r="C12" s="196"/>
      <c r="D12" s="196"/>
      <c r="E12" s="196"/>
      <c r="F12" s="196"/>
      <c r="G12" s="84">
        <v>5</v>
      </c>
      <c r="H12" s="85">
        <v>743198</v>
      </c>
      <c r="I12" s="85">
        <v>1965576</v>
      </c>
    </row>
    <row r="13" spans="1:9" ht="12.75" customHeight="1" x14ac:dyDescent="0.25">
      <c r="A13" s="196" t="s">
        <v>9</v>
      </c>
      <c r="B13" s="196"/>
      <c r="C13" s="196"/>
      <c r="D13" s="196"/>
      <c r="E13" s="196"/>
      <c r="F13" s="196"/>
      <c r="G13" s="84">
        <v>6</v>
      </c>
      <c r="H13" s="85">
        <v>1316765</v>
      </c>
      <c r="I13" s="85">
        <v>1316765</v>
      </c>
    </row>
    <row r="14" spans="1:9" ht="12.75" customHeight="1" x14ac:dyDescent="0.25">
      <c r="A14" s="196" t="s">
        <v>10</v>
      </c>
      <c r="B14" s="196"/>
      <c r="C14" s="196"/>
      <c r="D14" s="196"/>
      <c r="E14" s="196"/>
      <c r="F14" s="196"/>
      <c r="G14" s="84">
        <v>7</v>
      </c>
      <c r="H14" s="85">
        <v>0</v>
      </c>
      <c r="I14" s="85">
        <v>0</v>
      </c>
    </row>
    <row r="15" spans="1:9" ht="12.75" customHeight="1" x14ac:dyDescent="0.25">
      <c r="A15" s="196" t="s">
        <v>11</v>
      </c>
      <c r="B15" s="196"/>
      <c r="C15" s="196"/>
      <c r="D15" s="196"/>
      <c r="E15" s="196"/>
      <c r="F15" s="196"/>
      <c r="G15" s="84">
        <v>8</v>
      </c>
      <c r="H15" s="85">
        <v>0</v>
      </c>
      <c r="I15" s="85">
        <v>0</v>
      </c>
    </row>
    <row r="16" spans="1:9" ht="12.75" customHeight="1" x14ac:dyDescent="0.25">
      <c r="A16" s="196" t="s">
        <v>12</v>
      </c>
      <c r="B16" s="196"/>
      <c r="C16" s="196"/>
      <c r="D16" s="196"/>
      <c r="E16" s="196"/>
      <c r="F16" s="196"/>
      <c r="G16" s="84">
        <v>9</v>
      </c>
      <c r="H16" s="85">
        <v>162919009</v>
      </c>
      <c r="I16" s="85">
        <v>152718706</v>
      </c>
    </row>
    <row r="17" spans="1:9" ht="12.75" customHeight="1" x14ac:dyDescent="0.25">
      <c r="A17" s="197" t="s">
        <v>13</v>
      </c>
      <c r="B17" s="197"/>
      <c r="C17" s="197"/>
      <c r="D17" s="197"/>
      <c r="E17" s="197"/>
      <c r="F17" s="197"/>
      <c r="G17" s="86">
        <v>10</v>
      </c>
      <c r="H17" s="87">
        <f>H18+H19+H20+H21+H22+H23+H24+H25+H26</f>
        <v>819499270</v>
      </c>
      <c r="I17" s="87">
        <f>I18+I19+I20+I21+I22+I23+I24+I25+I26</f>
        <v>791806131</v>
      </c>
    </row>
    <row r="18" spans="1:9" ht="12.75" customHeight="1" x14ac:dyDescent="0.25">
      <c r="A18" s="196" t="s">
        <v>14</v>
      </c>
      <c r="B18" s="196"/>
      <c r="C18" s="196"/>
      <c r="D18" s="196"/>
      <c r="E18" s="196"/>
      <c r="F18" s="196"/>
      <c r="G18" s="84">
        <v>11</v>
      </c>
      <c r="H18" s="85">
        <v>419704146</v>
      </c>
      <c r="I18" s="85">
        <v>382970864</v>
      </c>
    </row>
    <row r="19" spans="1:9" ht="12.75" customHeight="1" x14ac:dyDescent="0.25">
      <c r="A19" s="196" t="s">
        <v>15</v>
      </c>
      <c r="B19" s="196"/>
      <c r="C19" s="196"/>
      <c r="D19" s="196"/>
      <c r="E19" s="196"/>
      <c r="F19" s="196"/>
      <c r="G19" s="84">
        <v>12</v>
      </c>
      <c r="H19" s="85">
        <v>264147495</v>
      </c>
      <c r="I19" s="85">
        <v>264534468</v>
      </c>
    </row>
    <row r="20" spans="1:9" ht="12.75" customHeight="1" x14ac:dyDescent="0.25">
      <c r="A20" s="196" t="s">
        <v>16</v>
      </c>
      <c r="B20" s="196"/>
      <c r="C20" s="196"/>
      <c r="D20" s="196"/>
      <c r="E20" s="196"/>
      <c r="F20" s="196"/>
      <c r="G20" s="84">
        <v>13</v>
      </c>
      <c r="H20" s="85">
        <v>99205861</v>
      </c>
      <c r="I20" s="85">
        <v>105054771</v>
      </c>
    </row>
    <row r="21" spans="1:9" ht="12.75" customHeight="1" x14ac:dyDescent="0.25">
      <c r="A21" s="196" t="s">
        <v>17</v>
      </c>
      <c r="B21" s="196"/>
      <c r="C21" s="196"/>
      <c r="D21" s="196"/>
      <c r="E21" s="196"/>
      <c r="F21" s="196"/>
      <c r="G21" s="84">
        <v>14</v>
      </c>
      <c r="H21" s="85">
        <v>0</v>
      </c>
      <c r="I21" s="85">
        <v>0</v>
      </c>
    </row>
    <row r="22" spans="1:9" ht="12.75" customHeight="1" x14ac:dyDescent="0.25">
      <c r="A22" s="196" t="s">
        <v>18</v>
      </c>
      <c r="B22" s="196"/>
      <c r="C22" s="196"/>
      <c r="D22" s="196"/>
      <c r="E22" s="196"/>
      <c r="F22" s="196"/>
      <c r="G22" s="84">
        <v>15</v>
      </c>
      <c r="H22" s="85">
        <v>951207</v>
      </c>
      <c r="I22" s="85">
        <v>1307978</v>
      </c>
    </row>
    <row r="23" spans="1:9" ht="12.75" customHeight="1" x14ac:dyDescent="0.25">
      <c r="A23" s="196" t="s">
        <v>19</v>
      </c>
      <c r="B23" s="196"/>
      <c r="C23" s="196"/>
      <c r="D23" s="196"/>
      <c r="E23" s="196"/>
      <c r="F23" s="196"/>
      <c r="G23" s="84">
        <v>16</v>
      </c>
      <c r="H23" s="85">
        <v>0</v>
      </c>
      <c r="I23" s="85">
        <v>0</v>
      </c>
    </row>
    <row r="24" spans="1:9" ht="12.75" customHeight="1" x14ac:dyDescent="0.25">
      <c r="A24" s="196" t="s">
        <v>20</v>
      </c>
      <c r="B24" s="196"/>
      <c r="C24" s="196"/>
      <c r="D24" s="196"/>
      <c r="E24" s="196"/>
      <c r="F24" s="196"/>
      <c r="G24" s="84">
        <v>17</v>
      </c>
      <c r="H24" s="85">
        <v>2666455</v>
      </c>
      <c r="I24" s="85">
        <v>6964812</v>
      </c>
    </row>
    <row r="25" spans="1:9" ht="12.75" customHeight="1" x14ac:dyDescent="0.25">
      <c r="A25" s="196" t="s">
        <v>21</v>
      </c>
      <c r="B25" s="196"/>
      <c r="C25" s="196"/>
      <c r="D25" s="196"/>
      <c r="E25" s="196"/>
      <c r="F25" s="196"/>
      <c r="G25" s="84">
        <v>18</v>
      </c>
      <c r="H25" s="85">
        <v>0</v>
      </c>
      <c r="I25" s="85">
        <v>0</v>
      </c>
    </row>
    <row r="26" spans="1:9" ht="12.75" customHeight="1" x14ac:dyDescent="0.25">
      <c r="A26" s="196" t="s">
        <v>22</v>
      </c>
      <c r="B26" s="196"/>
      <c r="C26" s="196"/>
      <c r="D26" s="196"/>
      <c r="E26" s="196"/>
      <c r="F26" s="196"/>
      <c r="G26" s="84">
        <v>19</v>
      </c>
      <c r="H26" s="85">
        <v>32824106</v>
      </c>
      <c r="I26" s="85">
        <v>30973238</v>
      </c>
    </row>
    <row r="27" spans="1:9" ht="12.75" customHeight="1" x14ac:dyDescent="0.25">
      <c r="A27" s="197" t="s">
        <v>23</v>
      </c>
      <c r="B27" s="197"/>
      <c r="C27" s="197"/>
      <c r="D27" s="197"/>
      <c r="E27" s="197"/>
      <c r="F27" s="197"/>
      <c r="G27" s="86">
        <v>20</v>
      </c>
      <c r="H27" s="87">
        <f>SUM(H28:H37)</f>
        <v>9530</v>
      </c>
      <c r="I27" s="87">
        <f>SUM(I28:I37)</f>
        <v>1363448</v>
      </c>
    </row>
    <row r="28" spans="1:9" ht="12.75" customHeight="1" x14ac:dyDescent="0.25">
      <c r="A28" s="196" t="s">
        <v>24</v>
      </c>
      <c r="B28" s="196"/>
      <c r="C28" s="196"/>
      <c r="D28" s="196"/>
      <c r="E28" s="196"/>
      <c r="F28" s="196"/>
      <c r="G28" s="84">
        <v>21</v>
      </c>
      <c r="H28" s="85">
        <v>0</v>
      </c>
      <c r="I28" s="85">
        <v>0</v>
      </c>
    </row>
    <row r="29" spans="1:9" ht="12.75" customHeight="1" x14ac:dyDescent="0.25">
      <c r="A29" s="196" t="s">
        <v>25</v>
      </c>
      <c r="B29" s="196"/>
      <c r="C29" s="196"/>
      <c r="D29" s="196"/>
      <c r="E29" s="196"/>
      <c r="F29" s="196"/>
      <c r="G29" s="84">
        <v>22</v>
      </c>
      <c r="H29" s="85">
        <v>0</v>
      </c>
      <c r="I29" s="85">
        <v>0</v>
      </c>
    </row>
    <row r="30" spans="1:9" ht="12.75" customHeight="1" x14ac:dyDescent="0.25">
      <c r="A30" s="196" t="s">
        <v>26</v>
      </c>
      <c r="B30" s="196"/>
      <c r="C30" s="196"/>
      <c r="D30" s="196"/>
      <c r="E30" s="196"/>
      <c r="F30" s="196"/>
      <c r="G30" s="84">
        <v>23</v>
      </c>
      <c r="H30" s="85">
        <v>0</v>
      </c>
      <c r="I30" s="85">
        <v>0</v>
      </c>
    </row>
    <row r="31" spans="1:9" ht="24.6" customHeight="1" x14ac:dyDescent="0.25">
      <c r="A31" s="196" t="s">
        <v>27</v>
      </c>
      <c r="B31" s="196"/>
      <c r="C31" s="196"/>
      <c r="D31" s="196"/>
      <c r="E31" s="196"/>
      <c r="F31" s="196"/>
      <c r="G31" s="84">
        <v>24</v>
      </c>
      <c r="H31" s="85">
        <v>0</v>
      </c>
      <c r="I31" s="85">
        <v>0</v>
      </c>
    </row>
    <row r="32" spans="1:9" ht="24" customHeight="1" x14ac:dyDescent="0.25">
      <c r="A32" s="196" t="s">
        <v>28</v>
      </c>
      <c r="B32" s="196"/>
      <c r="C32" s="196"/>
      <c r="D32" s="196"/>
      <c r="E32" s="196"/>
      <c r="F32" s="196"/>
      <c r="G32" s="84">
        <v>25</v>
      </c>
      <c r="H32" s="85">
        <v>0</v>
      </c>
      <c r="I32" s="85">
        <v>0</v>
      </c>
    </row>
    <row r="33" spans="1:9" ht="26.4" customHeight="1" x14ac:dyDescent="0.25">
      <c r="A33" s="196" t="s">
        <v>29</v>
      </c>
      <c r="B33" s="196"/>
      <c r="C33" s="196"/>
      <c r="D33" s="196"/>
      <c r="E33" s="196"/>
      <c r="F33" s="196"/>
      <c r="G33" s="84">
        <v>26</v>
      </c>
      <c r="H33" s="85">
        <v>0</v>
      </c>
      <c r="I33" s="85">
        <v>0</v>
      </c>
    </row>
    <row r="34" spans="1:9" ht="12.75" customHeight="1" x14ac:dyDescent="0.25">
      <c r="A34" s="196" t="s">
        <v>30</v>
      </c>
      <c r="B34" s="196"/>
      <c r="C34" s="196"/>
      <c r="D34" s="196"/>
      <c r="E34" s="196"/>
      <c r="F34" s="196"/>
      <c r="G34" s="84">
        <v>27</v>
      </c>
      <c r="H34" s="85">
        <v>9530</v>
      </c>
      <c r="I34" s="85">
        <v>9530</v>
      </c>
    </row>
    <row r="35" spans="1:9" ht="12.75" customHeight="1" x14ac:dyDescent="0.25">
      <c r="A35" s="196" t="s">
        <v>31</v>
      </c>
      <c r="B35" s="196"/>
      <c r="C35" s="196"/>
      <c r="D35" s="196"/>
      <c r="E35" s="196"/>
      <c r="F35" s="196"/>
      <c r="G35" s="84">
        <v>28</v>
      </c>
      <c r="H35" s="85">
        <v>0</v>
      </c>
      <c r="I35" s="85">
        <v>0</v>
      </c>
    </row>
    <row r="36" spans="1:9" ht="12.75" customHeight="1" x14ac:dyDescent="0.25">
      <c r="A36" s="196" t="s">
        <v>32</v>
      </c>
      <c r="B36" s="196"/>
      <c r="C36" s="196"/>
      <c r="D36" s="196"/>
      <c r="E36" s="196"/>
      <c r="F36" s="196"/>
      <c r="G36" s="84">
        <v>29</v>
      </c>
      <c r="H36" s="85">
        <v>0</v>
      </c>
      <c r="I36" s="85">
        <v>0</v>
      </c>
    </row>
    <row r="37" spans="1:9" ht="12.75" customHeight="1" x14ac:dyDescent="0.25">
      <c r="A37" s="196" t="s">
        <v>33</v>
      </c>
      <c r="B37" s="196"/>
      <c r="C37" s="196"/>
      <c r="D37" s="196"/>
      <c r="E37" s="196"/>
      <c r="F37" s="196"/>
      <c r="G37" s="84">
        <v>30</v>
      </c>
      <c r="H37" s="85">
        <v>0</v>
      </c>
      <c r="I37" s="85">
        <v>1353918</v>
      </c>
    </row>
    <row r="38" spans="1:9" ht="12.75" customHeight="1" x14ac:dyDescent="0.25">
      <c r="A38" s="197" t="s">
        <v>34</v>
      </c>
      <c r="B38" s="197"/>
      <c r="C38" s="197"/>
      <c r="D38" s="197"/>
      <c r="E38" s="197"/>
      <c r="F38" s="197"/>
      <c r="G38" s="86">
        <v>31</v>
      </c>
      <c r="H38" s="87">
        <f>H39+H40+H41+H42</f>
        <v>0</v>
      </c>
      <c r="I38" s="87">
        <f>I39+I40+I41+I42</f>
        <v>0</v>
      </c>
    </row>
    <row r="39" spans="1:9" ht="12.75" customHeight="1" x14ac:dyDescent="0.25">
      <c r="A39" s="196" t="s">
        <v>35</v>
      </c>
      <c r="B39" s="196"/>
      <c r="C39" s="196"/>
      <c r="D39" s="196"/>
      <c r="E39" s="196"/>
      <c r="F39" s="196"/>
      <c r="G39" s="84">
        <v>32</v>
      </c>
      <c r="H39" s="85">
        <v>0</v>
      </c>
      <c r="I39" s="85">
        <v>0</v>
      </c>
    </row>
    <row r="40" spans="1:9" ht="12.75" customHeight="1" x14ac:dyDescent="0.25">
      <c r="A40" s="196" t="s">
        <v>36</v>
      </c>
      <c r="B40" s="196"/>
      <c r="C40" s="196"/>
      <c r="D40" s="196"/>
      <c r="E40" s="196"/>
      <c r="F40" s="196"/>
      <c r="G40" s="84">
        <v>33</v>
      </c>
      <c r="H40" s="85">
        <v>0</v>
      </c>
      <c r="I40" s="85">
        <v>0</v>
      </c>
    </row>
    <row r="41" spans="1:9" ht="12.75" customHeight="1" x14ac:dyDescent="0.25">
      <c r="A41" s="196" t="s">
        <v>37</v>
      </c>
      <c r="B41" s="196"/>
      <c r="C41" s="196"/>
      <c r="D41" s="196"/>
      <c r="E41" s="196"/>
      <c r="F41" s="196"/>
      <c r="G41" s="84">
        <v>34</v>
      </c>
      <c r="H41" s="85">
        <v>0</v>
      </c>
      <c r="I41" s="85">
        <v>0</v>
      </c>
    </row>
    <row r="42" spans="1:9" ht="12.75" customHeight="1" x14ac:dyDescent="0.25">
      <c r="A42" s="196" t="s">
        <v>38</v>
      </c>
      <c r="B42" s="196"/>
      <c r="C42" s="196"/>
      <c r="D42" s="196"/>
      <c r="E42" s="196"/>
      <c r="F42" s="196"/>
      <c r="G42" s="84">
        <v>35</v>
      </c>
      <c r="H42" s="85">
        <v>0</v>
      </c>
      <c r="I42" s="85">
        <v>0</v>
      </c>
    </row>
    <row r="43" spans="1:9" ht="12.75" customHeight="1" x14ac:dyDescent="0.25">
      <c r="A43" s="199" t="s">
        <v>39</v>
      </c>
      <c r="B43" s="199"/>
      <c r="C43" s="199"/>
      <c r="D43" s="199"/>
      <c r="E43" s="199"/>
      <c r="F43" s="199"/>
      <c r="G43" s="84">
        <v>36</v>
      </c>
      <c r="H43" s="85">
        <v>0</v>
      </c>
      <c r="I43" s="85">
        <v>0</v>
      </c>
    </row>
    <row r="44" spans="1:9" ht="12.75" customHeight="1" x14ac:dyDescent="0.25">
      <c r="A44" s="198" t="s">
        <v>40</v>
      </c>
      <c r="B44" s="198"/>
      <c r="C44" s="198"/>
      <c r="D44" s="198"/>
      <c r="E44" s="198"/>
      <c r="F44" s="198"/>
      <c r="G44" s="86">
        <v>37</v>
      </c>
      <c r="H44" s="87">
        <f>H45+H53+H60+H70</f>
        <v>38361215</v>
      </c>
      <c r="I44" s="87">
        <f>I45+I53+I60+I70</f>
        <v>49826551</v>
      </c>
    </row>
    <row r="45" spans="1:9" ht="12.75" customHeight="1" x14ac:dyDescent="0.25">
      <c r="A45" s="197" t="s">
        <v>41</v>
      </c>
      <c r="B45" s="197"/>
      <c r="C45" s="197"/>
      <c r="D45" s="197"/>
      <c r="E45" s="197"/>
      <c r="F45" s="197"/>
      <c r="G45" s="86">
        <v>38</v>
      </c>
      <c r="H45" s="87">
        <f>SUM(H46:H52)</f>
        <v>620904</v>
      </c>
      <c r="I45" s="87">
        <f>SUM(I46:I52)</f>
        <v>895796</v>
      </c>
    </row>
    <row r="46" spans="1:9" ht="12.75" customHeight="1" x14ac:dyDescent="0.25">
      <c r="A46" s="196" t="s">
        <v>42</v>
      </c>
      <c r="B46" s="196"/>
      <c r="C46" s="196"/>
      <c r="D46" s="196"/>
      <c r="E46" s="196"/>
      <c r="F46" s="196"/>
      <c r="G46" s="84">
        <v>39</v>
      </c>
      <c r="H46" s="85">
        <v>607194</v>
      </c>
      <c r="I46" s="85">
        <v>860549</v>
      </c>
    </row>
    <row r="47" spans="1:9" ht="12.75" customHeight="1" x14ac:dyDescent="0.25">
      <c r="A47" s="196" t="s">
        <v>43</v>
      </c>
      <c r="B47" s="196"/>
      <c r="C47" s="196"/>
      <c r="D47" s="196"/>
      <c r="E47" s="196"/>
      <c r="F47" s="196"/>
      <c r="G47" s="84">
        <v>40</v>
      </c>
      <c r="H47" s="85">
        <v>0</v>
      </c>
      <c r="I47" s="85">
        <v>0</v>
      </c>
    </row>
    <row r="48" spans="1:9" ht="12.75" customHeight="1" x14ac:dyDescent="0.25">
      <c r="A48" s="196" t="s">
        <v>44</v>
      </c>
      <c r="B48" s="196"/>
      <c r="C48" s="196"/>
      <c r="D48" s="196"/>
      <c r="E48" s="196"/>
      <c r="F48" s="196"/>
      <c r="G48" s="84">
        <v>41</v>
      </c>
      <c r="H48" s="85">
        <v>0</v>
      </c>
      <c r="I48" s="85">
        <v>0</v>
      </c>
    </row>
    <row r="49" spans="1:9" ht="12.75" customHeight="1" x14ac:dyDescent="0.25">
      <c r="A49" s="196" t="s">
        <v>45</v>
      </c>
      <c r="B49" s="196"/>
      <c r="C49" s="196"/>
      <c r="D49" s="196"/>
      <c r="E49" s="196"/>
      <c r="F49" s="196"/>
      <c r="G49" s="84">
        <v>42</v>
      </c>
      <c r="H49" s="85">
        <v>13710</v>
      </c>
      <c r="I49" s="85">
        <v>35247</v>
      </c>
    </row>
    <row r="50" spans="1:9" ht="12.75" customHeight="1" x14ac:dyDescent="0.25">
      <c r="A50" s="196" t="s">
        <v>46</v>
      </c>
      <c r="B50" s="196"/>
      <c r="C50" s="196"/>
      <c r="D50" s="196"/>
      <c r="E50" s="196"/>
      <c r="F50" s="196"/>
      <c r="G50" s="84">
        <v>43</v>
      </c>
      <c r="H50" s="85">
        <v>0</v>
      </c>
      <c r="I50" s="85">
        <v>0</v>
      </c>
    </row>
    <row r="51" spans="1:9" ht="12.75" customHeight="1" x14ac:dyDescent="0.25">
      <c r="A51" s="196" t="s">
        <v>47</v>
      </c>
      <c r="B51" s="196"/>
      <c r="C51" s="196"/>
      <c r="D51" s="196"/>
      <c r="E51" s="196"/>
      <c r="F51" s="196"/>
      <c r="G51" s="84">
        <v>44</v>
      </c>
      <c r="H51" s="85">
        <v>0</v>
      </c>
      <c r="I51" s="85">
        <v>0</v>
      </c>
    </row>
    <row r="52" spans="1:9" ht="12.75" customHeight="1" x14ac:dyDescent="0.25">
      <c r="A52" s="196" t="s">
        <v>48</v>
      </c>
      <c r="B52" s="196"/>
      <c r="C52" s="196"/>
      <c r="D52" s="196"/>
      <c r="E52" s="196"/>
      <c r="F52" s="196"/>
      <c r="G52" s="84">
        <v>45</v>
      </c>
      <c r="H52" s="85">
        <v>0</v>
      </c>
      <c r="I52" s="85">
        <v>0</v>
      </c>
    </row>
    <row r="53" spans="1:9" ht="12.75" customHeight="1" x14ac:dyDescent="0.25">
      <c r="A53" s="197" t="s">
        <v>49</v>
      </c>
      <c r="B53" s="197"/>
      <c r="C53" s="197"/>
      <c r="D53" s="197"/>
      <c r="E53" s="197"/>
      <c r="F53" s="197"/>
      <c r="G53" s="86">
        <v>46</v>
      </c>
      <c r="H53" s="87">
        <f>SUM(H54:H59)</f>
        <v>10099860</v>
      </c>
      <c r="I53" s="87">
        <f>SUM(I54:I59)</f>
        <v>25674582</v>
      </c>
    </row>
    <row r="54" spans="1:9" ht="12.75" customHeight="1" x14ac:dyDescent="0.25">
      <c r="A54" s="196" t="s">
        <v>50</v>
      </c>
      <c r="B54" s="196"/>
      <c r="C54" s="196"/>
      <c r="D54" s="196"/>
      <c r="E54" s="196"/>
      <c r="F54" s="196"/>
      <c r="G54" s="84">
        <v>47</v>
      </c>
      <c r="H54" s="85">
        <v>0</v>
      </c>
      <c r="I54" s="85">
        <v>0</v>
      </c>
    </row>
    <row r="55" spans="1:9" ht="12.75" customHeight="1" x14ac:dyDescent="0.25">
      <c r="A55" s="196" t="s">
        <v>51</v>
      </c>
      <c r="B55" s="196"/>
      <c r="C55" s="196"/>
      <c r="D55" s="196"/>
      <c r="E55" s="196"/>
      <c r="F55" s="196"/>
      <c r="G55" s="84">
        <v>48</v>
      </c>
      <c r="H55" s="85">
        <v>0</v>
      </c>
      <c r="I55" s="85">
        <v>0</v>
      </c>
    </row>
    <row r="56" spans="1:9" ht="12.75" customHeight="1" x14ac:dyDescent="0.25">
      <c r="A56" s="196" t="s">
        <v>52</v>
      </c>
      <c r="B56" s="196"/>
      <c r="C56" s="196"/>
      <c r="D56" s="196"/>
      <c r="E56" s="196"/>
      <c r="F56" s="196"/>
      <c r="G56" s="84">
        <v>49</v>
      </c>
      <c r="H56" s="85">
        <v>1720177</v>
      </c>
      <c r="I56" s="85">
        <v>16358165</v>
      </c>
    </row>
    <row r="57" spans="1:9" ht="12.75" customHeight="1" x14ac:dyDescent="0.25">
      <c r="A57" s="196" t="s">
        <v>53</v>
      </c>
      <c r="B57" s="196"/>
      <c r="C57" s="196"/>
      <c r="D57" s="196"/>
      <c r="E57" s="196"/>
      <c r="F57" s="196"/>
      <c r="G57" s="84">
        <v>50</v>
      </c>
      <c r="H57" s="85">
        <v>24174</v>
      </c>
      <c r="I57" s="85">
        <v>19109</v>
      </c>
    </row>
    <row r="58" spans="1:9" ht="12.75" customHeight="1" x14ac:dyDescent="0.25">
      <c r="A58" s="196" t="s">
        <v>54</v>
      </c>
      <c r="B58" s="196"/>
      <c r="C58" s="196"/>
      <c r="D58" s="196"/>
      <c r="E58" s="196"/>
      <c r="F58" s="196"/>
      <c r="G58" s="84">
        <v>51</v>
      </c>
      <c r="H58" s="85">
        <v>6854864</v>
      </c>
      <c r="I58" s="85">
        <v>5367993</v>
      </c>
    </row>
    <row r="59" spans="1:9" ht="12.75" customHeight="1" x14ac:dyDescent="0.25">
      <c r="A59" s="196" t="s">
        <v>55</v>
      </c>
      <c r="B59" s="196"/>
      <c r="C59" s="196"/>
      <c r="D59" s="196"/>
      <c r="E59" s="196"/>
      <c r="F59" s="196"/>
      <c r="G59" s="84">
        <v>52</v>
      </c>
      <c r="H59" s="85">
        <v>1500645</v>
      </c>
      <c r="I59" s="85">
        <v>3929315</v>
      </c>
    </row>
    <row r="60" spans="1:9" ht="12.75" customHeight="1" x14ac:dyDescent="0.25">
      <c r="A60" s="197" t="s">
        <v>56</v>
      </c>
      <c r="B60" s="197"/>
      <c r="C60" s="197"/>
      <c r="D60" s="197"/>
      <c r="E60" s="197"/>
      <c r="F60" s="197"/>
      <c r="G60" s="86">
        <v>53</v>
      </c>
      <c r="H60" s="87">
        <f>SUM(H61:H69)</f>
        <v>0</v>
      </c>
      <c r="I60" s="87">
        <f>SUM(I61:I69)</f>
        <v>0</v>
      </c>
    </row>
    <row r="61" spans="1:9" ht="12.75" customHeight="1" x14ac:dyDescent="0.25">
      <c r="A61" s="196" t="s">
        <v>24</v>
      </c>
      <c r="B61" s="196"/>
      <c r="C61" s="196"/>
      <c r="D61" s="196"/>
      <c r="E61" s="196"/>
      <c r="F61" s="196"/>
      <c r="G61" s="84">
        <v>54</v>
      </c>
      <c r="H61" s="85">
        <v>0</v>
      </c>
      <c r="I61" s="85">
        <v>0</v>
      </c>
    </row>
    <row r="62" spans="1:9" ht="12.75" customHeight="1" x14ac:dyDescent="0.25">
      <c r="A62" s="196" t="s">
        <v>25</v>
      </c>
      <c r="B62" s="196"/>
      <c r="C62" s="196"/>
      <c r="D62" s="196"/>
      <c r="E62" s="196"/>
      <c r="F62" s="196"/>
      <c r="G62" s="84">
        <v>55</v>
      </c>
      <c r="H62" s="85">
        <v>0</v>
      </c>
      <c r="I62" s="85">
        <v>0</v>
      </c>
    </row>
    <row r="63" spans="1:9" ht="12.75" customHeight="1" x14ac:dyDescent="0.25">
      <c r="A63" s="196" t="s">
        <v>26</v>
      </c>
      <c r="B63" s="196"/>
      <c r="C63" s="196"/>
      <c r="D63" s="196"/>
      <c r="E63" s="196"/>
      <c r="F63" s="196"/>
      <c r="G63" s="84">
        <v>56</v>
      </c>
      <c r="H63" s="85">
        <v>0</v>
      </c>
      <c r="I63" s="85">
        <v>0</v>
      </c>
    </row>
    <row r="64" spans="1:9" ht="23.4" customHeight="1" x14ac:dyDescent="0.25">
      <c r="A64" s="196" t="s">
        <v>57</v>
      </c>
      <c r="B64" s="196"/>
      <c r="C64" s="196"/>
      <c r="D64" s="196"/>
      <c r="E64" s="196"/>
      <c r="F64" s="196"/>
      <c r="G64" s="84">
        <v>57</v>
      </c>
      <c r="H64" s="85">
        <v>0</v>
      </c>
      <c r="I64" s="85">
        <v>0</v>
      </c>
    </row>
    <row r="65" spans="1:9" ht="21" customHeight="1" x14ac:dyDescent="0.25">
      <c r="A65" s="196" t="s">
        <v>28</v>
      </c>
      <c r="B65" s="196"/>
      <c r="C65" s="196"/>
      <c r="D65" s="196"/>
      <c r="E65" s="196"/>
      <c r="F65" s="196"/>
      <c r="G65" s="84">
        <v>58</v>
      </c>
      <c r="H65" s="85">
        <v>0</v>
      </c>
      <c r="I65" s="85">
        <v>0</v>
      </c>
    </row>
    <row r="66" spans="1:9" ht="22.95" customHeight="1" x14ac:dyDescent="0.25">
      <c r="A66" s="196" t="s">
        <v>29</v>
      </c>
      <c r="B66" s="196"/>
      <c r="C66" s="196"/>
      <c r="D66" s="196"/>
      <c r="E66" s="196"/>
      <c r="F66" s="196"/>
      <c r="G66" s="84">
        <v>59</v>
      </c>
      <c r="H66" s="85">
        <v>0</v>
      </c>
      <c r="I66" s="85">
        <v>0</v>
      </c>
    </row>
    <row r="67" spans="1:9" ht="12.75" customHeight="1" x14ac:dyDescent="0.25">
      <c r="A67" s="196" t="s">
        <v>30</v>
      </c>
      <c r="B67" s="196"/>
      <c r="C67" s="196"/>
      <c r="D67" s="196"/>
      <c r="E67" s="196"/>
      <c r="F67" s="196"/>
      <c r="G67" s="84">
        <v>60</v>
      </c>
      <c r="H67" s="85">
        <v>0</v>
      </c>
      <c r="I67" s="85">
        <v>0</v>
      </c>
    </row>
    <row r="68" spans="1:9" ht="12.75" customHeight="1" x14ac:dyDescent="0.25">
      <c r="A68" s="196" t="s">
        <v>31</v>
      </c>
      <c r="B68" s="196"/>
      <c r="C68" s="196"/>
      <c r="D68" s="196"/>
      <c r="E68" s="196"/>
      <c r="F68" s="196"/>
      <c r="G68" s="84">
        <v>61</v>
      </c>
      <c r="H68" s="85">
        <v>0</v>
      </c>
      <c r="I68" s="85">
        <v>0</v>
      </c>
    </row>
    <row r="69" spans="1:9" ht="12.75" customHeight="1" x14ac:dyDescent="0.25">
      <c r="A69" s="196" t="s">
        <v>58</v>
      </c>
      <c r="B69" s="196"/>
      <c r="C69" s="196"/>
      <c r="D69" s="196"/>
      <c r="E69" s="196"/>
      <c r="F69" s="196"/>
      <c r="G69" s="84">
        <v>62</v>
      </c>
      <c r="H69" s="85">
        <v>0</v>
      </c>
      <c r="I69" s="85">
        <v>0</v>
      </c>
    </row>
    <row r="70" spans="1:9" ht="12.75" customHeight="1" x14ac:dyDescent="0.25">
      <c r="A70" s="199" t="s">
        <v>59</v>
      </c>
      <c r="B70" s="199"/>
      <c r="C70" s="199"/>
      <c r="D70" s="199"/>
      <c r="E70" s="199"/>
      <c r="F70" s="199"/>
      <c r="G70" s="84">
        <v>63</v>
      </c>
      <c r="H70" s="85">
        <v>27640451</v>
      </c>
      <c r="I70" s="85">
        <v>23256173</v>
      </c>
    </row>
    <row r="71" spans="1:9" ht="12.75" customHeight="1" x14ac:dyDescent="0.25">
      <c r="A71" s="217" t="s">
        <v>60</v>
      </c>
      <c r="B71" s="217"/>
      <c r="C71" s="217"/>
      <c r="D71" s="217"/>
      <c r="E71" s="217"/>
      <c r="F71" s="217"/>
      <c r="G71" s="84">
        <v>64</v>
      </c>
      <c r="H71" s="85">
        <v>674535</v>
      </c>
      <c r="I71" s="85">
        <v>837546</v>
      </c>
    </row>
    <row r="72" spans="1:9" ht="12.75" customHeight="1" x14ac:dyDescent="0.25">
      <c r="A72" s="198" t="s">
        <v>61</v>
      </c>
      <c r="B72" s="198"/>
      <c r="C72" s="198"/>
      <c r="D72" s="198"/>
      <c r="E72" s="198"/>
      <c r="F72" s="198"/>
      <c r="G72" s="86">
        <v>65</v>
      </c>
      <c r="H72" s="87">
        <f>H8+H9+H44+H71</f>
        <v>1023523522</v>
      </c>
      <c r="I72" s="87">
        <f>I8+I9+I44+I71</f>
        <v>999834723</v>
      </c>
    </row>
    <row r="73" spans="1:9" ht="12.75" customHeight="1" x14ac:dyDescent="0.25">
      <c r="A73" s="217" t="s">
        <v>62</v>
      </c>
      <c r="B73" s="217"/>
      <c r="C73" s="217"/>
      <c r="D73" s="217"/>
      <c r="E73" s="217"/>
      <c r="F73" s="217"/>
      <c r="G73" s="84">
        <v>66</v>
      </c>
      <c r="H73" s="85">
        <v>0</v>
      </c>
      <c r="I73" s="85">
        <v>0</v>
      </c>
    </row>
    <row r="74" spans="1:9" x14ac:dyDescent="0.25">
      <c r="A74" s="219" t="s">
        <v>63</v>
      </c>
      <c r="B74" s="220"/>
      <c r="C74" s="220"/>
      <c r="D74" s="220"/>
      <c r="E74" s="220"/>
      <c r="F74" s="220"/>
      <c r="G74" s="220"/>
      <c r="H74" s="220"/>
      <c r="I74" s="220"/>
    </row>
    <row r="75" spans="1:9" ht="12.75" customHeight="1" x14ac:dyDescent="0.25">
      <c r="A75" s="198" t="s">
        <v>351</v>
      </c>
      <c r="B75" s="198"/>
      <c r="C75" s="198"/>
      <c r="D75" s="198"/>
      <c r="E75" s="198"/>
      <c r="F75" s="198"/>
      <c r="G75" s="86">
        <v>67</v>
      </c>
      <c r="H75" s="87">
        <f>H76+H77+H78+H84+H85+H91+H94+H97</f>
        <v>547620061</v>
      </c>
      <c r="I75" s="87">
        <f>I76+I77+I78+I84+I85+I91+I94+I97</f>
        <v>540817960</v>
      </c>
    </row>
    <row r="76" spans="1:9" ht="12.75" customHeight="1" x14ac:dyDescent="0.25">
      <c r="A76" s="199" t="s">
        <v>64</v>
      </c>
      <c r="B76" s="199"/>
      <c r="C76" s="199"/>
      <c r="D76" s="199"/>
      <c r="E76" s="199"/>
      <c r="F76" s="199"/>
      <c r="G76" s="84">
        <v>68</v>
      </c>
      <c r="H76" s="88">
        <v>482507730</v>
      </c>
      <c r="I76" s="88">
        <v>482507730</v>
      </c>
    </row>
    <row r="77" spans="1:9" ht="12.75" customHeight="1" x14ac:dyDescent="0.25">
      <c r="A77" s="199" t="s">
        <v>65</v>
      </c>
      <c r="B77" s="199"/>
      <c r="C77" s="199"/>
      <c r="D77" s="199"/>
      <c r="E77" s="199"/>
      <c r="F77" s="199"/>
      <c r="G77" s="84">
        <v>69</v>
      </c>
      <c r="H77" s="88">
        <v>234210922</v>
      </c>
      <c r="I77" s="88">
        <v>234210922</v>
      </c>
    </row>
    <row r="78" spans="1:9" ht="12.75" customHeight="1" x14ac:dyDescent="0.25">
      <c r="A78" s="197" t="s">
        <v>66</v>
      </c>
      <c r="B78" s="197"/>
      <c r="C78" s="197"/>
      <c r="D78" s="197"/>
      <c r="E78" s="197"/>
      <c r="F78" s="197"/>
      <c r="G78" s="86">
        <v>70</v>
      </c>
      <c r="H78" s="87">
        <f>SUM(H79:H83)</f>
        <v>0</v>
      </c>
      <c r="I78" s="87">
        <f>SUM(I79:I83)</f>
        <v>0</v>
      </c>
    </row>
    <row r="79" spans="1:9" ht="12.75" customHeight="1" x14ac:dyDescent="0.25">
      <c r="A79" s="196" t="s">
        <v>67</v>
      </c>
      <c r="B79" s="196"/>
      <c r="C79" s="196"/>
      <c r="D79" s="196"/>
      <c r="E79" s="196"/>
      <c r="F79" s="196"/>
      <c r="G79" s="84">
        <v>71</v>
      </c>
      <c r="H79" s="88">
        <v>0</v>
      </c>
      <c r="I79" s="88">
        <v>0</v>
      </c>
    </row>
    <row r="80" spans="1:9" ht="12.75" customHeight="1" x14ac:dyDescent="0.25">
      <c r="A80" s="196" t="s">
        <v>68</v>
      </c>
      <c r="B80" s="196"/>
      <c r="C80" s="196"/>
      <c r="D80" s="196"/>
      <c r="E80" s="196"/>
      <c r="F80" s="196"/>
      <c r="G80" s="84">
        <v>72</v>
      </c>
      <c r="H80" s="88">
        <v>0</v>
      </c>
      <c r="I80" s="88">
        <v>0</v>
      </c>
    </row>
    <row r="81" spans="1:9" ht="12.75" customHeight="1" x14ac:dyDescent="0.25">
      <c r="A81" s="196" t="s">
        <v>69</v>
      </c>
      <c r="B81" s="196"/>
      <c r="C81" s="196"/>
      <c r="D81" s="196"/>
      <c r="E81" s="196"/>
      <c r="F81" s="196"/>
      <c r="G81" s="84">
        <v>73</v>
      </c>
      <c r="H81" s="88">
        <v>0</v>
      </c>
      <c r="I81" s="88">
        <v>0</v>
      </c>
    </row>
    <row r="82" spans="1:9" ht="12.75" customHeight="1" x14ac:dyDescent="0.25">
      <c r="A82" s="196" t="s">
        <v>70</v>
      </c>
      <c r="B82" s="196"/>
      <c r="C82" s="196"/>
      <c r="D82" s="196"/>
      <c r="E82" s="196"/>
      <c r="F82" s="196"/>
      <c r="G82" s="84">
        <v>74</v>
      </c>
      <c r="H82" s="88">
        <v>0</v>
      </c>
      <c r="I82" s="88">
        <v>0</v>
      </c>
    </row>
    <row r="83" spans="1:9" ht="12.75" customHeight="1" x14ac:dyDescent="0.25">
      <c r="A83" s="196" t="s">
        <v>71</v>
      </c>
      <c r="B83" s="196"/>
      <c r="C83" s="196"/>
      <c r="D83" s="196"/>
      <c r="E83" s="196"/>
      <c r="F83" s="196"/>
      <c r="G83" s="84">
        <v>75</v>
      </c>
      <c r="H83" s="88">
        <v>0</v>
      </c>
      <c r="I83" s="88">
        <v>0</v>
      </c>
    </row>
    <row r="84" spans="1:9" ht="12.75" customHeight="1" x14ac:dyDescent="0.25">
      <c r="A84" s="199" t="s">
        <v>72</v>
      </c>
      <c r="B84" s="199"/>
      <c r="C84" s="199"/>
      <c r="D84" s="199"/>
      <c r="E84" s="199"/>
      <c r="F84" s="199"/>
      <c r="G84" s="84">
        <v>76</v>
      </c>
      <c r="H84" s="88">
        <v>0</v>
      </c>
      <c r="I84" s="88">
        <v>0</v>
      </c>
    </row>
    <row r="85" spans="1:9" ht="12.75" customHeight="1" x14ac:dyDescent="0.25">
      <c r="A85" s="218" t="s">
        <v>445</v>
      </c>
      <c r="B85" s="218"/>
      <c r="C85" s="218"/>
      <c r="D85" s="218"/>
      <c r="E85" s="218"/>
      <c r="F85" s="218"/>
      <c r="G85" s="86">
        <v>77</v>
      </c>
      <c r="H85" s="87">
        <f>H86+H87+H88+H89+H90</f>
        <v>0</v>
      </c>
      <c r="I85" s="87">
        <f>I86+I87+I88+I89+I90</f>
        <v>0</v>
      </c>
    </row>
    <row r="86" spans="1:9" ht="25.5" customHeight="1" x14ac:dyDescent="0.25">
      <c r="A86" s="196" t="s">
        <v>444</v>
      </c>
      <c r="B86" s="196"/>
      <c r="C86" s="196"/>
      <c r="D86" s="196"/>
      <c r="E86" s="196"/>
      <c r="F86" s="196"/>
      <c r="G86" s="84">
        <v>78</v>
      </c>
      <c r="H86" s="85">
        <v>0</v>
      </c>
      <c r="I86" s="85">
        <v>0</v>
      </c>
    </row>
    <row r="87" spans="1:9" ht="12.75" customHeight="1" x14ac:dyDescent="0.25">
      <c r="A87" s="196" t="s">
        <v>73</v>
      </c>
      <c r="B87" s="196"/>
      <c r="C87" s="196"/>
      <c r="D87" s="196"/>
      <c r="E87" s="196"/>
      <c r="F87" s="196"/>
      <c r="G87" s="84">
        <v>79</v>
      </c>
      <c r="H87" s="85">
        <v>0</v>
      </c>
      <c r="I87" s="85">
        <v>0</v>
      </c>
    </row>
    <row r="88" spans="1:9" ht="12.75" customHeight="1" x14ac:dyDescent="0.25">
      <c r="A88" s="196" t="s">
        <v>74</v>
      </c>
      <c r="B88" s="196"/>
      <c r="C88" s="196"/>
      <c r="D88" s="196"/>
      <c r="E88" s="196"/>
      <c r="F88" s="196"/>
      <c r="G88" s="84">
        <v>80</v>
      </c>
      <c r="H88" s="85">
        <v>0</v>
      </c>
      <c r="I88" s="85">
        <v>0</v>
      </c>
    </row>
    <row r="89" spans="1:9" ht="12.75" customHeight="1" x14ac:dyDescent="0.25">
      <c r="A89" s="196" t="s">
        <v>343</v>
      </c>
      <c r="B89" s="196"/>
      <c r="C89" s="196"/>
      <c r="D89" s="196"/>
      <c r="E89" s="196"/>
      <c r="F89" s="196"/>
      <c r="G89" s="84">
        <v>81</v>
      </c>
      <c r="H89" s="85">
        <v>0</v>
      </c>
      <c r="I89" s="85">
        <v>0</v>
      </c>
    </row>
    <row r="90" spans="1:9" ht="24" customHeight="1" x14ac:dyDescent="0.25">
      <c r="A90" s="196" t="s">
        <v>344</v>
      </c>
      <c r="B90" s="196"/>
      <c r="C90" s="196"/>
      <c r="D90" s="196"/>
      <c r="E90" s="196"/>
      <c r="F90" s="196"/>
      <c r="G90" s="84">
        <v>82</v>
      </c>
      <c r="H90" s="85">
        <v>0</v>
      </c>
      <c r="I90" s="85">
        <v>0</v>
      </c>
    </row>
    <row r="91" spans="1:9" ht="12.75" customHeight="1" x14ac:dyDescent="0.25">
      <c r="A91" s="197" t="s">
        <v>345</v>
      </c>
      <c r="B91" s="197"/>
      <c r="C91" s="197"/>
      <c r="D91" s="197"/>
      <c r="E91" s="197"/>
      <c r="F91" s="197"/>
      <c r="G91" s="86">
        <v>83</v>
      </c>
      <c r="H91" s="87">
        <f>H92-H93</f>
        <v>-56474901</v>
      </c>
      <c r="I91" s="87">
        <f>I92-I93</f>
        <v>-169098591</v>
      </c>
    </row>
    <row r="92" spans="1:9" ht="12.75" customHeight="1" x14ac:dyDescent="0.25">
      <c r="A92" s="196" t="s">
        <v>75</v>
      </c>
      <c r="B92" s="196"/>
      <c r="C92" s="196"/>
      <c r="D92" s="196"/>
      <c r="E92" s="196"/>
      <c r="F92" s="196"/>
      <c r="G92" s="84">
        <v>84</v>
      </c>
      <c r="H92" s="88">
        <v>0</v>
      </c>
      <c r="I92" s="88">
        <v>0</v>
      </c>
    </row>
    <row r="93" spans="1:9" ht="12.75" customHeight="1" x14ac:dyDescent="0.25">
      <c r="A93" s="196" t="s">
        <v>76</v>
      </c>
      <c r="B93" s="196"/>
      <c r="C93" s="196"/>
      <c r="D93" s="196"/>
      <c r="E93" s="196"/>
      <c r="F93" s="196"/>
      <c r="G93" s="84">
        <v>85</v>
      </c>
      <c r="H93" s="88">
        <v>56474901</v>
      </c>
      <c r="I93" s="88">
        <v>169098591</v>
      </c>
    </row>
    <row r="94" spans="1:9" ht="12.75" customHeight="1" x14ac:dyDescent="0.25">
      <c r="A94" s="197" t="s">
        <v>346</v>
      </c>
      <c r="B94" s="197"/>
      <c r="C94" s="197"/>
      <c r="D94" s="197"/>
      <c r="E94" s="197"/>
      <c r="F94" s="197"/>
      <c r="G94" s="86">
        <v>86</v>
      </c>
      <c r="H94" s="87">
        <f>H95-H96</f>
        <v>-112623690</v>
      </c>
      <c r="I94" s="87">
        <f>I95-I96</f>
        <v>-6802101</v>
      </c>
    </row>
    <row r="95" spans="1:9" ht="12.75" customHeight="1" x14ac:dyDescent="0.25">
      <c r="A95" s="196" t="s">
        <v>77</v>
      </c>
      <c r="B95" s="196"/>
      <c r="C95" s="196"/>
      <c r="D95" s="196"/>
      <c r="E95" s="196"/>
      <c r="F95" s="196"/>
      <c r="G95" s="84">
        <v>87</v>
      </c>
      <c r="H95" s="88">
        <v>0</v>
      </c>
      <c r="I95" s="88">
        <v>0</v>
      </c>
    </row>
    <row r="96" spans="1:9" ht="12.75" customHeight="1" x14ac:dyDescent="0.25">
      <c r="A96" s="196" t="s">
        <v>78</v>
      </c>
      <c r="B96" s="196"/>
      <c r="C96" s="196"/>
      <c r="D96" s="196"/>
      <c r="E96" s="196"/>
      <c r="F96" s="196"/>
      <c r="G96" s="84">
        <v>88</v>
      </c>
      <c r="H96" s="88">
        <v>112623690</v>
      </c>
      <c r="I96" s="88">
        <v>6802101</v>
      </c>
    </row>
    <row r="97" spans="1:9" ht="12.75" customHeight="1" x14ac:dyDescent="0.25">
      <c r="A97" s="199" t="s">
        <v>79</v>
      </c>
      <c r="B97" s="199"/>
      <c r="C97" s="199"/>
      <c r="D97" s="199"/>
      <c r="E97" s="199"/>
      <c r="F97" s="199"/>
      <c r="G97" s="84">
        <v>89</v>
      </c>
      <c r="H97" s="88">
        <v>0</v>
      </c>
      <c r="I97" s="88">
        <v>0</v>
      </c>
    </row>
    <row r="98" spans="1:9" ht="12.75" customHeight="1" x14ac:dyDescent="0.25">
      <c r="A98" s="198" t="s">
        <v>347</v>
      </c>
      <c r="B98" s="198"/>
      <c r="C98" s="198"/>
      <c r="D98" s="198"/>
      <c r="E98" s="198"/>
      <c r="F98" s="198"/>
      <c r="G98" s="86">
        <v>90</v>
      </c>
      <c r="H98" s="87">
        <f>SUM(H99:H104)</f>
        <v>484001</v>
      </c>
      <c r="I98" s="87">
        <f>SUM(I99:I104)</f>
        <v>706347</v>
      </c>
    </row>
    <row r="99" spans="1:9" ht="12.75" customHeight="1" x14ac:dyDescent="0.25">
      <c r="A99" s="196" t="s">
        <v>80</v>
      </c>
      <c r="B99" s="196"/>
      <c r="C99" s="196"/>
      <c r="D99" s="196"/>
      <c r="E99" s="196"/>
      <c r="F99" s="196"/>
      <c r="G99" s="84">
        <v>91</v>
      </c>
      <c r="H99" s="88">
        <v>484001</v>
      </c>
      <c r="I99" s="88">
        <v>706347</v>
      </c>
    </row>
    <row r="100" spans="1:9" ht="12.75" customHeight="1" x14ac:dyDescent="0.25">
      <c r="A100" s="196" t="s">
        <v>81</v>
      </c>
      <c r="B100" s="196"/>
      <c r="C100" s="196"/>
      <c r="D100" s="196"/>
      <c r="E100" s="196"/>
      <c r="F100" s="196"/>
      <c r="G100" s="84">
        <v>92</v>
      </c>
      <c r="H100" s="88">
        <v>0</v>
      </c>
      <c r="I100" s="88">
        <v>0</v>
      </c>
    </row>
    <row r="101" spans="1:9" ht="12.75" customHeight="1" x14ac:dyDescent="0.25">
      <c r="A101" s="196" t="s">
        <v>82</v>
      </c>
      <c r="B101" s="196"/>
      <c r="C101" s="196"/>
      <c r="D101" s="196"/>
      <c r="E101" s="196"/>
      <c r="F101" s="196"/>
      <c r="G101" s="84">
        <v>93</v>
      </c>
      <c r="H101" s="88">
        <v>0</v>
      </c>
      <c r="I101" s="88">
        <v>0</v>
      </c>
    </row>
    <row r="102" spans="1:9" ht="12.75" customHeight="1" x14ac:dyDescent="0.25">
      <c r="A102" s="196" t="s">
        <v>83</v>
      </c>
      <c r="B102" s="196"/>
      <c r="C102" s="196"/>
      <c r="D102" s="196"/>
      <c r="E102" s="196"/>
      <c r="F102" s="196"/>
      <c r="G102" s="84">
        <v>94</v>
      </c>
      <c r="H102" s="85">
        <v>0</v>
      </c>
      <c r="I102" s="85">
        <v>0</v>
      </c>
    </row>
    <row r="103" spans="1:9" ht="12.75" customHeight="1" x14ac:dyDescent="0.25">
      <c r="A103" s="196" t="s">
        <v>84</v>
      </c>
      <c r="B103" s="196"/>
      <c r="C103" s="196"/>
      <c r="D103" s="196"/>
      <c r="E103" s="196"/>
      <c r="F103" s="196"/>
      <c r="G103" s="84">
        <v>95</v>
      </c>
      <c r="H103" s="85">
        <v>0</v>
      </c>
      <c r="I103" s="85">
        <v>0</v>
      </c>
    </row>
    <row r="104" spans="1:9" ht="12.75" customHeight="1" x14ac:dyDescent="0.25">
      <c r="A104" s="196" t="s">
        <v>85</v>
      </c>
      <c r="B104" s="196"/>
      <c r="C104" s="196"/>
      <c r="D104" s="196"/>
      <c r="E104" s="196"/>
      <c r="F104" s="196"/>
      <c r="G104" s="84">
        <v>96</v>
      </c>
      <c r="H104" s="85">
        <v>0</v>
      </c>
      <c r="I104" s="85">
        <v>0</v>
      </c>
    </row>
    <row r="105" spans="1:9" ht="12.75" customHeight="1" x14ac:dyDescent="0.25">
      <c r="A105" s="198" t="s">
        <v>348</v>
      </c>
      <c r="B105" s="198"/>
      <c r="C105" s="198"/>
      <c r="D105" s="198"/>
      <c r="E105" s="198"/>
      <c r="F105" s="198"/>
      <c r="G105" s="86">
        <v>97</v>
      </c>
      <c r="H105" s="87">
        <f>SUM(H106:H116)</f>
        <v>314881388</v>
      </c>
      <c r="I105" s="87">
        <f>SUM(I106:I116)</f>
        <v>371835538</v>
      </c>
    </row>
    <row r="106" spans="1:9" ht="12.75" customHeight="1" x14ac:dyDescent="0.25">
      <c r="A106" s="196" t="s">
        <v>86</v>
      </c>
      <c r="B106" s="196"/>
      <c r="C106" s="196"/>
      <c r="D106" s="196"/>
      <c r="E106" s="196"/>
      <c r="F106" s="196"/>
      <c r="G106" s="84">
        <v>98</v>
      </c>
      <c r="H106" s="89">
        <v>0</v>
      </c>
      <c r="I106" s="89">
        <v>0</v>
      </c>
    </row>
    <row r="107" spans="1:9" ht="12.75" customHeight="1" x14ac:dyDescent="0.25">
      <c r="A107" s="196" t="s">
        <v>87</v>
      </c>
      <c r="B107" s="196"/>
      <c r="C107" s="196"/>
      <c r="D107" s="196"/>
      <c r="E107" s="196"/>
      <c r="F107" s="196"/>
      <c r="G107" s="84">
        <v>99</v>
      </c>
      <c r="H107" s="88">
        <v>0</v>
      </c>
      <c r="I107" s="88">
        <v>0</v>
      </c>
    </row>
    <row r="108" spans="1:9" ht="12.75" customHeight="1" x14ac:dyDescent="0.25">
      <c r="A108" s="196" t="s">
        <v>88</v>
      </c>
      <c r="B108" s="196"/>
      <c r="C108" s="196"/>
      <c r="D108" s="196"/>
      <c r="E108" s="196"/>
      <c r="F108" s="196"/>
      <c r="G108" s="84">
        <v>100</v>
      </c>
      <c r="H108" s="88">
        <v>0</v>
      </c>
      <c r="I108" s="88">
        <v>0</v>
      </c>
    </row>
    <row r="109" spans="1:9" ht="22.2" customHeight="1" x14ac:dyDescent="0.25">
      <c r="A109" s="196" t="s">
        <v>89</v>
      </c>
      <c r="B109" s="196"/>
      <c r="C109" s="196"/>
      <c r="D109" s="196"/>
      <c r="E109" s="196"/>
      <c r="F109" s="196"/>
      <c r="G109" s="84">
        <v>101</v>
      </c>
      <c r="H109" s="88">
        <v>0</v>
      </c>
      <c r="I109" s="88">
        <v>0</v>
      </c>
    </row>
    <row r="110" spans="1:9" ht="12.75" customHeight="1" x14ac:dyDescent="0.25">
      <c r="A110" s="196" t="s">
        <v>90</v>
      </c>
      <c r="B110" s="196"/>
      <c r="C110" s="196"/>
      <c r="D110" s="196"/>
      <c r="E110" s="196"/>
      <c r="F110" s="196"/>
      <c r="G110" s="84">
        <v>102</v>
      </c>
      <c r="H110" s="88">
        <v>0</v>
      </c>
      <c r="I110" s="88">
        <v>0</v>
      </c>
    </row>
    <row r="111" spans="1:9" ht="12.75" customHeight="1" x14ac:dyDescent="0.25">
      <c r="A111" s="196" t="s">
        <v>91</v>
      </c>
      <c r="B111" s="196"/>
      <c r="C111" s="196"/>
      <c r="D111" s="196"/>
      <c r="E111" s="196"/>
      <c r="F111" s="196"/>
      <c r="G111" s="84">
        <v>103</v>
      </c>
      <c r="H111" s="88">
        <v>143201974</v>
      </c>
      <c r="I111" s="88">
        <v>215083930</v>
      </c>
    </row>
    <row r="112" spans="1:9" ht="12.75" customHeight="1" x14ac:dyDescent="0.25">
      <c r="A112" s="196" t="s">
        <v>92</v>
      </c>
      <c r="B112" s="196"/>
      <c r="C112" s="196"/>
      <c r="D112" s="196"/>
      <c r="E112" s="196"/>
      <c r="F112" s="196"/>
      <c r="G112" s="84">
        <v>104</v>
      </c>
      <c r="H112" s="88">
        <v>0</v>
      </c>
      <c r="I112" s="88">
        <v>0</v>
      </c>
    </row>
    <row r="113" spans="1:9" ht="12.75" customHeight="1" x14ac:dyDescent="0.25">
      <c r="A113" s="196" t="s">
        <v>93</v>
      </c>
      <c r="B113" s="196"/>
      <c r="C113" s="196"/>
      <c r="D113" s="196"/>
      <c r="E113" s="196"/>
      <c r="F113" s="196"/>
      <c r="G113" s="84">
        <v>105</v>
      </c>
      <c r="H113" s="89">
        <v>0</v>
      </c>
      <c r="I113" s="89">
        <v>0</v>
      </c>
    </row>
    <row r="114" spans="1:9" ht="12.75" customHeight="1" x14ac:dyDescent="0.25">
      <c r="A114" s="196" t="s">
        <v>94</v>
      </c>
      <c r="B114" s="196"/>
      <c r="C114" s="196"/>
      <c r="D114" s="196"/>
      <c r="E114" s="196"/>
      <c r="F114" s="196"/>
      <c r="G114" s="84">
        <v>106</v>
      </c>
      <c r="H114" s="88">
        <v>0</v>
      </c>
      <c r="I114" s="88">
        <v>0</v>
      </c>
    </row>
    <row r="115" spans="1:9" ht="12.75" customHeight="1" x14ac:dyDescent="0.25">
      <c r="A115" s="196" t="s">
        <v>95</v>
      </c>
      <c r="B115" s="196"/>
      <c r="C115" s="196"/>
      <c r="D115" s="196"/>
      <c r="E115" s="196"/>
      <c r="F115" s="196"/>
      <c r="G115" s="84">
        <v>107</v>
      </c>
      <c r="H115" s="85">
        <v>171679414</v>
      </c>
      <c r="I115" s="85">
        <v>156751608</v>
      </c>
    </row>
    <row r="116" spans="1:9" ht="12.75" customHeight="1" x14ac:dyDescent="0.25">
      <c r="A116" s="196" t="s">
        <v>96</v>
      </c>
      <c r="B116" s="196"/>
      <c r="C116" s="196"/>
      <c r="D116" s="196"/>
      <c r="E116" s="196"/>
      <c r="F116" s="196"/>
      <c r="G116" s="84">
        <v>108</v>
      </c>
      <c r="H116" s="85">
        <v>0</v>
      </c>
      <c r="I116" s="85">
        <v>0</v>
      </c>
    </row>
    <row r="117" spans="1:9" ht="12.75" customHeight="1" x14ac:dyDescent="0.25">
      <c r="A117" s="198" t="s">
        <v>349</v>
      </c>
      <c r="B117" s="198"/>
      <c r="C117" s="198"/>
      <c r="D117" s="198"/>
      <c r="E117" s="198"/>
      <c r="F117" s="198"/>
      <c r="G117" s="86">
        <v>109</v>
      </c>
      <c r="H117" s="87">
        <f>SUM(H118:H131)</f>
        <v>159713073</v>
      </c>
      <c r="I117" s="87">
        <f>SUM(I118:I131)</f>
        <v>85736967</v>
      </c>
    </row>
    <row r="118" spans="1:9" ht="12.75" customHeight="1" x14ac:dyDescent="0.25">
      <c r="A118" s="196" t="s">
        <v>86</v>
      </c>
      <c r="B118" s="196"/>
      <c r="C118" s="196"/>
      <c r="D118" s="196"/>
      <c r="E118" s="196"/>
      <c r="F118" s="196"/>
      <c r="G118" s="84">
        <v>110</v>
      </c>
      <c r="H118" s="88">
        <v>0</v>
      </c>
      <c r="I118" s="88">
        <v>0</v>
      </c>
    </row>
    <row r="119" spans="1:9" ht="12.75" customHeight="1" x14ac:dyDescent="0.25">
      <c r="A119" s="196" t="s">
        <v>87</v>
      </c>
      <c r="B119" s="196"/>
      <c r="C119" s="196"/>
      <c r="D119" s="196"/>
      <c r="E119" s="196"/>
      <c r="F119" s="196"/>
      <c r="G119" s="84">
        <v>111</v>
      </c>
      <c r="H119" s="88">
        <v>0</v>
      </c>
      <c r="I119" s="88">
        <v>0</v>
      </c>
    </row>
    <row r="120" spans="1:9" ht="12.75" customHeight="1" x14ac:dyDescent="0.25">
      <c r="A120" s="196" t="s">
        <v>88</v>
      </c>
      <c r="B120" s="196"/>
      <c r="C120" s="196"/>
      <c r="D120" s="196"/>
      <c r="E120" s="196"/>
      <c r="F120" s="196"/>
      <c r="G120" s="84">
        <v>112</v>
      </c>
      <c r="H120" s="88">
        <v>0</v>
      </c>
      <c r="I120" s="88">
        <v>0</v>
      </c>
    </row>
    <row r="121" spans="1:9" ht="25.95" customHeight="1" x14ac:dyDescent="0.25">
      <c r="A121" s="196" t="s">
        <v>89</v>
      </c>
      <c r="B121" s="196"/>
      <c r="C121" s="196"/>
      <c r="D121" s="196"/>
      <c r="E121" s="196"/>
      <c r="F121" s="196"/>
      <c r="G121" s="84">
        <v>113</v>
      </c>
      <c r="H121" s="88">
        <v>0</v>
      </c>
      <c r="I121" s="88">
        <v>0</v>
      </c>
    </row>
    <row r="122" spans="1:9" ht="12.75" customHeight="1" x14ac:dyDescent="0.25">
      <c r="A122" s="196" t="s">
        <v>90</v>
      </c>
      <c r="B122" s="196"/>
      <c r="C122" s="196"/>
      <c r="D122" s="196"/>
      <c r="E122" s="196"/>
      <c r="F122" s="196"/>
      <c r="G122" s="84">
        <v>114</v>
      </c>
      <c r="H122" s="88">
        <v>593619</v>
      </c>
      <c r="I122" s="88">
        <v>552144</v>
      </c>
    </row>
    <row r="123" spans="1:9" ht="12.75" customHeight="1" x14ac:dyDescent="0.25">
      <c r="A123" s="196" t="s">
        <v>91</v>
      </c>
      <c r="B123" s="196"/>
      <c r="C123" s="196"/>
      <c r="D123" s="196"/>
      <c r="E123" s="196"/>
      <c r="F123" s="196"/>
      <c r="G123" s="84">
        <v>115</v>
      </c>
      <c r="H123" s="88">
        <v>120832624</v>
      </c>
      <c r="I123" s="88">
        <v>29720111</v>
      </c>
    </row>
    <row r="124" spans="1:9" ht="12.75" customHeight="1" x14ac:dyDescent="0.25">
      <c r="A124" s="196" t="s">
        <v>92</v>
      </c>
      <c r="B124" s="196"/>
      <c r="C124" s="196"/>
      <c r="D124" s="196"/>
      <c r="E124" s="196"/>
      <c r="F124" s="196"/>
      <c r="G124" s="84">
        <v>116</v>
      </c>
      <c r="H124" s="88">
        <v>5310355</v>
      </c>
      <c r="I124" s="88">
        <v>3474265</v>
      </c>
    </row>
    <row r="125" spans="1:9" ht="12.75" customHeight="1" x14ac:dyDescent="0.25">
      <c r="A125" s="196" t="s">
        <v>93</v>
      </c>
      <c r="B125" s="196"/>
      <c r="C125" s="196"/>
      <c r="D125" s="196"/>
      <c r="E125" s="196"/>
      <c r="F125" s="196"/>
      <c r="G125" s="84">
        <v>117</v>
      </c>
      <c r="H125" s="88">
        <v>9809491</v>
      </c>
      <c r="I125" s="88">
        <v>15476049</v>
      </c>
    </row>
    <row r="126" spans="1:9" x14ac:dyDescent="0.25">
      <c r="A126" s="196" t="s">
        <v>94</v>
      </c>
      <c r="B126" s="196"/>
      <c r="C126" s="196"/>
      <c r="D126" s="196"/>
      <c r="E126" s="196"/>
      <c r="F126" s="196"/>
      <c r="G126" s="84">
        <v>118</v>
      </c>
      <c r="H126" s="88">
        <v>0</v>
      </c>
      <c r="I126" s="88">
        <v>0</v>
      </c>
    </row>
    <row r="127" spans="1:9" x14ac:dyDescent="0.25">
      <c r="A127" s="196" t="s">
        <v>97</v>
      </c>
      <c r="B127" s="196"/>
      <c r="C127" s="196"/>
      <c r="D127" s="196"/>
      <c r="E127" s="196"/>
      <c r="F127" s="196"/>
      <c r="G127" s="84">
        <v>119</v>
      </c>
      <c r="H127" s="88">
        <v>4195396</v>
      </c>
      <c r="I127" s="88">
        <v>7668069</v>
      </c>
    </row>
    <row r="128" spans="1:9" x14ac:dyDescent="0.25">
      <c r="A128" s="196" t="s">
        <v>98</v>
      </c>
      <c r="B128" s="196"/>
      <c r="C128" s="196"/>
      <c r="D128" s="196"/>
      <c r="E128" s="196"/>
      <c r="F128" s="196"/>
      <c r="G128" s="84">
        <v>120</v>
      </c>
      <c r="H128" s="88">
        <v>1081515</v>
      </c>
      <c r="I128" s="88">
        <v>1787889</v>
      </c>
    </row>
    <row r="129" spans="1:9" x14ac:dyDescent="0.25">
      <c r="A129" s="196" t="s">
        <v>99</v>
      </c>
      <c r="B129" s="196"/>
      <c r="C129" s="196"/>
      <c r="D129" s="196"/>
      <c r="E129" s="196"/>
      <c r="F129" s="196"/>
      <c r="G129" s="84">
        <v>121</v>
      </c>
      <c r="H129" s="88">
        <v>0</v>
      </c>
      <c r="I129" s="88">
        <v>0</v>
      </c>
    </row>
    <row r="130" spans="1:9" x14ac:dyDescent="0.25">
      <c r="A130" s="196" t="s">
        <v>100</v>
      </c>
      <c r="B130" s="196"/>
      <c r="C130" s="196"/>
      <c r="D130" s="196"/>
      <c r="E130" s="196"/>
      <c r="F130" s="196"/>
      <c r="G130" s="84">
        <v>122</v>
      </c>
      <c r="H130" s="85">
        <v>0</v>
      </c>
      <c r="I130" s="85">
        <v>0</v>
      </c>
    </row>
    <row r="131" spans="1:9" x14ac:dyDescent="0.25">
      <c r="A131" s="196" t="s">
        <v>101</v>
      </c>
      <c r="B131" s="196"/>
      <c r="C131" s="196"/>
      <c r="D131" s="196"/>
      <c r="E131" s="196"/>
      <c r="F131" s="196"/>
      <c r="G131" s="84">
        <v>123</v>
      </c>
      <c r="H131" s="85">
        <v>17890073</v>
      </c>
      <c r="I131" s="85">
        <v>27058440</v>
      </c>
    </row>
    <row r="132" spans="1:9" ht="22.2" customHeight="1" x14ac:dyDescent="0.25">
      <c r="A132" s="217" t="s">
        <v>102</v>
      </c>
      <c r="B132" s="217"/>
      <c r="C132" s="217"/>
      <c r="D132" s="217"/>
      <c r="E132" s="217"/>
      <c r="F132" s="217"/>
      <c r="G132" s="84">
        <v>124</v>
      </c>
      <c r="H132" s="85">
        <v>824999</v>
      </c>
      <c r="I132" s="85">
        <v>737911</v>
      </c>
    </row>
    <row r="133" spans="1:9" x14ac:dyDescent="0.25">
      <c r="A133" s="198" t="s">
        <v>350</v>
      </c>
      <c r="B133" s="198"/>
      <c r="C133" s="198"/>
      <c r="D133" s="198"/>
      <c r="E133" s="198"/>
      <c r="F133" s="198"/>
      <c r="G133" s="86">
        <v>125</v>
      </c>
      <c r="H133" s="87">
        <f>H75+H98+H105+H117+H132</f>
        <v>1023523522</v>
      </c>
      <c r="I133" s="87">
        <f>I75+I98+I105+I117+I132</f>
        <v>999834723</v>
      </c>
    </row>
    <row r="134" spans="1:9" x14ac:dyDescent="0.25">
      <c r="A134" s="217" t="s">
        <v>103</v>
      </c>
      <c r="B134" s="217"/>
      <c r="C134" s="217"/>
      <c r="D134" s="217"/>
      <c r="E134" s="217"/>
      <c r="F134" s="217"/>
      <c r="G134" s="84">
        <v>126</v>
      </c>
      <c r="H134" s="85">
        <v>0</v>
      </c>
      <c r="I134" s="85">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workbookViewId="0">
      <selection activeCell="H91" sqref="H91:I96"/>
    </sheetView>
  </sheetViews>
  <sheetFormatPr defaultRowHeight="13.2" x14ac:dyDescent="0.25"/>
  <cols>
    <col min="1" max="7" width="9.109375" style="10"/>
    <col min="8" max="9" width="18.5546875" style="31" customWidth="1"/>
    <col min="10" max="263" width="9.109375" style="10"/>
    <col min="264" max="264" width="9.88671875" style="10" bestFit="1" customWidth="1"/>
    <col min="265" max="265" width="11.6640625" style="10" bestFit="1" customWidth="1"/>
    <col min="266" max="519" width="9.109375" style="10"/>
    <col min="520" max="520" width="9.88671875" style="10" bestFit="1" customWidth="1"/>
    <col min="521" max="521" width="11.6640625" style="10" bestFit="1" customWidth="1"/>
    <col min="522" max="775" width="9.109375" style="10"/>
    <col min="776" max="776" width="9.88671875" style="10" bestFit="1" customWidth="1"/>
    <col min="777" max="777" width="11.6640625" style="10" bestFit="1" customWidth="1"/>
    <col min="778" max="1031" width="9.109375" style="10"/>
    <col min="1032" max="1032" width="9.88671875" style="10" bestFit="1" customWidth="1"/>
    <col min="1033" max="1033" width="11.6640625" style="10" bestFit="1" customWidth="1"/>
    <col min="1034" max="1287" width="9.109375" style="10"/>
    <col min="1288" max="1288" width="9.88671875" style="10" bestFit="1" customWidth="1"/>
    <col min="1289" max="1289" width="11.6640625" style="10" bestFit="1" customWidth="1"/>
    <col min="1290" max="1543" width="9.109375" style="10"/>
    <col min="1544" max="1544" width="9.88671875" style="10" bestFit="1" customWidth="1"/>
    <col min="1545" max="1545" width="11.6640625" style="10" bestFit="1" customWidth="1"/>
    <col min="1546" max="1799" width="9.109375" style="10"/>
    <col min="1800" max="1800" width="9.88671875" style="10" bestFit="1" customWidth="1"/>
    <col min="1801" max="1801" width="11.6640625" style="10" bestFit="1" customWidth="1"/>
    <col min="1802" max="2055" width="9.109375" style="10"/>
    <col min="2056" max="2056" width="9.88671875" style="10" bestFit="1" customWidth="1"/>
    <col min="2057" max="2057" width="11.6640625" style="10" bestFit="1" customWidth="1"/>
    <col min="2058" max="2311" width="9.109375" style="10"/>
    <col min="2312" max="2312" width="9.88671875" style="10" bestFit="1" customWidth="1"/>
    <col min="2313" max="2313" width="11.6640625" style="10" bestFit="1" customWidth="1"/>
    <col min="2314" max="2567" width="9.109375" style="10"/>
    <col min="2568" max="2568" width="9.88671875" style="10" bestFit="1" customWidth="1"/>
    <col min="2569" max="2569" width="11.6640625" style="10" bestFit="1" customWidth="1"/>
    <col min="2570" max="2823" width="9.109375" style="10"/>
    <col min="2824" max="2824" width="9.88671875" style="10" bestFit="1" customWidth="1"/>
    <col min="2825" max="2825" width="11.6640625" style="10" bestFit="1" customWidth="1"/>
    <col min="2826" max="3079" width="9.109375" style="10"/>
    <col min="3080" max="3080" width="9.88671875" style="10" bestFit="1" customWidth="1"/>
    <col min="3081" max="3081" width="11.6640625" style="10" bestFit="1" customWidth="1"/>
    <col min="3082" max="3335" width="9.109375" style="10"/>
    <col min="3336" max="3336" width="9.88671875" style="10" bestFit="1" customWidth="1"/>
    <col min="3337" max="3337" width="11.6640625" style="10" bestFit="1" customWidth="1"/>
    <col min="3338" max="3591" width="9.109375" style="10"/>
    <col min="3592" max="3592" width="9.88671875" style="10" bestFit="1" customWidth="1"/>
    <col min="3593" max="3593" width="11.6640625" style="10" bestFit="1" customWidth="1"/>
    <col min="3594" max="3847" width="9.109375" style="10"/>
    <col min="3848" max="3848" width="9.88671875" style="10" bestFit="1" customWidth="1"/>
    <col min="3849" max="3849" width="11.6640625" style="10" bestFit="1" customWidth="1"/>
    <col min="3850" max="4103" width="9.109375" style="10"/>
    <col min="4104" max="4104" width="9.88671875" style="10" bestFit="1" customWidth="1"/>
    <col min="4105" max="4105" width="11.6640625" style="10" bestFit="1" customWidth="1"/>
    <col min="4106" max="4359" width="9.109375" style="10"/>
    <col min="4360" max="4360" width="9.88671875" style="10" bestFit="1" customWidth="1"/>
    <col min="4361" max="4361" width="11.6640625" style="10" bestFit="1" customWidth="1"/>
    <col min="4362" max="4615" width="9.109375" style="10"/>
    <col min="4616" max="4616" width="9.88671875" style="10" bestFit="1" customWidth="1"/>
    <col min="4617" max="4617" width="11.6640625" style="10" bestFit="1" customWidth="1"/>
    <col min="4618" max="4871" width="9.109375" style="10"/>
    <col min="4872" max="4872" width="9.88671875" style="10" bestFit="1" customWidth="1"/>
    <col min="4873" max="4873" width="11.6640625" style="10" bestFit="1" customWidth="1"/>
    <col min="4874" max="5127" width="9.109375" style="10"/>
    <col min="5128" max="5128" width="9.88671875" style="10" bestFit="1" customWidth="1"/>
    <col min="5129" max="5129" width="11.6640625" style="10" bestFit="1" customWidth="1"/>
    <col min="5130" max="5383" width="9.109375" style="10"/>
    <col min="5384" max="5384" width="9.88671875" style="10" bestFit="1" customWidth="1"/>
    <col min="5385" max="5385" width="11.6640625" style="10" bestFit="1" customWidth="1"/>
    <col min="5386" max="5639" width="9.109375" style="10"/>
    <col min="5640" max="5640" width="9.88671875" style="10" bestFit="1" customWidth="1"/>
    <col min="5641" max="5641" width="11.6640625" style="10" bestFit="1" customWidth="1"/>
    <col min="5642" max="5895" width="9.109375" style="10"/>
    <col min="5896" max="5896" width="9.88671875" style="10" bestFit="1" customWidth="1"/>
    <col min="5897" max="5897" width="11.6640625" style="10" bestFit="1" customWidth="1"/>
    <col min="5898" max="6151" width="9.109375" style="10"/>
    <col min="6152" max="6152" width="9.88671875" style="10" bestFit="1" customWidth="1"/>
    <col min="6153" max="6153" width="11.6640625" style="10" bestFit="1" customWidth="1"/>
    <col min="6154" max="6407" width="9.109375" style="10"/>
    <col min="6408" max="6408" width="9.88671875" style="10" bestFit="1" customWidth="1"/>
    <col min="6409" max="6409" width="11.6640625" style="10" bestFit="1" customWidth="1"/>
    <col min="6410" max="6663" width="9.109375" style="10"/>
    <col min="6664" max="6664" width="9.88671875" style="10" bestFit="1" customWidth="1"/>
    <col min="6665" max="6665" width="11.6640625" style="10" bestFit="1" customWidth="1"/>
    <col min="6666" max="6919" width="9.109375" style="10"/>
    <col min="6920" max="6920" width="9.88671875" style="10" bestFit="1" customWidth="1"/>
    <col min="6921" max="6921" width="11.6640625" style="10" bestFit="1" customWidth="1"/>
    <col min="6922" max="7175" width="9.109375" style="10"/>
    <col min="7176" max="7176" width="9.88671875" style="10" bestFit="1" customWidth="1"/>
    <col min="7177" max="7177" width="11.6640625" style="10" bestFit="1" customWidth="1"/>
    <col min="7178" max="7431" width="9.109375" style="10"/>
    <col min="7432" max="7432" width="9.88671875" style="10" bestFit="1" customWidth="1"/>
    <col min="7433" max="7433" width="11.6640625" style="10" bestFit="1" customWidth="1"/>
    <col min="7434" max="7687" width="9.109375" style="10"/>
    <col min="7688" max="7688" width="9.88671875" style="10" bestFit="1" customWidth="1"/>
    <col min="7689" max="7689" width="11.6640625" style="10" bestFit="1" customWidth="1"/>
    <col min="7690" max="7943" width="9.109375" style="10"/>
    <col min="7944" max="7944" width="9.88671875" style="10" bestFit="1" customWidth="1"/>
    <col min="7945" max="7945" width="11.6640625" style="10" bestFit="1" customWidth="1"/>
    <col min="7946" max="8199" width="9.109375" style="10"/>
    <col min="8200" max="8200" width="9.88671875" style="10" bestFit="1" customWidth="1"/>
    <col min="8201" max="8201" width="11.6640625" style="10" bestFit="1" customWidth="1"/>
    <col min="8202" max="8455" width="9.109375" style="10"/>
    <col min="8456" max="8456" width="9.88671875" style="10" bestFit="1" customWidth="1"/>
    <col min="8457" max="8457" width="11.6640625" style="10" bestFit="1" customWidth="1"/>
    <col min="8458" max="8711" width="9.109375" style="10"/>
    <col min="8712" max="8712" width="9.88671875" style="10" bestFit="1" customWidth="1"/>
    <col min="8713" max="8713" width="11.6640625" style="10" bestFit="1" customWidth="1"/>
    <col min="8714" max="8967" width="9.109375" style="10"/>
    <col min="8968" max="8968" width="9.88671875" style="10" bestFit="1" customWidth="1"/>
    <col min="8969" max="8969" width="11.6640625" style="10" bestFit="1" customWidth="1"/>
    <col min="8970" max="9223" width="9.109375" style="10"/>
    <col min="9224" max="9224" width="9.88671875" style="10" bestFit="1" customWidth="1"/>
    <col min="9225" max="9225" width="11.6640625" style="10" bestFit="1" customWidth="1"/>
    <col min="9226" max="9479" width="9.109375" style="10"/>
    <col min="9480" max="9480" width="9.88671875" style="10" bestFit="1" customWidth="1"/>
    <col min="9481" max="9481" width="11.6640625" style="10" bestFit="1" customWidth="1"/>
    <col min="9482" max="9735" width="9.109375" style="10"/>
    <col min="9736" max="9736" width="9.88671875" style="10" bestFit="1" customWidth="1"/>
    <col min="9737" max="9737" width="11.6640625" style="10" bestFit="1" customWidth="1"/>
    <col min="9738" max="9991" width="9.109375" style="10"/>
    <col min="9992" max="9992" width="9.88671875" style="10" bestFit="1" customWidth="1"/>
    <col min="9993" max="9993" width="11.6640625" style="10" bestFit="1" customWidth="1"/>
    <col min="9994" max="10247" width="9.109375" style="10"/>
    <col min="10248" max="10248" width="9.88671875" style="10" bestFit="1" customWidth="1"/>
    <col min="10249" max="10249" width="11.6640625" style="10" bestFit="1" customWidth="1"/>
    <col min="10250" max="10503" width="9.109375" style="10"/>
    <col min="10504" max="10504" width="9.88671875" style="10" bestFit="1" customWidth="1"/>
    <col min="10505" max="10505" width="11.6640625" style="10" bestFit="1" customWidth="1"/>
    <col min="10506" max="10759" width="9.109375" style="10"/>
    <col min="10760" max="10760" width="9.88671875" style="10" bestFit="1" customWidth="1"/>
    <col min="10761" max="10761" width="11.6640625" style="10" bestFit="1" customWidth="1"/>
    <col min="10762" max="11015" width="9.109375" style="10"/>
    <col min="11016" max="11016" width="9.88671875" style="10" bestFit="1" customWidth="1"/>
    <col min="11017" max="11017" width="11.6640625" style="10" bestFit="1" customWidth="1"/>
    <col min="11018" max="11271" width="9.109375" style="10"/>
    <col min="11272" max="11272" width="9.88671875" style="10" bestFit="1" customWidth="1"/>
    <col min="11273" max="11273" width="11.6640625" style="10" bestFit="1" customWidth="1"/>
    <col min="11274" max="11527" width="9.109375" style="10"/>
    <col min="11528" max="11528" width="9.88671875" style="10" bestFit="1" customWidth="1"/>
    <col min="11529" max="11529" width="11.6640625" style="10" bestFit="1" customWidth="1"/>
    <col min="11530" max="11783" width="9.109375" style="10"/>
    <col min="11784" max="11784" width="9.88671875" style="10" bestFit="1" customWidth="1"/>
    <col min="11785" max="11785" width="11.6640625" style="10" bestFit="1" customWidth="1"/>
    <col min="11786" max="12039" width="9.109375" style="10"/>
    <col min="12040" max="12040" width="9.88671875" style="10" bestFit="1" customWidth="1"/>
    <col min="12041" max="12041" width="11.6640625" style="10" bestFit="1" customWidth="1"/>
    <col min="12042" max="12295" width="9.109375" style="10"/>
    <col min="12296" max="12296" width="9.88671875" style="10" bestFit="1" customWidth="1"/>
    <col min="12297" max="12297" width="11.6640625" style="10" bestFit="1" customWidth="1"/>
    <col min="12298" max="12551" width="9.109375" style="10"/>
    <col min="12552" max="12552" width="9.88671875" style="10" bestFit="1" customWidth="1"/>
    <col min="12553" max="12553" width="11.6640625" style="10" bestFit="1" customWidth="1"/>
    <col min="12554" max="12807" width="9.109375" style="10"/>
    <col min="12808" max="12808" width="9.88671875" style="10" bestFit="1" customWidth="1"/>
    <col min="12809" max="12809" width="11.6640625" style="10" bestFit="1" customWidth="1"/>
    <col min="12810" max="13063" width="9.109375" style="10"/>
    <col min="13064" max="13064" width="9.88671875" style="10" bestFit="1" customWidth="1"/>
    <col min="13065" max="13065" width="11.6640625" style="10" bestFit="1" customWidth="1"/>
    <col min="13066" max="13319" width="9.109375" style="10"/>
    <col min="13320" max="13320" width="9.88671875" style="10" bestFit="1" customWidth="1"/>
    <col min="13321" max="13321" width="11.6640625" style="10" bestFit="1" customWidth="1"/>
    <col min="13322" max="13575" width="9.109375" style="10"/>
    <col min="13576" max="13576" width="9.88671875" style="10" bestFit="1" customWidth="1"/>
    <col min="13577" max="13577" width="11.6640625" style="10" bestFit="1" customWidth="1"/>
    <col min="13578" max="13831" width="9.109375" style="10"/>
    <col min="13832" max="13832" width="9.88671875" style="10" bestFit="1" customWidth="1"/>
    <col min="13833" max="13833" width="11.6640625" style="10" bestFit="1" customWidth="1"/>
    <col min="13834" max="14087" width="9.109375" style="10"/>
    <col min="14088" max="14088" width="9.88671875" style="10" bestFit="1" customWidth="1"/>
    <col min="14089" max="14089" width="11.6640625" style="10" bestFit="1" customWidth="1"/>
    <col min="14090" max="14343" width="9.109375" style="10"/>
    <col min="14344" max="14344" width="9.88671875" style="10" bestFit="1" customWidth="1"/>
    <col min="14345" max="14345" width="11.6640625" style="10" bestFit="1" customWidth="1"/>
    <col min="14346" max="14599" width="9.109375" style="10"/>
    <col min="14600" max="14600" width="9.88671875" style="10" bestFit="1" customWidth="1"/>
    <col min="14601" max="14601" width="11.6640625" style="10" bestFit="1" customWidth="1"/>
    <col min="14602" max="14855" width="9.109375" style="10"/>
    <col min="14856" max="14856" width="9.88671875" style="10" bestFit="1" customWidth="1"/>
    <col min="14857" max="14857" width="11.6640625" style="10" bestFit="1" customWidth="1"/>
    <col min="14858" max="15111" width="9.109375" style="10"/>
    <col min="15112" max="15112" width="9.88671875" style="10" bestFit="1" customWidth="1"/>
    <col min="15113" max="15113" width="11.6640625" style="10" bestFit="1" customWidth="1"/>
    <col min="15114" max="15367" width="9.109375" style="10"/>
    <col min="15368" max="15368" width="9.88671875" style="10" bestFit="1" customWidth="1"/>
    <col min="15369" max="15369" width="11.6640625" style="10" bestFit="1" customWidth="1"/>
    <col min="15370" max="15623" width="9.109375" style="10"/>
    <col min="15624" max="15624" width="9.88671875" style="10" bestFit="1" customWidth="1"/>
    <col min="15625" max="15625" width="11.6640625" style="10" bestFit="1" customWidth="1"/>
    <col min="15626" max="15879" width="9.109375" style="10"/>
    <col min="15880" max="15880" width="9.88671875" style="10" bestFit="1" customWidth="1"/>
    <col min="15881" max="15881" width="11.6640625" style="10" bestFit="1" customWidth="1"/>
    <col min="15882" max="16135" width="9.109375" style="10"/>
    <col min="16136" max="16136" width="9.88671875" style="10" bestFit="1" customWidth="1"/>
    <col min="16137" max="16137" width="11.6640625" style="10" bestFit="1" customWidth="1"/>
    <col min="16138" max="16384" width="9.109375" style="10"/>
  </cols>
  <sheetData>
    <row r="1" spans="1:9" x14ac:dyDescent="0.25">
      <c r="A1" s="230" t="s">
        <v>105</v>
      </c>
      <c r="B1" s="201"/>
      <c r="C1" s="201"/>
      <c r="D1" s="201"/>
      <c r="E1" s="201"/>
      <c r="F1" s="201"/>
      <c r="G1" s="201"/>
      <c r="H1" s="201"/>
      <c r="I1" s="201"/>
    </row>
    <row r="2" spans="1:9" ht="12.75" customHeight="1" x14ac:dyDescent="0.25">
      <c r="A2" s="229" t="s">
        <v>448</v>
      </c>
      <c r="B2" s="229"/>
      <c r="C2" s="229"/>
      <c r="D2" s="229"/>
      <c r="E2" s="229"/>
      <c r="F2" s="229"/>
      <c r="G2" s="229"/>
      <c r="H2" s="229"/>
      <c r="I2" s="229"/>
    </row>
    <row r="3" spans="1:9" x14ac:dyDescent="0.25">
      <c r="A3" s="238" t="s">
        <v>279</v>
      </c>
      <c r="B3" s="239"/>
      <c r="C3" s="239"/>
      <c r="D3" s="239"/>
      <c r="E3" s="239"/>
      <c r="F3" s="239"/>
      <c r="G3" s="239"/>
      <c r="H3" s="239"/>
      <c r="I3" s="239"/>
    </row>
    <row r="4" spans="1:9" ht="12.75" customHeight="1" x14ac:dyDescent="0.25">
      <c r="A4" s="226" t="s">
        <v>469</v>
      </c>
      <c r="B4" s="227"/>
      <c r="C4" s="227"/>
      <c r="D4" s="227"/>
      <c r="E4" s="227"/>
      <c r="F4" s="227"/>
      <c r="G4" s="227"/>
      <c r="H4" s="227"/>
      <c r="I4" s="228"/>
    </row>
    <row r="5" spans="1:9" ht="22.2" x14ac:dyDescent="0.25">
      <c r="A5" s="222" t="s">
        <v>2</v>
      </c>
      <c r="B5" s="223"/>
      <c r="C5" s="223"/>
      <c r="D5" s="223"/>
      <c r="E5" s="223"/>
      <c r="F5" s="223"/>
      <c r="G5" s="90" t="s">
        <v>106</v>
      </c>
      <c r="H5" s="91" t="s">
        <v>293</v>
      </c>
      <c r="I5" s="91" t="s">
        <v>276</v>
      </c>
    </row>
    <row r="6" spans="1:9" x14ac:dyDescent="0.25">
      <c r="A6" s="224">
        <v>1</v>
      </c>
      <c r="B6" s="225"/>
      <c r="C6" s="225"/>
      <c r="D6" s="225"/>
      <c r="E6" s="225"/>
      <c r="F6" s="225"/>
      <c r="G6" s="92">
        <v>2</v>
      </c>
      <c r="H6" s="91">
        <v>3</v>
      </c>
      <c r="I6" s="91">
        <v>4</v>
      </c>
    </row>
    <row r="7" spans="1:9" x14ac:dyDescent="0.25">
      <c r="A7" s="198" t="s">
        <v>366</v>
      </c>
      <c r="B7" s="198"/>
      <c r="C7" s="198"/>
      <c r="D7" s="198"/>
      <c r="E7" s="198"/>
      <c r="F7" s="198"/>
      <c r="G7" s="86">
        <v>1</v>
      </c>
      <c r="H7" s="87">
        <f>SUM(H8:H12)</f>
        <v>83665934</v>
      </c>
      <c r="I7" s="87">
        <f>SUM(I8:I12)</f>
        <v>175301401</v>
      </c>
    </row>
    <row r="8" spans="1:9" x14ac:dyDescent="0.25">
      <c r="A8" s="196" t="s">
        <v>118</v>
      </c>
      <c r="B8" s="196"/>
      <c r="C8" s="196"/>
      <c r="D8" s="196"/>
      <c r="E8" s="196"/>
      <c r="F8" s="196"/>
      <c r="G8" s="84">
        <v>2</v>
      </c>
      <c r="H8" s="85">
        <v>0</v>
      </c>
      <c r="I8" s="85">
        <v>0</v>
      </c>
    </row>
    <row r="9" spans="1:9" x14ac:dyDescent="0.25">
      <c r="A9" s="196" t="s">
        <v>119</v>
      </c>
      <c r="B9" s="196"/>
      <c r="C9" s="196"/>
      <c r="D9" s="196"/>
      <c r="E9" s="196"/>
      <c r="F9" s="196"/>
      <c r="G9" s="84">
        <v>3</v>
      </c>
      <c r="H9" s="85">
        <v>68784751</v>
      </c>
      <c r="I9" s="85">
        <v>155867039</v>
      </c>
    </row>
    <row r="10" spans="1:9" x14ac:dyDescent="0.25">
      <c r="A10" s="196" t="s">
        <v>120</v>
      </c>
      <c r="B10" s="196"/>
      <c r="C10" s="196"/>
      <c r="D10" s="196"/>
      <c r="E10" s="196"/>
      <c r="F10" s="196"/>
      <c r="G10" s="84">
        <v>4</v>
      </c>
      <c r="H10" s="85">
        <v>0</v>
      </c>
      <c r="I10" s="85">
        <v>0</v>
      </c>
    </row>
    <row r="11" spans="1:9" x14ac:dyDescent="0.25">
      <c r="A11" s="196" t="s">
        <v>121</v>
      </c>
      <c r="B11" s="196"/>
      <c r="C11" s="196"/>
      <c r="D11" s="196"/>
      <c r="E11" s="196"/>
      <c r="F11" s="196"/>
      <c r="G11" s="84">
        <v>5</v>
      </c>
      <c r="H11" s="85">
        <v>0</v>
      </c>
      <c r="I11" s="85">
        <v>0</v>
      </c>
    </row>
    <row r="12" spans="1:9" x14ac:dyDescent="0.25">
      <c r="A12" s="196" t="s">
        <v>122</v>
      </c>
      <c r="B12" s="196"/>
      <c r="C12" s="196"/>
      <c r="D12" s="196"/>
      <c r="E12" s="196"/>
      <c r="F12" s="196"/>
      <c r="G12" s="84">
        <v>6</v>
      </c>
      <c r="H12" s="85">
        <v>14881183</v>
      </c>
      <c r="I12" s="85">
        <v>19434362</v>
      </c>
    </row>
    <row r="13" spans="1:9" ht="16.5" customHeight="1" x14ac:dyDescent="0.25">
      <c r="A13" s="198" t="s">
        <v>367</v>
      </c>
      <c r="B13" s="198"/>
      <c r="C13" s="198"/>
      <c r="D13" s="198"/>
      <c r="E13" s="198"/>
      <c r="F13" s="198"/>
      <c r="G13" s="86">
        <v>7</v>
      </c>
      <c r="H13" s="87">
        <f>H14+H15+H19+H23+H24+H25+H28+H35</f>
        <v>184748138</v>
      </c>
      <c r="I13" s="87">
        <f>I14+I15+I19+I23+I24+I25+I28+I35</f>
        <v>171938627</v>
      </c>
    </row>
    <row r="14" spans="1:9" x14ac:dyDescent="0.25">
      <c r="A14" s="196" t="s">
        <v>107</v>
      </c>
      <c r="B14" s="196"/>
      <c r="C14" s="196"/>
      <c r="D14" s="196"/>
      <c r="E14" s="196"/>
      <c r="F14" s="196"/>
      <c r="G14" s="84">
        <v>8</v>
      </c>
      <c r="H14" s="85">
        <v>0</v>
      </c>
      <c r="I14" s="85">
        <v>0</v>
      </c>
    </row>
    <row r="15" spans="1:9" x14ac:dyDescent="0.25">
      <c r="A15" s="237" t="s">
        <v>438</v>
      </c>
      <c r="B15" s="237"/>
      <c r="C15" s="237"/>
      <c r="D15" s="237"/>
      <c r="E15" s="237"/>
      <c r="F15" s="237"/>
      <c r="G15" s="86">
        <v>9</v>
      </c>
      <c r="H15" s="87">
        <f>SUM(H16:H18)</f>
        <v>36789226</v>
      </c>
      <c r="I15" s="87">
        <f>SUM(I16:I18)</f>
        <v>60789621</v>
      </c>
    </row>
    <row r="16" spans="1:9" x14ac:dyDescent="0.25">
      <c r="A16" s="231" t="s">
        <v>123</v>
      </c>
      <c r="B16" s="231"/>
      <c r="C16" s="231"/>
      <c r="D16" s="231"/>
      <c r="E16" s="231"/>
      <c r="F16" s="231"/>
      <c r="G16" s="84">
        <v>10</v>
      </c>
      <c r="H16" s="85">
        <v>15658353</v>
      </c>
      <c r="I16" s="85">
        <v>26881240</v>
      </c>
    </row>
    <row r="17" spans="1:9" x14ac:dyDescent="0.25">
      <c r="A17" s="231" t="s">
        <v>124</v>
      </c>
      <c r="B17" s="231"/>
      <c r="C17" s="231"/>
      <c r="D17" s="231"/>
      <c r="E17" s="231"/>
      <c r="F17" s="231"/>
      <c r="G17" s="84">
        <v>11</v>
      </c>
      <c r="H17" s="85">
        <v>125547</v>
      </c>
      <c r="I17" s="85">
        <v>230502</v>
      </c>
    </row>
    <row r="18" spans="1:9" x14ac:dyDescent="0.25">
      <c r="A18" s="231" t="s">
        <v>125</v>
      </c>
      <c r="B18" s="231"/>
      <c r="C18" s="231"/>
      <c r="D18" s="231"/>
      <c r="E18" s="231"/>
      <c r="F18" s="231"/>
      <c r="G18" s="84">
        <v>12</v>
      </c>
      <c r="H18" s="85">
        <v>21005326</v>
      </c>
      <c r="I18" s="85">
        <v>33677879</v>
      </c>
    </row>
    <row r="19" spans="1:9" x14ac:dyDescent="0.25">
      <c r="A19" s="237" t="s">
        <v>439</v>
      </c>
      <c r="B19" s="237"/>
      <c r="C19" s="237"/>
      <c r="D19" s="237"/>
      <c r="E19" s="237"/>
      <c r="F19" s="237"/>
      <c r="G19" s="86">
        <v>13</v>
      </c>
      <c r="H19" s="87">
        <f>SUM(H20:H22)</f>
        <v>35970658</v>
      </c>
      <c r="I19" s="87">
        <f>SUM(I20:I22)</f>
        <v>47351992</v>
      </c>
    </row>
    <row r="20" spans="1:9" x14ac:dyDescent="0.25">
      <c r="A20" s="231" t="s">
        <v>108</v>
      </c>
      <c r="B20" s="231"/>
      <c r="C20" s="231"/>
      <c r="D20" s="231"/>
      <c r="E20" s="231"/>
      <c r="F20" s="231"/>
      <c r="G20" s="84">
        <v>14</v>
      </c>
      <c r="H20" s="85">
        <v>23388977</v>
      </c>
      <c r="I20" s="85">
        <f>23417809+3105914+1528906+1174176+1370540+1042046+556034+339572+63332+299843</f>
        <v>32898172</v>
      </c>
    </row>
    <row r="21" spans="1:9" x14ac:dyDescent="0.25">
      <c r="A21" s="231" t="s">
        <v>109</v>
      </c>
      <c r="B21" s="231"/>
      <c r="C21" s="231"/>
      <c r="D21" s="231"/>
      <c r="E21" s="231"/>
      <c r="F21" s="231"/>
      <c r="G21" s="84">
        <v>15</v>
      </c>
      <c r="H21" s="85">
        <v>8113359</v>
      </c>
      <c r="I21" s="85">
        <f>2370371+6695576</f>
        <v>9065947</v>
      </c>
    </row>
    <row r="22" spans="1:9" x14ac:dyDescent="0.25">
      <c r="A22" s="231" t="s">
        <v>110</v>
      </c>
      <c r="B22" s="231"/>
      <c r="C22" s="231"/>
      <c r="D22" s="231"/>
      <c r="E22" s="231"/>
      <c r="F22" s="231"/>
      <c r="G22" s="84">
        <v>16</v>
      </c>
      <c r="H22" s="85">
        <v>4468322</v>
      </c>
      <c r="I22" s="85">
        <v>5387873</v>
      </c>
    </row>
    <row r="23" spans="1:9" x14ac:dyDescent="0.25">
      <c r="A23" s="196" t="s">
        <v>111</v>
      </c>
      <c r="B23" s="196"/>
      <c r="C23" s="196"/>
      <c r="D23" s="196"/>
      <c r="E23" s="196"/>
      <c r="F23" s="196"/>
      <c r="G23" s="84">
        <v>17</v>
      </c>
      <c r="H23" s="85">
        <v>42203003</v>
      </c>
      <c r="I23" s="85">
        <v>53461752</v>
      </c>
    </row>
    <row r="24" spans="1:9" x14ac:dyDescent="0.25">
      <c r="A24" s="196" t="s">
        <v>112</v>
      </c>
      <c r="B24" s="196"/>
      <c r="C24" s="196"/>
      <c r="D24" s="196"/>
      <c r="E24" s="196"/>
      <c r="F24" s="196"/>
      <c r="G24" s="84">
        <v>18</v>
      </c>
      <c r="H24" s="85">
        <v>8636100</v>
      </c>
      <c r="I24" s="85">
        <f>10349639-809894</f>
        <v>9539745</v>
      </c>
    </row>
    <row r="25" spans="1:9" x14ac:dyDescent="0.25">
      <c r="A25" s="237" t="s">
        <v>440</v>
      </c>
      <c r="B25" s="237"/>
      <c r="C25" s="237"/>
      <c r="D25" s="237"/>
      <c r="E25" s="237"/>
      <c r="F25" s="237"/>
      <c r="G25" s="86">
        <v>19</v>
      </c>
      <c r="H25" s="87">
        <f>H26+H27</f>
        <v>60753123</v>
      </c>
      <c r="I25" s="87">
        <f>I26+I27</f>
        <v>-14377</v>
      </c>
    </row>
    <row r="26" spans="1:9" x14ac:dyDescent="0.25">
      <c r="A26" s="231" t="s">
        <v>126</v>
      </c>
      <c r="B26" s="231"/>
      <c r="C26" s="231"/>
      <c r="D26" s="231"/>
      <c r="E26" s="231"/>
      <c r="F26" s="231"/>
      <c r="G26" s="84">
        <v>20</v>
      </c>
      <c r="H26" s="85">
        <v>61186538</v>
      </c>
      <c r="I26" s="85">
        <v>0</v>
      </c>
    </row>
    <row r="27" spans="1:9" x14ac:dyDescent="0.25">
      <c r="A27" s="231" t="s">
        <v>127</v>
      </c>
      <c r="B27" s="231"/>
      <c r="C27" s="231"/>
      <c r="D27" s="231"/>
      <c r="E27" s="231"/>
      <c r="F27" s="231"/>
      <c r="G27" s="84">
        <v>21</v>
      </c>
      <c r="H27" s="85">
        <v>-433415</v>
      </c>
      <c r="I27" s="85">
        <v>-14377</v>
      </c>
    </row>
    <row r="28" spans="1:9" x14ac:dyDescent="0.25">
      <c r="A28" s="237" t="s">
        <v>441</v>
      </c>
      <c r="B28" s="237"/>
      <c r="C28" s="237"/>
      <c r="D28" s="237"/>
      <c r="E28" s="237"/>
      <c r="F28" s="237"/>
      <c r="G28" s="86">
        <v>22</v>
      </c>
      <c r="H28" s="87">
        <f>SUM(H29:H34)</f>
        <v>0</v>
      </c>
      <c r="I28" s="87">
        <f>SUM(I29:I34)</f>
        <v>0</v>
      </c>
    </row>
    <row r="29" spans="1:9" x14ac:dyDescent="0.25">
      <c r="A29" s="231" t="s">
        <v>128</v>
      </c>
      <c r="B29" s="231"/>
      <c r="C29" s="231"/>
      <c r="D29" s="231"/>
      <c r="E29" s="231"/>
      <c r="F29" s="231"/>
      <c r="G29" s="84">
        <v>23</v>
      </c>
      <c r="H29" s="85">
        <v>0</v>
      </c>
      <c r="I29" s="85">
        <v>0</v>
      </c>
    </row>
    <row r="30" spans="1:9" x14ac:dyDescent="0.25">
      <c r="A30" s="231" t="s">
        <v>129</v>
      </c>
      <c r="B30" s="231"/>
      <c r="C30" s="231"/>
      <c r="D30" s="231"/>
      <c r="E30" s="231"/>
      <c r="F30" s="231"/>
      <c r="G30" s="84">
        <v>24</v>
      </c>
      <c r="H30" s="85">
        <v>0</v>
      </c>
      <c r="I30" s="85">
        <v>0</v>
      </c>
    </row>
    <row r="31" spans="1:9" x14ac:dyDescent="0.25">
      <c r="A31" s="231" t="s">
        <v>130</v>
      </c>
      <c r="B31" s="231"/>
      <c r="C31" s="231"/>
      <c r="D31" s="231"/>
      <c r="E31" s="231"/>
      <c r="F31" s="231"/>
      <c r="G31" s="84">
        <v>25</v>
      </c>
      <c r="H31" s="85">
        <v>0</v>
      </c>
      <c r="I31" s="85">
        <v>0</v>
      </c>
    </row>
    <row r="32" spans="1:9" x14ac:dyDescent="0.25">
      <c r="A32" s="231" t="s">
        <v>131</v>
      </c>
      <c r="B32" s="231"/>
      <c r="C32" s="231"/>
      <c r="D32" s="231"/>
      <c r="E32" s="231"/>
      <c r="F32" s="231"/>
      <c r="G32" s="84">
        <v>26</v>
      </c>
      <c r="H32" s="85">
        <v>0</v>
      </c>
      <c r="I32" s="85">
        <v>0</v>
      </c>
    </row>
    <row r="33" spans="1:9" x14ac:dyDescent="0.25">
      <c r="A33" s="231" t="s">
        <v>132</v>
      </c>
      <c r="B33" s="231"/>
      <c r="C33" s="231"/>
      <c r="D33" s="231"/>
      <c r="E33" s="231"/>
      <c r="F33" s="231"/>
      <c r="G33" s="84">
        <v>27</v>
      </c>
      <c r="H33" s="85">
        <v>0</v>
      </c>
      <c r="I33" s="85">
        <v>0</v>
      </c>
    </row>
    <row r="34" spans="1:9" x14ac:dyDescent="0.25">
      <c r="A34" s="231" t="s">
        <v>133</v>
      </c>
      <c r="B34" s="231"/>
      <c r="C34" s="231"/>
      <c r="D34" s="231"/>
      <c r="E34" s="231"/>
      <c r="F34" s="231"/>
      <c r="G34" s="84">
        <v>28</v>
      </c>
      <c r="H34" s="85">
        <v>0</v>
      </c>
      <c r="I34" s="85">
        <v>0</v>
      </c>
    </row>
    <row r="35" spans="1:9" x14ac:dyDescent="0.25">
      <c r="A35" s="196" t="s">
        <v>113</v>
      </c>
      <c r="B35" s="196"/>
      <c r="C35" s="196"/>
      <c r="D35" s="196"/>
      <c r="E35" s="196"/>
      <c r="F35" s="196"/>
      <c r="G35" s="84">
        <v>29</v>
      </c>
      <c r="H35" s="85">
        <v>396028</v>
      </c>
      <c r="I35" s="85">
        <v>809894</v>
      </c>
    </row>
    <row r="36" spans="1:9" x14ac:dyDescent="0.25">
      <c r="A36" s="198" t="s">
        <v>368</v>
      </c>
      <c r="B36" s="198"/>
      <c r="C36" s="198"/>
      <c r="D36" s="198"/>
      <c r="E36" s="198"/>
      <c r="F36" s="198"/>
      <c r="G36" s="86">
        <v>30</v>
      </c>
      <c r="H36" s="87">
        <f>SUM(H37:H46)</f>
        <v>352812</v>
      </c>
      <c r="I36" s="87">
        <f>SUM(I37:I46)</f>
        <v>2772696</v>
      </c>
    </row>
    <row r="37" spans="1:9" x14ac:dyDescent="0.25">
      <c r="A37" s="196" t="s">
        <v>134</v>
      </c>
      <c r="B37" s="196"/>
      <c r="C37" s="196"/>
      <c r="D37" s="196"/>
      <c r="E37" s="196"/>
      <c r="F37" s="196"/>
      <c r="G37" s="84">
        <v>31</v>
      </c>
      <c r="H37" s="85">
        <v>0</v>
      </c>
      <c r="I37" s="85">
        <v>0</v>
      </c>
    </row>
    <row r="38" spans="1:9" ht="25.2" customHeight="1" x14ac:dyDescent="0.25">
      <c r="A38" s="196" t="s">
        <v>135</v>
      </c>
      <c r="B38" s="196"/>
      <c r="C38" s="196"/>
      <c r="D38" s="196"/>
      <c r="E38" s="196"/>
      <c r="F38" s="196"/>
      <c r="G38" s="84">
        <v>32</v>
      </c>
      <c r="H38" s="85">
        <v>0</v>
      </c>
      <c r="I38" s="85">
        <v>0</v>
      </c>
    </row>
    <row r="39" spans="1:9" ht="28.2" customHeight="1" x14ac:dyDescent="0.25">
      <c r="A39" s="196" t="s">
        <v>136</v>
      </c>
      <c r="B39" s="196"/>
      <c r="C39" s="196"/>
      <c r="D39" s="196"/>
      <c r="E39" s="196"/>
      <c r="F39" s="196"/>
      <c r="G39" s="84">
        <v>33</v>
      </c>
      <c r="H39" s="85">
        <v>0</v>
      </c>
      <c r="I39" s="85">
        <v>0</v>
      </c>
    </row>
    <row r="40" spans="1:9" ht="28.2" customHeight="1" x14ac:dyDescent="0.25">
      <c r="A40" s="196" t="s">
        <v>137</v>
      </c>
      <c r="B40" s="196"/>
      <c r="C40" s="196"/>
      <c r="D40" s="196"/>
      <c r="E40" s="196"/>
      <c r="F40" s="196"/>
      <c r="G40" s="84">
        <v>34</v>
      </c>
      <c r="H40" s="85">
        <v>0</v>
      </c>
      <c r="I40" s="85">
        <v>0</v>
      </c>
    </row>
    <row r="41" spans="1:9" ht="22.95" customHeight="1" x14ac:dyDescent="0.25">
      <c r="A41" s="196" t="s">
        <v>138</v>
      </c>
      <c r="B41" s="196"/>
      <c r="C41" s="196"/>
      <c r="D41" s="196"/>
      <c r="E41" s="196"/>
      <c r="F41" s="196"/>
      <c r="G41" s="84">
        <v>35</v>
      </c>
      <c r="H41" s="85">
        <v>0</v>
      </c>
      <c r="I41" s="85">
        <v>0</v>
      </c>
    </row>
    <row r="42" spans="1:9" x14ac:dyDescent="0.25">
      <c r="A42" s="196" t="s">
        <v>139</v>
      </c>
      <c r="B42" s="196"/>
      <c r="C42" s="196"/>
      <c r="D42" s="196"/>
      <c r="E42" s="196"/>
      <c r="F42" s="196"/>
      <c r="G42" s="84">
        <v>36</v>
      </c>
      <c r="H42" s="85">
        <v>0</v>
      </c>
      <c r="I42" s="85">
        <v>0</v>
      </c>
    </row>
    <row r="43" spans="1:9" x14ac:dyDescent="0.25">
      <c r="A43" s="196" t="s">
        <v>140</v>
      </c>
      <c r="B43" s="196"/>
      <c r="C43" s="196"/>
      <c r="D43" s="196"/>
      <c r="E43" s="196"/>
      <c r="F43" s="196"/>
      <c r="G43" s="84">
        <v>37</v>
      </c>
      <c r="H43" s="85">
        <v>19935</v>
      </c>
      <c r="I43" s="85">
        <v>1278</v>
      </c>
    </row>
    <row r="44" spans="1:9" x14ac:dyDescent="0.25">
      <c r="A44" s="196" t="s">
        <v>141</v>
      </c>
      <c r="B44" s="196"/>
      <c r="C44" s="196"/>
      <c r="D44" s="196"/>
      <c r="E44" s="196"/>
      <c r="F44" s="196"/>
      <c r="G44" s="84">
        <v>38</v>
      </c>
      <c r="H44" s="85">
        <v>332877</v>
      </c>
      <c r="I44" s="85">
        <v>2771418</v>
      </c>
    </row>
    <row r="45" spans="1:9" x14ac:dyDescent="0.25">
      <c r="A45" s="196" t="s">
        <v>142</v>
      </c>
      <c r="B45" s="196"/>
      <c r="C45" s="196"/>
      <c r="D45" s="196"/>
      <c r="E45" s="196"/>
      <c r="F45" s="196"/>
      <c r="G45" s="84">
        <v>39</v>
      </c>
      <c r="H45" s="85">
        <v>0</v>
      </c>
      <c r="I45" s="85">
        <v>0</v>
      </c>
    </row>
    <row r="46" spans="1:9" x14ac:dyDescent="0.25">
      <c r="A46" s="196" t="s">
        <v>143</v>
      </c>
      <c r="B46" s="196"/>
      <c r="C46" s="196"/>
      <c r="D46" s="196"/>
      <c r="E46" s="196"/>
      <c r="F46" s="196"/>
      <c r="G46" s="84">
        <v>40</v>
      </c>
      <c r="H46" s="85">
        <v>0</v>
      </c>
      <c r="I46" s="85">
        <v>0</v>
      </c>
    </row>
    <row r="47" spans="1:9" x14ac:dyDescent="0.25">
      <c r="A47" s="198" t="s">
        <v>369</v>
      </c>
      <c r="B47" s="198"/>
      <c r="C47" s="198"/>
      <c r="D47" s="198"/>
      <c r="E47" s="198"/>
      <c r="F47" s="198"/>
      <c r="G47" s="86">
        <v>41</v>
      </c>
      <c r="H47" s="87">
        <f>SUM(H48:H54)</f>
        <v>11894298</v>
      </c>
      <c r="I47" s="87">
        <f>SUM(I48:I54)</f>
        <v>12937571</v>
      </c>
    </row>
    <row r="48" spans="1:9" ht="23.4" customHeight="1" x14ac:dyDescent="0.25">
      <c r="A48" s="196" t="s">
        <v>144</v>
      </c>
      <c r="B48" s="196"/>
      <c r="C48" s="196"/>
      <c r="D48" s="196"/>
      <c r="E48" s="196"/>
      <c r="F48" s="196"/>
      <c r="G48" s="84">
        <v>42</v>
      </c>
      <c r="H48" s="85">
        <v>0</v>
      </c>
      <c r="I48" s="85">
        <v>0</v>
      </c>
    </row>
    <row r="49" spans="1:9" x14ac:dyDescent="0.25">
      <c r="A49" s="221" t="s">
        <v>145</v>
      </c>
      <c r="B49" s="221"/>
      <c r="C49" s="221"/>
      <c r="D49" s="221"/>
      <c r="E49" s="221"/>
      <c r="F49" s="221"/>
      <c r="G49" s="84">
        <v>43</v>
      </c>
      <c r="H49" s="85">
        <v>0</v>
      </c>
      <c r="I49" s="85">
        <v>0</v>
      </c>
    </row>
    <row r="50" spans="1:9" x14ac:dyDescent="0.25">
      <c r="A50" s="221" t="s">
        <v>146</v>
      </c>
      <c r="B50" s="221"/>
      <c r="C50" s="221"/>
      <c r="D50" s="221"/>
      <c r="E50" s="221"/>
      <c r="F50" s="221"/>
      <c r="G50" s="84">
        <v>44</v>
      </c>
      <c r="H50" s="85">
        <v>9640989</v>
      </c>
      <c r="I50" s="85">
        <f>5506426+5332657</f>
        <v>10839083</v>
      </c>
    </row>
    <row r="51" spans="1:9" x14ac:dyDescent="0.25">
      <c r="A51" s="221" t="s">
        <v>147</v>
      </c>
      <c r="B51" s="221"/>
      <c r="C51" s="221"/>
      <c r="D51" s="221"/>
      <c r="E51" s="221"/>
      <c r="F51" s="221"/>
      <c r="G51" s="84">
        <v>45</v>
      </c>
      <c r="H51" s="85">
        <v>2253309</v>
      </c>
      <c r="I51" s="85">
        <v>2098488</v>
      </c>
    </row>
    <row r="52" spans="1:9" x14ac:dyDescent="0.25">
      <c r="A52" s="221" t="s">
        <v>148</v>
      </c>
      <c r="B52" s="221"/>
      <c r="C52" s="221"/>
      <c r="D52" s="221"/>
      <c r="E52" s="221"/>
      <c r="F52" s="221"/>
      <c r="G52" s="84">
        <v>46</v>
      </c>
      <c r="H52" s="85">
        <v>0</v>
      </c>
      <c r="I52" s="85">
        <v>0</v>
      </c>
    </row>
    <row r="53" spans="1:9" x14ac:dyDescent="0.25">
      <c r="A53" s="221" t="s">
        <v>149</v>
      </c>
      <c r="B53" s="221"/>
      <c r="C53" s="221"/>
      <c r="D53" s="221"/>
      <c r="E53" s="221"/>
      <c r="F53" s="221"/>
      <c r="G53" s="84">
        <v>47</v>
      </c>
      <c r="H53" s="85">
        <v>0</v>
      </c>
      <c r="I53" s="85">
        <v>0</v>
      </c>
    </row>
    <row r="54" spans="1:9" x14ac:dyDescent="0.25">
      <c r="A54" s="221" t="s">
        <v>150</v>
      </c>
      <c r="B54" s="221"/>
      <c r="C54" s="221"/>
      <c r="D54" s="221"/>
      <c r="E54" s="221"/>
      <c r="F54" s="221"/>
      <c r="G54" s="84">
        <v>48</v>
      </c>
      <c r="H54" s="85">
        <v>0</v>
      </c>
      <c r="I54" s="85">
        <v>0</v>
      </c>
    </row>
    <row r="55" spans="1:9" ht="30.6" customHeight="1" x14ac:dyDescent="0.25">
      <c r="A55" s="217" t="s">
        <v>151</v>
      </c>
      <c r="B55" s="217"/>
      <c r="C55" s="217"/>
      <c r="D55" s="217"/>
      <c r="E55" s="217"/>
      <c r="F55" s="217"/>
      <c r="G55" s="84">
        <v>49</v>
      </c>
      <c r="H55" s="85">
        <v>0</v>
      </c>
      <c r="I55" s="85">
        <v>0</v>
      </c>
    </row>
    <row r="56" spans="1:9" x14ac:dyDescent="0.25">
      <c r="A56" s="217" t="s">
        <v>152</v>
      </c>
      <c r="B56" s="217"/>
      <c r="C56" s="217"/>
      <c r="D56" s="217"/>
      <c r="E56" s="217"/>
      <c r="F56" s="217"/>
      <c r="G56" s="84">
        <v>50</v>
      </c>
      <c r="H56" s="85">
        <v>0</v>
      </c>
      <c r="I56" s="85">
        <v>0</v>
      </c>
    </row>
    <row r="57" spans="1:9" ht="28.95" customHeight="1" x14ac:dyDescent="0.25">
      <c r="A57" s="217" t="s">
        <v>153</v>
      </c>
      <c r="B57" s="217"/>
      <c r="C57" s="217"/>
      <c r="D57" s="217"/>
      <c r="E57" s="217"/>
      <c r="F57" s="217"/>
      <c r="G57" s="84">
        <v>51</v>
      </c>
      <c r="H57" s="85">
        <v>0</v>
      </c>
      <c r="I57" s="85">
        <v>0</v>
      </c>
    </row>
    <row r="58" spans="1:9" x14ac:dyDescent="0.25">
      <c r="A58" s="217" t="s">
        <v>154</v>
      </c>
      <c r="B58" s="217"/>
      <c r="C58" s="217"/>
      <c r="D58" s="217"/>
      <c r="E58" s="217"/>
      <c r="F58" s="217"/>
      <c r="G58" s="84">
        <v>52</v>
      </c>
      <c r="H58" s="85">
        <v>0</v>
      </c>
      <c r="I58" s="85">
        <v>0</v>
      </c>
    </row>
    <row r="59" spans="1:9" x14ac:dyDescent="0.25">
      <c r="A59" s="198" t="s">
        <v>370</v>
      </c>
      <c r="B59" s="198"/>
      <c r="C59" s="198"/>
      <c r="D59" s="198"/>
      <c r="E59" s="198"/>
      <c r="F59" s="198"/>
      <c r="G59" s="86">
        <v>53</v>
      </c>
      <c r="H59" s="87">
        <f>H7+H36+H55+H56</f>
        <v>84018746</v>
      </c>
      <c r="I59" s="87">
        <f>I7+I36+I55+I56</f>
        <v>178074097</v>
      </c>
    </row>
    <row r="60" spans="1:9" x14ac:dyDescent="0.25">
      <c r="A60" s="198" t="s">
        <v>371</v>
      </c>
      <c r="B60" s="198"/>
      <c r="C60" s="198"/>
      <c r="D60" s="198"/>
      <c r="E60" s="198"/>
      <c r="F60" s="198"/>
      <c r="G60" s="86">
        <v>54</v>
      </c>
      <c r="H60" s="87">
        <f>H13+H47+H57+H58</f>
        <v>196642436</v>
      </c>
      <c r="I60" s="87">
        <f>I13+I47+I57+I58</f>
        <v>184876198</v>
      </c>
    </row>
    <row r="61" spans="1:9" x14ac:dyDescent="0.25">
      <c r="A61" s="198" t="s">
        <v>373</v>
      </c>
      <c r="B61" s="198"/>
      <c r="C61" s="198"/>
      <c r="D61" s="198"/>
      <c r="E61" s="198"/>
      <c r="F61" s="198"/>
      <c r="G61" s="86">
        <v>55</v>
      </c>
      <c r="H61" s="87">
        <f>H59-H60</f>
        <v>-112623690</v>
      </c>
      <c r="I61" s="87">
        <f>I59-I60</f>
        <v>-6802101</v>
      </c>
    </row>
    <row r="62" spans="1:9" x14ac:dyDescent="0.25">
      <c r="A62" s="232" t="s">
        <v>374</v>
      </c>
      <c r="B62" s="232"/>
      <c r="C62" s="232"/>
      <c r="D62" s="232"/>
      <c r="E62" s="232"/>
      <c r="F62" s="232"/>
      <c r="G62" s="86">
        <v>56</v>
      </c>
      <c r="H62" s="87">
        <f>+IF((H59-H60)&gt;0,(H59-H60),0)</f>
        <v>0</v>
      </c>
      <c r="I62" s="87">
        <f>+IF((I59-I60)&gt;0,(I59-I60),0)</f>
        <v>0</v>
      </c>
    </row>
    <row r="63" spans="1:9" x14ac:dyDescent="0.25">
      <c r="A63" s="232" t="s">
        <v>375</v>
      </c>
      <c r="B63" s="232"/>
      <c r="C63" s="232"/>
      <c r="D63" s="232"/>
      <c r="E63" s="232"/>
      <c r="F63" s="232"/>
      <c r="G63" s="86">
        <v>57</v>
      </c>
      <c r="H63" s="87">
        <f>+IF((H59-H60)&lt;0,(H59-H60),0)</f>
        <v>-112623690</v>
      </c>
      <c r="I63" s="87">
        <f>+IF((I59-I60)&lt;0,(I59-I60),0)</f>
        <v>-6802101</v>
      </c>
    </row>
    <row r="64" spans="1:9" x14ac:dyDescent="0.25">
      <c r="A64" s="217" t="s">
        <v>114</v>
      </c>
      <c r="B64" s="217"/>
      <c r="C64" s="217"/>
      <c r="D64" s="217"/>
      <c r="E64" s="217"/>
      <c r="F64" s="217"/>
      <c r="G64" s="84">
        <v>58</v>
      </c>
      <c r="H64" s="85">
        <v>0</v>
      </c>
      <c r="I64" s="85">
        <v>0</v>
      </c>
    </row>
    <row r="65" spans="1:9" x14ac:dyDescent="0.25">
      <c r="A65" s="198" t="s">
        <v>376</v>
      </c>
      <c r="B65" s="198"/>
      <c r="C65" s="198"/>
      <c r="D65" s="198"/>
      <c r="E65" s="198"/>
      <c r="F65" s="198"/>
      <c r="G65" s="86">
        <v>59</v>
      </c>
      <c r="H65" s="87">
        <f>H61-H64</f>
        <v>-112623690</v>
      </c>
      <c r="I65" s="87">
        <f>I61-I64</f>
        <v>-6802101</v>
      </c>
    </row>
    <row r="66" spans="1:9" x14ac:dyDescent="0.25">
      <c r="A66" s="232" t="s">
        <v>377</v>
      </c>
      <c r="B66" s="232"/>
      <c r="C66" s="232"/>
      <c r="D66" s="232"/>
      <c r="E66" s="232"/>
      <c r="F66" s="232"/>
      <c r="G66" s="86">
        <v>60</v>
      </c>
      <c r="H66" s="87">
        <f>+IF((H61-H64)&gt;0,(H61-H64),0)</f>
        <v>0</v>
      </c>
      <c r="I66" s="87">
        <f>+IF((I61-I64)&gt;0,(I61-I64),0)</f>
        <v>0</v>
      </c>
    </row>
    <row r="67" spans="1:9" x14ac:dyDescent="0.25">
      <c r="A67" s="232" t="s">
        <v>378</v>
      </c>
      <c r="B67" s="232"/>
      <c r="C67" s="232"/>
      <c r="D67" s="232"/>
      <c r="E67" s="232"/>
      <c r="F67" s="232"/>
      <c r="G67" s="86">
        <v>61</v>
      </c>
      <c r="H67" s="87">
        <f>+IF((H61-H64)&lt;0,(H61-H64),0)</f>
        <v>-112623690</v>
      </c>
      <c r="I67" s="87">
        <f>+IF((I61-I64)&lt;0,(I61-I64),0)</f>
        <v>-6802101</v>
      </c>
    </row>
    <row r="68" spans="1:9" x14ac:dyDescent="0.25">
      <c r="A68" s="219" t="s">
        <v>155</v>
      </c>
      <c r="B68" s="219"/>
      <c r="C68" s="219"/>
      <c r="D68" s="219"/>
      <c r="E68" s="219"/>
      <c r="F68" s="219"/>
      <c r="G68" s="233"/>
      <c r="H68" s="233"/>
      <c r="I68" s="233"/>
    </row>
    <row r="69" spans="1:9" ht="25.95" customHeight="1" x14ac:dyDescent="0.25">
      <c r="A69" s="198" t="s">
        <v>379</v>
      </c>
      <c r="B69" s="198"/>
      <c r="C69" s="198"/>
      <c r="D69" s="198"/>
      <c r="E69" s="198"/>
      <c r="F69" s="198"/>
      <c r="G69" s="86">
        <v>62</v>
      </c>
      <c r="H69" s="87">
        <f>H70-H71</f>
        <v>0</v>
      </c>
      <c r="I69" s="87">
        <f>I70-I71</f>
        <v>0</v>
      </c>
    </row>
    <row r="70" spans="1:9" x14ac:dyDescent="0.25">
      <c r="A70" s="221" t="s">
        <v>156</v>
      </c>
      <c r="B70" s="221"/>
      <c r="C70" s="221"/>
      <c r="D70" s="221"/>
      <c r="E70" s="221"/>
      <c r="F70" s="221"/>
      <c r="G70" s="84">
        <v>63</v>
      </c>
      <c r="H70" s="85">
        <v>0</v>
      </c>
      <c r="I70" s="85">
        <v>0</v>
      </c>
    </row>
    <row r="71" spans="1:9" x14ac:dyDescent="0.25">
      <c r="A71" s="221" t="s">
        <v>157</v>
      </c>
      <c r="B71" s="221"/>
      <c r="C71" s="221"/>
      <c r="D71" s="221"/>
      <c r="E71" s="221"/>
      <c r="F71" s="221"/>
      <c r="G71" s="84">
        <v>64</v>
      </c>
      <c r="H71" s="85">
        <v>0</v>
      </c>
      <c r="I71" s="85">
        <v>0</v>
      </c>
    </row>
    <row r="72" spans="1:9" x14ac:dyDescent="0.25">
      <c r="A72" s="217" t="s">
        <v>158</v>
      </c>
      <c r="B72" s="217"/>
      <c r="C72" s="217"/>
      <c r="D72" s="217"/>
      <c r="E72" s="217"/>
      <c r="F72" s="217"/>
      <c r="G72" s="84">
        <v>65</v>
      </c>
      <c r="H72" s="85">
        <v>0</v>
      </c>
      <c r="I72" s="85">
        <v>0</v>
      </c>
    </row>
    <row r="73" spans="1:9" x14ac:dyDescent="0.25">
      <c r="A73" s="232" t="s">
        <v>380</v>
      </c>
      <c r="B73" s="232"/>
      <c r="C73" s="232"/>
      <c r="D73" s="232"/>
      <c r="E73" s="232"/>
      <c r="F73" s="232"/>
      <c r="G73" s="86">
        <v>66</v>
      </c>
      <c r="H73" s="93">
        <v>0</v>
      </c>
      <c r="I73" s="93">
        <v>0</v>
      </c>
    </row>
    <row r="74" spans="1:9" x14ac:dyDescent="0.25">
      <c r="A74" s="232" t="s">
        <v>381</v>
      </c>
      <c r="B74" s="232"/>
      <c r="C74" s="232"/>
      <c r="D74" s="232"/>
      <c r="E74" s="232"/>
      <c r="F74" s="232"/>
      <c r="G74" s="86">
        <v>67</v>
      </c>
      <c r="H74" s="93">
        <v>0</v>
      </c>
      <c r="I74" s="93">
        <v>0</v>
      </c>
    </row>
    <row r="75" spans="1:9" x14ac:dyDescent="0.25">
      <c r="A75" s="219" t="s">
        <v>159</v>
      </c>
      <c r="B75" s="219"/>
      <c r="C75" s="219"/>
      <c r="D75" s="219"/>
      <c r="E75" s="219"/>
      <c r="F75" s="219"/>
      <c r="G75" s="233"/>
      <c r="H75" s="233"/>
      <c r="I75" s="233"/>
    </row>
    <row r="76" spans="1:9" x14ac:dyDescent="0.25">
      <c r="A76" s="198" t="s">
        <v>382</v>
      </c>
      <c r="B76" s="198"/>
      <c r="C76" s="198"/>
      <c r="D76" s="198"/>
      <c r="E76" s="198"/>
      <c r="F76" s="198"/>
      <c r="G76" s="86">
        <v>68</v>
      </c>
      <c r="H76" s="93">
        <v>0</v>
      </c>
      <c r="I76" s="93">
        <v>0</v>
      </c>
    </row>
    <row r="77" spans="1:9" x14ac:dyDescent="0.25">
      <c r="A77" s="244" t="s">
        <v>383</v>
      </c>
      <c r="B77" s="244"/>
      <c r="C77" s="244"/>
      <c r="D77" s="244"/>
      <c r="E77" s="244"/>
      <c r="F77" s="244"/>
      <c r="G77" s="94">
        <v>69</v>
      </c>
      <c r="H77" s="95">
        <v>0</v>
      </c>
      <c r="I77" s="95">
        <v>0</v>
      </c>
    </row>
    <row r="78" spans="1:9" x14ac:dyDescent="0.25">
      <c r="A78" s="244" t="s">
        <v>384</v>
      </c>
      <c r="B78" s="244"/>
      <c r="C78" s="244"/>
      <c r="D78" s="244"/>
      <c r="E78" s="244"/>
      <c r="F78" s="244"/>
      <c r="G78" s="94">
        <v>70</v>
      </c>
      <c r="H78" s="95">
        <v>0</v>
      </c>
      <c r="I78" s="95">
        <v>0</v>
      </c>
    </row>
    <row r="79" spans="1:9" x14ac:dyDescent="0.25">
      <c r="A79" s="198" t="s">
        <v>385</v>
      </c>
      <c r="B79" s="198"/>
      <c r="C79" s="198"/>
      <c r="D79" s="198"/>
      <c r="E79" s="198"/>
      <c r="F79" s="198"/>
      <c r="G79" s="86">
        <v>71</v>
      </c>
      <c r="H79" s="93">
        <v>0</v>
      </c>
      <c r="I79" s="93">
        <v>0</v>
      </c>
    </row>
    <row r="80" spans="1:9" x14ac:dyDescent="0.25">
      <c r="A80" s="198" t="s">
        <v>386</v>
      </c>
      <c r="B80" s="198"/>
      <c r="C80" s="198"/>
      <c r="D80" s="198"/>
      <c r="E80" s="198"/>
      <c r="F80" s="198"/>
      <c r="G80" s="86">
        <v>72</v>
      </c>
      <c r="H80" s="93">
        <v>0</v>
      </c>
      <c r="I80" s="93">
        <v>0</v>
      </c>
    </row>
    <row r="81" spans="1:9" x14ac:dyDescent="0.25">
      <c r="A81" s="232" t="s">
        <v>387</v>
      </c>
      <c r="B81" s="232"/>
      <c r="C81" s="232"/>
      <c r="D81" s="232"/>
      <c r="E81" s="232"/>
      <c r="F81" s="232"/>
      <c r="G81" s="86">
        <v>73</v>
      </c>
      <c r="H81" s="93">
        <v>0</v>
      </c>
      <c r="I81" s="93">
        <v>0</v>
      </c>
    </row>
    <row r="82" spans="1:9" x14ac:dyDescent="0.25">
      <c r="A82" s="232" t="s">
        <v>388</v>
      </c>
      <c r="B82" s="232"/>
      <c r="C82" s="232"/>
      <c r="D82" s="232"/>
      <c r="E82" s="232"/>
      <c r="F82" s="232"/>
      <c r="G82" s="86">
        <v>74</v>
      </c>
      <c r="H82" s="93">
        <v>0</v>
      </c>
      <c r="I82" s="93">
        <v>0</v>
      </c>
    </row>
    <row r="83" spans="1:9" x14ac:dyDescent="0.25">
      <c r="A83" s="219" t="s">
        <v>115</v>
      </c>
      <c r="B83" s="219"/>
      <c r="C83" s="219"/>
      <c r="D83" s="219"/>
      <c r="E83" s="219"/>
      <c r="F83" s="219"/>
      <c r="G83" s="233"/>
      <c r="H83" s="233"/>
      <c r="I83" s="233"/>
    </row>
    <row r="84" spans="1:9" x14ac:dyDescent="0.25">
      <c r="A84" s="234" t="s">
        <v>389</v>
      </c>
      <c r="B84" s="234"/>
      <c r="C84" s="234"/>
      <c r="D84" s="234"/>
      <c r="E84" s="234"/>
      <c r="F84" s="234"/>
      <c r="G84" s="86">
        <v>75</v>
      </c>
      <c r="H84" s="96">
        <f>H85+H86</f>
        <v>-112623690</v>
      </c>
      <c r="I84" s="96">
        <f>I85+I86</f>
        <v>-6802101</v>
      </c>
    </row>
    <row r="85" spans="1:9" x14ac:dyDescent="0.25">
      <c r="A85" s="235" t="s">
        <v>160</v>
      </c>
      <c r="B85" s="235"/>
      <c r="C85" s="235"/>
      <c r="D85" s="235"/>
      <c r="E85" s="235"/>
      <c r="F85" s="235"/>
      <c r="G85" s="84">
        <v>76</v>
      </c>
      <c r="H85" s="97">
        <v>-112623690</v>
      </c>
      <c r="I85" s="97">
        <f>+I67</f>
        <v>-6802101</v>
      </c>
    </row>
    <row r="86" spans="1:9" x14ac:dyDescent="0.25">
      <c r="A86" s="235" t="s">
        <v>161</v>
      </c>
      <c r="B86" s="235"/>
      <c r="C86" s="235"/>
      <c r="D86" s="235"/>
      <c r="E86" s="235"/>
      <c r="F86" s="235"/>
      <c r="G86" s="84">
        <v>77</v>
      </c>
      <c r="H86" s="97">
        <v>0</v>
      </c>
      <c r="I86" s="97">
        <v>0</v>
      </c>
    </row>
    <row r="87" spans="1:9" x14ac:dyDescent="0.25">
      <c r="A87" s="241" t="s">
        <v>117</v>
      </c>
      <c r="B87" s="241"/>
      <c r="C87" s="241"/>
      <c r="D87" s="241"/>
      <c r="E87" s="241"/>
      <c r="F87" s="241"/>
      <c r="G87" s="242"/>
      <c r="H87" s="242"/>
      <c r="I87" s="242"/>
    </row>
    <row r="88" spans="1:9" x14ac:dyDescent="0.25">
      <c r="A88" s="243" t="s">
        <v>162</v>
      </c>
      <c r="B88" s="243"/>
      <c r="C88" s="243"/>
      <c r="D88" s="243"/>
      <c r="E88" s="243"/>
      <c r="F88" s="243"/>
      <c r="G88" s="84">
        <v>78</v>
      </c>
      <c r="H88" s="97">
        <f>+H65</f>
        <v>-112623690</v>
      </c>
      <c r="I88" s="97">
        <f>+I65</f>
        <v>-6802101</v>
      </c>
    </row>
    <row r="89" spans="1:9" ht="29.25" customHeight="1" x14ac:dyDescent="0.25">
      <c r="A89" s="240" t="s">
        <v>434</v>
      </c>
      <c r="B89" s="240"/>
      <c r="C89" s="240"/>
      <c r="D89" s="240"/>
      <c r="E89" s="240"/>
      <c r="F89" s="240"/>
      <c r="G89" s="86">
        <v>79</v>
      </c>
      <c r="H89" s="96">
        <f>H90+H97</f>
        <v>0</v>
      </c>
      <c r="I89" s="96">
        <f>I90+I97</f>
        <v>0</v>
      </c>
    </row>
    <row r="90" spans="1:9" ht="24.6" customHeight="1" x14ac:dyDescent="0.25">
      <c r="A90" s="236" t="s">
        <v>442</v>
      </c>
      <c r="B90" s="236"/>
      <c r="C90" s="236"/>
      <c r="D90" s="236"/>
      <c r="E90" s="236"/>
      <c r="F90" s="236"/>
      <c r="G90" s="86">
        <v>80</v>
      </c>
      <c r="H90" s="96">
        <f>SUM(H91:H95)</f>
        <v>0</v>
      </c>
      <c r="I90" s="96">
        <f>SUM(I91:I95)</f>
        <v>0</v>
      </c>
    </row>
    <row r="91" spans="1:9" ht="24.6" customHeight="1" x14ac:dyDescent="0.25">
      <c r="A91" s="221" t="s">
        <v>352</v>
      </c>
      <c r="B91" s="221"/>
      <c r="C91" s="221"/>
      <c r="D91" s="221"/>
      <c r="E91" s="221"/>
      <c r="F91" s="221"/>
      <c r="G91" s="86">
        <v>81</v>
      </c>
      <c r="H91" s="97">
        <v>0</v>
      </c>
      <c r="I91" s="105">
        <v>0</v>
      </c>
    </row>
    <row r="92" spans="1:9" ht="39" customHeight="1" x14ac:dyDescent="0.25">
      <c r="A92" s="221" t="s">
        <v>353</v>
      </c>
      <c r="B92" s="221"/>
      <c r="C92" s="221"/>
      <c r="D92" s="221"/>
      <c r="E92" s="221"/>
      <c r="F92" s="221"/>
      <c r="G92" s="86">
        <v>82</v>
      </c>
      <c r="H92" s="97">
        <v>0</v>
      </c>
      <c r="I92" s="105">
        <v>0</v>
      </c>
    </row>
    <row r="93" spans="1:9" ht="44.25" customHeight="1" x14ac:dyDescent="0.25">
      <c r="A93" s="221" t="s">
        <v>354</v>
      </c>
      <c r="B93" s="221"/>
      <c r="C93" s="221"/>
      <c r="D93" s="221"/>
      <c r="E93" s="221"/>
      <c r="F93" s="221"/>
      <c r="G93" s="86">
        <v>83</v>
      </c>
      <c r="H93" s="97">
        <v>0</v>
      </c>
      <c r="I93" s="105">
        <v>0</v>
      </c>
    </row>
    <row r="94" spans="1:9" ht="16.5" customHeight="1" x14ac:dyDescent="0.25">
      <c r="A94" s="221" t="s">
        <v>355</v>
      </c>
      <c r="B94" s="221"/>
      <c r="C94" s="221"/>
      <c r="D94" s="221"/>
      <c r="E94" s="221"/>
      <c r="F94" s="221"/>
      <c r="G94" s="86">
        <v>84</v>
      </c>
      <c r="H94" s="97">
        <v>0</v>
      </c>
      <c r="I94" s="105">
        <v>0</v>
      </c>
    </row>
    <row r="95" spans="1:9" ht="13.5" customHeight="1" x14ac:dyDescent="0.25">
      <c r="A95" s="221" t="s">
        <v>356</v>
      </c>
      <c r="B95" s="221"/>
      <c r="C95" s="221"/>
      <c r="D95" s="221"/>
      <c r="E95" s="221"/>
      <c r="F95" s="221"/>
      <c r="G95" s="86">
        <v>85</v>
      </c>
      <c r="H95" s="97">
        <v>0</v>
      </c>
      <c r="I95" s="105">
        <v>0</v>
      </c>
    </row>
    <row r="96" spans="1:9" ht="24.6" customHeight="1" x14ac:dyDescent="0.25">
      <c r="A96" s="221" t="s">
        <v>357</v>
      </c>
      <c r="B96" s="221"/>
      <c r="C96" s="221"/>
      <c r="D96" s="221"/>
      <c r="E96" s="221"/>
      <c r="F96" s="221"/>
      <c r="G96" s="86">
        <v>86</v>
      </c>
      <c r="H96" s="97">
        <v>0</v>
      </c>
      <c r="I96" s="105">
        <v>0</v>
      </c>
    </row>
    <row r="97" spans="1:9" ht="24.6" customHeight="1" x14ac:dyDescent="0.25">
      <c r="A97" s="236" t="s">
        <v>435</v>
      </c>
      <c r="B97" s="236"/>
      <c r="C97" s="236"/>
      <c r="D97" s="236"/>
      <c r="E97" s="236"/>
      <c r="F97" s="236"/>
      <c r="G97" s="86">
        <v>87</v>
      </c>
      <c r="H97" s="96">
        <f>SUM(H98:H105)</f>
        <v>0</v>
      </c>
      <c r="I97" s="96">
        <f>SUM(I98:I105)</f>
        <v>0</v>
      </c>
    </row>
    <row r="98" spans="1:9" x14ac:dyDescent="0.25">
      <c r="A98" s="221" t="s">
        <v>163</v>
      </c>
      <c r="B98" s="221"/>
      <c r="C98" s="221"/>
      <c r="D98" s="221"/>
      <c r="E98" s="221"/>
      <c r="F98" s="221"/>
      <c r="G98" s="84">
        <v>88</v>
      </c>
      <c r="H98" s="97">
        <v>0</v>
      </c>
      <c r="I98" s="97">
        <v>0</v>
      </c>
    </row>
    <row r="99" spans="1:9" ht="35.25" customHeight="1" x14ac:dyDescent="0.25">
      <c r="A99" s="221" t="s">
        <v>358</v>
      </c>
      <c r="B99" s="221"/>
      <c r="C99" s="221"/>
      <c r="D99" s="221"/>
      <c r="E99" s="221"/>
      <c r="F99" s="221"/>
      <c r="G99" s="84">
        <v>89</v>
      </c>
      <c r="H99" s="97">
        <v>0</v>
      </c>
      <c r="I99" s="97">
        <v>0</v>
      </c>
    </row>
    <row r="100" spans="1:9" x14ac:dyDescent="0.25">
      <c r="A100" s="221" t="s">
        <v>359</v>
      </c>
      <c r="B100" s="221"/>
      <c r="C100" s="221"/>
      <c r="D100" s="221"/>
      <c r="E100" s="221"/>
      <c r="F100" s="221"/>
      <c r="G100" s="84">
        <v>90</v>
      </c>
      <c r="H100" s="97">
        <v>0</v>
      </c>
      <c r="I100" s="97">
        <v>0</v>
      </c>
    </row>
    <row r="101" spans="1:9" ht="33.75" customHeight="1" x14ac:dyDescent="0.25">
      <c r="A101" s="221" t="s">
        <v>360</v>
      </c>
      <c r="B101" s="221"/>
      <c r="C101" s="221"/>
      <c r="D101" s="221"/>
      <c r="E101" s="221"/>
      <c r="F101" s="221"/>
      <c r="G101" s="84">
        <v>91</v>
      </c>
      <c r="H101" s="97">
        <v>0</v>
      </c>
      <c r="I101" s="97">
        <v>0</v>
      </c>
    </row>
    <row r="102" spans="1:9" ht="29.25" customHeight="1" x14ac:dyDescent="0.25">
      <c r="A102" s="221" t="s">
        <v>361</v>
      </c>
      <c r="B102" s="221"/>
      <c r="C102" s="221"/>
      <c r="D102" s="221"/>
      <c r="E102" s="221"/>
      <c r="F102" s="221"/>
      <c r="G102" s="84">
        <v>92</v>
      </c>
      <c r="H102" s="97">
        <v>0</v>
      </c>
      <c r="I102" s="97">
        <v>0</v>
      </c>
    </row>
    <row r="103" spans="1:9" x14ac:dyDescent="0.25">
      <c r="A103" s="221" t="s">
        <v>362</v>
      </c>
      <c r="B103" s="221"/>
      <c r="C103" s="221"/>
      <c r="D103" s="221"/>
      <c r="E103" s="221"/>
      <c r="F103" s="221"/>
      <c r="G103" s="84">
        <v>93</v>
      </c>
      <c r="H103" s="97">
        <v>0</v>
      </c>
      <c r="I103" s="97">
        <v>0</v>
      </c>
    </row>
    <row r="104" spans="1:9" ht="24.75" customHeight="1" x14ac:dyDescent="0.25">
      <c r="A104" s="221" t="s">
        <v>363</v>
      </c>
      <c r="B104" s="221"/>
      <c r="C104" s="221"/>
      <c r="D104" s="221"/>
      <c r="E104" s="221"/>
      <c r="F104" s="221"/>
      <c r="G104" s="84">
        <v>94</v>
      </c>
      <c r="H104" s="97">
        <v>0</v>
      </c>
      <c r="I104" s="97">
        <v>0</v>
      </c>
    </row>
    <row r="105" spans="1:9" ht="15.75" customHeight="1" x14ac:dyDescent="0.25">
      <c r="A105" s="221" t="s">
        <v>364</v>
      </c>
      <c r="B105" s="221"/>
      <c r="C105" s="221"/>
      <c r="D105" s="221"/>
      <c r="E105" s="221"/>
      <c r="F105" s="221"/>
      <c r="G105" s="84">
        <v>95</v>
      </c>
      <c r="H105" s="97">
        <v>0</v>
      </c>
      <c r="I105" s="97">
        <v>0</v>
      </c>
    </row>
    <row r="106" spans="1:9" ht="24.75" customHeight="1" x14ac:dyDescent="0.25">
      <c r="A106" s="221" t="s">
        <v>365</v>
      </c>
      <c r="B106" s="221"/>
      <c r="C106" s="221"/>
      <c r="D106" s="221"/>
      <c r="E106" s="221"/>
      <c r="F106" s="221"/>
      <c r="G106" s="84">
        <v>96</v>
      </c>
      <c r="H106" s="97">
        <v>0</v>
      </c>
      <c r="I106" s="97">
        <v>0</v>
      </c>
    </row>
    <row r="107" spans="1:9" ht="27.6" customHeight="1" x14ac:dyDescent="0.25">
      <c r="A107" s="240" t="s">
        <v>437</v>
      </c>
      <c r="B107" s="240"/>
      <c r="C107" s="240"/>
      <c r="D107" s="240"/>
      <c r="E107" s="240"/>
      <c r="F107" s="240"/>
      <c r="G107" s="86">
        <v>97</v>
      </c>
      <c r="H107" s="96">
        <f>H90+H97-H106-H96</f>
        <v>0</v>
      </c>
      <c r="I107" s="96">
        <f>I90+I97-I106-I96</f>
        <v>0</v>
      </c>
    </row>
    <row r="108" spans="1:9" x14ac:dyDescent="0.25">
      <c r="A108" s="240" t="s">
        <v>372</v>
      </c>
      <c r="B108" s="240"/>
      <c r="C108" s="240"/>
      <c r="D108" s="240"/>
      <c r="E108" s="240"/>
      <c r="F108" s="240"/>
      <c r="G108" s="86">
        <v>98</v>
      </c>
      <c r="H108" s="96">
        <f>H88+H107</f>
        <v>-112623690</v>
      </c>
      <c r="I108" s="96">
        <f>I88+I107</f>
        <v>-6802101</v>
      </c>
    </row>
    <row r="109" spans="1:9" x14ac:dyDescent="0.25">
      <c r="A109" s="219" t="s">
        <v>164</v>
      </c>
      <c r="B109" s="219"/>
      <c r="C109" s="219"/>
      <c r="D109" s="219"/>
      <c r="E109" s="219"/>
      <c r="F109" s="219"/>
      <c r="G109" s="233"/>
      <c r="H109" s="233"/>
      <c r="I109" s="233"/>
    </row>
    <row r="110" spans="1:9" ht="24.75" customHeight="1" x14ac:dyDescent="0.25">
      <c r="A110" s="234" t="s">
        <v>436</v>
      </c>
      <c r="B110" s="234"/>
      <c r="C110" s="234"/>
      <c r="D110" s="234"/>
      <c r="E110" s="234"/>
      <c r="F110" s="234"/>
      <c r="G110" s="86">
        <v>99</v>
      </c>
      <c r="H110" s="96">
        <f>H111+H112</f>
        <v>-112623690</v>
      </c>
      <c r="I110" s="96">
        <f>I111+I112</f>
        <v>-6802101</v>
      </c>
    </row>
    <row r="111" spans="1:9" x14ac:dyDescent="0.25">
      <c r="A111" s="235" t="s">
        <v>116</v>
      </c>
      <c r="B111" s="235"/>
      <c r="C111" s="235"/>
      <c r="D111" s="235"/>
      <c r="E111" s="235"/>
      <c r="F111" s="235"/>
      <c r="G111" s="84">
        <v>100</v>
      </c>
      <c r="H111" s="97">
        <f>+H108-H112</f>
        <v>-112623690</v>
      </c>
      <c r="I111" s="97">
        <f>+I108-I112</f>
        <v>-6802101</v>
      </c>
    </row>
    <row r="112" spans="1:9" x14ac:dyDescent="0.25">
      <c r="A112" s="235" t="s">
        <v>165</v>
      </c>
      <c r="B112" s="235"/>
      <c r="C112" s="235"/>
      <c r="D112" s="235"/>
      <c r="E112" s="235"/>
      <c r="F112" s="235"/>
      <c r="G112" s="84">
        <v>101</v>
      </c>
      <c r="H112" s="97">
        <f>+H86</f>
        <v>0</v>
      </c>
      <c r="I112" s="97">
        <f>+I86</f>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34" workbookViewId="0">
      <selection activeCell="H20" sqref="H20:I23"/>
    </sheetView>
  </sheetViews>
  <sheetFormatPr defaultColWidth="9.109375" defaultRowHeight="13.2" x14ac:dyDescent="0.25"/>
  <cols>
    <col min="1" max="6" width="9.109375" style="10"/>
    <col min="7" max="7" width="9.109375" style="11"/>
    <col min="8" max="9" width="16.33203125" style="31" customWidth="1"/>
    <col min="10" max="16384" width="9.109375" style="10"/>
  </cols>
  <sheetData>
    <row r="1" spans="1:9" x14ac:dyDescent="0.25">
      <c r="A1" s="230" t="s">
        <v>166</v>
      </c>
      <c r="B1" s="245"/>
      <c r="C1" s="245"/>
      <c r="D1" s="245"/>
      <c r="E1" s="245"/>
      <c r="F1" s="245"/>
      <c r="G1" s="245"/>
      <c r="H1" s="245"/>
      <c r="I1" s="245"/>
    </row>
    <row r="2" spans="1:9" x14ac:dyDescent="0.25">
      <c r="A2" s="229" t="s">
        <v>448</v>
      </c>
      <c r="B2" s="203"/>
      <c r="C2" s="203"/>
      <c r="D2" s="203"/>
      <c r="E2" s="203"/>
      <c r="F2" s="203"/>
      <c r="G2" s="203"/>
      <c r="H2" s="203"/>
      <c r="I2" s="203"/>
    </row>
    <row r="3" spans="1:9" x14ac:dyDescent="0.25">
      <c r="A3" s="248" t="s">
        <v>279</v>
      </c>
      <c r="B3" s="249"/>
      <c r="C3" s="249"/>
      <c r="D3" s="249"/>
      <c r="E3" s="249"/>
      <c r="F3" s="249"/>
      <c r="G3" s="249"/>
      <c r="H3" s="249"/>
      <c r="I3" s="249"/>
    </row>
    <row r="4" spans="1:9" x14ac:dyDescent="0.25">
      <c r="A4" s="246" t="s">
        <v>468</v>
      </c>
      <c r="B4" s="207"/>
      <c r="C4" s="207"/>
      <c r="D4" s="207"/>
      <c r="E4" s="207"/>
      <c r="F4" s="207"/>
      <c r="G4" s="207"/>
      <c r="H4" s="207"/>
      <c r="I4" s="208"/>
    </row>
    <row r="5" spans="1:9" ht="20.399999999999999" x14ac:dyDescent="0.25">
      <c r="A5" s="222" t="s">
        <v>2</v>
      </c>
      <c r="B5" s="223"/>
      <c r="C5" s="223"/>
      <c r="D5" s="223"/>
      <c r="E5" s="223"/>
      <c r="F5" s="223"/>
      <c r="G5" s="98" t="s">
        <v>106</v>
      </c>
      <c r="H5" s="91" t="s">
        <v>293</v>
      </c>
      <c r="I5" s="91" t="s">
        <v>276</v>
      </c>
    </row>
    <row r="6" spans="1:9" x14ac:dyDescent="0.25">
      <c r="A6" s="250">
        <v>1</v>
      </c>
      <c r="B6" s="223"/>
      <c r="C6" s="223"/>
      <c r="D6" s="223"/>
      <c r="E6" s="223"/>
      <c r="F6" s="223"/>
      <c r="G6" s="91">
        <v>2</v>
      </c>
      <c r="H6" s="91" t="s">
        <v>167</v>
      </c>
      <c r="I6" s="91" t="s">
        <v>168</v>
      </c>
    </row>
    <row r="7" spans="1:9" x14ac:dyDescent="0.25">
      <c r="A7" s="251" t="s">
        <v>169</v>
      </c>
      <c r="B7" s="251"/>
      <c r="C7" s="251"/>
      <c r="D7" s="251"/>
      <c r="E7" s="251"/>
      <c r="F7" s="251"/>
      <c r="G7" s="251"/>
      <c r="H7" s="251"/>
      <c r="I7" s="251"/>
    </row>
    <row r="8" spans="1:9" ht="12.75" customHeight="1" x14ac:dyDescent="0.25">
      <c r="A8" s="221" t="s">
        <v>170</v>
      </c>
      <c r="B8" s="221"/>
      <c r="C8" s="221"/>
      <c r="D8" s="221"/>
      <c r="E8" s="221"/>
      <c r="F8" s="221"/>
      <c r="G8" s="94">
        <v>1</v>
      </c>
      <c r="H8" s="99">
        <v>-112623690</v>
      </c>
      <c r="I8" s="99">
        <v>-6802101</v>
      </c>
    </row>
    <row r="9" spans="1:9" ht="12.75" customHeight="1" x14ac:dyDescent="0.25">
      <c r="A9" s="232" t="s">
        <v>171</v>
      </c>
      <c r="B9" s="232"/>
      <c r="C9" s="232"/>
      <c r="D9" s="232"/>
      <c r="E9" s="232"/>
      <c r="F9" s="232"/>
      <c r="G9" s="86">
        <v>2</v>
      </c>
      <c r="H9" s="100">
        <f>H10+H11+H12+H13+H14+H15+H16+H17</f>
        <v>114718020</v>
      </c>
      <c r="I9" s="100">
        <f>I10+I11+I12+I13+I14+I15+I16+I17</f>
        <v>62450056</v>
      </c>
    </row>
    <row r="10" spans="1:9" ht="12.75" customHeight="1" x14ac:dyDescent="0.25">
      <c r="A10" s="247" t="s">
        <v>172</v>
      </c>
      <c r="B10" s="247"/>
      <c r="C10" s="247"/>
      <c r="D10" s="247"/>
      <c r="E10" s="247"/>
      <c r="F10" s="247"/>
      <c r="G10" s="94">
        <v>3</v>
      </c>
      <c r="H10" s="99">
        <v>42203003</v>
      </c>
      <c r="I10" s="99">
        <v>53461752</v>
      </c>
    </row>
    <row r="11" spans="1:9" ht="31.2" customHeight="1" x14ac:dyDescent="0.25">
      <c r="A11" s="247" t="s">
        <v>298</v>
      </c>
      <c r="B11" s="247"/>
      <c r="C11" s="247"/>
      <c r="D11" s="247"/>
      <c r="E11" s="247"/>
      <c r="F11" s="247"/>
      <c r="G11" s="94">
        <v>4</v>
      </c>
      <c r="H11" s="99">
        <f>61186538+306840</f>
        <v>61493378</v>
      </c>
      <c r="I11" s="99">
        <v>-445419</v>
      </c>
    </row>
    <row r="12" spans="1:9" ht="28.2" customHeight="1" x14ac:dyDescent="0.25">
      <c r="A12" s="247" t="s">
        <v>299</v>
      </c>
      <c r="B12" s="247"/>
      <c r="C12" s="247"/>
      <c r="D12" s="247"/>
      <c r="E12" s="247"/>
      <c r="F12" s="247"/>
      <c r="G12" s="94">
        <v>5</v>
      </c>
      <c r="H12" s="99">
        <v>-433415</v>
      </c>
      <c r="I12" s="99">
        <v>-1014377</v>
      </c>
    </row>
    <row r="13" spans="1:9" ht="12.75" customHeight="1" x14ac:dyDescent="0.25">
      <c r="A13" s="247" t="s">
        <v>173</v>
      </c>
      <c r="B13" s="247"/>
      <c r="C13" s="247"/>
      <c r="D13" s="247"/>
      <c r="E13" s="247"/>
      <c r="F13" s="247"/>
      <c r="G13" s="94">
        <v>6</v>
      </c>
      <c r="H13" s="99">
        <v>-19935</v>
      </c>
      <c r="I13" s="99">
        <v>-1278</v>
      </c>
    </row>
    <row r="14" spans="1:9" ht="12.75" customHeight="1" x14ac:dyDescent="0.25">
      <c r="A14" s="247" t="s">
        <v>174</v>
      </c>
      <c r="B14" s="247"/>
      <c r="C14" s="247"/>
      <c r="D14" s="247"/>
      <c r="E14" s="247"/>
      <c r="F14" s="247"/>
      <c r="G14" s="94">
        <v>7</v>
      </c>
      <c r="H14" s="99">
        <v>9640989</v>
      </c>
      <c r="I14" s="99">
        <v>10839083</v>
      </c>
    </row>
    <row r="15" spans="1:9" ht="12.75" customHeight="1" x14ac:dyDescent="0.25">
      <c r="A15" s="247" t="s">
        <v>175</v>
      </c>
      <c r="B15" s="247"/>
      <c r="C15" s="247"/>
      <c r="D15" s="247"/>
      <c r="E15" s="247"/>
      <c r="F15" s="247"/>
      <c r="G15" s="94">
        <v>8</v>
      </c>
      <c r="H15" s="99">
        <v>-5418</v>
      </c>
      <c r="I15" s="99">
        <v>222346</v>
      </c>
    </row>
    <row r="16" spans="1:9" ht="12.75" customHeight="1" x14ac:dyDescent="0.25">
      <c r="A16" s="247" t="s">
        <v>176</v>
      </c>
      <c r="B16" s="247"/>
      <c r="C16" s="247"/>
      <c r="D16" s="247"/>
      <c r="E16" s="247"/>
      <c r="F16" s="247"/>
      <c r="G16" s="94">
        <v>9</v>
      </c>
      <c r="H16" s="99">
        <v>1839418</v>
      </c>
      <c r="I16" s="99">
        <v>-612051</v>
      </c>
    </row>
    <row r="17" spans="1:9" ht="27.6" customHeight="1" x14ac:dyDescent="0.25">
      <c r="A17" s="247" t="s">
        <v>177</v>
      </c>
      <c r="B17" s="247"/>
      <c r="C17" s="247"/>
      <c r="D17" s="247"/>
      <c r="E17" s="247"/>
      <c r="F17" s="247"/>
      <c r="G17" s="94">
        <v>10</v>
      </c>
      <c r="H17" s="99">
        <v>0</v>
      </c>
      <c r="I17" s="99">
        <v>0</v>
      </c>
    </row>
    <row r="18" spans="1:9" ht="29.4" customHeight="1" x14ac:dyDescent="0.25">
      <c r="A18" s="240" t="s">
        <v>301</v>
      </c>
      <c r="B18" s="240"/>
      <c r="C18" s="240"/>
      <c r="D18" s="240"/>
      <c r="E18" s="240"/>
      <c r="F18" s="240"/>
      <c r="G18" s="86">
        <v>11</v>
      </c>
      <c r="H18" s="100">
        <f>H8+H9</f>
        <v>2094330</v>
      </c>
      <c r="I18" s="100">
        <f>I8+I9</f>
        <v>55647955</v>
      </c>
    </row>
    <row r="19" spans="1:9" ht="12.75" customHeight="1" x14ac:dyDescent="0.25">
      <c r="A19" s="232" t="s">
        <v>178</v>
      </c>
      <c r="B19" s="232"/>
      <c r="C19" s="232"/>
      <c r="D19" s="232"/>
      <c r="E19" s="232"/>
      <c r="F19" s="232"/>
      <c r="G19" s="86">
        <v>12</v>
      </c>
      <c r="H19" s="100">
        <f>H20+H21+H22+H23</f>
        <v>32851780</v>
      </c>
      <c r="I19" s="100">
        <f>I20+I21+I22+I23</f>
        <v>4135174</v>
      </c>
    </row>
    <row r="20" spans="1:9" ht="12.75" customHeight="1" x14ac:dyDescent="0.25">
      <c r="A20" s="247" t="s">
        <v>179</v>
      </c>
      <c r="B20" s="247"/>
      <c r="C20" s="247"/>
      <c r="D20" s="247"/>
      <c r="E20" s="247"/>
      <c r="F20" s="247"/>
      <c r="G20" s="94">
        <v>13</v>
      </c>
      <c r="H20" s="99">
        <v>-31428959</v>
      </c>
      <c r="I20" s="99">
        <v>7832378</v>
      </c>
    </row>
    <row r="21" spans="1:9" ht="12.75" customHeight="1" x14ac:dyDescent="0.25">
      <c r="A21" s="247" t="s">
        <v>180</v>
      </c>
      <c r="B21" s="247"/>
      <c r="C21" s="247"/>
      <c r="D21" s="247"/>
      <c r="E21" s="247"/>
      <c r="F21" s="247"/>
      <c r="G21" s="94">
        <v>14</v>
      </c>
      <c r="H21" s="99">
        <v>64359100</v>
      </c>
      <c r="I21" s="99">
        <v>-3422312</v>
      </c>
    </row>
    <row r="22" spans="1:9" ht="12.75" customHeight="1" x14ac:dyDescent="0.25">
      <c r="A22" s="247" t="s">
        <v>181</v>
      </c>
      <c r="B22" s="247"/>
      <c r="C22" s="247"/>
      <c r="D22" s="247"/>
      <c r="E22" s="247"/>
      <c r="F22" s="247"/>
      <c r="G22" s="94">
        <v>15</v>
      </c>
      <c r="H22" s="99">
        <v>-78361</v>
      </c>
      <c r="I22" s="99">
        <v>-274892</v>
      </c>
    </row>
    <row r="23" spans="1:9" ht="12.75" customHeight="1" x14ac:dyDescent="0.25">
      <c r="A23" s="247" t="s">
        <v>182</v>
      </c>
      <c r="B23" s="247"/>
      <c r="C23" s="247"/>
      <c r="D23" s="247"/>
      <c r="E23" s="247"/>
      <c r="F23" s="247"/>
      <c r="G23" s="94">
        <v>16</v>
      </c>
      <c r="H23" s="99">
        <v>0</v>
      </c>
      <c r="I23" s="99">
        <v>0</v>
      </c>
    </row>
    <row r="24" spans="1:9" ht="12.75" customHeight="1" x14ac:dyDescent="0.25">
      <c r="A24" s="240" t="s">
        <v>183</v>
      </c>
      <c r="B24" s="240"/>
      <c r="C24" s="240"/>
      <c r="D24" s="240"/>
      <c r="E24" s="240"/>
      <c r="F24" s="240"/>
      <c r="G24" s="86">
        <v>17</v>
      </c>
      <c r="H24" s="100">
        <f>H18+H19</f>
        <v>34946110</v>
      </c>
      <c r="I24" s="100">
        <f>I18+I19</f>
        <v>59783129</v>
      </c>
    </row>
    <row r="25" spans="1:9" ht="12.75" customHeight="1" x14ac:dyDescent="0.25">
      <c r="A25" s="221" t="s">
        <v>184</v>
      </c>
      <c r="B25" s="221"/>
      <c r="C25" s="221"/>
      <c r="D25" s="221"/>
      <c r="E25" s="221"/>
      <c r="F25" s="221"/>
      <c r="G25" s="94">
        <v>18</v>
      </c>
      <c r="H25" s="99">
        <v>-9150266</v>
      </c>
      <c r="I25" s="99">
        <v>-11352164</v>
      </c>
    </row>
    <row r="26" spans="1:9" ht="12.75" customHeight="1" x14ac:dyDescent="0.25">
      <c r="A26" s="221" t="s">
        <v>185</v>
      </c>
      <c r="B26" s="221"/>
      <c r="C26" s="221"/>
      <c r="D26" s="221"/>
      <c r="E26" s="221"/>
      <c r="F26" s="221"/>
      <c r="G26" s="94">
        <v>19</v>
      </c>
      <c r="H26" s="99">
        <v>0</v>
      </c>
      <c r="I26" s="99">
        <v>0</v>
      </c>
    </row>
    <row r="27" spans="1:9" ht="28.95" customHeight="1" x14ac:dyDescent="0.25">
      <c r="A27" s="234" t="s">
        <v>186</v>
      </c>
      <c r="B27" s="234"/>
      <c r="C27" s="234"/>
      <c r="D27" s="234"/>
      <c r="E27" s="234"/>
      <c r="F27" s="234"/>
      <c r="G27" s="86">
        <v>20</v>
      </c>
      <c r="H27" s="100">
        <f>H24+H25+H26</f>
        <v>25795844</v>
      </c>
      <c r="I27" s="100">
        <f>I24+I25+I26</f>
        <v>48430965</v>
      </c>
    </row>
    <row r="28" spans="1:9" x14ac:dyDescent="0.25">
      <c r="A28" s="251" t="s">
        <v>187</v>
      </c>
      <c r="B28" s="251"/>
      <c r="C28" s="251"/>
      <c r="D28" s="251"/>
      <c r="E28" s="251"/>
      <c r="F28" s="251"/>
      <c r="G28" s="251"/>
      <c r="H28" s="251"/>
      <c r="I28" s="251"/>
    </row>
    <row r="29" spans="1:9" ht="23.4" customHeight="1" x14ac:dyDescent="0.25">
      <c r="A29" s="221" t="s">
        <v>188</v>
      </c>
      <c r="B29" s="221"/>
      <c r="C29" s="221"/>
      <c r="D29" s="221"/>
      <c r="E29" s="221"/>
      <c r="F29" s="221"/>
      <c r="G29" s="94">
        <v>21</v>
      </c>
      <c r="H29" s="97">
        <v>157500</v>
      </c>
      <c r="I29" s="97">
        <v>27973446</v>
      </c>
    </row>
    <row r="30" spans="1:9" ht="12.75" customHeight="1" x14ac:dyDescent="0.25">
      <c r="A30" s="221" t="s">
        <v>189</v>
      </c>
      <c r="B30" s="221"/>
      <c r="C30" s="221"/>
      <c r="D30" s="221"/>
      <c r="E30" s="221"/>
      <c r="F30" s="221"/>
      <c r="G30" s="94">
        <v>22</v>
      </c>
      <c r="H30" s="97">
        <v>0</v>
      </c>
      <c r="I30" s="97">
        <v>0</v>
      </c>
    </row>
    <row r="31" spans="1:9" ht="12.75" customHeight="1" x14ac:dyDescent="0.25">
      <c r="A31" s="221" t="s">
        <v>190</v>
      </c>
      <c r="B31" s="221"/>
      <c r="C31" s="221"/>
      <c r="D31" s="221"/>
      <c r="E31" s="221"/>
      <c r="F31" s="221"/>
      <c r="G31" s="94">
        <v>23</v>
      </c>
      <c r="H31" s="97">
        <v>19935</v>
      </c>
      <c r="I31" s="97">
        <v>1278</v>
      </c>
    </row>
    <row r="32" spans="1:9" ht="12.75" customHeight="1" x14ac:dyDescent="0.25">
      <c r="A32" s="221" t="s">
        <v>191</v>
      </c>
      <c r="B32" s="221"/>
      <c r="C32" s="221"/>
      <c r="D32" s="221"/>
      <c r="E32" s="221"/>
      <c r="F32" s="221"/>
      <c r="G32" s="94">
        <v>24</v>
      </c>
      <c r="H32" s="97">
        <v>0</v>
      </c>
      <c r="I32" s="97">
        <v>0</v>
      </c>
    </row>
    <row r="33" spans="1:9" ht="12.75" customHeight="1" x14ac:dyDescent="0.25">
      <c r="A33" s="221" t="s">
        <v>192</v>
      </c>
      <c r="B33" s="221"/>
      <c r="C33" s="221"/>
      <c r="D33" s="221"/>
      <c r="E33" s="221"/>
      <c r="F33" s="221"/>
      <c r="G33" s="94">
        <v>25</v>
      </c>
      <c r="H33" s="97">
        <v>0</v>
      </c>
      <c r="I33" s="97">
        <v>0</v>
      </c>
    </row>
    <row r="34" spans="1:9" ht="12.75" customHeight="1" x14ac:dyDescent="0.25">
      <c r="A34" s="221" t="s">
        <v>193</v>
      </c>
      <c r="B34" s="221"/>
      <c r="C34" s="221"/>
      <c r="D34" s="221"/>
      <c r="E34" s="221"/>
      <c r="F34" s="221"/>
      <c r="G34" s="94">
        <v>26</v>
      </c>
      <c r="H34" s="97">
        <v>0</v>
      </c>
      <c r="I34" s="97">
        <v>0</v>
      </c>
    </row>
    <row r="35" spans="1:9" ht="27.6" customHeight="1" x14ac:dyDescent="0.25">
      <c r="A35" s="240" t="s">
        <v>194</v>
      </c>
      <c r="B35" s="240"/>
      <c r="C35" s="240"/>
      <c r="D35" s="240"/>
      <c r="E35" s="240"/>
      <c r="F35" s="240"/>
      <c r="G35" s="86">
        <v>27</v>
      </c>
      <c r="H35" s="96">
        <f>H29+H30+H31+H32+H33+H34</f>
        <v>177435</v>
      </c>
      <c r="I35" s="96">
        <f>I29+I30+I31+I32+I33+I34</f>
        <v>27974724</v>
      </c>
    </row>
    <row r="36" spans="1:9" ht="26.4" customHeight="1" x14ac:dyDescent="0.25">
      <c r="A36" s="221" t="s">
        <v>195</v>
      </c>
      <c r="B36" s="221"/>
      <c r="C36" s="221"/>
      <c r="D36" s="221"/>
      <c r="E36" s="221"/>
      <c r="F36" s="221"/>
      <c r="G36" s="94">
        <v>28</v>
      </c>
      <c r="H36" s="97">
        <v>-66248764</v>
      </c>
      <c r="I36" s="97">
        <v>-43101961</v>
      </c>
    </row>
    <row r="37" spans="1:9" ht="12.75" customHeight="1" x14ac:dyDescent="0.25">
      <c r="A37" s="221" t="s">
        <v>196</v>
      </c>
      <c r="B37" s="221"/>
      <c r="C37" s="221"/>
      <c r="D37" s="221"/>
      <c r="E37" s="221"/>
      <c r="F37" s="221"/>
      <c r="G37" s="94">
        <v>29</v>
      </c>
      <c r="H37" s="97">
        <v>0</v>
      </c>
      <c r="I37" s="97">
        <v>0</v>
      </c>
    </row>
    <row r="38" spans="1:9" ht="12.75" customHeight="1" x14ac:dyDescent="0.25">
      <c r="A38" s="221" t="s">
        <v>197</v>
      </c>
      <c r="B38" s="221"/>
      <c r="C38" s="221"/>
      <c r="D38" s="221"/>
      <c r="E38" s="221"/>
      <c r="F38" s="221"/>
      <c r="G38" s="94">
        <v>30</v>
      </c>
      <c r="H38" s="97">
        <v>0</v>
      </c>
      <c r="I38" s="97">
        <v>-353918</v>
      </c>
    </row>
    <row r="39" spans="1:9" ht="12.75" customHeight="1" x14ac:dyDescent="0.25">
      <c r="A39" s="221" t="s">
        <v>198</v>
      </c>
      <c r="B39" s="221"/>
      <c r="C39" s="221"/>
      <c r="D39" s="221"/>
      <c r="E39" s="221"/>
      <c r="F39" s="221"/>
      <c r="G39" s="94">
        <v>31</v>
      </c>
      <c r="H39" s="97">
        <v>0</v>
      </c>
      <c r="I39" s="97">
        <v>0</v>
      </c>
    </row>
    <row r="40" spans="1:9" ht="12.75" customHeight="1" x14ac:dyDescent="0.25">
      <c r="A40" s="221" t="s">
        <v>199</v>
      </c>
      <c r="B40" s="221"/>
      <c r="C40" s="221"/>
      <c r="D40" s="221"/>
      <c r="E40" s="221"/>
      <c r="F40" s="221"/>
      <c r="G40" s="94">
        <v>32</v>
      </c>
      <c r="H40" s="97">
        <v>0</v>
      </c>
      <c r="I40" s="97">
        <v>0</v>
      </c>
    </row>
    <row r="41" spans="1:9" ht="22.95" customHeight="1" x14ac:dyDescent="0.25">
      <c r="A41" s="240" t="s">
        <v>200</v>
      </c>
      <c r="B41" s="240"/>
      <c r="C41" s="240"/>
      <c r="D41" s="240"/>
      <c r="E41" s="240"/>
      <c r="F41" s="240"/>
      <c r="G41" s="86">
        <v>33</v>
      </c>
      <c r="H41" s="96">
        <f>H36+H37+H38+H39+H40</f>
        <v>-66248764</v>
      </c>
      <c r="I41" s="96">
        <f>I36+I37+I38+I39+I40</f>
        <v>-43455879</v>
      </c>
    </row>
    <row r="42" spans="1:9" ht="30.6" customHeight="1" x14ac:dyDescent="0.25">
      <c r="A42" s="234" t="s">
        <v>201</v>
      </c>
      <c r="B42" s="234"/>
      <c r="C42" s="234"/>
      <c r="D42" s="234"/>
      <c r="E42" s="234"/>
      <c r="F42" s="234"/>
      <c r="G42" s="86">
        <v>34</v>
      </c>
      <c r="H42" s="96">
        <f>H35+H41</f>
        <v>-66071329</v>
      </c>
      <c r="I42" s="96">
        <f>I35+I41</f>
        <v>-15481155</v>
      </c>
    </row>
    <row r="43" spans="1:9" x14ac:dyDescent="0.25">
      <c r="A43" s="251" t="s">
        <v>202</v>
      </c>
      <c r="B43" s="251"/>
      <c r="C43" s="251"/>
      <c r="D43" s="251"/>
      <c r="E43" s="251"/>
      <c r="F43" s="251"/>
      <c r="G43" s="251"/>
      <c r="H43" s="251"/>
      <c r="I43" s="251"/>
    </row>
    <row r="44" spans="1:9" ht="12.75" customHeight="1" x14ac:dyDescent="0.25">
      <c r="A44" s="221" t="s">
        <v>203</v>
      </c>
      <c r="B44" s="221"/>
      <c r="C44" s="221"/>
      <c r="D44" s="221"/>
      <c r="E44" s="221"/>
      <c r="F44" s="221"/>
      <c r="G44" s="94">
        <v>35</v>
      </c>
      <c r="H44" s="97">
        <v>0</v>
      </c>
      <c r="I44" s="97">
        <v>0</v>
      </c>
    </row>
    <row r="45" spans="1:9" ht="27.6" customHeight="1" x14ac:dyDescent="0.25">
      <c r="A45" s="221" t="s">
        <v>204</v>
      </c>
      <c r="B45" s="221"/>
      <c r="C45" s="221"/>
      <c r="D45" s="221"/>
      <c r="E45" s="221"/>
      <c r="F45" s="221"/>
      <c r="G45" s="94">
        <v>36</v>
      </c>
      <c r="H45" s="97">
        <v>0</v>
      </c>
      <c r="I45" s="97">
        <v>0</v>
      </c>
    </row>
    <row r="46" spans="1:9" ht="12.75" customHeight="1" x14ac:dyDescent="0.25">
      <c r="A46" s="221" t="s">
        <v>205</v>
      </c>
      <c r="B46" s="221"/>
      <c r="C46" s="221"/>
      <c r="D46" s="221"/>
      <c r="E46" s="221"/>
      <c r="F46" s="221"/>
      <c r="G46" s="94">
        <v>37</v>
      </c>
      <c r="H46" s="97">
        <v>75665552</v>
      </c>
      <c r="I46" s="97">
        <v>0</v>
      </c>
    </row>
    <row r="47" spans="1:9" ht="12.75" customHeight="1" x14ac:dyDescent="0.25">
      <c r="A47" s="221" t="s">
        <v>206</v>
      </c>
      <c r="B47" s="221"/>
      <c r="C47" s="221"/>
      <c r="D47" s="221"/>
      <c r="E47" s="221"/>
      <c r="F47" s="221"/>
      <c r="G47" s="94">
        <v>38</v>
      </c>
      <c r="H47" s="97">
        <v>0</v>
      </c>
      <c r="I47" s="97">
        <v>0</v>
      </c>
    </row>
    <row r="48" spans="1:9" ht="25.95" customHeight="1" x14ac:dyDescent="0.25">
      <c r="A48" s="240" t="s">
        <v>207</v>
      </c>
      <c r="B48" s="240"/>
      <c r="C48" s="240"/>
      <c r="D48" s="240"/>
      <c r="E48" s="240"/>
      <c r="F48" s="240"/>
      <c r="G48" s="86">
        <v>39</v>
      </c>
      <c r="H48" s="96">
        <f>H44+H45+H46+H47</f>
        <v>75665552</v>
      </c>
      <c r="I48" s="96">
        <f>I44+I45+I46+I47</f>
        <v>0</v>
      </c>
    </row>
    <row r="49" spans="1:9" ht="24.6" customHeight="1" x14ac:dyDescent="0.25">
      <c r="A49" s="221" t="s">
        <v>300</v>
      </c>
      <c r="B49" s="221"/>
      <c r="C49" s="221"/>
      <c r="D49" s="221"/>
      <c r="E49" s="221"/>
      <c r="F49" s="221"/>
      <c r="G49" s="94">
        <v>40</v>
      </c>
      <c r="H49" s="97">
        <v>-30320706</v>
      </c>
      <c r="I49" s="97">
        <v>-17973734</v>
      </c>
    </row>
    <row r="50" spans="1:9" ht="12.75" customHeight="1" x14ac:dyDescent="0.25">
      <c r="A50" s="221" t="s">
        <v>208</v>
      </c>
      <c r="B50" s="221"/>
      <c r="C50" s="221"/>
      <c r="D50" s="221"/>
      <c r="E50" s="221"/>
      <c r="F50" s="221"/>
      <c r="G50" s="94">
        <v>41</v>
      </c>
      <c r="H50" s="97">
        <v>0</v>
      </c>
      <c r="I50" s="97">
        <v>0</v>
      </c>
    </row>
    <row r="51" spans="1:9" ht="12.75" customHeight="1" x14ac:dyDescent="0.25">
      <c r="A51" s="221" t="s">
        <v>209</v>
      </c>
      <c r="B51" s="221"/>
      <c r="C51" s="221"/>
      <c r="D51" s="221"/>
      <c r="E51" s="221"/>
      <c r="F51" s="221"/>
      <c r="G51" s="94">
        <v>42</v>
      </c>
      <c r="H51" s="97">
        <v>-685899</v>
      </c>
      <c r="I51" s="97">
        <v>-19360354</v>
      </c>
    </row>
    <row r="52" spans="1:9" ht="26.4" customHeight="1" x14ac:dyDescent="0.25">
      <c r="A52" s="221" t="s">
        <v>210</v>
      </c>
      <c r="B52" s="221"/>
      <c r="C52" s="221"/>
      <c r="D52" s="221"/>
      <c r="E52" s="221"/>
      <c r="F52" s="221"/>
      <c r="G52" s="94">
        <v>43</v>
      </c>
      <c r="H52" s="97">
        <v>0</v>
      </c>
      <c r="I52" s="97">
        <v>0</v>
      </c>
    </row>
    <row r="53" spans="1:9" ht="12.75" customHeight="1" x14ac:dyDescent="0.25">
      <c r="A53" s="221" t="s">
        <v>211</v>
      </c>
      <c r="B53" s="221"/>
      <c r="C53" s="221"/>
      <c r="D53" s="221"/>
      <c r="E53" s="221"/>
      <c r="F53" s="221"/>
      <c r="G53" s="94">
        <v>44</v>
      </c>
      <c r="H53" s="97">
        <v>0</v>
      </c>
      <c r="I53" s="97">
        <v>0</v>
      </c>
    </row>
    <row r="54" spans="1:9" ht="27.6" customHeight="1" x14ac:dyDescent="0.25">
      <c r="A54" s="240" t="s">
        <v>212</v>
      </c>
      <c r="B54" s="240"/>
      <c r="C54" s="240"/>
      <c r="D54" s="240"/>
      <c r="E54" s="240"/>
      <c r="F54" s="240"/>
      <c r="G54" s="86">
        <v>45</v>
      </c>
      <c r="H54" s="96">
        <f>H49+H50+H51+H52+H53</f>
        <v>-31006605</v>
      </c>
      <c r="I54" s="96">
        <f>I49+I50+I51+I52+I53</f>
        <v>-37334088</v>
      </c>
    </row>
    <row r="55" spans="1:9" ht="27.6" customHeight="1" x14ac:dyDescent="0.25">
      <c r="A55" s="234" t="s">
        <v>213</v>
      </c>
      <c r="B55" s="234"/>
      <c r="C55" s="234"/>
      <c r="D55" s="234"/>
      <c r="E55" s="234"/>
      <c r="F55" s="234"/>
      <c r="G55" s="86">
        <v>46</v>
      </c>
      <c r="H55" s="96">
        <f>H48+H54</f>
        <v>44658947</v>
      </c>
      <c r="I55" s="96">
        <f>I48+I54</f>
        <v>-37334088</v>
      </c>
    </row>
    <row r="56" spans="1:9" x14ac:dyDescent="0.25">
      <c r="A56" s="196" t="s">
        <v>214</v>
      </c>
      <c r="B56" s="196"/>
      <c r="C56" s="196"/>
      <c r="D56" s="196"/>
      <c r="E56" s="196"/>
      <c r="F56" s="196"/>
      <c r="G56" s="94">
        <v>47</v>
      </c>
      <c r="H56" s="97">
        <v>0</v>
      </c>
      <c r="I56" s="97">
        <v>0</v>
      </c>
    </row>
    <row r="57" spans="1:9" ht="27" customHeight="1" x14ac:dyDescent="0.25">
      <c r="A57" s="234" t="s">
        <v>215</v>
      </c>
      <c r="B57" s="234"/>
      <c r="C57" s="234"/>
      <c r="D57" s="234"/>
      <c r="E57" s="234"/>
      <c r="F57" s="234"/>
      <c r="G57" s="86">
        <v>48</v>
      </c>
      <c r="H57" s="96">
        <f>H27+H42+H55+H56</f>
        <v>4383462</v>
      </c>
      <c r="I57" s="96">
        <f>I27+I42+I55+I56</f>
        <v>-4384278</v>
      </c>
    </row>
    <row r="58" spans="1:9" ht="15.6" customHeight="1" x14ac:dyDescent="0.25">
      <c r="A58" s="252" t="s">
        <v>216</v>
      </c>
      <c r="B58" s="252"/>
      <c r="C58" s="252"/>
      <c r="D58" s="252"/>
      <c r="E58" s="252"/>
      <c r="F58" s="252"/>
      <c r="G58" s="94">
        <v>49</v>
      </c>
      <c r="H58" s="97">
        <v>23256989</v>
      </c>
      <c r="I58" s="97">
        <v>27640451</v>
      </c>
    </row>
    <row r="59" spans="1:9" ht="28.95" customHeight="1" x14ac:dyDescent="0.25">
      <c r="A59" s="234" t="s">
        <v>217</v>
      </c>
      <c r="B59" s="234"/>
      <c r="C59" s="234"/>
      <c r="D59" s="234"/>
      <c r="E59" s="234"/>
      <c r="F59" s="234"/>
      <c r="G59" s="86">
        <v>50</v>
      </c>
      <c r="H59" s="96">
        <f>H57+H58</f>
        <v>27640451</v>
      </c>
      <c r="I59" s="96">
        <f>I57+I58</f>
        <v>23256173</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4" workbookViewId="0">
      <selection sqref="A1:I1"/>
    </sheetView>
  </sheetViews>
  <sheetFormatPr defaultRowHeight="13.2" x14ac:dyDescent="0.25"/>
  <cols>
    <col min="1" max="7" width="9.109375" style="10"/>
    <col min="8" max="9" width="14.88671875" style="31" customWidth="1"/>
    <col min="10" max="10" width="12" style="10" bestFit="1" customWidth="1"/>
    <col min="11" max="11" width="10.33203125" style="10" bestFit="1" customWidth="1"/>
    <col min="12" max="12" width="12.33203125" style="10" bestFit="1" customWidth="1"/>
    <col min="13" max="263" width="9.109375" style="10"/>
    <col min="264" max="265" width="9.88671875" style="10" bestFit="1" customWidth="1"/>
    <col min="266" max="266" width="12" style="10" bestFit="1" customWidth="1"/>
    <col min="267" max="267" width="10.33203125" style="10" bestFit="1" customWidth="1"/>
    <col min="268" max="268" width="12.33203125" style="10" bestFit="1" customWidth="1"/>
    <col min="269" max="519" width="9.109375" style="10"/>
    <col min="520" max="521" width="9.88671875" style="10" bestFit="1" customWidth="1"/>
    <col min="522" max="522" width="12" style="10" bestFit="1" customWidth="1"/>
    <col min="523" max="523" width="10.33203125" style="10" bestFit="1" customWidth="1"/>
    <col min="524" max="524" width="12.33203125" style="10" bestFit="1" customWidth="1"/>
    <col min="525" max="775" width="9.109375" style="10"/>
    <col min="776" max="777" width="9.88671875" style="10" bestFit="1" customWidth="1"/>
    <col min="778" max="778" width="12" style="10" bestFit="1" customWidth="1"/>
    <col min="779" max="779" width="10.33203125" style="10" bestFit="1" customWidth="1"/>
    <col min="780" max="780" width="12.33203125" style="10" bestFit="1" customWidth="1"/>
    <col min="781" max="1031" width="9.109375" style="10"/>
    <col min="1032" max="1033" width="9.88671875" style="10" bestFit="1" customWidth="1"/>
    <col min="1034" max="1034" width="12" style="10" bestFit="1" customWidth="1"/>
    <col min="1035" max="1035" width="10.33203125" style="10" bestFit="1" customWidth="1"/>
    <col min="1036" max="1036" width="12.33203125" style="10" bestFit="1" customWidth="1"/>
    <col min="1037" max="1287" width="9.109375" style="10"/>
    <col min="1288" max="1289" width="9.88671875" style="10" bestFit="1" customWidth="1"/>
    <col min="1290" max="1290" width="12" style="10" bestFit="1" customWidth="1"/>
    <col min="1291" max="1291" width="10.33203125" style="10" bestFit="1" customWidth="1"/>
    <col min="1292" max="1292" width="12.33203125" style="10" bestFit="1" customWidth="1"/>
    <col min="1293" max="1543" width="9.109375" style="10"/>
    <col min="1544" max="1545" width="9.88671875" style="10" bestFit="1" customWidth="1"/>
    <col min="1546" max="1546" width="12" style="10" bestFit="1" customWidth="1"/>
    <col min="1547" max="1547" width="10.33203125" style="10" bestFit="1" customWidth="1"/>
    <col min="1548" max="1548" width="12.33203125" style="10" bestFit="1" customWidth="1"/>
    <col min="1549" max="1799" width="9.109375" style="10"/>
    <col min="1800" max="1801" width="9.88671875" style="10" bestFit="1" customWidth="1"/>
    <col min="1802" max="1802" width="12" style="10" bestFit="1" customWidth="1"/>
    <col min="1803" max="1803" width="10.33203125" style="10" bestFit="1" customWidth="1"/>
    <col min="1804" max="1804" width="12.33203125" style="10" bestFit="1" customWidth="1"/>
    <col min="1805" max="2055" width="9.109375" style="10"/>
    <col min="2056" max="2057" width="9.88671875" style="10" bestFit="1" customWidth="1"/>
    <col min="2058" max="2058" width="12" style="10" bestFit="1" customWidth="1"/>
    <col min="2059" max="2059" width="10.33203125" style="10" bestFit="1" customWidth="1"/>
    <col min="2060" max="2060" width="12.33203125" style="10" bestFit="1" customWidth="1"/>
    <col min="2061" max="2311" width="9.109375" style="10"/>
    <col min="2312" max="2313" width="9.88671875" style="10" bestFit="1" customWidth="1"/>
    <col min="2314" max="2314" width="12" style="10" bestFit="1" customWidth="1"/>
    <col min="2315" max="2315" width="10.33203125" style="10" bestFit="1" customWidth="1"/>
    <col min="2316" max="2316" width="12.33203125" style="10" bestFit="1" customWidth="1"/>
    <col min="2317" max="2567" width="9.109375" style="10"/>
    <col min="2568" max="2569" width="9.88671875" style="10" bestFit="1" customWidth="1"/>
    <col min="2570" max="2570" width="12" style="10" bestFit="1" customWidth="1"/>
    <col min="2571" max="2571" width="10.33203125" style="10" bestFit="1" customWidth="1"/>
    <col min="2572" max="2572" width="12.33203125" style="10" bestFit="1" customWidth="1"/>
    <col min="2573" max="2823" width="9.109375" style="10"/>
    <col min="2824" max="2825" width="9.88671875" style="10" bestFit="1" customWidth="1"/>
    <col min="2826" max="2826" width="12" style="10" bestFit="1" customWidth="1"/>
    <col min="2827" max="2827" width="10.33203125" style="10" bestFit="1" customWidth="1"/>
    <col min="2828" max="2828" width="12.33203125" style="10" bestFit="1" customWidth="1"/>
    <col min="2829" max="3079" width="9.109375" style="10"/>
    <col min="3080" max="3081" width="9.88671875" style="10" bestFit="1" customWidth="1"/>
    <col min="3082" max="3082" width="12" style="10" bestFit="1" customWidth="1"/>
    <col min="3083" max="3083" width="10.33203125" style="10" bestFit="1" customWidth="1"/>
    <col min="3084" max="3084" width="12.33203125" style="10" bestFit="1" customWidth="1"/>
    <col min="3085" max="3335" width="9.109375" style="10"/>
    <col min="3336" max="3337" width="9.88671875" style="10" bestFit="1" customWidth="1"/>
    <col min="3338" max="3338" width="12" style="10" bestFit="1" customWidth="1"/>
    <col min="3339" max="3339" width="10.33203125" style="10" bestFit="1" customWidth="1"/>
    <col min="3340" max="3340" width="12.33203125" style="10" bestFit="1" customWidth="1"/>
    <col min="3341" max="3591" width="9.109375" style="10"/>
    <col min="3592" max="3593" width="9.88671875" style="10" bestFit="1" customWidth="1"/>
    <col min="3594" max="3594" width="12" style="10" bestFit="1" customWidth="1"/>
    <col min="3595" max="3595" width="10.33203125" style="10" bestFit="1" customWidth="1"/>
    <col min="3596" max="3596" width="12.33203125" style="10" bestFit="1" customWidth="1"/>
    <col min="3597" max="3847" width="9.109375" style="10"/>
    <col min="3848" max="3849" width="9.88671875" style="10" bestFit="1" customWidth="1"/>
    <col min="3850" max="3850" width="12" style="10" bestFit="1" customWidth="1"/>
    <col min="3851" max="3851" width="10.33203125" style="10" bestFit="1" customWidth="1"/>
    <col min="3852" max="3852" width="12.33203125" style="10" bestFit="1" customWidth="1"/>
    <col min="3853" max="4103" width="9.109375" style="10"/>
    <col min="4104" max="4105" width="9.88671875" style="10" bestFit="1" customWidth="1"/>
    <col min="4106" max="4106" width="12" style="10" bestFit="1" customWidth="1"/>
    <col min="4107" max="4107" width="10.33203125" style="10" bestFit="1" customWidth="1"/>
    <col min="4108" max="4108" width="12.33203125" style="10" bestFit="1" customWidth="1"/>
    <col min="4109" max="4359" width="9.109375" style="10"/>
    <col min="4360" max="4361" width="9.88671875" style="10" bestFit="1" customWidth="1"/>
    <col min="4362" max="4362" width="12" style="10" bestFit="1" customWidth="1"/>
    <col min="4363" max="4363" width="10.33203125" style="10" bestFit="1" customWidth="1"/>
    <col min="4364" max="4364" width="12.33203125" style="10" bestFit="1" customWidth="1"/>
    <col min="4365" max="4615" width="9.109375" style="10"/>
    <col min="4616" max="4617" width="9.88671875" style="10" bestFit="1" customWidth="1"/>
    <col min="4618" max="4618" width="12" style="10" bestFit="1" customWidth="1"/>
    <col min="4619" max="4619" width="10.33203125" style="10" bestFit="1" customWidth="1"/>
    <col min="4620" max="4620" width="12.33203125" style="10" bestFit="1" customWidth="1"/>
    <col min="4621" max="4871" width="9.109375" style="10"/>
    <col min="4872" max="4873" width="9.88671875" style="10" bestFit="1" customWidth="1"/>
    <col min="4874" max="4874" width="12" style="10" bestFit="1" customWidth="1"/>
    <col min="4875" max="4875" width="10.33203125" style="10" bestFit="1" customWidth="1"/>
    <col min="4876" max="4876" width="12.33203125" style="10" bestFit="1" customWidth="1"/>
    <col min="4877" max="5127" width="9.109375" style="10"/>
    <col min="5128" max="5129" width="9.88671875" style="10" bestFit="1" customWidth="1"/>
    <col min="5130" max="5130" width="12" style="10" bestFit="1" customWidth="1"/>
    <col min="5131" max="5131" width="10.33203125" style="10" bestFit="1" customWidth="1"/>
    <col min="5132" max="5132" width="12.33203125" style="10" bestFit="1" customWidth="1"/>
    <col min="5133" max="5383" width="9.109375" style="10"/>
    <col min="5384" max="5385" width="9.88671875" style="10" bestFit="1" customWidth="1"/>
    <col min="5386" max="5386" width="12" style="10" bestFit="1" customWidth="1"/>
    <col min="5387" max="5387" width="10.33203125" style="10" bestFit="1" customWidth="1"/>
    <col min="5388" max="5388" width="12.33203125" style="10" bestFit="1" customWidth="1"/>
    <col min="5389" max="5639" width="9.109375" style="10"/>
    <col min="5640" max="5641" width="9.88671875" style="10" bestFit="1" customWidth="1"/>
    <col min="5642" max="5642" width="12" style="10" bestFit="1" customWidth="1"/>
    <col min="5643" max="5643" width="10.33203125" style="10" bestFit="1" customWidth="1"/>
    <col min="5644" max="5644" width="12.33203125" style="10" bestFit="1" customWidth="1"/>
    <col min="5645" max="5895" width="9.109375" style="10"/>
    <col min="5896" max="5897" width="9.88671875" style="10" bestFit="1" customWidth="1"/>
    <col min="5898" max="5898" width="12" style="10" bestFit="1" customWidth="1"/>
    <col min="5899" max="5899" width="10.33203125" style="10" bestFit="1" customWidth="1"/>
    <col min="5900" max="5900" width="12.33203125" style="10" bestFit="1" customWidth="1"/>
    <col min="5901" max="6151" width="9.109375" style="10"/>
    <col min="6152" max="6153" width="9.88671875" style="10" bestFit="1" customWidth="1"/>
    <col min="6154" max="6154" width="12" style="10" bestFit="1" customWidth="1"/>
    <col min="6155" max="6155" width="10.33203125" style="10" bestFit="1" customWidth="1"/>
    <col min="6156" max="6156" width="12.33203125" style="10" bestFit="1" customWidth="1"/>
    <col min="6157" max="6407" width="9.109375" style="10"/>
    <col min="6408" max="6409" width="9.88671875" style="10" bestFit="1" customWidth="1"/>
    <col min="6410" max="6410" width="12" style="10" bestFit="1" customWidth="1"/>
    <col min="6411" max="6411" width="10.33203125" style="10" bestFit="1" customWidth="1"/>
    <col min="6412" max="6412" width="12.33203125" style="10" bestFit="1" customWidth="1"/>
    <col min="6413" max="6663" width="9.109375" style="10"/>
    <col min="6664" max="6665" width="9.88671875" style="10" bestFit="1" customWidth="1"/>
    <col min="6666" max="6666" width="12" style="10" bestFit="1" customWidth="1"/>
    <col min="6667" max="6667" width="10.33203125" style="10" bestFit="1" customWidth="1"/>
    <col min="6668" max="6668" width="12.33203125" style="10" bestFit="1" customWidth="1"/>
    <col min="6669" max="6919" width="9.109375" style="10"/>
    <col min="6920" max="6921" width="9.88671875" style="10" bestFit="1" customWidth="1"/>
    <col min="6922" max="6922" width="12" style="10" bestFit="1" customWidth="1"/>
    <col min="6923" max="6923" width="10.33203125" style="10" bestFit="1" customWidth="1"/>
    <col min="6924" max="6924" width="12.33203125" style="10" bestFit="1" customWidth="1"/>
    <col min="6925" max="7175" width="9.109375" style="10"/>
    <col min="7176" max="7177" width="9.88671875" style="10" bestFit="1" customWidth="1"/>
    <col min="7178" max="7178" width="12" style="10" bestFit="1" customWidth="1"/>
    <col min="7179" max="7179" width="10.33203125" style="10" bestFit="1" customWidth="1"/>
    <col min="7180" max="7180" width="12.33203125" style="10" bestFit="1" customWidth="1"/>
    <col min="7181" max="7431" width="9.109375" style="10"/>
    <col min="7432" max="7433" width="9.88671875" style="10" bestFit="1" customWidth="1"/>
    <col min="7434" max="7434" width="12" style="10" bestFit="1" customWidth="1"/>
    <col min="7435" max="7435" width="10.33203125" style="10" bestFit="1" customWidth="1"/>
    <col min="7436" max="7436" width="12.33203125" style="10" bestFit="1" customWidth="1"/>
    <col min="7437" max="7687" width="9.109375" style="10"/>
    <col min="7688" max="7689" width="9.88671875" style="10" bestFit="1" customWidth="1"/>
    <col min="7690" max="7690" width="12" style="10" bestFit="1" customWidth="1"/>
    <col min="7691" max="7691" width="10.33203125" style="10" bestFit="1" customWidth="1"/>
    <col min="7692" max="7692" width="12.33203125" style="10" bestFit="1" customWidth="1"/>
    <col min="7693" max="7943" width="9.109375" style="10"/>
    <col min="7944" max="7945" width="9.88671875" style="10" bestFit="1" customWidth="1"/>
    <col min="7946" max="7946" width="12" style="10" bestFit="1" customWidth="1"/>
    <col min="7947" max="7947" width="10.33203125" style="10" bestFit="1" customWidth="1"/>
    <col min="7948" max="7948" width="12.33203125" style="10" bestFit="1" customWidth="1"/>
    <col min="7949" max="8199" width="9.109375" style="10"/>
    <col min="8200" max="8201" width="9.88671875" style="10" bestFit="1" customWidth="1"/>
    <col min="8202" max="8202" width="12" style="10" bestFit="1" customWidth="1"/>
    <col min="8203" max="8203" width="10.33203125" style="10" bestFit="1" customWidth="1"/>
    <col min="8204" max="8204" width="12.33203125" style="10" bestFit="1" customWidth="1"/>
    <col min="8205" max="8455" width="9.109375" style="10"/>
    <col min="8456" max="8457" width="9.88671875" style="10" bestFit="1" customWidth="1"/>
    <col min="8458" max="8458" width="12" style="10" bestFit="1" customWidth="1"/>
    <col min="8459" max="8459" width="10.33203125" style="10" bestFit="1" customWidth="1"/>
    <col min="8460" max="8460" width="12.33203125" style="10" bestFit="1" customWidth="1"/>
    <col min="8461" max="8711" width="9.109375" style="10"/>
    <col min="8712" max="8713" width="9.88671875" style="10" bestFit="1" customWidth="1"/>
    <col min="8714" max="8714" width="12" style="10" bestFit="1" customWidth="1"/>
    <col min="8715" max="8715" width="10.33203125" style="10" bestFit="1" customWidth="1"/>
    <col min="8716" max="8716" width="12.33203125" style="10" bestFit="1" customWidth="1"/>
    <col min="8717" max="8967" width="9.109375" style="10"/>
    <col min="8968" max="8969" width="9.88671875" style="10" bestFit="1" customWidth="1"/>
    <col min="8970" max="8970" width="12" style="10" bestFit="1" customWidth="1"/>
    <col min="8971" max="8971" width="10.33203125" style="10" bestFit="1" customWidth="1"/>
    <col min="8972" max="8972" width="12.33203125" style="10" bestFit="1" customWidth="1"/>
    <col min="8973" max="9223" width="9.109375" style="10"/>
    <col min="9224" max="9225" width="9.88671875" style="10" bestFit="1" customWidth="1"/>
    <col min="9226" max="9226" width="12" style="10" bestFit="1" customWidth="1"/>
    <col min="9227" max="9227" width="10.33203125" style="10" bestFit="1" customWidth="1"/>
    <col min="9228" max="9228" width="12.33203125" style="10" bestFit="1" customWidth="1"/>
    <col min="9229" max="9479" width="9.109375" style="10"/>
    <col min="9480" max="9481" width="9.88671875" style="10" bestFit="1" customWidth="1"/>
    <col min="9482" max="9482" width="12" style="10" bestFit="1" customWidth="1"/>
    <col min="9483" max="9483" width="10.33203125" style="10" bestFit="1" customWidth="1"/>
    <col min="9484" max="9484" width="12.33203125" style="10" bestFit="1" customWidth="1"/>
    <col min="9485" max="9735" width="9.109375" style="10"/>
    <col min="9736" max="9737" width="9.88671875" style="10" bestFit="1" customWidth="1"/>
    <col min="9738" max="9738" width="12" style="10" bestFit="1" customWidth="1"/>
    <col min="9739" max="9739" width="10.33203125" style="10" bestFit="1" customWidth="1"/>
    <col min="9740" max="9740" width="12.33203125" style="10" bestFit="1" customWidth="1"/>
    <col min="9741" max="9991" width="9.109375" style="10"/>
    <col min="9992" max="9993" width="9.88671875" style="10" bestFit="1" customWidth="1"/>
    <col min="9994" max="9994" width="12" style="10" bestFit="1" customWidth="1"/>
    <col min="9995" max="9995" width="10.33203125" style="10" bestFit="1" customWidth="1"/>
    <col min="9996" max="9996" width="12.33203125" style="10" bestFit="1" customWidth="1"/>
    <col min="9997" max="10247" width="9.109375" style="10"/>
    <col min="10248" max="10249" width="9.88671875" style="10" bestFit="1" customWidth="1"/>
    <col min="10250" max="10250" width="12" style="10" bestFit="1" customWidth="1"/>
    <col min="10251" max="10251" width="10.33203125" style="10" bestFit="1" customWidth="1"/>
    <col min="10252" max="10252" width="12.33203125" style="10" bestFit="1" customWidth="1"/>
    <col min="10253" max="10503" width="9.109375" style="10"/>
    <col min="10504" max="10505" width="9.88671875" style="10" bestFit="1" customWidth="1"/>
    <col min="10506" max="10506" width="12" style="10" bestFit="1" customWidth="1"/>
    <col min="10507" max="10507" width="10.33203125" style="10" bestFit="1" customWidth="1"/>
    <col min="10508" max="10508" width="12.33203125" style="10" bestFit="1" customWidth="1"/>
    <col min="10509" max="10759" width="9.109375" style="10"/>
    <col min="10760" max="10761" width="9.88671875" style="10" bestFit="1" customWidth="1"/>
    <col min="10762" max="10762" width="12" style="10" bestFit="1" customWidth="1"/>
    <col min="10763" max="10763" width="10.33203125" style="10" bestFit="1" customWidth="1"/>
    <col min="10764" max="10764" width="12.33203125" style="10" bestFit="1" customWidth="1"/>
    <col min="10765" max="11015" width="9.109375" style="10"/>
    <col min="11016" max="11017" width="9.88671875" style="10" bestFit="1" customWidth="1"/>
    <col min="11018" max="11018" width="12" style="10" bestFit="1" customWidth="1"/>
    <col min="11019" max="11019" width="10.33203125" style="10" bestFit="1" customWidth="1"/>
    <col min="11020" max="11020" width="12.33203125" style="10" bestFit="1" customWidth="1"/>
    <col min="11021" max="11271" width="9.109375" style="10"/>
    <col min="11272" max="11273" width="9.88671875" style="10" bestFit="1" customWidth="1"/>
    <col min="11274" max="11274" width="12" style="10" bestFit="1" customWidth="1"/>
    <col min="11275" max="11275" width="10.33203125" style="10" bestFit="1" customWidth="1"/>
    <col min="11276" max="11276" width="12.33203125" style="10" bestFit="1" customWidth="1"/>
    <col min="11277" max="11527" width="9.109375" style="10"/>
    <col min="11528" max="11529" width="9.88671875" style="10" bestFit="1" customWidth="1"/>
    <col min="11530" max="11530" width="12" style="10" bestFit="1" customWidth="1"/>
    <col min="11531" max="11531" width="10.33203125" style="10" bestFit="1" customWidth="1"/>
    <col min="11532" max="11532" width="12.33203125" style="10" bestFit="1" customWidth="1"/>
    <col min="11533" max="11783" width="9.109375" style="10"/>
    <col min="11784" max="11785" width="9.88671875" style="10" bestFit="1" customWidth="1"/>
    <col min="11786" max="11786" width="12" style="10" bestFit="1" customWidth="1"/>
    <col min="11787" max="11787" width="10.33203125" style="10" bestFit="1" customWidth="1"/>
    <col min="11788" max="11788" width="12.33203125" style="10" bestFit="1" customWidth="1"/>
    <col min="11789" max="12039" width="9.109375" style="10"/>
    <col min="12040" max="12041" width="9.88671875" style="10" bestFit="1" customWidth="1"/>
    <col min="12042" max="12042" width="12" style="10" bestFit="1" customWidth="1"/>
    <col min="12043" max="12043" width="10.33203125" style="10" bestFit="1" customWidth="1"/>
    <col min="12044" max="12044" width="12.33203125" style="10" bestFit="1" customWidth="1"/>
    <col min="12045" max="12295" width="9.109375" style="10"/>
    <col min="12296" max="12297" width="9.88671875" style="10" bestFit="1" customWidth="1"/>
    <col min="12298" max="12298" width="12" style="10" bestFit="1" customWidth="1"/>
    <col min="12299" max="12299" width="10.33203125" style="10" bestFit="1" customWidth="1"/>
    <col min="12300" max="12300" width="12.33203125" style="10" bestFit="1" customWidth="1"/>
    <col min="12301" max="12551" width="9.109375" style="10"/>
    <col min="12552" max="12553" width="9.88671875" style="10" bestFit="1" customWidth="1"/>
    <col min="12554" max="12554" width="12" style="10" bestFit="1" customWidth="1"/>
    <col min="12555" max="12555" width="10.33203125" style="10" bestFit="1" customWidth="1"/>
    <col min="12556" max="12556" width="12.33203125" style="10" bestFit="1" customWidth="1"/>
    <col min="12557" max="12807" width="9.109375" style="10"/>
    <col min="12808" max="12809" width="9.88671875" style="10" bestFit="1" customWidth="1"/>
    <col min="12810" max="12810" width="12" style="10" bestFit="1" customWidth="1"/>
    <col min="12811" max="12811" width="10.33203125" style="10" bestFit="1" customWidth="1"/>
    <col min="12812" max="12812" width="12.33203125" style="10" bestFit="1" customWidth="1"/>
    <col min="12813" max="13063" width="9.109375" style="10"/>
    <col min="13064" max="13065" width="9.88671875" style="10" bestFit="1" customWidth="1"/>
    <col min="13066" max="13066" width="12" style="10" bestFit="1" customWidth="1"/>
    <col min="13067" max="13067" width="10.33203125" style="10" bestFit="1" customWidth="1"/>
    <col min="13068" max="13068" width="12.33203125" style="10" bestFit="1" customWidth="1"/>
    <col min="13069" max="13319" width="9.109375" style="10"/>
    <col min="13320" max="13321" width="9.88671875" style="10" bestFit="1" customWidth="1"/>
    <col min="13322" max="13322" width="12" style="10" bestFit="1" customWidth="1"/>
    <col min="13323" max="13323" width="10.33203125" style="10" bestFit="1" customWidth="1"/>
    <col min="13324" max="13324" width="12.33203125" style="10" bestFit="1" customWidth="1"/>
    <col min="13325" max="13575" width="9.109375" style="10"/>
    <col min="13576" max="13577" width="9.88671875" style="10" bestFit="1" customWidth="1"/>
    <col min="13578" max="13578" width="12" style="10" bestFit="1" customWidth="1"/>
    <col min="13579" max="13579" width="10.33203125" style="10" bestFit="1" customWidth="1"/>
    <col min="13580" max="13580" width="12.33203125" style="10" bestFit="1" customWidth="1"/>
    <col min="13581" max="13831" width="9.109375" style="10"/>
    <col min="13832" max="13833" width="9.88671875" style="10" bestFit="1" customWidth="1"/>
    <col min="13834" max="13834" width="12" style="10" bestFit="1" customWidth="1"/>
    <col min="13835" max="13835" width="10.33203125" style="10" bestFit="1" customWidth="1"/>
    <col min="13836" max="13836" width="12.33203125" style="10" bestFit="1" customWidth="1"/>
    <col min="13837" max="14087" width="9.109375" style="10"/>
    <col min="14088" max="14089" width="9.88671875" style="10" bestFit="1" customWidth="1"/>
    <col min="14090" max="14090" width="12" style="10" bestFit="1" customWidth="1"/>
    <col min="14091" max="14091" width="10.33203125" style="10" bestFit="1" customWidth="1"/>
    <col min="14092" max="14092" width="12.33203125" style="10" bestFit="1" customWidth="1"/>
    <col min="14093" max="14343" width="9.109375" style="10"/>
    <col min="14344" max="14345" width="9.88671875" style="10" bestFit="1" customWidth="1"/>
    <col min="14346" max="14346" width="12" style="10" bestFit="1" customWidth="1"/>
    <col min="14347" max="14347" width="10.33203125" style="10" bestFit="1" customWidth="1"/>
    <col min="14348" max="14348" width="12.33203125" style="10" bestFit="1" customWidth="1"/>
    <col min="14349" max="14599" width="9.109375" style="10"/>
    <col min="14600" max="14601" width="9.88671875" style="10" bestFit="1" customWidth="1"/>
    <col min="14602" max="14602" width="12" style="10" bestFit="1" customWidth="1"/>
    <col min="14603" max="14603" width="10.33203125" style="10" bestFit="1" customWidth="1"/>
    <col min="14604" max="14604" width="12.33203125" style="10" bestFit="1" customWidth="1"/>
    <col min="14605" max="14855" width="9.109375" style="10"/>
    <col min="14856" max="14857" width="9.88671875" style="10" bestFit="1" customWidth="1"/>
    <col min="14858" max="14858" width="12" style="10" bestFit="1" customWidth="1"/>
    <col min="14859" max="14859" width="10.33203125" style="10" bestFit="1" customWidth="1"/>
    <col min="14860" max="14860" width="12.33203125" style="10" bestFit="1" customWidth="1"/>
    <col min="14861" max="15111" width="9.109375" style="10"/>
    <col min="15112" max="15113" width="9.88671875" style="10" bestFit="1" customWidth="1"/>
    <col min="15114" max="15114" width="12" style="10" bestFit="1" customWidth="1"/>
    <col min="15115" max="15115" width="10.33203125" style="10" bestFit="1" customWidth="1"/>
    <col min="15116" max="15116" width="12.33203125" style="10" bestFit="1" customWidth="1"/>
    <col min="15117" max="15367" width="9.109375" style="10"/>
    <col min="15368" max="15369" width="9.88671875" style="10" bestFit="1" customWidth="1"/>
    <col min="15370" max="15370" width="12" style="10" bestFit="1" customWidth="1"/>
    <col min="15371" max="15371" width="10.33203125" style="10" bestFit="1" customWidth="1"/>
    <col min="15372" max="15372" width="12.33203125" style="10" bestFit="1" customWidth="1"/>
    <col min="15373" max="15623" width="9.109375" style="10"/>
    <col min="15624" max="15625" width="9.88671875" style="10" bestFit="1" customWidth="1"/>
    <col min="15626" max="15626" width="12" style="10" bestFit="1" customWidth="1"/>
    <col min="15627" max="15627" width="10.33203125" style="10" bestFit="1" customWidth="1"/>
    <col min="15628" max="15628" width="12.33203125" style="10" bestFit="1" customWidth="1"/>
    <col min="15629" max="15879" width="9.109375" style="10"/>
    <col min="15880" max="15881" width="9.88671875" style="10" bestFit="1" customWidth="1"/>
    <col min="15882" max="15882" width="12" style="10" bestFit="1" customWidth="1"/>
    <col min="15883" max="15883" width="10.33203125" style="10" bestFit="1" customWidth="1"/>
    <col min="15884" max="15884" width="12.33203125" style="10" bestFit="1" customWidth="1"/>
    <col min="15885" max="16135" width="9.109375" style="10"/>
    <col min="16136" max="16137" width="9.88671875" style="10" bestFit="1" customWidth="1"/>
    <col min="16138" max="16138" width="12" style="10" bestFit="1" customWidth="1"/>
    <col min="16139" max="16139" width="10.33203125" style="10" bestFit="1" customWidth="1"/>
    <col min="16140" max="16140" width="12.33203125" style="10" bestFit="1" customWidth="1"/>
    <col min="16141" max="16384" width="9.109375" style="10"/>
  </cols>
  <sheetData>
    <row r="1" spans="1:9" ht="12.75" customHeight="1" x14ac:dyDescent="0.25">
      <c r="A1" s="230" t="s">
        <v>218</v>
      </c>
      <c r="B1" s="245"/>
      <c r="C1" s="245"/>
      <c r="D1" s="245"/>
      <c r="E1" s="245"/>
      <c r="F1" s="245"/>
      <c r="G1" s="245"/>
      <c r="H1" s="245"/>
      <c r="I1" s="245"/>
    </row>
    <row r="2" spans="1:9" ht="12.75" customHeight="1" x14ac:dyDescent="0.25">
      <c r="A2" s="229" t="s">
        <v>322</v>
      </c>
      <c r="B2" s="203"/>
      <c r="C2" s="203"/>
      <c r="D2" s="203"/>
      <c r="E2" s="203"/>
      <c r="F2" s="203"/>
      <c r="G2" s="203"/>
      <c r="H2" s="203"/>
      <c r="I2" s="203"/>
    </row>
    <row r="3" spans="1:9" x14ac:dyDescent="0.25">
      <c r="A3" s="248" t="s">
        <v>279</v>
      </c>
      <c r="B3" s="254"/>
      <c r="C3" s="254"/>
      <c r="D3" s="254"/>
      <c r="E3" s="254"/>
      <c r="F3" s="254"/>
      <c r="G3" s="254"/>
      <c r="H3" s="254"/>
      <c r="I3" s="254"/>
    </row>
    <row r="4" spans="1:9" x14ac:dyDescent="0.25">
      <c r="A4" s="246" t="s">
        <v>323</v>
      </c>
      <c r="B4" s="207"/>
      <c r="C4" s="207"/>
      <c r="D4" s="207"/>
      <c r="E4" s="207"/>
      <c r="F4" s="207"/>
      <c r="G4" s="207"/>
      <c r="H4" s="207"/>
      <c r="I4" s="208"/>
    </row>
    <row r="5" spans="1:9" ht="22.2" x14ac:dyDescent="0.25">
      <c r="A5" s="222" t="s">
        <v>2</v>
      </c>
      <c r="B5" s="223"/>
      <c r="C5" s="223"/>
      <c r="D5" s="223"/>
      <c r="E5" s="223"/>
      <c r="F5" s="223"/>
      <c r="G5" s="90" t="s">
        <v>106</v>
      </c>
      <c r="H5" s="91" t="s">
        <v>293</v>
      </c>
      <c r="I5" s="91" t="s">
        <v>276</v>
      </c>
    </row>
    <row r="6" spans="1:9" x14ac:dyDescent="0.25">
      <c r="A6" s="250">
        <v>1</v>
      </c>
      <c r="B6" s="223"/>
      <c r="C6" s="223"/>
      <c r="D6" s="223"/>
      <c r="E6" s="223"/>
      <c r="F6" s="223"/>
      <c r="G6" s="92">
        <v>2</v>
      </c>
      <c r="H6" s="91" t="s">
        <v>167</v>
      </c>
      <c r="I6" s="91" t="s">
        <v>168</v>
      </c>
    </row>
    <row r="7" spans="1:9" x14ac:dyDescent="0.25">
      <c r="A7" s="251" t="s">
        <v>169</v>
      </c>
      <c r="B7" s="253"/>
      <c r="C7" s="253"/>
      <c r="D7" s="253"/>
      <c r="E7" s="253"/>
      <c r="F7" s="253"/>
      <c r="G7" s="253"/>
      <c r="H7" s="253"/>
      <c r="I7" s="253"/>
    </row>
    <row r="8" spans="1:9" x14ac:dyDescent="0.25">
      <c r="A8" s="221" t="s">
        <v>219</v>
      </c>
      <c r="B8" s="221"/>
      <c r="C8" s="221"/>
      <c r="D8" s="221"/>
      <c r="E8" s="221"/>
      <c r="F8" s="221"/>
      <c r="G8" s="84">
        <v>1</v>
      </c>
      <c r="H8" s="97">
        <v>0</v>
      </c>
      <c r="I8" s="97">
        <v>0</v>
      </c>
    </row>
    <row r="9" spans="1:9" x14ac:dyDescent="0.25">
      <c r="A9" s="221" t="s">
        <v>220</v>
      </c>
      <c r="B9" s="221"/>
      <c r="C9" s="221"/>
      <c r="D9" s="221"/>
      <c r="E9" s="221"/>
      <c r="F9" s="221"/>
      <c r="G9" s="84">
        <v>2</v>
      </c>
      <c r="H9" s="97">
        <v>0</v>
      </c>
      <c r="I9" s="97">
        <v>0</v>
      </c>
    </row>
    <row r="10" spans="1:9" x14ac:dyDescent="0.25">
      <c r="A10" s="221" t="s">
        <v>221</v>
      </c>
      <c r="B10" s="221"/>
      <c r="C10" s="221"/>
      <c r="D10" s="221"/>
      <c r="E10" s="221"/>
      <c r="F10" s="221"/>
      <c r="G10" s="84">
        <v>3</v>
      </c>
      <c r="H10" s="97">
        <v>0</v>
      </c>
      <c r="I10" s="97">
        <v>0</v>
      </c>
    </row>
    <row r="11" spans="1:9" x14ac:dyDescent="0.25">
      <c r="A11" s="221" t="s">
        <v>222</v>
      </c>
      <c r="B11" s="221"/>
      <c r="C11" s="221"/>
      <c r="D11" s="221"/>
      <c r="E11" s="221"/>
      <c r="F11" s="221"/>
      <c r="G11" s="84">
        <v>4</v>
      </c>
      <c r="H11" s="97">
        <v>0</v>
      </c>
      <c r="I11" s="97">
        <v>0</v>
      </c>
    </row>
    <row r="12" spans="1:9" x14ac:dyDescent="0.25">
      <c r="A12" s="221" t="s">
        <v>390</v>
      </c>
      <c r="B12" s="221"/>
      <c r="C12" s="221"/>
      <c r="D12" s="221"/>
      <c r="E12" s="221"/>
      <c r="F12" s="221"/>
      <c r="G12" s="84">
        <v>5</v>
      </c>
      <c r="H12" s="97">
        <v>0</v>
      </c>
      <c r="I12" s="97">
        <v>0</v>
      </c>
    </row>
    <row r="13" spans="1:9" ht="24" customHeight="1" x14ac:dyDescent="0.25">
      <c r="A13" s="236" t="s">
        <v>398</v>
      </c>
      <c r="B13" s="236"/>
      <c r="C13" s="236"/>
      <c r="D13" s="236"/>
      <c r="E13" s="236"/>
      <c r="F13" s="236"/>
      <c r="G13" s="86">
        <v>6</v>
      </c>
      <c r="H13" s="101">
        <f>SUM(H8:H12)</f>
        <v>0</v>
      </c>
      <c r="I13" s="101">
        <f>SUM(I8:I12)</f>
        <v>0</v>
      </c>
    </row>
    <row r="14" spans="1:9" x14ac:dyDescent="0.25">
      <c r="A14" s="221" t="s">
        <v>391</v>
      </c>
      <c r="B14" s="221"/>
      <c r="C14" s="221"/>
      <c r="D14" s="221"/>
      <c r="E14" s="221"/>
      <c r="F14" s="221"/>
      <c r="G14" s="84">
        <v>7</v>
      </c>
      <c r="H14" s="97">
        <v>0</v>
      </c>
      <c r="I14" s="97">
        <v>0</v>
      </c>
    </row>
    <row r="15" spans="1:9" x14ac:dyDescent="0.25">
      <c r="A15" s="221" t="s">
        <v>392</v>
      </c>
      <c r="B15" s="221"/>
      <c r="C15" s="221"/>
      <c r="D15" s="221"/>
      <c r="E15" s="221"/>
      <c r="F15" s="221"/>
      <c r="G15" s="84">
        <v>8</v>
      </c>
      <c r="H15" s="97">
        <v>0</v>
      </c>
      <c r="I15" s="97">
        <v>0</v>
      </c>
    </row>
    <row r="16" spans="1:9" x14ac:dyDescent="0.25">
      <c r="A16" s="221" t="s">
        <v>393</v>
      </c>
      <c r="B16" s="221"/>
      <c r="C16" s="221"/>
      <c r="D16" s="221"/>
      <c r="E16" s="221"/>
      <c r="F16" s="221"/>
      <c r="G16" s="84">
        <v>9</v>
      </c>
      <c r="H16" s="97">
        <v>0</v>
      </c>
      <c r="I16" s="97">
        <v>0</v>
      </c>
    </row>
    <row r="17" spans="1:9" x14ac:dyDescent="0.25">
      <c r="A17" s="221" t="s">
        <v>394</v>
      </c>
      <c r="B17" s="221"/>
      <c r="C17" s="221"/>
      <c r="D17" s="221"/>
      <c r="E17" s="221"/>
      <c r="F17" s="221"/>
      <c r="G17" s="84">
        <v>10</v>
      </c>
      <c r="H17" s="97">
        <v>0</v>
      </c>
      <c r="I17" s="97">
        <v>0</v>
      </c>
    </row>
    <row r="18" spans="1:9" x14ac:dyDescent="0.25">
      <c r="A18" s="221" t="s">
        <v>395</v>
      </c>
      <c r="B18" s="221"/>
      <c r="C18" s="221"/>
      <c r="D18" s="221"/>
      <c r="E18" s="221"/>
      <c r="F18" s="221"/>
      <c r="G18" s="84">
        <v>11</v>
      </c>
      <c r="H18" s="97">
        <v>0</v>
      </c>
      <c r="I18" s="97">
        <v>0</v>
      </c>
    </row>
    <row r="19" spans="1:9" x14ac:dyDescent="0.25">
      <c r="A19" s="221" t="s">
        <v>396</v>
      </c>
      <c r="B19" s="221"/>
      <c r="C19" s="221"/>
      <c r="D19" s="221"/>
      <c r="E19" s="221"/>
      <c r="F19" s="221"/>
      <c r="G19" s="84">
        <v>12</v>
      </c>
      <c r="H19" s="97">
        <v>0</v>
      </c>
      <c r="I19" s="97">
        <v>0</v>
      </c>
    </row>
    <row r="20" spans="1:9" ht="26.25" customHeight="1" x14ac:dyDescent="0.25">
      <c r="A20" s="236" t="s">
        <v>399</v>
      </c>
      <c r="B20" s="236"/>
      <c r="C20" s="236"/>
      <c r="D20" s="236"/>
      <c r="E20" s="236"/>
      <c r="F20" s="236"/>
      <c r="G20" s="86">
        <v>13</v>
      </c>
      <c r="H20" s="101">
        <f>SUM(H14:H19)</f>
        <v>0</v>
      </c>
      <c r="I20" s="101">
        <f>SUM(I14:I19)</f>
        <v>0</v>
      </c>
    </row>
    <row r="21" spans="1:9" ht="25.95" customHeight="1" x14ac:dyDescent="0.25">
      <c r="A21" s="234" t="s">
        <v>400</v>
      </c>
      <c r="B21" s="234"/>
      <c r="C21" s="234"/>
      <c r="D21" s="234"/>
      <c r="E21" s="234"/>
      <c r="F21" s="234"/>
      <c r="G21" s="86">
        <v>14</v>
      </c>
      <c r="H21" s="96">
        <f>H13+H20</f>
        <v>0</v>
      </c>
      <c r="I21" s="96">
        <f>I13+I20</f>
        <v>0</v>
      </c>
    </row>
    <row r="22" spans="1:9" x14ac:dyDescent="0.25">
      <c r="A22" s="251" t="s">
        <v>187</v>
      </c>
      <c r="B22" s="253"/>
      <c r="C22" s="253"/>
      <c r="D22" s="253"/>
      <c r="E22" s="253"/>
      <c r="F22" s="253"/>
      <c r="G22" s="253"/>
      <c r="H22" s="253"/>
      <c r="I22" s="253"/>
    </row>
    <row r="23" spans="1:9" ht="26.4" customHeight="1" x14ac:dyDescent="0.25">
      <c r="A23" s="221" t="s">
        <v>223</v>
      </c>
      <c r="B23" s="221"/>
      <c r="C23" s="221"/>
      <c r="D23" s="221"/>
      <c r="E23" s="221"/>
      <c r="F23" s="221"/>
      <c r="G23" s="84">
        <v>15</v>
      </c>
      <c r="H23" s="97">
        <v>0</v>
      </c>
      <c r="I23" s="97">
        <v>0</v>
      </c>
    </row>
    <row r="24" spans="1:9" x14ac:dyDescent="0.25">
      <c r="A24" s="221" t="s">
        <v>224</v>
      </c>
      <c r="B24" s="221"/>
      <c r="C24" s="221"/>
      <c r="D24" s="221"/>
      <c r="E24" s="221"/>
      <c r="F24" s="221"/>
      <c r="G24" s="84">
        <v>16</v>
      </c>
      <c r="H24" s="97">
        <v>0</v>
      </c>
      <c r="I24" s="97">
        <v>0</v>
      </c>
    </row>
    <row r="25" spans="1:9" x14ac:dyDescent="0.25">
      <c r="A25" s="221" t="s">
        <v>225</v>
      </c>
      <c r="B25" s="221"/>
      <c r="C25" s="221"/>
      <c r="D25" s="221"/>
      <c r="E25" s="221"/>
      <c r="F25" s="221"/>
      <c r="G25" s="84">
        <v>17</v>
      </c>
      <c r="H25" s="97">
        <v>0</v>
      </c>
      <c r="I25" s="97">
        <v>0</v>
      </c>
    </row>
    <row r="26" spans="1:9" x14ac:dyDescent="0.25">
      <c r="A26" s="221" t="s">
        <v>226</v>
      </c>
      <c r="B26" s="221"/>
      <c r="C26" s="221"/>
      <c r="D26" s="221"/>
      <c r="E26" s="221"/>
      <c r="F26" s="221"/>
      <c r="G26" s="84">
        <v>18</v>
      </c>
      <c r="H26" s="97">
        <v>0</v>
      </c>
      <c r="I26" s="97">
        <v>0</v>
      </c>
    </row>
    <row r="27" spans="1:9" x14ac:dyDescent="0.25">
      <c r="A27" s="221" t="s">
        <v>227</v>
      </c>
      <c r="B27" s="221"/>
      <c r="C27" s="221"/>
      <c r="D27" s="221"/>
      <c r="E27" s="221"/>
      <c r="F27" s="221"/>
      <c r="G27" s="84">
        <v>19</v>
      </c>
      <c r="H27" s="97">
        <v>0</v>
      </c>
      <c r="I27" s="97">
        <v>0</v>
      </c>
    </row>
    <row r="28" spans="1:9" x14ac:dyDescent="0.25">
      <c r="A28" s="221" t="s">
        <v>228</v>
      </c>
      <c r="B28" s="221"/>
      <c r="C28" s="221"/>
      <c r="D28" s="221"/>
      <c r="E28" s="221"/>
      <c r="F28" s="221"/>
      <c r="G28" s="84">
        <v>20</v>
      </c>
      <c r="H28" s="97">
        <v>0</v>
      </c>
      <c r="I28" s="97">
        <v>0</v>
      </c>
    </row>
    <row r="29" spans="1:9" ht="25.2" customHeight="1" x14ac:dyDescent="0.25">
      <c r="A29" s="240" t="s">
        <v>430</v>
      </c>
      <c r="B29" s="240"/>
      <c r="C29" s="240"/>
      <c r="D29" s="240"/>
      <c r="E29" s="240"/>
      <c r="F29" s="240"/>
      <c r="G29" s="86">
        <v>21</v>
      </c>
      <c r="H29" s="96">
        <f>SUM(H23:H28)</f>
        <v>0</v>
      </c>
      <c r="I29" s="96">
        <f>SUM(I23:I28)</f>
        <v>0</v>
      </c>
    </row>
    <row r="30" spans="1:9" ht="21" customHeight="1" x14ac:dyDescent="0.25">
      <c r="A30" s="221" t="s">
        <v>229</v>
      </c>
      <c r="B30" s="221"/>
      <c r="C30" s="221"/>
      <c r="D30" s="221"/>
      <c r="E30" s="221"/>
      <c r="F30" s="221"/>
      <c r="G30" s="84">
        <v>22</v>
      </c>
      <c r="H30" s="97">
        <v>0</v>
      </c>
      <c r="I30" s="97">
        <v>0</v>
      </c>
    </row>
    <row r="31" spans="1:9" x14ac:dyDescent="0.25">
      <c r="A31" s="221" t="s">
        <v>230</v>
      </c>
      <c r="B31" s="221"/>
      <c r="C31" s="221"/>
      <c r="D31" s="221"/>
      <c r="E31" s="221"/>
      <c r="F31" s="221"/>
      <c r="G31" s="84">
        <v>23</v>
      </c>
      <c r="H31" s="97">
        <v>0</v>
      </c>
      <c r="I31" s="97">
        <v>0</v>
      </c>
    </row>
    <row r="32" spans="1:9" x14ac:dyDescent="0.25">
      <c r="A32" s="221" t="s">
        <v>397</v>
      </c>
      <c r="B32" s="221"/>
      <c r="C32" s="221"/>
      <c r="D32" s="221"/>
      <c r="E32" s="221"/>
      <c r="F32" s="221"/>
      <c r="G32" s="84">
        <v>24</v>
      </c>
      <c r="H32" s="97">
        <v>0</v>
      </c>
      <c r="I32" s="97">
        <v>0</v>
      </c>
    </row>
    <row r="33" spans="1:9" x14ac:dyDescent="0.25">
      <c r="A33" s="221" t="s">
        <v>231</v>
      </c>
      <c r="B33" s="221"/>
      <c r="C33" s="221"/>
      <c r="D33" s="221"/>
      <c r="E33" s="221"/>
      <c r="F33" s="221"/>
      <c r="G33" s="84">
        <v>25</v>
      </c>
      <c r="H33" s="97">
        <v>0</v>
      </c>
      <c r="I33" s="97">
        <v>0</v>
      </c>
    </row>
    <row r="34" spans="1:9" x14ac:dyDescent="0.25">
      <c r="A34" s="221" t="s">
        <v>232</v>
      </c>
      <c r="B34" s="221"/>
      <c r="C34" s="221"/>
      <c r="D34" s="221"/>
      <c r="E34" s="221"/>
      <c r="F34" s="221"/>
      <c r="G34" s="84">
        <v>26</v>
      </c>
      <c r="H34" s="97">
        <v>0</v>
      </c>
      <c r="I34" s="97">
        <v>0</v>
      </c>
    </row>
    <row r="35" spans="1:9" ht="28.95" customHeight="1" x14ac:dyDescent="0.25">
      <c r="A35" s="240" t="s">
        <v>431</v>
      </c>
      <c r="B35" s="240"/>
      <c r="C35" s="240"/>
      <c r="D35" s="240"/>
      <c r="E35" s="240"/>
      <c r="F35" s="240"/>
      <c r="G35" s="86">
        <v>27</v>
      </c>
      <c r="H35" s="96">
        <f>SUM(H30:H34)</f>
        <v>0</v>
      </c>
      <c r="I35" s="96">
        <f>SUM(I30:I34)</f>
        <v>0</v>
      </c>
    </row>
    <row r="36" spans="1:9" ht="26.4" customHeight="1" x14ac:dyDescent="0.25">
      <c r="A36" s="234" t="s">
        <v>401</v>
      </c>
      <c r="B36" s="234"/>
      <c r="C36" s="234"/>
      <c r="D36" s="234"/>
      <c r="E36" s="234"/>
      <c r="F36" s="234"/>
      <c r="G36" s="86">
        <v>28</v>
      </c>
      <c r="H36" s="96">
        <f>H29+H35</f>
        <v>0</v>
      </c>
      <c r="I36" s="96">
        <f>I29+I35</f>
        <v>0</v>
      </c>
    </row>
    <row r="37" spans="1:9" x14ac:dyDescent="0.25">
      <c r="A37" s="251" t="s">
        <v>202</v>
      </c>
      <c r="B37" s="253"/>
      <c r="C37" s="253"/>
      <c r="D37" s="253"/>
      <c r="E37" s="253"/>
      <c r="F37" s="253"/>
      <c r="G37" s="253">
        <v>0</v>
      </c>
      <c r="H37" s="253"/>
      <c r="I37" s="253"/>
    </row>
    <row r="38" spans="1:9" x14ac:dyDescent="0.25">
      <c r="A38" s="196" t="s">
        <v>233</v>
      </c>
      <c r="B38" s="196"/>
      <c r="C38" s="196"/>
      <c r="D38" s="196"/>
      <c r="E38" s="196"/>
      <c r="F38" s="196"/>
      <c r="G38" s="84">
        <v>29</v>
      </c>
      <c r="H38" s="97">
        <v>0</v>
      </c>
      <c r="I38" s="97">
        <v>0</v>
      </c>
    </row>
    <row r="39" spans="1:9" ht="21.6" customHeight="1" x14ac:dyDescent="0.25">
      <c r="A39" s="196" t="s">
        <v>234</v>
      </c>
      <c r="B39" s="196"/>
      <c r="C39" s="196"/>
      <c r="D39" s="196"/>
      <c r="E39" s="196"/>
      <c r="F39" s="196"/>
      <c r="G39" s="84">
        <v>30</v>
      </c>
      <c r="H39" s="97">
        <v>0</v>
      </c>
      <c r="I39" s="97">
        <v>0</v>
      </c>
    </row>
    <row r="40" spans="1:9" x14ac:dyDescent="0.25">
      <c r="A40" s="196" t="s">
        <v>235</v>
      </c>
      <c r="B40" s="196"/>
      <c r="C40" s="196"/>
      <c r="D40" s="196"/>
      <c r="E40" s="196"/>
      <c r="F40" s="196"/>
      <c r="G40" s="84">
        <v>31</v>
      </c>
      <c r="H40" s="97">
        <v>0</v>
      </c>
      <c r="I40" s="97">
        <v>0</v>
      </c>
    </row>
    <row r="41" spans="1:9" x14ac:dyDescent="0.25">
      <c r="A41" s="196" t="s">
        <v>236</v>
      </c>
      <c r="B41" s="196"/>
      <c r="C41" s="196"/>
      <c r="D41" s="196"/>
      <c r="E41" s="196"/>
      <c r="F41" s="196"/>
      <c r="G41" s="84">
        <v>32</v>
      </c>
      <c r="H41" s="97">
        <v>0</v>
      </c>
      <c r="I41" s="97">
        <v>0</v>
      </c>
    </row>
    <row r="42" spans="1:9" ht="26.4" customHeight="1" x14ac:dyDescent="0.25">
      <c r="A42" s="240" t="s">
        <v>432</v>
      </c>
      <c r="B42" s="240"/>
      <c r="C42" s="240"/>
      <c r="D42" s="240"/>
      <c r="E42" s="240"/>
      <c r="F42" s="240"/>
      <c r="G42" s="86">
        <v>33</v>
      </c>
      <c r="H42" s="96">
        <f>H41+H40+H39+H38</f>
        <v>0</v>
      </c>
      <c r="I42" s="96">
        <f>I41+I40+I39+I38</f>
        <v>0</v>
      </c>
    </row>
    <row r="43" spans="1:9" ht="22.95" customHeight="1" x14ac:dyDescent="0.25">
      <c r="A43" s="196" t="s">
        <v>237</v>
      </c>
      <c r="B43" s="196"/>
      <c r="C43" s="196"/>
      <c r="D43" s="196"/>
      <c r="E43" s="196"/>
      <c r="F43" s="196"/>
      <c r="G43" s="84">
        <v>34</v>
      </c>
      <c r="H43" s="97">
        <v>0</v>
      </c>
      <c r="I43" s="97">
        <v>0</v>
      </c>
    </row>
    <row r="44" spans="1:9" x14ac:dyDescent="0.25">
      <c r="A44" s="196" t="s">
        <v>238</v>
      </c>
      <c r="B44" s="196"/>
      <c r="C44" s="196"/>
      <c r="D44" s="196"/>
      <c r="E44" s="196"/>
      <c r="F44" s="196"/>
      <c r="G44" s="84">
        <v>35</v>
      </c>
      <c r="H44" s="97">
        <v>0</v>
      </c>
      <c r="I44" s="97">
        <v>0</v>
      </c>
    </row>
    <row r="45" spans="1:9" x14ac:dyDescent="0.25">
      <c r="A45" s="196" t="s">
        <v>239</v>
      </c>
      <c r="B45" s="196"/>
      <c r="C45" s="196"/>
      <c r="D45" s="196"/>
      <c r="E45" s="196"/>
      <c r="F45" s="196"/>
      <c r="G45" s="84">
        <v>36</v>
      </c>
      <c r="H45" s="97">
        <v>0</v>
      </c>
      <c r="I45" s="97">
        <v>0</v>
      </c>
    </row>
    <row r="46" spans="1:9" ht="25.2" customHeight="1" x14ac:dyDescent="0.25">
      <c r="A46" s="196" t="s">
        <v>240</v>
      </c>
      <c r="B46" s="196"/>
      <c r="C46" s="196"/>
      <c r="D46" s="196"/>
      <c r="E46" s="196"/>
      <c r="F46" s="196"/>
      <c r="G46" s="84">
        <v>37</v>
      </c>
      <c r="H46" s="97">
        <v>0</v>
      </c>
      <c r="I46" s="97">
        <v>0</v>
      </c>
    </row>
    <row r="47" spans="1:9" x14ac:dyDescent="0.25">
      <c r="A47" s="196" t="s">
        <v>241</v>
      </c>
      <c r="B47" s="196"/>
      <c r="C47" s="196"/>
      <c r="D47" s="196"/>
      <c r="E47" s="196"/>
      <c r="F47" s="196"/>
      <c r="G47" s="84">
        <v>38</v>
      </c>
      <c r="H47" s="97">
        <v>0</v>
      </c>
      <c r="I47" s="97">
        <v>0</v>
      </c>
    </row>
    <row r="48" spans="1:9" ht="25.2" customHeight="1" x14ac:dyDescent="0.25">
      <c r="A48" s="240" t="s">
        <v>433</v>
      </c>
      <c r="B48" s="240"/>
      <c r="C48" s="240"/>
      <c r="D48" s="240"/>
      <c r="E48" s="240"/>
      <c r="F48" s="240"/>
      <c r="G48" s="86">
        <v>39</v>
      </c>
      <c r="H48" s="96">
        <f>H47+H46+H45+H44+H43</f>
        <v>0</v>
      </c>
      <c r="I48" s="96">
        <f>I47+I46+I45+I44+I43</f>
        <v>0</v>
      </c>
    </row>
    <row r="49" spans="1:9" ht="28.2" customHeight="1" x14ac:dyDescent="0.25">
      <c r="A49" s="234" t="s">
        <v>443</v>
      </c>
      <c r="B49" s="234"/>
      <c r="C49" s="234"/>
      <c r="D49" s="234"/>
      <c r="E49" s="234"/>
      <c r="F49" s="234"/>
      <c r="G49" s="86">
        <v>40</v>
      </c>
      <c r="H49" s="96">
        <f>H48+H42</f>
        <v>0</v>
      </c>
      <c r="I49" s="96">
        <f>I48+I42</f>
        <v>0</v>
      </c>
    </row>
    <row r="50" spans="1:9" x14ac:dyDescent="0.25">
      <c r="A50" s="221" t="s">
        <v>242</v>
      </c>
      <c r="B50" s="221"/>
      <c r="C50" s="221"/>
      <c r="D50" s="221"/>
      <c r="E50" s="221"/>
      <c r="F50" s="221"/>
      <c r="G50" s="84">
        <v>41</v>
      </c>
      <c r="H50" s="97">
        <v>0</v>
      </c>
      <c r="I50" s="97">
        <v>0</v>
      </c>
    </row>
    <row r="51" spans="1:9" ht="24.6" customHeight="1" x14ac:dyDescent="0.25">
      <c r="A51" s="234" t="s">
        <v>402</v>
      </c>
      <c r="B51" s="234"/>
      <c r="C51" s="234"/>
      <c r="D51" s="234"/>
      <c r="E51" s="234"/>
      <c r="F51" s="234"/>
      <c r="G51" s="86">
        <v>42</v>
      </c>
      <c r="H51" s="96">
        <f>H21+H36+H49+H50</f>
        <v>0</v>
      </c>
      <c r="I51" s="96">
        <f>I21+I36+I49+I50</f>
        <v>0</v>
      </c>
    </row>
    <row r="52" spans="1:9" x14ac:dyDescent="0.25">
      <c r="A52" s="252" t="s">
        <v>216</v>
      </c>
      <c r="B52" s="252"/>
      <c r="C52" s="252"/>
      <c r="D52" s="252"/>
      <c r="E52" s="252"/>
      <c r="F52" s="252"/>
      <c r="G52" s="84">
        <v>43</v>
      </c>
      <c r="H52" s="97">
        <v>0</v>
      </c>
      <c r="I52" s="97">
        <v>0</v>
      </c>
    </row>
    <row r="53" spans="1:9" ht="28.95" customHeight="1" x14ac:dyDescent="0.25">
      <c r="A53" s="252" t="s">
        <v>403</v>
      </c>
      <c r="B53" s="252"/>
      <c r="C53" s="252"/>
      <c r="D53" s="252"/>
      <c r="E53" s="252"/>
      <c r="F53" s="252"/>
      <c r="G53" s="84">
        <v>44</v>
      </c>
      <c r="H53" s="102">
        <f>H52+H51</f>
        <v>0</v>
      </c>
      <c r="I53" s="102">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zoomScale="90" zoomScaleNormal="90" workbookViewId="0">
      <selection activeCell="O38" sqref="O38"/>
    </sheetView>
  </sheetViews>
  <sheetFormatPr defaultRowHeight="13.2" x14ac:dyDescent="0.25"/>
  <cols>
    <col min="1" max="4" width="9.109375" style="2"/>
    <col min="5" max="5" width="10.109375" style="2" bestFit="1" customWidth="1"/>
    <col min="6" max="7" width="9.109375" style="2"/>
    <col min="8" max="25" width="13.44140625" style="37"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5" t="s">
        <v>243</v>
      </c>
      <c r="B1" s="256"/>
      <c r="C1" s="256"/>
      <c r="D1" s="256"/>
      <c r="E1" s="256"/>
      <c r="F1" s="256"/>
      <c r="G1" s="256"/>
      <c r="H1" s="256"/>
      <c r="I1" s="256"/>
      <c r="J1" s="256"/>
      <c r="K1" s="36"/>
    </row>
    <row r="2" spans="1:25" ht="15.6" x14ac:dyDescent="0.25">
      <c r="A2" s="3"/>
      <c r="B2" s="4"/>
      <c r="C2" s="257" t="s">
        <v>244</v>
      </c>
      <c r="D2" s="257"/>
      <c r="E2" s="106">
        <v>44197</v>
      </c>
      <c r="F2" s="5" t="s">
        <v>0</v>
      </c>
      <c r="G2" s="107">
        <v>44561</v>
      </c>
      <c r="H2" s="38"/>
      <c r="I2" s="38"/>
      <c r="J2" s="38"/>
      <c r="K2" s="39"/>
      <c r="X2" s="40" t="s">
        <v>279</v>
      </c>
    </row>
    <row r="3" spans="1:25" ht="13.5" customHeight="1" thickBot="1" x14ac:dyDescent="0.3">
      <c r="A3" s="260" t="s">
        <v>245</v>
      </c>
      <c r="B3" s="261"/>
      <c r="C3" s="261"/>
      <c r="D3" s="261"/>
      <c r="E3" s="261"/>
      <c r="F3" s="261"/>
      <c r="G3" s="264" t="s">
        <v>3</v>
      </c>
      <c r="H3" s="266" t="s">
        <v>246</v>
      </c>
      <c r="I3" s="266"/>
      <c r="J3" s="266"/>
      <c r="K3" s="266"/>
      <c r="L3" s="266"/>
      <c r="M3" s="266"/>
      <c r="N3" s="266"/>
      <c r="O3" s="266"/>
      <c r="P3" s="266"/>
      <c r="Q3" s="266"/>
      <c r="R3" s="266"/>
      <c r="S3" s="266"/>
      <c r="T3" s="266"/>
      <c r="U3" s="266"/>
      <c r="V3" s="266"/>
      <c r="W3" s="266"/>
      <c r="X3" s="266" t="s">
        <v>407</v>
      </c>
      <c r="Y3" s="268" t="s">
        <v>247</v>
      </c>
    </row>
    <row r="4" spans="1:25" ht="72" thickBot="1" x14ac:dyDescent="0.3">
      <c r="A4" s="262"/>
      <c r="B4" s="263"/>
      <c r="C4" s="263"/>
      <c r="D4" s="263"/>
      <c r="E4" s="263"/>
      <c r="F4" s="263"/>
      <c r="G4" s="265"/>
      <c r="H4" s="41" t="s">
        <v>248</v>
      </c>
      <c r="I4" s="41" t="s">
        <v>249</v>
      </c>
      <c r="J4" s="41" t="s">
        <v>250</v>
      </c>
      <c r="K4" s="41" t="s">
        <v>251</v>
      </c>
      <c r="L4" s="41" t="s">
        <v>252</v>
      </c>
      <c r="M4" s="41" t="s">
        <v>253</v>
      </c>
      <c r="N4" s="41" t="s">
        <v>254</v>
      </c>
      <c r="O4" s="41" t="s">
        <v>255</v>
      </c>
      <c r="P4" s="103" t="s">
        <v>404</v>
      </c>
      <c r="Q4" s="41" t="s">
        <v>256</v>
      </c>
      <c r="R4" s="41" t="s">
        <v>257</v>
      </c>
      <c r="S4" s="103" t="s">
        <v>405</v>
      </c>
      <c r="T4" s="103" t="s">
        <v>406</v>
      </c>
      <c r="U4" s="41" t="s">
        <v>258</v>
      </c>
      <c r="V4" s="41" t="s">
        <v>259</v>
      </c>
      <c r="W4" s="41" t="s">
        <v>260</v>
      </c>
      <c r="X4" s="267"/>
      <c r="Y4" s="269"/>
    </row>
    <row r="5" spans="1:25" ht="20.399999999999999" x14ac:dyDescent="0.25">
      <c r="A5" s="270">
        <v>1</v>
      </c>
      <c r="B5" s="271"/>
      <c r="C5" s="271"/>
      <c r="D5" s="271"/>
      <c r="E5" s="271"/>
      <c r="F5" s="271"/>
      <c r="G5" s="6">
        <v>2</v>
      </c>
      <c r="H5" s="42" t="s">
        <v>167</v>
      </c>
      <c r="I5" s="43" t="s">
        <v>168</v>
      </c>
      <c r="J5" s="42" t="s">
        <v>280</v>
      </c>
      <c r="K5" s="43" t="s">
        <v>281</v>
      </c>
      <c r="L5" s="42" t="s">
        <v>282</v>
      </c>
      <c r="M5" s="43" t="s">
        <v>283</v>
      </c>
      <c r="N5" s="42" t="s">
        <v>284</v>
      </c>
      <c r="O5" s="43" t="s">
        <v>285</v>
      </c>
      <c r="P5" s="42" t="s">
        <v>286</v>
      </c>
      <c r="Q5" s="43" t="s">
        <v>287</v>
      </c>
      <c r="R5" s="42" t="s">
        <v>288</v>
      </c>
      <c r="S5" s="42" t="s">
        <v>289</v>
      </c>
      <c r="T5" s="42" t="s">
        <v>290</v>
      </c>
      <c r="U5" s="42" t="s">
        <v>408</v>
      </c>
      <c r="V5" s="42" t="s">
        <v>291</v>
      </c>
      <c r="W5" s="42" t="s">
        <v>409</v>
      </c>
      <c r="X5" s="42">
        <v>19</v>
      </c>
      <c r="Y5" s="44" t="s">
        <v>410</v>
      </c>
    </row>
    <row r="6" spans="1:25" x14ac:dyDescent="0.25">
      <c r="A6" s="272" t="s">
        <v>261</v>
      </c>
      <c r="B6" s="272"/>
      <c r="C6" s="272"/>
      <c r="D6" s="272"/>
      <c r="E6" s="272"/>
      <c r="F6" s="272"/>
      <c r="G6" s="272"/>
      <c r="H6" s="272"/>
      <c r="I6" s="272"/>
      <c r="J6" s="272"/>
      <c r="K6" s="272"/>
      <c r="L6" s="272"/>
      <c r="M6" s="272"/>
      <c r="N6" s="273"/>
      <c r="O6" s="273"/>
      <c r="P6" s="273"/>
      <c r="Q6" s="273"/>
      <c r="R6" s="273"/>
      <c r="S6" s="273"/>
      <c r="T6" s="273"/>
      <c r="U6" s="273"/>
      <c r="V6" s="273"/>
      <c r="W6" s="273"/>
      <c r="X6" s="273"/>
      <c r="Y6" s="274"/>
    </row>
    <row r="7" spans="1:25" x14ac:dyDescent="0.25">
      <c r="A7" s="275" t="s">
        <v>294</v>
      </c>
      <c r="B7" s="275"/>
      <c r="C7" s="275"/>
      <c r="D7" s="275"/>
      <c r="E7" s="275"/>
      <c r="F7" s="275"/>
      <c r="G7" s="7">
        <v>1</v>
      </c>
      <c r="H7" s="108">
        <v>482507730</v>
      </c>
      <c r="I7" s="108">
        <v>234210922</v>
      </c>
      <c r="J7" s="108">
        <v>0</v>
      </c>
      <c r="K7" s="108">
        <v>0</v>
      </c>
      <c r="L7" s="108">
        <v>0</v>
      </c>
      <c r="M7" s="108">
        <v>0</v>
      </c>
      <c r="N7" s="108">
        <v>0</v>
      </c>
      <c r="O7" s="108">
        <v>0</v>
      </c>
      <c r="P7" s="108">
        <v>0</v>
      </c>
      <c r="Q7" s="108">
        <v>0</v>
      </c>
      <c r="R7" s="108">
        <v>0</v>
      </c>
      <c r="S7" s="108">
        <v>0</v>
      </c>
      <c r="T7" s="108">
        <v>0</v>
      </c>
      <c r="U7" s="108">
        <v>-56474901</v>
      </c>
      <c r="V7" s="108">
        <v>0</v>
      </c>
      <c r="W7" s="46">
        <f>H7+I7+J7+K7-L7+M7+N7+O7+P7+Q7+R7+U7+V7+S7+T7</f>
        <v>660243751</v>
      </c>
      <c r="X7" s="108">
        <v>0</v>
      </c>
      <c r="Y7" s="46">
        <f>W7+X7</f>
        <v>660243751</v>
      </c>
    </row>
    <row r="8" spans="1:25" x14ac:dyDescent="0.25">
      <c r="A8" s="258" t="s">
        <v>262</v>
      </c>
      <c r="B8" s="258"/>
      <c r="C8" s="258"/>
      <c r="D8" s="258"/>
      <c r="E8" s="258"/>
      <c r="F8" s="258"/>
      <c r="G8" s="7">
        <v>2</v>
      </c>
      <c r="H8" s="108">
        <v>0</v>
      </c>
      <c r="I8" s="108">
        <v>0</v>
      </c>
      <c r="J8" s="108">
        <v>0</v>
      </c>
      <c r="K8" s="108">
        <v>0</v>
      </c>
      <c r="L8" s="108">
        <v>0</v>
      </c>
      <c r="M8" s="108">
        <v>0</v>
      </c>
      <c r="N8" s="108">
        <v>0</v>
      </c>
      <c r="O8" s="108">
        <v>0</v>
      </c>
      <c r="P8" s="108">
        <v>0</v>
      </c>
      <c r="Q8" s="108">
        <v>0</v>
      </c>
      <c r="R8" s="108">
        <v>0</v>
      </c>
      <c r="S8" s="108">
        <v>0</v>
      </c>
      <c r="T8" s="108">
        <v>0</v>
      </c>
      <c r="U8" s="108">
        <v>0</v>
      </c>
      <c r="V8" s="108">
        <v>0</v>
      </c>
      <c r="W8" s="46">
        <f t="shared" ref="W8:W29" si="0">H8+I8+J8+K8-L8+M8+N8+O8+P8+Q8+R8+U8+V8+S8+T8</f>
        <v>0</v>
      </c>
      <c r="X8" s="108">
        <v>0</v>
      </c>
      <c r="Y8" s="46">
        <f t="shared" ref="Y8:Y9" si="1">W8+X8</f>
        <v>0</v>
      </c>
    </row>
    <row r="9" spans="1:25" x14ac:dyDescent="0.25">
      <c r="A9" s="258" t="s">
        <v>263</v>
      </c>
      <c r="B9" s="258"/>
      <c r="C9" s="258"/>
      <c r="D9" s="258"/>
      <c r="E9" s="258"/>
      <c r="F9" s="258"/>
      <c r="G9" s="7">
        <v>3</v>
      </c>
      <c r="H9" s="108">
        <v>0</v>
      </c>
      <c r="I9" s="108">
        <v>0</v>
      </c>
      <c r="J9" s="108">
        <v>0</v>
      </c>
      <c r="K9" s="108">
        <v>0</v>
      </c>
      <c r="L9" s="108">
        <v>0</v>
      </c>
      <c r="M9" s="108">
        <v>0</v>
      </c>
      <c r="N9" s="108">
        <v>0</v>
      </c>
      <c r="O9" s="108">
        <v>0</v>
      </c>
      <c r="P9" s="108">
        <v>0</v>
      </c>
      <c r="Q9" s="108">
        <v>0</v>
      </c>
      <c r="R9" s="108">
        <v>0</v>
      </c>
      <c r="S9" s="108">
        <v>0</v>
      </c>
      <c r="T9" s="108">
        <v>0</v>
      </c>
      <c r="U9" s="108">
        <v>0</v>
      </c>
      <c r="V9" s="108">
        <v>0</v>
      </c>
      <c r="W9" s="46">
        <f t="shared" si="0"/>
        <v>0</v>
      </c>
      <c r="X9" s="108">
        <v>0</v>
      </c>
      <c r="Y9" s="46">
        <f t="shared" si="1"/>
        <v>0</v>
      </c>
    </row>
    <row r="10" spans="1:25" ht="22.5" customHeight="1" x14ac:dyDescent="0.25">
      <c r="A10" s="259" t="s">
        <v>295</v>
      </c>
      <c r="B10" s="259"/>
      <c r="C10" s="259"/>
      <c r="D10" s="259"/>
      <c r="E10" s="259"/>
      <c r="F10" s="259"/>
      <c r="G10" s="8">
        <v>4</v>
      </c>
      <c r="H10" s="47">
        <f>H7+H8+H9</f>
        <v>482507730</v>
      </c>
      <c r="I10" s="47">
        <f t="shared" ref="I10:Y10" si="2">I7+I8+I9</f>
        <v>234210922</v>
      </c>
      <c r="J10" s="47">
        <f t="shared" si="2"/>
        <v>0</v>
      </c>
      <c r="K10" s="47">
        <f t="shared" si="2"/>
        <v>0</v>
      </c>
      <c r="L10" s="47">
        <f t="shared" si="2"/>
        <v>0</v>
      </c>
      <c r="M10" s="47">
        <f t="shared" si="2"/>
        <v>0</v>
      </c>
      <c r="N10" s="47">
        <f t="shared" si="2"/>
        <v>0</v>
      </c>
      <c r="O10" s="47">
        <f t="shared" si="2"/>
        <v>0</v>
      </c>
      <c r="P10" s="47">
        <f t="shared" si="2"/>
        <v>0</v>
      </c>
      <c r="Q10" s="47">
        <f t="shared" si="2"/>
        <v>0</v>
      </c>
      <c r="R10" s="47">
        <f t="shared" si="2"/>
        <v>0</v>
      </c>
      <c r="S10" s="47">
        <f t="shared" si="2"/>
        <v>0</v>
      </c>
      <c r="T10" s="47">
        <f t="shared" si="2"/>
        <v>0</v>
      </c>
      <c r="U10" s="47">
        <f t="shared" si="2"/>
        <v>-56474901</v>
      </c>
      <c r="V10" s="47">
        <f t="shared" si="2"/>
        <v>0</v>
      </c>
      <c r="W10" s="47">
        <f t="shared" si="0"/>
        <v>660243751</v>
      </c>
      <c r="X10" s="47">
        <f t="shared" si="2"/>
        <v>0</v>
      </c>
      <c r="Y10" s="47">
        <f t="shared" si="2"/>
        <v>660243751</v>
      </c>
    </row>
    <row r="11" spans="1:25" x14ac:dyDescent="0.25">
      <c r="A11" s="258" t="s">
        <v>264</v>
      </c>
      <c r="B11" s="258"/>
      <c r="C11" s="258"/>
      <c r="D11" s="258"/>
      <c r="E11" s="258"/>
      <c r="F11" s="258"/>
      <c r="G11" s="7">
        <v>5</v>
      </c>
      <c r="H11" s="49">
        <v>0</v>
      </c>
      <c r="I11" s="49">
        <v>0</v>
      </c>
      <c r="J11" s="49">
        <v>0</v>
      </c>
      <c r="K11" s="49">
        <v>0</v>
      </c>
      <c r="L11" s="49">
        <v>0</v>
      </c>
      <c r="M11" s="49">
        <v>0</v>
      </c>
      <c r="N11" s="49">
        <v>0</v>
      </c>
      <c r="O11" s="49">
        <v>0</v>
      </c>
      <c r="P11" s="49">
        <v>0</v>
      </c>
      <c r="Q11" s="49">
        <v>0</v>
      </c>
      <c r="R11" s="49">
        <v>0</v>
      </c>
      <c r="S11" s="117">
        <v>0</v>
      </c>
      <c r="T11" s="117">
        <v>0</v>
      </c>
      <c r="U11" s="49">
        <v>0</v>
      </c>
      <c r="V11" s="119">
        <v>-112623690</v>
      </c>
      <c r="W11" s="46">
        <f t="shared" si="0"/>
        <v>-112623690</v>
      </c>
      <c r="X11" s="110">
        <v>0</v>
      </c>
      <c r="Y11" s="46">
        <f t="shared" ref="Y11:Y29" si="3">W11+X11</f>
        <v>-112623690</v>
      </c>
    </row>
    <row r="12" spans="1:25" x14ac:dyDescent="0.25">
      <c r="A12" s="258" t="s">
        <v>265</v>
      </c>
      <c r="B12" s="258"/>
      <c r="C12" s="258"/>
      <c r="D12" s="258"/>
      <c r="E12" s="258"/>
      <c r="F12" s="258"/>
      <c r="G12" s="7">
        <v>6</v>
      </c>
      <c r="H12" s="49">
        <v>0</v>
      </c>
      <c r="I12" s="49">
        <v>0</v>
      </c>
      <c r="J12" s="49">
        <v>0</v>
      </c>
      <c r="K12" s="49">
        <v>0</v>
      </c>
      <c r="L12" s="49">
        <v>0</v>
      </c>
      <c r="M12" s="49">
        <v>0</v>
      </c>
      <c r="N12" s="111">
        <v>0</v>
      </c>
      <c r="O12" s="49">
        <v>0</v>
      </c>
      <c r="P12" s="49">
        <v>0</v>
      </c>
      <c r="Q12" s="49">
        <v>0</v>
      </c>
      <c r="R12" s="49">
        <v>0</v>
      </c>
      <c r="S12" s="117">
        <v>0</v>
      </c>
      <c r="T12" s="117">
        <v>0</v>
      </c>
      <c r="U12" s="49">
        <v>0</v>
      </c>
      <c r="V12" s="49">
        <v>0</v>
      </c>
      <c r="W12" s="46">
        <f t="shared" si="0"/>
        <v>0</v>
      </c>
      <c r="X12" s="110">
        <v>0</v>
      </c>
      <c r="Y12" s="46">
        <f t="shared" si="3"/>
        <v>0</v>
      </c>
    </row>
    <row r="13" spans="1:25" ht="26.25" customHeight="1" x14ac:dyDescent="0.25">
      <c r="A13" s="258" t="s">
        <v>266</v>
      </c>
      <c r="B13" s="258"/>
      <c r="C13" s="258"/>
      <c r="D13" s="258"/>
      <c r="E13" s="258"/>
      <c r="F13" s="258"/>
      <c r="G13" s="7">
        <v>7</v>
      </c>
      <c r="H13" s="49">
        <v>0</v>
      </c>
      <c r="I13" s="49">
        <v>0</v>
      </c>
      <c r="J13" s="49">
        <v>0</v>
      </c>
      <c r="K13" s="49">
        <v>0</v>
      </c>
      <c r="L13" s="49">
        <v>0</v>
      </c>
      <c r="M13" s="49">
        <v>0</v>
      </c>
      <c r="N13" s="49">
        <v>0</v>
      </c>
      <c r="O13" s="45">
        <v>0</v>
      </c>
      <c r="P13" s="49">
        <v>0</v>
      </c>
      <c r="Q13" s="49">
        <v>0</v>
      </c>
      <c r="R13" s="49">
        <v>0</v>
      </c>
      <c r="S13" s="117">
        <v>0</v>
      </c>
      <c r="T13" s="117">
        <v>0</v>
      </c>
      <c r="U13" s="118">
        <v>0</v>
      </c>
      <c r="V13" s="118">
        <v>0</v>
      </c>
      <c r="W13" s="46">
        <f t="shared" si="0"/>
        <v>0</v>
      </c>
      <c r="X13" s="110">
        <v>0</v>
      </c>
      <c r="Y13" s="46">
        <f t="shared" si="3"/>
        <v>0</v>
      </c>
    </row>
    <row r="14" spans="1:25" ht="40.5" customHeight="1" x14ac:dyDescent="0.25">
      <c r="A14" s="258" t="s">
        <v>411</v>
      </c>
      <c r="B14" s="258"/>
      <c r="C14" s="258"/>
      <c r="D14" s="258"/>
      <c r="E14" s="258"/>
      <c r="F14" s="258"/>
      <c r="G14" s="7">
        <v>8</v>
      </c>
      <c r="H14" s="49">
        <v>0</v>
      </c>
      <c r="I14" s="49">
        <v>0</v>
      </c>
      <c r="J14" s="49">
        <v>0</v>
      </c>
      <c r="K14" s="49">
        <v>0</v>
      </c>
      <c r="L14" s="49">
        <v>0</v>
      </c>
      <c r="M14" s="49">
        <v>0</v>
      </c>
      <c r="N14" s="49">
        <v>0</v>
      </c>
      <c r="O14" s="49">
        <v>0</v>
      </c>
      <c r="P14" s="112">
        <v>0</v>
      </c>
      <c r="Q14" s="49">
        <v>0</v>
      </c>
      <c r="R14" s="49">
        <v>0</v>
      </c>
      <c r="S14" s="117">
        <v>0</v>
      </c>
      <c r="T14" s="117">
        <v>0</v>
      </c>
      <c r="U14" s="118">
        <v>0</v>
      </c>
      <c r="V14" s="118">
        <v>0</v>
      </c>
      <c r="W14" s="46">
        <f t="shared" si="0"/>
        <v>0</v>
      </c>
      <c r="X14" s="110">
        <v>0</v>
      </c>
      <c r="Y14" s="46">
        <f t="shared" si="3"/>
        <v>0</v>
      </c>
    </row>
    <row r="15" spans="1:25" x14ac:dyDescent="0.25">
      <c r="A15" s="258" t="s">
        <v>267</v>
      </c>
      <c r="B15" s="258"/>
      <c r="C15" s="258"/>
      <c r="D15" s="258"/>
      <c r="E15" s="258"/>
      <c r="F15" s="258"/>
      <c r="G15" s="7">
        <v>9</v>
      </c>
      <c r="H15" s="49">
        <v>0</v>
      </c>
      <c r="I15" s="49">
        <v>0</v>
      </c>
      <c r="J15" s="49">
        <v>0</v>
      </c>
      <c r="K15" s="49">
        <v>0</v>
      </c>
      <c r="L15" s="49">
        <v>0</v>
      </c>
      <c r="M15" s="49">
        <v>0</v>
      </c>
      <c r="N15" s="49">
        <v>0</v>
      </c>
      <c r="O15" s="49">
        <v>0</v>
      </c>
      <c r="P15" s="49">
        <v>0</v>
      </c>
      <c r="Q15" s="115">
        <v>0</v>
      </c>
      <c r="R15" s="49">
        <v>0</v>
      </c>
      <c r="S15" s="117">
        <v>0</v>
      </c>
      <c r="T15" s="117">
        <v>0</v>
      </c>
      <c r="U15" s="118">
        <v>0</v>
      </c>
      <c r="V15" s="118">
        <v>0</v>
      </c>
      <c r="W15" s="46">
        <f t="shared" si="0"/>
        <v>0</v>
      </c>
      <c r="X15" s="110">
        <v>0</v>
      </c>
      <c r="Y15" s="46">
        <f t="shared" si="3"/>
        <v>0</v>
      </c>
    </row>
    <row r="16" spans="1:25" ht="28.5" customHeight="1" x14ac:dyDescent="0.25">
      <c r="A16" s="258" t="s">
        <v>268</v>
      </c>
      <c r="B16" s="258"/>
      <c r="C16" s="258"/>
      <c r="D16" s="258"/>
      <c r="E16" s="258"/>
      <c r="F16" s="258"/>
      <c r="G16" s="7">
        <v>10</v>
      </c>
      <c r="H16" s="49">
        <v>0</v>
      </c>
      <c r="I16" s="49">
        <v>0</v>
      </c>
      <c r="J16" s="49">
        <v>0</v>
      </c>
      <c r="K16" s="49">
        <v>0</v>
      </c>
      <c r="L16" s="49">
        <v>0</v>
      </c>
      <c r="M16" s="49">
        <v>0</v>
      </c>
      <c r="N16" s="49">
        <v>0</v>
      </c>
      <c r="O16" s="49">
        <v>0</v>
      </c>
      <c r="P16" s="49">
        <v>0</v>
      </c>
      <c r="Q16" s="49">
        <v>0</v>
      </c>
      <c r="R16" s="116">
        <v>0</v>
      </c>
      <c r="S16" s="117">
        <v>0</v>
      </c>
      <c r="T16" s="117">
        <v>0</v>
      </c>
      <c r="U16" s="118">
        <v>0</v>
      </c>
      <c r="V16" s="118">
        <v>0</v>
      </c>
      <c r="W16" s="46">
        <f t="shared" si="0"/>
        <v>0</v>
      </c>
      <c r="X16" s="110">
        <v>0</v>
      </c>
      <c r="Y16" s="46">
        <f t="shared" si="3"/>
        <v>0</v>
      </c>
    </row>
    <row r="17" spans="1:25" ht="23.25" customHeight="1" x14ac:dyDescent="0.25">
      <c r="A17" s="258" t="s">
        <v>269</v>
      </c>
      <c r="B17" s="258"/>
      <c r="C17" s="258"/>
      <c r="D17" s="258"/>
      <c r="E17" s="258"/>
      <c r="F17" s="258"/>
      <c r="G17" s="7">
        <v>11</v>
      </c>
      <c r="H17" s="49">
        <v>0</v>
      </c>
      <c r="I17" s="49">
        <v>0</v>
      </c>
      <c r="J17" s="49">
        <v>0</v>
      </c>
      <c r="K17" s="49">
        <v>0</v>
      </c>
      <c r="L17" s="49">
        <v>0</v>
      </c>
      <c r="M17" s="49">
        <v>0</v>
      </c>
      <c r="N17" s="114">
        <v>0</v>
      </c>
      <c r="O17" s="114">
        <v>0</v>
      </c>
      <c r="P17" s="114">
        <v>0</v>
      </c>
      <c r="Q17" s="114">
        <v>0</v>
      </c>
      <c r="R17" s="116">
        <v>0</v>
      </c>
      <c r="S17" s="117">
        <v>0</v>
      </c>
      <c r="T17" s="117">
        <v>0</v>
      </c>
      <c r="U17" s="118">
        <v>0</v>
      </c>
      <c r="V17" s="118">
        <v>0</v>
      </c>
      <c r="W17" s="46">
        <f t="shared" si="0"/>
        <v>0</v>
      </c>
      <c r="X17" s="110">
        <v>0</v>
      </c>
      <c r="Y17" s="46">
        <f t="shared" si="3"/>
        <v>0</v>
      </c>
    </row>
    <row r="18" spans="1:25" x14ac:dyDescent="0.25">
      <c r="A18" s="258" t="s">
        <v>270</v>
      </c>
      <c r="B18" s="258"/>
      <c r="C18" s="258"/>
      <c r="D18" s="258"/>
      <c r="E18" s="258"/>
      <c r="F18" s="258"/>
      <c r="G18" s="7">
        <v>12</v>
      </c>
      <c r="H18" s="49">
        <v>0</v>
      </c>
      <c r="I18" s="49">
        <v>0</v>
      </c>
      <c r="J18" s="49">
        <v>0</v>
      </c>
      <c r="K18" s="49">
        <v>0</v>
      </c>
      <c r="L18" s="49">
        <v>0</v>
      </c>
      <c r="M18" s="49">
        <v>0</v>
      </c>
      <c r="N18" s="114">
        <v>0</v>
      </c>
      <c r="O18" s="114">
        <v>0</v>
      </c>
      <c r="P18" s="114">
        <v>0</v>
      </c>
      <c r="Q18" s="114">
        <v>0</v>
      </c>
      <c r="R18" s="116">
        <v>0</v>
      </c>
      <c r="S18" s="117">
        <v>0</v>
      </c>
      <c r="T18" s="117">
        <v>0</v>
      </c>
      <c r="U18" s="118">
        <v>0</v>
      </c>
      <c r="V18" s="118">
        <v>0</v>
      </c>
      <c r="W18" s="46">
        <f t="shared" si="0"/>
        <v>0</v>
      </c>
      <c r="X18" s="110">
        <v>0</v>
      </c>
      <c r="Y18" s="46">
        <f t="shared" si="3"/>
        <v>0</v>
      </c>
    </row>
    <row r="19" spans="1:25" x14ac:dyDescent="0.25">
      <c r="A19" s="258" t="s">
        <v>271</v>
      </c>
      <c r="B19" s="258"/>
      <c r="C19" s="258"/>
      <c r="D19" s="258"/>
      <c r="E19" s="258"/>
      <c r="F19" s="258"/>
      <c r="G19" s="7">
        <v>13</v>
      </c>
      <c r="H19" s="113">
        <v>0</v>
      </c>
      <c r="I19" s="113">
        <v>0</v>
      </c>
      <c r="J19" s="113">
        <v>0</v>
      </c>
      <c r="K19" s="113">
        <v>0</v>
      </c>
      <c r="L19" s="113">
        <v>0</v>
      </c>
      <c r="M19" s="113">
        <v>0</v>
      </c>
      <c r="N19" s="114">
        <v>0</v>
      </c>
      <c r="O19" s="114">
        <v>0</v>
      </c>
      <c r="P19" s="114">
        <v>0</v>
      </c>
      <c r="Q19" s="114">
        <v>0</v>
      </c>
      <c r="R19" s="116">
        <v>0</v>
      </c>
      <c r="S19" s="117">
        <v>0</v>
      </c>
      <c r="T19" s="117">
        <v>0</v>
      </c>
      <c r="U19" s="118">
        <v>0</v>
      </c>
      <c r="V19" s="118">
        <v>0</v>
      </c>
      <c r="W19" s="46">
        <f t="shared" si="0"/>
        <v>0</v>
      </c>
      <c r="X19" s="110">
        <v>0</v>
      </c>
      <c r="Y19" s="46">
        <f t="shared" si="3"/>
        <v>0</v>
      </c>
    </row>
    <row r="20" spans="1:25" x14ac:dyDescent="0.25">
      <c r="A20" s="258" t="s">
        <v>272</v>
      </c>
      <c r="B20" s="258"/>
      <c r="C20" s="258"/>
      <c r="D20" s="258"/>
      <c r="E20" s="258"/>
      <c r="F20" s="258"/>
      <c r="G20" s="7">
        <v>14</v>
      </c>
      <c r="H20" s="49">
        <v>0</v>
      </c>
      <c r="I20" s="49">
        <v>0</v>
      </c>
      <c r="J20" s="49">
        <v>0</v>
      </c>
      <c r="K20" s="49">
        <v>0</v>
      </c>
      <c r="L20" s="49">
        <v>0</v>
      </c>
      <c r="M20" s="49">
        <v>0</v>
      </c>
      <c r="N20" s="114">
        <v>0</v>
      </c>
      <c r="O20" s="114">
        <v>0</v>
      </c>
      <c r="P20" s="114">
        <v>0</v>
      </c>
      <c r="Q20" s="114">
        <v>0</v>
      </c>
      <c r="R20" s="116">
        <v>0</v>
      </c>
      <c r="S20" s="117">
        <v>0</v>
      </c>
      <c r="T20" s="117">
        <v>0</v>
      </c>
      <c r="U20" s="118">
        <v>0</v>
      </c>
      <c r="V20" s="118">
        <v>0</v>
      </c>
      <c r="W20" s="46">
        <f t="shared" si="0"/>
        <v>0</v>
      </c>
      <c r="X20" s="110">
        <v>0</v>
      </c>
      <c r="Y20" s="46">
        <f t="shared" si="3"/>
        <v>0</v>
      </c>
    </row>
    <row r="21" spans="1:25" ht="30.75" customHeight="1" x14ac:dyDescent="0.25">
      <c r="A21" s="258" t="s">
        <v>412</v>
      </c>
      <c r="B21" s="258"/>
      <c r="C21" s="258"/>
      <c r="D21" s="258"/>
      <c r="E21" s="258"/>
      <c r="F21" s="258"/>
      <c r="G21" s="7">
        <v>15</v>
      </c>
      <c r="H21" s="109">
        <v>0</v>
      </c>
      <c r="I21" s="109">
        <v>0</v>
      </c>
      <c r="J21" s="109">
        <v>0</v>
      </c>
      <c r="K21" s="109">
        <v>0</v>
      </c>
      <c r="L21" s="109">
        <v>0</v>
      </c>
      <c r="M21" s="109">
        <v>0</v>
      </c>
      <c r="N21" s="114">
        <v>0</v>
      </c>
      <c r="O21" s="114">
        <v>0</v>
      </c>
      <c r="P21" s="114">
        <v>0</v>
      </c>
      <c r="Q21" s="114">
        <v>0</v>
      </c>
      <c r="R21" s="116">
        <v>0</v>
      </c>
      <c r="S21" s="117">
        <v>0</v>
      </c>
      <c r="T21" s="117">
        <v>0</v>
      </c>
      <c r="U21" s="118">
        <v>0</v>
      </c>
      <c r="V21" s="118">
        <v>0</v>
      </c>
      <c r="W21" s="46">
        <f t="shared" si="0"/>
        <v>0</v>
      </c>
      <c r="X21" s="110">
        <v>0</v>
      </c>
      <c r="Y21" s="46">
        <f t="shared" si="3"/>
        <v>0</v>
      </c>
    </row>
    <row r="22" spans="1:25" ht="28.5" customHeight="1" x14ac:dyDescent="0.25">
      <c r="A22" s="258" t="s">
        <v>413</v>
      </c>
      <c r="B22" s="258"/>
      <c r="C22" s="258"/>
      <c r="D22" s="258"/>
      <c r="E22" s="258"/>
      <c r="F22" s="258"/>
      <c r="G22" s="7">
        <v>16</v>
      </c>
      <c r="H22" s="109">
        <v>0</v>
      </c>
      <c r="I22" s="109">
        <v>0</v>
      </c>
      <c r="J22" s="109">
        <v>0</v>
      </c>
      <c r="K22" s="109">
        <v>0</v>
      </c>
      <c r="L22" s="109">
        <v>0</v>
      </c>
      <c r="M22" s="109">
        <v>0</v>
      </c>
      <c r="N22" s="114">
        <v>0</v>
      </c>
      <c r="O22" s="114">
        <v>0</v>
      </c>
      <c r="P22" s="114">
        <v>0</v>
      </c>
      <c r="Q22" s="114">
        <v>0</v>
      </c>
      <c r="R22" s="116">
        <v>0</v>
      </c>
      <c r="S22" s="117">
        <v>0</v>
      </c>
      <c r="T22" s="117">
        <v>0</v>
      </c>
      <c r="U22" s="118">
        <v>0</v>
      </c>
      <c r="V22" s="118">
        <v>0</v>
      </c>
      <c r="W22" s="46">
        <f t="shared" si="0"/>
        <v>0</v>
      </c>
      <c r="X22" s="110">
        <v>0</v>
      </c>
      <c r="Y22" s="46">
        <f t="shared" si="3"/>
        <v>0</v>
      </c>
    </row>
    <row r="23" spans="1:25" ht="26.25" customHeight="1" x14ac:dyDescent="0.25">
      <c r="A23" s="258" t="s">
        <v>414</v>
      </c>
      <c r="B23" s="258"/>
      <c r="C23" s="258"/>
      <c r="D23" s="258"/>
      <c r="E23" s="258"/>
      <c r="F23" s="258"/>
      <c r="G23" s="7">
        <v>17</v>
      </c>
      <c r="H23" s="109">
        <v>0</v>
      </c>
      <c r="I23" s="109">
        <v>0</v>
      </c>
      <c r="J23" s="109">
        <v>0</v>
      </c>
      <c r="K23" s="109">
        <v>0</v>
      </c>
      <c r="L23" s="109">
        <v>0</v>
      </c>
      <c r="M23" s="109">
        <v>0</v>
      </c>
      <c r="N23" s="114">
        <v>0</v>
      </c>
      <c r="O23" s="114">
        <v>0</v>
      </c>
      <c r="P23" s="114">
        <v>0</v>
      </c>
      <c r="Q23" s="114">
        <v>0</v>
      </c>
      <c r="R23" s="116">
        <v>0</v>
      </c>
      <c r="S23" s="117">
        <v>0</v>
      </c>
      <c r="T23" s="117">
        <v>0</v>
      </c>
      <c r="U23" s="118">
        <v>0</v>
      </c>
      <c r="V23" s="118">
        <v>0</v>
      </c>
      <c r="W23" s="46">
        <f t="shared" si="0"/>
        <v>0</v>
      </c>
      <c r="X23" s="110">
        <v>0</v>
      </c>
      <c r="Y23" s="46">
        <f t="shared" si="3"/>
        <v>0</v>
      </c>
    </row>
    <row r="24" spans="1:25" x14ac:dyDescent="0.25">
      <c r="A24" s="258" t="s">
        <v>273</v>
      </c>
      <c r="B24" s="258"/>
      <c r="C24" s="258"/>
      <c r="D24" s="258"/>
      <c r="E24" s="258"/>
      <c r="F24" s="258"/>
      <c r="G24" s="7">
        <v>18</v>
      </c>
      <c r="H24" s="109">
        <v>0</v>
      </c>
      <c r="I24" s="109">
        <v>0</v>
      </c>
      <c r="J24" s="109">
        <v>0</v>
      </c>
      <c r="K24" s="109">
        <v>0</v>
      </c>
      <c r="L24" s="109">
        <v>0</v>
      </c>
      <c r="M24" s="109">
        <v>0</v>
      </c>
      <c r="N24" s="114">
        <v>0</v>
      </c>
      <c r="O24" s="114">
        <v>0</v>
      </c>
      <c r="P24" s="114">
        <v>0</v>
      </c>
      <c r="Q24" s="114">
        <v>0</v>
      </c>
      <c r="R24" s="116">
        <v>0</v>
      </c>
      <c r="S24" s="117">
        <v>0</v>
      </c>
      <c r="T24" s="117">
        <v>0</v>
      </c>
      <c r="U24" s="118">
        <v>0</v>
      </c>
      <c r="V24" s="118">
        <v>0</v>
      </c>
      <c r="W24" s="46">
        <f t="shared" si="0"/>
        <v>0</v>
      </c>
      <c r="X24" s="110">
        <v>0</v>
      </c>
      <c r="Y24" s="46">
        <f t="shared" si="3"/>
        <v>0</v>
      </c>
    </row>
    <row r="25" spans="1:25" x14ac:dyDescent="0.25">
      <c r="A25" s="258" t="s">
        <v>415</v>
      </c>
      <c r="B25" s="258"/>
      <c r="C25" s="258"/>
      <c r="D25" s="258"/>
      <c r="E25" s="258"/>
      <c r="F25" s="258"/>
      <c r="G25" s="7">
        <v>19</v>
      </c>
      <c r="H25" s="109">
        <v>0</v>
      </c>
      <c r="I25" s="109">
        <v>0</v>
      </c>
      <c r="J25" s="109">
        <v>0</v>
      </c>
      <c r="K25" s="109">
        <v>0</v>
      </c>
      <c r="L25" s="109">
        <v>0</v>
      </c>
      <c r="M25" s="109">
        <v>0</v>
      </c>
      <c r="N25" s="114">
        <v>0</v>
      </c>
      <c r="O25" s="114">
        <v>0</v>
      </c>
      <c r="P25" s="114">
        <v>0</v>
      </c>
      <c r="Q25" s="114">
        <v>0</v>
      </c>
      <c r="R25" s="116">
        <v>0</v>
      </c>
      <c r="S25" s="117">
        <v>0</v>
      </c>
      <c r="T25" s="117">
        <v>0</v>
      </c>
      <c r="U25" s="118">
        <v>0</v>
      </c>
      <c r="V25" s="118">
        <v>0</v>
      </c>
      <c r="W25" s="46">
        <f t="shared" si="0"/>
        <v>0</v>
      </c>
      <c r="X25" s="110">
        <v>0</v>
      </c>
      <c r="Y25" s="46">
        <f t="shared" ref="Y25" si="4">W25+X25</f>
        <v>0</v>
      </c>
    </row>
    <row r="26" spans="1:25" x14ac:dyDescent="0.25">
      <c r="A26" s="258" t="s">
        <v>417</v>
      </c>
      <c r="B26" s="258"/>
      <c r="C26" s="258"/>
      <c r="D26" s="258"/>
      <c r="E26" s="258"/>
      <c r="F26" s="258"/>
      <c r="G26" s="7">
        <v>20</v>
      </c>
      <c r="H26" s="109">
        <v>0</v>
      </c>
      <c r="I26" s="109">
        <v>0</v>
      </c>
      <c r="J26" s="109">
        <v>0</v>
      </c>
      <c r="K26" s="109">
        <v>0</v>
      </c>
      <c r="L26" s="109">
        <v>0</v>
      </c>
      <c r="M26" s="109">
        <v>0</v>
      </c>
      <c r="N26" s="114">
        <v>0</v>
      </c>
      <c r="O26" s="114">
        <v>0</v>
      </c>
      <c r="P26" s="114">
        <v>0</v>
      </c>
      <c r="Q26" s="114">
        <v>0</v>
      </c>
      <c r="R26" s="116">
        <v>0</v>
      </c>
      <c r="S26" s="117">
        <v>0</v>
      </c>
      <c r="T26" s="117">
        <v>0</v>
      </c>
      <c r="U26" s="118">
        <v>0</v>
      </c>
      <c r="V26" s="118">
        <v>0</v>
      </c>
      <c r="W26" s="46">
        <f t="shared" si="0"/>
        <v>0</v>
      </c>
      <c r="X26" s="110">
        <v>0</v>
      </c>
      <c r="Y26" s="46">
        <f t="shared" si="3"/>
        <v>0</v>
      </c>
    </row>
    <row r="27" spans="1:25" x14ac:dyDescent="0.25">
      <c r="A27" s="258" t="s">
        <v>416</v>
      </c>
      <c r="B27" s="258"/>
      <c r="C27" s="258"/>
      <c r="D27" s="258"/>
      <c r="E27" s="258"/>
      <c r="F27" s="258"/>
      <c r="G27" s="7">
        <v>21</v>
      </c>
      <c r="H27" s="109">
        <v>0</v>
      </c>
      <c r="I27" s="109">
        <v>0</v>
      </c>
      <c r="J27" s="109">
        <v>0</v>
      </c>
      <c r="K27" s="109">
        <v>0</v>
      </c>
      <c r="L27" s="109">
        <v>0</v>
      </c>
      <c r="M27" s="109">
        <v>0</v>
      </c>
      <c r="N27" s="114">
        <v>0</v>
      </c>
      <c r="O27" s="114">
        <v>0</v>
      </c>
      <c r="P27" s="114">
        <v>0</v>
      </c>
      <c r="Q27" s="114">
        <v>0</v>
      </c>
      <c r="R27" s="116">
        <v>0</v>
      </c>
      <c r="S27" s="117">
        <v>0</v>
      </c>
      <c r="T27" s="117">
        <v>0</v>
      </c>
      <c r="U27" s="118">
        <v>0</v>
      </c>
      <c r="V27" s="118">
        <v>0</v>
      </c>
      <c r="W27" s="46">
        <f t="shared" si="0"/>
        <v>0</v>
      </c>
      <c r="X27" s="110">
        <v>0</v>
      </c>
      <c r="Y27" s="46">
        <f t="shared" si="3"/>
        <v>0</v>
      </c>
    </row>
    <row r="28" spans="1:25" x14ac:dyDescent="0.25">
      <c r="A28" s="258" t="s">
        <v>418</v>
      </c>
      <c r="B28" s="258"/>
      <c r="C28" s="258"/>
      <c r="D28" s="258"/>
      <c r="E28" s="258"/>
      <c r="F28" s="258"/>
      <c r="G28" s="7">
        <v>22</v>
      </c>
      <c r="H28" s="109">
        <v>0</v>
      </c>
      <c r="I28" s="109">
        <v>0</v>
      </c>
      <c r="J28" s="109">
        <v>0</v>
      </c>
      <c r="K28" s="109">
        <v>0</v>
      </c>
      <c r="L28" s="109">
        <v>0</v>
      </c>
      <c r="M28" s="109">
        <v>0</v>
      </c>
      <c r="N28" s="114">
        <v>0</v>
      </c>
      <c r="O28" s="114">
        <v>0</v>
      </c>
      <c r="P28" s="114">
        <v>0</v>
      </c>
      <c r="Q28" s="114">
        <v>0</v>
      </c>
      <c r="R28" s="116">
        <v>0</v>
      </c>
      <c r="S28" s="117">
        <v>0</v>
      </c>
      <c r="T28" s="117">
        <v>0</v>
      </c>
      <c r="U28" s="118">
        <v>0</v>
      </c>
      <c r="V28" s="118">
        <v>0</v>
      </c>
      <c r="W28" s="46">
        <f t="shared" si="0"/>
        <v>0</v>
      </c>
      <c r="X28" s="110">
        <v>0</v>
      </c>
      <c r="Y28" s="46">
        <f t="shared" si="3"/>
        <v>0</v>
      </c>
    </row>
    <row r="29" spans="1:25" x14ac:dyDescent="0.25">
      <c r="A29" s="258" t="s">
        <v>419</v>
      </c>
      <c r="B29" s="258"/>
      <c r="C29" s="258"/>
      <c r="D29" s="258"/>
      <c r="E29" s="258"/>
      <c r="F29" s="258"/>
      <c r="G29" s="7">
        <v>23</v>
      </c>
      <c r="H29" s="109">
        <v>0</v>
      </c>
      <c r="I29" s="109">
        <v>0</v>
      </c>
      <c r="J29" s="109">
        <v>0</v>
      </c>
      <c r="K29" s="109">
        <v>0</v>
      </c>
      <c r="L29" s="109">
        <v>0</v>
      </c>
      <c r="M29" s="109">
        <v>0</v>
      </c>
      <c r="N29" s="114">
        <v>0</v>
      </c>
      <c r="O29" s="114">
        <v>0</v>
      </c>
      <c r="P29" s="114">
        <v>0</v>
      </c>
      <c r="Q29" s="114">
        <v>0</v>
      </c>
      <c r="R29" s="116">
        <v>0</v>
      </c>
      <c r="S29" s="117">
        <v>0</v>
      </c>
      <c r="T29" s="117">
        <v>0</v>
      </c>
      <c r="U29" s="118">
        <v>0</v>
      </c>
      <c r="V29" s="118">
        <v>0</v>
      </c>
      <c r="W29" s="46">
        <f t="shared" si="0"/>
        <v>0</v>
      </c>
      <c r="X29" s="110">
        <v>0</v>
      </c>
      <c r="Y29" s="46">
        <f t="shared" si="3"/>
        <v>0</v>
      </c>
    </row>
    <row r="30" spans="1:25" ht="27.75" customHeight="1" x14ac:dyDescent="0.25">
      <c r="A30" s="276" t="s">
        <v>420</v>
      </c>
      <c r="B30" s="276"/>
      <c r="C30" s="276"/>
      <c r="D30" s="276"/>
      <c r="E30" s="276"/>
      <c r="F30" s="276"/>
      <c r="G30" s="9">
        <v>24</v>
      </c>
      <c r="H30" s="48">
        <f>SUM(H10:H29)</f>
        <v>482507730</v>
      </c>
      <c r="I30" s="48">
        <f t="shared" ref="I30:Y30" si="5">SUM(I10:I29)</f>
        <v>234210922</v>
      </c>
      <c r="J30" s="48">
        <f t="shared" si="5"/>
        <v>0</v>
      </c>
      <c r="K30" s="48">
        <f t="shared" si="5"/>
        <v>0</v>
      </c>
      <c r="L30" s="48">
        <f t="shared" si="5"/>
        <v>0</v>
      </c>
      <c r="M30" s="48">
        <f t="shared" si="5"/>
        <v>0</v>
      </c>
      <c r="N30" s="48">
        <f t="shared" si="5"/>
        <v>0</v>
      </c>
      <c r="O30" s="48">
        <f t="shared" si="5"/>
        <v>0</v>
      </c>
      <c r="P30" s="48">
        <f t="shared" si="5"/>
        <v>0</v>
      </c>
      <c r="Q30" s="48">
        <f t="shared" si="5"/>
        <v>0</v>
      </c>
      <c r="R30" s="48">
        <f t="shared" si="5"/>
        <v>0</v>
      </c>
      <c r="S30" s="48">
        <f t="shared" si="5"/>
        <v>0</v>
      </c>
      <c r="T30" s="48">
        <f t="shared" si="5"/>
        <v>0</v>
      </c>
      <c r="U30" s="48">
        <f t="shared" si="5"/>
        <v>-56474901</v>
      </c>
      <c r="V30" s="48">
        <f t="shared" si="5"/>
        <v>-112623690</v>
      </c>
      <c r="W30" s="48">
        <f t="shared" si="5"/>
        <v>547620061</v>
      </c>
      <c r="X30" s="48">
        <f t="shared" si="5"/>
        <v>0</v>
      </c>
      <c r="Y30" s="48">
        <f t="shared" si="5"/>
        <v>547620061</v>
      </c>
    </row>
    <row r="31" spans="1:25" x14ac:dyDescent="0.25">
      <c r="A31" s="277" t="s">
        <v>274</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row>
    <row r="32" spans="1:25" ht="36.75" customHeight="1" x14ac:dyDescent="0.25">
      <c r="A32" s="279" t="s">
        <v>275</v>
      </c>
      <c r="B32" s="279"/>
      <c r="C32" s="279"/>
      <c r="D32" s="279"/>
      <c r="E32" s="279"/>
      <c r="F32" s="279"/>
      <c r="G32" s="8">
        <v>25</v>
      </c>
      <c r="H32" s="47">
        <f>SUM(H12:H20)</f>
        <v>0</v>
      </c>
      <c r="I32" s="47">
        <f t="shared" ref="I32:Y32" si="6">SUM(I12:I20)</f>
        <v>0</v>
      </c>
      <c r="J32" s="47">
        <f t="shared" si="6"/>
        <v>0</v>
      </c>
      <c r="K32" s="47">
        <f t="shared" si="6"/>
        <v>0</v>
      </c>
      <c r="L32" s="47">
        <f t="shared" si="6"/>
        <v>0</v>
      </c>
      <c r="M32" s="47">
        <f t="shared" si="6"/>
        <v>0</v>
      </c>
      <c r="N32" s="47">
        <f t="shared" si="6"/>
        <v>0</v>
      </c>
      <c r="O32" s="47">
        <f t="shared" si="6"/>
        <v>0</v>
      </c>
      <c r="P32" s="47">
        <f t="shared" si="6"/>
        <v>0</v>
      </c>
      <c r="Q32" s="47">
        <f t="shared" si="6"/>
        <v>0</v>
      </c>
      <c r="R32" s="47">
        <f t="shared" si="6"/>
        <v>0</v>
      </c>
      <c r="S32" s="47">
        <f t="shared" si="6"/>
        <v>0</v>
      </c>
      <c r="T32" s="47">
        <f t="shared" si="6"/>
        <v>0</v>
      </c>
      <c r="U32" s="47">
        <f t="shared" si="6"/>
        <v>0</v>
      </c>
      <c r="V32" s="47">
        <f t="shared" si="6"/>
        <v>0</v>
      </c>
      <c r="W32" s="47">
        <f t="shared" si="6"/>
        <v>0</v>
      </c>
      <c r="X32" s="47">
        <f t="shared" si="6"/>
        <v>0</v>
      </c>
      <c r="Y32" s="47">
        <f t="shared" si="6"/>
        <v>0</v>
      </c>
    </row>
    <row r="33" spans="1:25" ht="31.5" customHeight="1" x14ac:dyDescent="0.25">
      <c r="A33" s="279" t="s">
        <v>421</v>
      </c>
      <c r="B33" s="279"/>
      <c r="C33" s="279"/>
      <c r="D33" s="279"/>
      <c r="E33" s="279"/>
      <c r="F33" s="279"/>
      <c r="G33" s="8">
        <v>26</v>
      </c>
      <c r="H33" s="47">
        <f>H11+H32</f>
        <v>0</v>
      </c>
      <c r="I33" s="47">
        <f t="shared" ref="I33:Y33" si="7">I11+I32</f>
        <v>0</v>
      </c>
      <c r="J33" s="47">
        <f t="shared" si="7"/>
        <v>0</v>
      </c>
      <c r="K33" s="47">
        <f t="shared" si="7"/>
        <v>0</v>
      </c>
      <c r="L33" s="47">
        <f t="shared" si="7"/>
        <v>0</v>
      </c>
      <c r="M33" s="47">
        <f t="shared" si="7"/>
        <v>0</v>
      </c>
      <c r="N33" s="47">
        <f t="shared" si="7"/>
        <v>0</v>
      </c>
      <c r="O33" s="47">
        <f t="shared" si="7"/>
        <v>0</v>
      </c>
      <c r="P33" s="47">
        <f t="shared" si="7"/>
        <v>0</v>
      </c>
      <c r="Q33" s="47">
        <f t="shared" si="7"/>
        <v>0</v>
      </c>
      <c r="R33" s="47">
        <f t="shared" si="7"/>
        <v>0</v>
      </c>
      <c r="S33" s="47">
        <f t="shared" si="7"/>
        <v>0</v>
      </c>
      <c r="T33" s="47">
        <f t="shared" si="7"/>
        <v>0</v>
      </c>
      <c r="U33" s="47">
        <f t="shared" si="7"/>
        <v>0</v>
      </c>
      <c r="V33" s="47">
        <f t="shared" si="7"/>
        <v>-112623690</v>
      </c>
      <c r="W33" s="47">
        <f t="shared" si="7"/>
        <v>-112623690</v>
      </c>
      <c r="X33" s="47">
        <f t="shared" si="7"/>
        <v>0</v>
      </c>
      <c r="Y33" s="47">
        <f t="shared" si="7"/>
        <v>-112623690</v>
      </c>
    </row>
    <row r="34" spans="1:25" ht="30.75" customHeight="1" x14ac:dyDescent="0.25">
      <c r="A34" s="280" t="s">
        <v>422</v>
      </c>
      <c r="B34" s="280"/>
      <c r="C34" s="280"/>
      <c r="D34" s="280"/>
      <c r="E34" s="280"/>
      <c r="F34" s="280"/>
      <c r="G34" s="9">
        <v>27</v>
      </c>
      <c r="H34" s="48">
        <f>SUM(H21:H29)</f>
        <v>0</v>
      </c>
      <c r="I34" s="48">
        <f t="shared" ref="I34:Y34" si="8">SUM(I21:I29)</f>
        <v>0</v>
      </c>
      <c r="J34" s="48">
        <f t="shared" si="8"/>
        <v>0</v>
      </c>
      <c r="K34" s="48">
        <f t="shared" si="8"/>
        <v>0</v>
      </c>
      <c r="L34" s="48">
        <f t="shared" si="8"/>
        <v>0</v>
      </c>
      <c r="M34" s="48">
        <f t="shared" si="8"/>
        <v>0</v>
      </c>
      <c r="N34" s="48">
        <f t="shared" si="8"/>
        <v>0</v>
      </c>
      <c r="O34" s="48">
        <f t="shared" si="8"/>
        <v>0</v>
      </c>
      <c r="P34" s="48">
        <f t="shared" si="8"/>
        <v>0</v>
      </c>
      <c r="Q34" s="48">
        <f t="shared" si="8"/>
        <v>0</v>
      </c>
      <c r="R34" s="48">
        <f t="shared" si="8"/>
        <v>0</v>
      </c>
      <c r="S34" s="48">
        <f t="shared" si="8"/>
        <v>0</v>
      </c>
      <c r="T34" s="48">
        <f t="shared" si="8"/>
        <v>0</v>
      </c>
      <c r="U34" s="48">
        <f t="shared" si="8"/>
        <v>0</v>
      </c>
      <c r="V34" s="48">
        <f t="shared" si="8"/>
        <v>0</v>
      </c>
      <c r="W34" s="48">
        <f t="shared" si="8"/>
        <v>0</v>
      </c>
      <c r="X34" s="48">
        <f t="shared" si="8"/>
        <v>0</v>
      </c>
      <c r="Y34" s="48">
        <f t="shared" si="8"/>
        <v>0</v>
      </c>
    </row>
    <row r="35" spans="1:25" x14ac:dyDescent="0.25">
      <c r="A35" s="277" t="s">
        <v>276</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x14ac:dyDescent="0.25">
      <c r="A36" s="275" t="s">
        <v>296</v>
      </c>
      <c r="B36" s="275"/>
      <c r="C36" s="275"/>
      <c r="D36" s="275"/>
      <c r="E36" s="275"/>
      <c r="F36" s="275"/>
      <c r="G36" s="7">
        <v>28</v>
      </c>
      <c r="H36" s="45">
        <f>+H30</f>
        <v>482507730</v>
      </c>
      <c r="I36" s="119">
        <f t="shared" ref="I36:T36" si="9">+I30</f>
        <v>234210922</v>
      </c>
      <c r="J36" s="119">
        <f t="shared" si="9"/>
        <v>0</v>
      </c>
      <c r="K36" s="119">
        <f t="shared" si="9"/>
        <v>0</v>
      </c>
      <c r="L36" s="119">
        <f t="shared" si="9"/>
        <v>0</v>
      </c>
      <c r="M36" s="119">
        <f t="shared" si="9"/>
        <v>0</v>
      </c>
      <c r="N36" s="119">
        <f t="shared" si="9"/>
        <v>0</v>
      </c>
      <c r="O36" s="119">
        <f t="shared" si="9"/>
        <v>0</v>
      </c>
      <c r="P36" s="119">
        <f t="shared" si="9"/>
        <v>0</v>
      </c>
      <c r="Q36" s="119">
        <f t="shared" si="9"/>
        <v>0</v>
      </c>
      <c r="R36" s="119">
        <f t="shared" si="9"/>
        <v>0</v>
      </c>
      <c r="S36" s="119">
        <f t="shared" si="9"/>
        <v>0</v>
      </c>
      <c r="T36" s="119">
        <f t="shared" si="9"/>
        <v>0</v>
      </c>
      <c r="U36" s="119">
        <v>-169098591</v>
      </c>
      <c r="V36" s="119">
        <v>0</v>
      </c>
      <c r="W36" s="46">
        <f>H36+I36+J36+K36-L36+M36+N36+O36+P36+Q36+R36+U36+V36+S36+T36</f>
        <v>547620061</v>
      </c>
      <c r="X36" s="45">
        <f>+X30</f>
        <v>0</v>
      </c>
      <c r="Y36" s="46">
        <f t="shared" ref="Y36:Y38" si="10">W36+X36</f>
        <v>547620061</v>
      </c>
    </row>
    <row r="37" spans="1:25" x14ac:dyDescent="0.25">
      <c r="A37" s="258" t="s">
        <v>262</v>
      </c>
      <c r="B37" s="258"/>
      <c r="C37" s="258"/>
      <c r="D37" s="258"/>
      <c r="E37" s="258"/>
      <c r="F37" s="258"/>
      <c r="G37" s="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46">
        <f t="shared" ref="W37:W58" si="11">H37+I37+J37+K37-L37+M37+N37+O37+P37+Q37+R37+U37+V37+S37+T37</f>
        <v>0</v>
      </c>
      <c r="X37" s="120">
        <v>0</v>
      </c>
      <c r="Y37" s="46">
        <f t="shared" si="10"/>
        <v>0</v>
      </c>
    </row>
    <row r="38" spans="1:25" x14ac:dyDescent="0.25">
      <c r="A38" s="258" t="s">
        <v>263</v>
      </c>
      <c r="B38" s="258"/>
      <c r="C38" s="258"/>
      <c r="D38" s="258"/>
      <c r="E38" s="258"/>
      <c r="F38" s="258"/>
      <c r="G38" s="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46">
        <f t="shared" si="11"/>
        <v>0</v>
      </c>
      <c r="X38" s="120">
        <v>0</v>
      </c>
      <c r="Y38" s="46">
        <f t="shared" si="10"/>
        <v>0</v>
      </c>
    </row>
    <row r="39" spans="1:25" ht="25.5" customHeight="1" x14ac:dyDescent="0.25">
      <c r="A39" s="259" t="s">
        <v>423</v>
      </c>
      <c r="B39" s="259"/>
      <c r="C39" s="259"/>
      <c r="D39" s="259"/>
      <c r="E39" s="259"/>
      <c r="F39" s="259"/>
      <c r="G39" s="8">
        <v>31</v>
      </c>
      <c r="H39" s="47">
        <f>H36+H37+H38</f>
        <v>482507730</v>
      </c>
      <c r="I39" s="47">
        <f t="shared" ref="I39:Y39" si="12">I36+I37+I38</f>
        <v>234210922</v>
      </c>
      <c r="J39" s="47">
        <f t="shared" si="12"/>
        <v>0</v>
      </c>
      <c r="K39" s="47">
        <f t="shared" si="12"/>
        <v>0</v>
      </c>
      <c r="L39" s="47">
        <f t="shared" si="12"/>
        <v>0</v>
      </c>
      <c r="M39" s="47">
        <f t="shared" si="12"/>
        <v>0</v>
      </c>
      <c r="N39" s="47">
        <f t="shared" si="12"/>
        <v>0</v>
      </c>
      <c r="O39" s="47">
        <f t="shared" si="12"/>
        <v>0</v>
      </c>
      <c r="P39" s="47">
        <f t="shared" si="12"/>
        <v>0</v>
      </c>
      <c r="Q39" s="47">
        <f t="shared" si="12"/>
        <v>0</v>
      </c>
      <c r="R39" s="47">
        <f t="shared" si="12"/>
        <v>0</v>
      </c>
      <c r="S39" s="47">
        <f t="shared" si="12"/>
        <v>0</v>
      </c>
      <c r="T39" s="47">
        <f t="shared" si="12"/>
        <v>0</v>
      </c>
      <c r="U39" s="47">
        <f t="shared" si="12"/>
        <v>-169098591</v>
      </c>
      <c r="V39" s="47">
        <f t="shared" si="12"/>
        <v>0</v>
      </c>
      <c r="W39" s="47">
        <f t="shared" si="12"/>
        <v>547620061</v>
      </c>
      <c r="X39" s="47">
        <f t="shared" si="12"/>
        <v>0</v>
      </c>
      <c r="Y39" s="47">
        <f t="shared" si="12"/>
        <v>547620061</v>
      </c>
    </row>
    <row r="40" spans="1:25" x14ac:dyDescent="0.25">
      <c r="A40" s="258" t="s">
        <v>264</v>
      </c>
      <c r="B40" s="258"/>
      <c r="C40" s="258"/>
      <c r="D40" s="258"/>
      <c r="E40" s="258"/>
      <c r="F40" s="258"/>
      <c r="G40" s="7">
        <v>32</v>
      </c>
      <c r="H40" s="49">
        <v>0</v>
      </c>
      <c r="I40" s="49">
        <v>0</v>
      </c>
      <c r="J40" s="49">
        <v>0</v>
      </c>
      <c r="K40" s="49">
        <v>0</v>
      </c>
      <c r="L40" s="49">
        <v>0</v>
      </c>
      <c r="M40" s="49">
        <v>0</v>
      </c>
      <c r="N40" s="49">
        <v>0</v>
      </c>
      <c r="O40" s="49">
        <v>0</v>
      </c>
      <c r="P40" s="49">
        <v>0</v>
      </c>
      <c r="Q40" s="49">
        <v>0</v>
      </c>
      <c r="R40" s="49">
        <v>0</v>
      </c>
      <c r="S40" s="120">
        <v>0</v>
      </c>
      <c r="T40" s="120">
        <v>0</v>
      </c>
      <c r="U40" s="49">
        <v>0</v>
      </c>
      <c r="V40" s="121">
        <v>-6802101</v>
      </c>
      <c r="W40" s="46">
        <f t="shared" si="11"/>
        <v>-6802101</v>
      </c>
      <c r="X40" s="123">
        <v>0</v>
      </c>
      <c r="Y40" s="46">
        <f t="shared" ref="Y40:Y58" si="13">W40+X40</f>
        <v>-6802101</v>
      </c>
    </row>
    <row r="41" spans="1:25" x14ac:dyDescent="0.25">
      <c r="A41" s="258" t="s">
        <v>265</v>
      </c>
      <c r="B41" s="258"/>
      <c r="C41" s="258"/>
      <c r="D41" s="258"/>
      <c r="E41" s="258"/>
      <c r="F41" s="258"/>
      <c r="G41" s="7">
        <v>33</v>
      </c>
      <c r="H41" s="49">
        <v>0</v>
      </c>
      <c r="I41" s="49">
        <v>0</v>
      </c>
      <c r="J41" s="49">
        <v>0</v>
      </c>
      <c r="K41" s="49">
        <v>0</v>
      </c>
      <c r="L41" s="49">
        <v>0</v>
      </c>
      <c r="M41" s="49">
        <v>0</v>
      </c>
      <c r="N41" s="120">
        <v>0</v>
      </c>
      <c r="O41" s="49">
        <v>0</v>
      </c>
      <c r="P41" s="49">
        <v>0</v>
      </c>
      <c r="Q41" s="49">
        <v>0</v>
      </c>
      <c r="R41" s="49">
        <v>0</v>
      </c>
      <c r="S41" s="120">
        <v>0</v>
      </c>
      <c r="T41" s="120">
        <v>0</v>
      </c>
      <c r="U41" s="49">
        <v>0</v>
      </c>
      <c r="V41" s="49">
        <v>0</v>
      </c>
      <c r="W41" s="46">
        <f t="shared" si="11"/>
        <v>0</v>
      </c>
      <c r="X41" s="123">
        <v>0</v>
      </c>
      <c r="Y41" s="46">
        <f t="shared" si="13"/>
        <v>0</v>
      </c>
    </row>
    <row r="42" spans="1:25" ht="27" customHeight="1" x14ac:dyDescent="0.25">
      <c r="A42" s="258" t="s">
        <v>277</v>
      </c>
      <c r="B42" s="258"/>
      <c r="C42" s="258"/>
      <c r="D42" s="258"/>
      <c r="E42" s="258"/>
      <c r="F42" s="258"/>
      <c r="G42" s="7">
        <v>34</v>
      </c>
      <c r="H42" s="49">
        <v>0</v>
      </c>
      <c r="I42" s="49">
        <v>0</v>
      </c>
      <c r="J42" s="49">
        <v>0</v>
      </c>
      <c r="K42" s="49">
        <v>0</v>
      </c>
      <c r="L42" s="49">
        <v>0</v>
      </c>
      <c r="M42" s="49">
        <v>0</v>
      </c>
      <c r="N42" s="49">
        <v>0</v>
      </c>
      <c r="O42" s="120">
        <v>0</v>
      </c>
      <c r="P42" s="49">
        <v>0</v>
      </c>
      <c r="Q42" s="49">
        <v>0</v>
      </c>
      <c r="R42" s="49">
        <v>0</v>
      </c>
      <c r="S42" s="120">
        <v>0</v>
      </c>
      <c r="T42" s="120">
        <v>0</v>
      </c>
      <c r="U42" s="122">
        <v>0</v>
      </c>
      <c r="V42" s="122">
        <v>0</v>
      </c>
      <c r="W42" s="46">
        <f t="shared" si="11"/>
        <v>0</v>
      </c>
      <c r="X42" s="123">
        <v>0</v>
      </c>
      <c r="Y42" s="46">
        <f t="shared" si="13"/>
        <v>0</v>
      </c>
    </row>
    <row r="43" spans="1:25" ht="37.5" customHeight="1" x14ac:dyDescent="0.25">
      <c r="A43" s="258" t="s">
        <v>411</v>
      </c>
      <c r="B43" s="258"/>
      <c r="C43" s="258"/>
      <c r="D43" s="258"/>
      <c r="E43" s="258"/>
      <c r="F43" s="258"/>
      <c r="G43" s="7">
        <v>35</v>
      </c>
      <c r="H43" s="49">
        <v>0</v>
      </c>
      <c r="I43" s="49">
        <v>0</v>
      </c>
      <c r="J43" s="49">
        <v>0</v>
      </c>
      <c r="K43" s="49">
        <v>0</v>
      </c>
      <c r="L43" s="49">
        <v>0</v>
      </c>
      <c r="M43" s="49">
        <v>0</v>
      </c>
      <c r="N43" s="49">
        <v>0</v>
      </c>
      <c r="O43" s="49">
        <v>0</v>
      </c>
      <c r="P43" s="120">
        <v>0</v>
      </c>
      <c r="Q43" s="49">
        <v>0</v>
      </c>
      <c r="R43" s="49">
        <v>0</v>
      </c>
      <c r="S43" s="120">
        <v>0</v>
      </c>
      <c r="T43" s="120">
        <v>0</v>
      </c>
      <c r="U43" s="122">
        <v>0</v>
      </c>
      <c r="V43" s="122">
        <v>0</v>
      </c>
      <c r="W43" s="46">
        <f t="shared" si="11"/>
        <v>0</v>
      </c>
      <c r="X43" s="123">
        <v>0</v>
      </c>
      <c r="Y43" s="46">
        <f t="shared" si="13"/>
        <v>0</v>
      </c>
    </row>
    <row r="44" spans="1:25" ht="21" customHeight="1" x14ac:dyDescent="0.25">
      <c r="A44" s="258" t="s">
        <v>267</v>
      </c>
      <c r="B44" s="258"/>
      <c r="C44" s="258"/>
      <c r="D44" s="258"/>
      <c r="E44" s="258"/>
      <c r="F44" s="258"/>
      <c r="G44" s="7">
        <v>36</v>
      </c>
      <c r="H44" s="49">
        <v>0</v>
      </c>
      <c r="I44" s="49">
        <v>0</v>
      </c>
      <c r="J44" s="49">
        <v>0</v>
      </c>
      <c r="K44" s="49">
        <v>0</v>
      </c>
      <c r="L44" s="49">
        <v>0</v>
      </c>
      <c r="M44" s="49">
        <v>0</v>
      </c>
      <c r="N44" s="49">
        <v>0</v>
      </c>
      <c r="O44" s="49">
        <v>0</v>
      </c>
      <c r="P44" s="49">
        <v>0</v>
      </c>
      <c r="Q44" s="120">
        <v>0</v>
      </c>
      <c r="R44" s="49">
        <v>0</v>
      </c>
      <c r="S44" s="120">
        <v>0</v>
      </c>
      <c r="T44" s="120">
        <v>0</v>
      </c>
      <c r="U44" s="122">
        <v>0</v>
      </c>
      <c r="V44" s="122">
        <v>0</v>
      </c>
      <c r="W44" s="46">
        <f t="shared" si="11"/>
        <v>0</v>
      </c>
      <c r="X44" s="123">
        <v>0</v>
      </c>
      <c r="Y44" s="46">
        <f t="shared" si="13"/>
        <v>0</v>
      </c>
    </row>
    <row r="45" spans="1:25" ht="29.25" customHeight="1" x14ac:dyDescent="0.25">
      <c r="A45" s="258" t="s">
        <v>268</v>
      </c>
      <c r="B45" s="258"/>
      <c r="C45" s="258"/>
      <c r="D45" s="258"/>
      <c r="E45" s="258"/>
      <c r="F45" s="258"/>
      <c r="G45" s="7">
        <v>37</v>
      </c>
      <c r="H45" s="49">
        <v>0</v>
      </c>
      <c r="I45" s="49">
        <v>0</v>
      </c>
      <c r="J45" s="49">
        <v>0</v>
      </c>
      <c r="K45" s="49">
        <v>0</v>
      </c>
      <c r="L45" s="49">
        <v>0</v>
      </c>
      <c r="M45" s="49">
        <v>0</v>
      </c>
      <c r="N45" s="49">
        <v>0</v>
      </c>
      <c r="O45" s="49">
        <v>0</v>
      </c>
      <c r="P45" s="49">
        <v>0</v>
      </c>
      <c r="Q45" s="49">
        <v>0</v>
      </c>
      <c r="R45" s="120">
        <v>0</v>
      </c>
      <c r="S45" s="120">
        <v>0</v>
      </c>
      <c r="T45" s="120">
        <v>0</v>
      </c>
      <c r="U45" s="122">
        <v>0</v>
      </c>
      <c r="V45" s="122">
        <v>0</v>
      </c>
      <c r="W45" s="46">
        <f t="shared" si="11"/>
        <v>0</v>
      </c>
      <c r="X45" s="123">
        <v>0</v>
      </c>
      <c r="Y45" s="46">
        <f t="shared" si="13"/>
        <v>0</v>
      </c>
    </row>
    <row r="46" spans="1:25" ht="21" customHeight="1" x14ac:dyDescent="0.25">
      <c r="A46" s="258" t="s">
        <v>278</v>
      </c>
      <c r="B46" s="258"/>
      <c r="C46" s="258"/>
      <c r="D46" s="258"/>
      <c r="E46" s="258"/>
      <c r="F46" s="258"/>
      <c r="G46" s="7">
        <v>38</v>
      </c>
      <c r="H46" s="49">
        <v>0</v>
      </c>
      <c r="I46" s="49">
        <v>0</v>
      </c>
      <c r="J46" s="49">
        <v>0</v>
      </c>
      <c r="K46" s="49">
        <v>0</v>
      </c>
      <c r="L46" s="49">
        <v>0</v>
      </c>
      <c r="M46" s="49">
        <v>0</v>
      </c>
      <c r="N46" s="120">
        <v>0</v>
      </c>
      <c r="O46" s="120">
        <v>0</v>
      </c>
      <c r="P46" s="120">
        <v>0</v>
      </c>
      <c r="Q46" s="120">
        <v>0</v>
      </c>
      <c r="R46" s="120">
        <v>0</v>
      </c>
      <c r="S46" s="120">
        <v>0</v>
      </c>
      <c r="T46" s="120">
        <v>0</v>
      </c>
      <c r="U46" s="122">
        <v>0</v>
      </c>
      <c r="V46" s="122">
        <v>0</v>
      </c>
      <c r="W46" s="46">
        <f t="shared" si="11"/>
        <v>0</v>
      </c>
      <c r="X46" s="123">
        <v>0</v>
      </c>
      <c r="Y46" s="46">
        <f t="shared" si="13"/>
        <v>0</v>
      </c>
    </row>
    <row r="47" spans="1:25" x14ac:dyDescent="0.25">
      <c r="A47" s="258" t="s">
        <v>270</v>
      </c>
      <c r="B47" s="258"/>
      <c r="C47" s="258"/>
      <c r="D47" s="258"/>
      <c r="E47" s="258"/>
      <c r="F47" s="258"/>
      <c r="G47" s="7">
        <v>39</v>
      </c>
      <c r="H47" s="49">
        <v>0</v>
      </c>
      <c r="I47" s="49">
        <v>0</v>
      </c>
      <c r="J47" s="49">
        <v>0</v>
      </c>
      <c r="K47" s="49">
        <v>0</v>
      </c>
      <c r="L47" s="49">
        <v>0</v>
      </c>
      <c r="M47" s="49">
        <v>0</v>
      </c>
      <c r="N47" s="120">
        <v>0</v>
      </c>
      <c r="O47" s="120">
        <v>0</v>
      </c>
      <c r="P47" s="120">
        <v>0</v>
      </c>
      <c r="Q47" s="120">
        <v>0</v>
      </c>
      <c r="R47" s="120">
        <v>0</v>
      </c>
      <c r="S47" s="120">
        <v>0</v>
      </c>
      <c r="T47" s="120">
        <v>0</v>
      </c>
      <c r="U47" s="122">
        <v>0</v>
      </c>
      <c r="V47" s="122">
        <v>0</v>
      </c>
      <c r="W47" s="46">
        <f t="shared" si="11"/>
        <v>0</v>
      </c>
      <c r="X47" s="123">
        <v>0</v>
      </c>
      <c r="Y47" s="46">
        <f t="shared" si="13"/>
        <v>0</v>
      </c>
    </row>
    <row r="48" spans="1:25" x14ac:dyDescent="0.25">
      <c r="A48" s="258" t="s">
        <v>271</v>
      </c>
      <c r="B48" s="258"/>
      <c r="C48" s="258"/>
      <c r="D48" s="258"/>
      <c r="E48" s="258"/>
      <c r="F48" s="258"/>
      <c r="G48" s="7">
        <v>40</v>
      </c>
      <c r="H48" s="120">
        <v>0</v>
      </c>
      <c r="I48" s="120">
        <v>0</v>
      </c>
      <c r="J48" s="120">
        <v>0</v>
      </c>
      <c r="K48" s="120">
        <v>0</v>
      </c>
      <c r="L48" s="120">
        <v>0</v>
      </c>
      <c r="M48" s="120">
        <v>0</v>
      </c>
      <c r="N48" s="120">
        <v>0</v>
      </c>
      <c r="O48" s="120">
        <v>0</v>
      </c>
      <c r="P48" s="120">
        <v>0</v>
      </c>
      <c r="Q48" s="120">
        <v>0</v>
      </c>
      <c r="R48" s="120">
        <v>0</v>
      </c>
      <c r="S48" s="120">
        <v>0</v>
      </c>
      <c r="T48" s="120">
        <v>0</v>
      </c>
      <c r="U48" s="122">
        <v>0</v>
      </c>
      <c r="V48" s="122">
        <v>0</v>
      </c>
      <c r="W48" s="46">
        <f t="shared" si="11"/>
        <v>0</v>
      </c>
      <c r="X48" s="123">
        <v>0</v>
      </c>
      <c r="Y48" s="46">
        <f t="shared" si="13"/>
        <v>0</v>
      </c>
    </row>
    <row r="49" spans="1:25" x14ac:dyDescent="0.25">
      <c r="A49" s="258" t="s">
        <v>272</v>
      </c>
      <c r="B49" s="258"/>
      <c r="C49" s="258"/>
      <c r="D49" s="258"/>
      <c r="E49" s="258"/>
      <c r="F49" s="258"/>
      <c r="G49" s="7">
        <v>41</v>
      </c>
      <c r="H49" s="49">
        <v>0</v>
      </c>
      <c r="I49" s="49">
        <v>0</v>
      </c>
      <c r="J49" s="49">
        <v>0</v>
      </c>
      <c r="K49" s="49">
        <v>0</v>
      </c>
      <c r="L49" s="49">
        <v>0</v>
      </c>
      <c r="M49" s="49">
        <v>0</v>
      </c>
      <c r="N49" s="120">
        <v>0</v>
      </c>
      <c r="O49" s="120">
        <v>0</v>
      </c>
      <c r="P49" s="120">
        <v>0</v>
      </c>
      <c r="Q49" s="120">
        <v>0</v>
      </c>
      <c r="R49" s="120">
        <v>0</v>
      </c>
      <c r="S49" s="120">
        <v>0</v>
      </c>
      <c r="T49" s="120">
        <v>0</v>
      </c>
      <c r="U49" s="122">
        <v>0</v>
      </c>
      <c r="V49" s="122">
        <v>0</v>
      </c>
      <c r="W49" s="46">
        <f t="shared" si="11"/>
        <v>0</v>
      </c>
      <c r="X49" s="123">
        <v>0</v>
      </c>
      <c r="Y49" s="46">
        <f t="shared" si="13"/>
        <v>0</v>
      </c>
    </row>
    <row r="50" spans="1:25" ht="24" customHeight="1" x14ac:dyDescent="0.25">
      <c r="A50" s="258" t="s">
        <v>412</v>
      </c>
      <c r="B50" s="258"/>
      <c r="C50" s="258"/>
      <c r="D50" s="258"/>
      <c r="E50" s="258"/>
      <c r="F50" s="258"/>
      <c r="G50" s="7">
        <v>42</v>
      </c>
      <c r="H50" s="120">
        <v>0</v>
      </c>
      <c r="I50" s="120">
        <v>0</v>
      </c>
      <c r="J50" s="120">
        <v>0</v>
      </c>
      <c r="K50" s="120">
        <v>0</v>
      </c>
      <c r="L50" s="120">
        <v>0</v>
      </c>
      <c r="M50" s="120">
        <v>0</v>
      </c>
      <c r="N50" s="120">
        <v>0</v>
      </c>
      <c r="O50" s="120">
        <v>0</v>
      </c>
      <c r="P50" s="120">
        <v>0</v>
      </c>
      <c r="Q50" s="120">
        <v>0</v>
      </c>
      <c r="R50" s="120">
        <v>0</v>
      </c>
      <c r="S50" s="120">
        <v>0</v>
      </c>
      <c r="T50" s="120">
        <v>0</v>
      </c>
      <c r="U50" s="122">
        <v>0</v>
      </c>
      <c r="V50" s="122">
        <v>0</v>
      </c>
      <c r="W50" s="46">
        <f t="shared" si="11"/>
        <v>0</v>
      </c>
      <c r="X50" s="123">
        <v>0</v>
      </c>
      <c r="Y50" s="46">
        <f t="shared" si="13"/>
        <v>0</v>
      </c>
    </row>
    <row r="51" spans="1:25" ht="26.25" customHeight="1" x14ac:dyDescent="0.25">
      <c r="A51" s="258" t="s">
        <v>413</v>
      </c>
      <c r="B51" s="258"/>
      <c r="C51" s="258"/>
      <c r="D51" s="258"/>
      <c r="E51" s="258"/>
      <c r="F51" s="258"/>
      <c r="G51" s="7">
        <v>43</v>
      </c>
      <c r="H51" s="120">
        <v>0</v>
      </c>
      <c r="I51" s="120">
        <v>0</v>
      </c>
      <c r="J51" s="120">
        <v>0</v>
      </c>
      <c r="K51" s="120">
        <v>0</v>
      </c>
      <c r="L51" s="120">
        <v>0</v>
      </c>
      <c r="M51" s="120">
        <v>0</v>
      </c>
      <c r="N51" s="120">
        <v>0</v>
      </c>
      <c r="O51" s="120">
        <v>0</v>
      </c>
      <c r="P51" s="120">
        <v>0</v>
      </c>
      <c r="Q51" s="120">
        <v>0</v>
      </c>
      <c r="R51" s="120">
        <v>0</v>
      </c>
      <c r="S51" s="120">
        <v>0</v>
      </c>
      <c r="T51" s="120">
        <v>0</v>
      </c>
      <c r="U51" s="122">
        <v>0</v>
      </c>
      <c r="V51" s="122">
        <v>0</v>
      </c>
      <c r="W51" s="46">
        <f t="shared" si="11"/>
        <v>0</v>
      </c>
      <c r="X51" s="123">
        <v>0</v>
      </c>
      <c r="Y51" s="46">
        <f t="shared" si="13"/>
        <v>0</v>
      </c>
    </row>
    <row r="52" spans="1:25" ht="22.5" customHeight="1" x14ac:dyDescent="0.25">
      <c r="A52" s="258" t="s">
        <v>414</v>
      </c>
      <c r="B52" s="258"/>
      <c r="C52" s="258"/>
      <c r="D52" s="258"/>
      <c r="E52" s="258"/>
      <c r="F52" s="258"/>
      <c r="G52" s="7">
        <v>44</v>
      </c>
      <c r="H52" s="120">
        <v>0</v>
      </c>
      <c r="I52" s="120">
        <v>0</v>
      </c>
      <c r="J52" s="120">
        <v>0</v>
      </c>
      <c r="K52" s="120">
        <v>0</v>
      </c>
      <c r="L52" s="120">
        <v>0</v>
      </c>
      <c r="M52" s="120">
        <v>0</v>
      </c>
      <c r="N52" s="120">
        <v>0</v>
      </c>
      <c r="O52" s="120">
        <v>0</v>
      </c>
      <c r="P52" s="120">
        <v>0</v>
      </c>
      <c r="Q52" s="120">
        <v>0</v>
      </c>
      <c r="R52" s="120">
        <v>0</v>
      </c>
      <c r="S52" s="120">
        <v>0</v>
      </c>
      <c r="T52" s="120">
        <v>0</v>
      </c>
      <c r="U52" s="122">
        <v>0</v>
      </c>
      <c r="V52" s="122">
        <v>0</v>
      </c>
      <c r="W52" s="46">
        <f t="shared" si="11"/>
        <v>0</v>
      </c>
      <c r="X52" s="123">
        <v>0</v>
      </c>
      <c r="Y52" s="46">
        <f t="shared" si="13"/>
        <v>0</v>
      </c>
    </row>
    <row r="53" spans="1:25" x14ac:dyDescent="0.25">
      <c r="A53" s="258" t="s">
        <v>273</v>
      </c>
      <c r="B53" s="258"/>
      <c r="C53" s="258"/>
      <c r="D53" s="258"/>
      <c r="E53" s="258"/>
      <c r="F53" s="258"/>
      <c r="G53" s="7">
        <v>45</v>
      </c>
      <c r="H53" s="120">
        <v>0</v>
      </c>
      <c r="I53" s="120">
        <v>0</v>
      </c>
      <c r="J53" s="120">
        <v>0</v>
      </c>
      <c r="K53" s="120">
        <v>0</v>
      </c>
      <c r="L53" s="120">
        <v>0</v>
      </c>
      <c r="M53" s="120">
        <v>0</v>
      </c>
      <c r="N53" s="120">
        <v>0</v>
      </c>
      <c r="O53" s="120">
        <v>0</v>
      </c>
      <c r="P53" s="120">
        <v>0</v>
      </c>
      <c r="Q53" s="120">
        <v>0</v>
      </c>
      <c r="R53" s="120">
        <v>0</v>
      </c>
      <c r="S53" s="120">
        <v>0</v>
      </c>
      <c r="T53" s="120">
        <v>0</v>
      </c>
      <c r="U53" s="122">
        <v>0</v>
      </c>
      <c r="V53" s="122">
        <v>0</v>
      </c>
      <c r="W53" s="46">
        <f t="shared" si="11"/>
        <v>0</v>
      </c>
      <c r="X53" s="123">
        <v>0</v>
      </c>
      <c r="Y53" s="46">
        <f t="shared" si="13"/>
        <v>0</v>
      </c>
    </row>
    <row r="54" spans="1:25" x14ac:dyDescent="0.25">
      <c r="A54" s="258" t="s">
        <v>415</v>
      </c>
      <c r="B54" s="258"/>
      <c r="C54" s="258"/>
      <c r="D54" s="258"/>
      <c r="E54" s="258"/>
      <c r="F54" s="258"/>
      <c r="G54" s="7">
        <v>46</v>
      </c>
      <c r="H54" s="120">
        <v>0</v>
      </c>
      <c r="I54" s="120">
        <v>0</v>
      </c>
      <c r="J54" s="120">
        <v>0</v>
      </c>
      <c r="K54" s="120">
        <v>0</v>
      </c>
      <c r="L54" s="120">
        <v>0</v>
      </c>
      <c r="M54" s="120">
        <v>0</v>
      </c>
      <c r="N54" s="120">
        <v>0</v>
      </c>
      <c r="O54" s="120">
        <v>0</v>
      </c>
      <c r="P54" s="120">
        <v>0</v>
      </c>
      <c r="Q54" s="120">
        <v>0</v>
      </c>
      <c r="R54" s="120">
        <v>0</v>
      </c>
      <c r="S54" s="120">
        <v>0</v>
      </c>
      <c r="T54" s="120">
        <v>0</v>
      </c>
      <c r="U54" s="122">
        <v>0</v>
      </c>
      <c r="V54" s="122">
        <v>0</v>
      </c>
      <c r="W54" s="46">
        <f t="shared" si="11"/>
        <v>0</v>
      </c>
      <c r="X54" s="123">
        <v>0</v>
      </c>
      <c r="Y54" s="46">
        <f t="shared" si="13"/>
        <v>0</v>
      </c>
    </row>
    <row r="55" spans="1:25" x14ac:dyDescent="0.25">
      <c r="A55" s="258" t="s">
        <v>424</v>
      </c>
      <c r="B55" s="258"/>
      <c r="C55" s="258"/>
      <c r="D55" s="258"/>
      <c r="E55" s="258"/>
      <c r="F55" s="258"/>
      <c r="G55" s="7">
        <v>47</v>
      </c>
      <c r="H55" s="120">
        <v>0</v>
      </c>
      <c r="I55" s="120">
        <v>0</v>
      </c>
      <c r="J55" s="120">
        <v>0</v>
      </c>
      <c r="K55" s="120">
        <v>0</v>
      </c>
      <c r="L55" s="120">
        <v>0</v>
      </c>
      <c r="M55" s="120">
        <v>0</v>
      </c>
      <c r="N55" s="120">
        <v>0</v>
      </c>
      <c r="O55" s="120">
        <v>0</v>
      </c>
      <c r="P55" s="120">
        <v>0</v>
      </c>
      <c r="Q55" s="120">
        <v>0</v>
      </c>
      <c r="R55" s="120">
        <v>0</v>
      </c>
      <c r="S55" s="120">
        <v>0</v>
      </c>
      <c r="T55" s="120">
        <v>0</v>
      </c>
      <c r="U55" s="122">
        <v>0</v>
      </c>
      <c r="V55" s="122">
        <v>0</v>
      </c>
      <c r="W55" s="46">
        <f t="shared" si="11"/>
        <v>0</v>
      </c>
      <c r="X55" s="123">
        <v>0</v>
      </c>
      <c r="Y55" s="46">
        <f t="shared" si="13"/>
        <v>0</v>
      </c>
    </row>
    <row r="56" spans="1:25" x14ac:dyDescent="0.25">
      <c r="A56" s="258" t="s">
        <v>416</v>
      </c>
      <c r="B56" s="258"/>
      <c r="C56" s="258"/>
      <c r="D56" s="258"/>
      <c r="E56" s="258"/>
      <c r="F56" s="258"/>
      <c r="G56" s="7">
        <v>48</v>
      </c>
      <c r="H56" s="120">
        <v>0</v>
      </c>
      <c r="I56" s="120">
        <v>0</v>
      </c>
      <c r="J56" s="120">
        <v>0</v>
      </c>
      <c r="K56" s="120">
        <v>0</v>
      </c>
      <c r="L56" s="120">
        <v>0</v>
      </c>
      <c r="M56" s="120">
        <v>0</v>
      </c>
      <c r="N56" s="120">
        <v>0</v>
      </c>
      <c r="O56" s="120">
        <v>0</v>
      </c>
      <c r="P56" s="120">
        <v>0</v>
      </c>
      <c r="Q56" s="120">
        <v>0</v>
      </c>
      <c r="R56" s="120">
        <v>0</v>
      </c>
      <c r="S56" s="120">
        <v>0</v>
      </c>
      <c r="T56" s="120">
        <v>0</v>
      </c>
      <c r="U56" s="122">
        <v>0</v>
      </c>
      <c r="V56" s="122">
        <v>0</v>
      </c>
      <c r="W56" s="46">
        <f t="shared" si="11"/>
        <v>0</v>
      </c>
      <c r="X56" s="123">
        <v>0</v>
      </c>
      <c r="Y56" s="46">
        <f t="shared" si="13"/>
        <v>0</v>
      </c>
    </row>
    <row r="57" spans="1:25" x14ac:dyDescent="0.25">
      <c r="A57" s="258" t="s">
        <v>425</v>
      </c>
      <c r="B57" s="258"/>
      <c r="C57" s="258"/>
      <c r="D57" s="258"/>
      <c r="E57" s="258"/>
      <c r="F57" s="258"/>
      <c r="G57" s="7">
        <v>49</v>
      </c>
      <c r="H57" s="120">
        <v>0</v>
      </c>
      <c r="I57" s="120">
        <v>0</v>
      </c>
      <c r="J57" s="120">
        <v>0</v>
      </c>
      <c r="K57" s="120">
        <v>0</v>
      </c>
      <c r="L57" s="120">
        <v>0</v>
      </c>
      <c r="M57" s="120">
        <v>0</v>
      </c>
      <c r="N57" s="120">
        <v>0</v>
      </c>
      <c r="O57" s="120">
        <v>0</v>
      </c>
      <c r="P57" s="120">
        <v>0</v>
      </c>
      <c r="Q57" s="120">
        <v>0</v>
      </c>
      <c r="R57" s="120">
        <v>0</v>
      </c>
      <c r="S57" s="120">
        <v>0</v>
      </c>
      <c r="T57" s="120">
        <v>0</v>
      </c>
      <c r="U57" s="122">
        <v>0</v>
      </c>
      <c r="V57" s="122">
        <v>0</v>
      </c>
      <c r="W57" s="46">
        <f t="shared" si="11"/>
        <v>0</v>
      </c>
      <c r="X57" s="123">
        <v>0</v>
      </c>
      <c r="Y57" s="46">
        <f t="shared" si="13"/>
        <v>0</v>
      </c>
    </row>
    <row r="58" spans="1:25" x14ac:dyDescent="0.25">
      <c r="A58" s="258" t="s">
        <v>419</v>
      </c>
      <c r="B58" s="258"/>
      <c r="C58" s="258"/>
      <c r="D58" s="258"/>
      <c r="E58" s="258"/>
      <c r="F58" s="258"/>
      <c r="G58" s="7">
        <v>50</v>
      </c>
      <c r="H58" s="120">
        <v>0</v>
      </c>
      <c r="I58" s="120">
        <v>0</v>
      </c>
      <c r="J58" s="120">
        <v>0</v>
      </c>
      <c r="K58" s="120">
        <v>0</v>
      </c>
      <c r="L58" s="120">
        <v>0</v>
      </c>
      <c r="M58" s="120">
        <v>0</v>
      </c>
      <c r="N58" s="120">
        <v>0</v>
      </c>
      <c r="O58" s="120">
        <v>0</v>
      </c>
      <c r="P58" s="120">
        <v>0</v>
      </c>
      <c r="Q58" s="120">
        <v>0</v>
      </c>
      <c r="R58" s="120">
        <v>0</v>
      </c>
      <c r="S58" s="120">
        <v>0</v>
      </c>
      <c r="T58" s="120">
        <v>0</v>
      </c>
      <c r="U58" s="122">
        <v>0</v>
      </c>
      <c r="V58" s="122">
        <v>0</v>
      </c>
      <c r="W58" s="46">
        <f t="shared" si="11"/>
        <v>0</v>
      </c>
      <c r="X58" s="123">
        <v>0</v>
      </c>
      <c r="Y58" s="46">
        <f t="shared" si="13"/>
        <v>0</v>
      </c>
    </row>
    <row r="59" spans="1:25" ht="24" customHeight="1" x14ac:dyDescent="0.25">
      <c r="A59" s="276" t="s">
        <v>426</v>
      </c>
      <c r="B59" s="276"/>
      <c r="C59" s="276"/>
      <c r="D59" s="276"/>
      <c r="E59" s="276"/>
      <c r="F59" s="276"/>
      <c r="G59" s="9">
        <v>51</v>
      </c>
      <c r="H59" s="48">
        <f>SUM(H39:H58)</f>
        <v>482507730</v>
      </c>
      <c r="I59" s="48">
        <f t="shared" ref="I59:Y59" si="14">SUM(I39:I58)</f>
        <v>234210922</v>
      </c>
      <c r="J59" s="48">
        <f t="shared" si="14"/>
        <v>0</v>
      </c>
      <c r="K59" s="48">
        <f t="shared" si="14"/>
        <v>0</v>
      </c>
      <c r="L59" s="48">
        <f t="shared" si="14"/>
        <v>0</v>
      </c>
      <c r="M59" s="48">
        <f t="shared" si="14"/>
        <v>0</v>
      </c>
      <c r="N59" s="48">
        <f t="shared" si="14"/>
        <v>0</v>
      </c>
      <c r="O59" s="48">
        <f t="shared" si="14"/>
        <v>0</v>
      </c>
      <c r="P59" s="48">
        <f t="shared" si="14"/>
        <v>0</v>
      </c>
      <c r="Q59" s="48">
        <f t="shared" si="14"/>
        <v>0</v>
      </c>
      <c r="R59" s="48">
        <f t="shared" si="14"/>
        <v>0</v>
      </c>
      <c r="S59" s="48">
        <f t="shared" si="14"/>
        <v>0</v>
      </c>
      <c r="T59" s="48">
        <f t="shared" si="14"/>
        <v>0</v>
      </c>
      <c r="U59" s="48">
        <f t="shared" si="14"/>
        <v>-169098591</v>
      </c>
      <c r="V59" s="48">
        <f t="shared" si="14"/>
        <v>-6802101</v>
      </c>
      <c r="W59" s="48">
        <f t="shared" si="14"/>
        <v>540817960</v>
      </c>
      <c r="X59" s="48">
        <f t="shared" si="14"/>
        <v>0</v>
      </c>
      <c r="Y59" s="48">
        <f t="shared" si="14"/>
        <v>540817960</v>
      </c>
    </row>
    <row r="60" spans="1:25" x14ac:dyDescent="0.25">
      <c r="A60" s="277" t="s">
        <v>274</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row>
    <row r="61" spans="1:25" ht="31.5" customHeight="1" x14ac:dyDescent="0.25">
      <c r="A61" s="279" t="s">
        <v>427</v>
      </c>
      <c r="B61" s="279"/>
      <c r="C61" s="279"/>
      <c r="D61" s="279"/>
      <c r="E61" s="279"/>
      <c r="F61" s="279"/>
      <c r="G61" s="8">
        <v>52</v>
      </c>
      <c r="H61" s="47">
        <f>SUM(H41:H49)</f>
        <v>0</v>
      </c>
      <c r="I61" s="47">
        <f t="shared" ref="I61:Y61" si="15">SUM(I41:I49)</f>
        <v>0</v>
      </c>
      <c r="J61" s="47">
        <f t="shared" si="15"/>
        <v>0</v>
      </c>
      <c r="K61" s="47">
        <f t="shared" si="15"/>
        <v>0</v>
      </c>
      <c r="L61" s="47">
        <f t="shared" si="15"/>
        <v>0</v>
      </c>
      <c r="M61" s="47">
        <f t="shared" si="15"/>
        <v>0</v>
      </c>
      <c r="N61" s="47">
        <f t="shared" si="15"/>
        <v>0</v>
      </c>
      <c r="O61" s="47">
        <f t="shared" si="15"/>
        <v>0</v>
      </c>
      <c r="P61" s="47">
        <f t="shared" si="15"/>
        <v>0</v>
      </c>
      <c r="Q61" s="47">
        <f t="shared" si="15"/>
        <v>0</v>
      </c>
      <c r="R61" s="47">
        <f t="shared" si="15"/>
        <v>0</v>
      </c>
      <c r="S61" s="47">
        <f t="shared" si="15"/>
        <v>0</v>
      </c>
      <c r="T61" s="47">
        <f t="shared" si="15"/>
        <v>0</v>
      </c>
      <c r="U61" s="47">
        <f t="shared" si="15"/>
        <v>0</v>
      </c>
      <c r="V61" s="47">
        <f t="shared" si="15"/>
        <v>0</v>
      </c>
      <c r="W61" s="47">
        <f t="shared" si="15"/>
        <v>0</v>
      </c>
      <c r="X61" s="47">
        <f t="shared" si="15"/>
        <v>0</v>
      </c>
      <c r="Y61" s="47">
        <f t="shared" si="15"/>
        <v>0</v>
      </c>
    </row>
    <row r="62" spans="1:25" ht="27.75" customHeight="1" x14ac:dyDescent="0.25">
      <c r="A62" s="279" t="s">
        <v>428</v>
      </c>
      <c r="B62" s="279"/>
      <c r="C62" s="279"/>
      <c r="D62" s="279"/>
      <c r="E62" s="279"/>
      <c r="F62" s="279"/>
      <c r="G62" s="8">
        <v>53</v>
      </c>
      <c r="H62" s="47">
        <f>H40+H61</f>
        <v>0</v>
      </c>
      <c r="I62" s="47">
        <f t="shared" ref="I62:Y62" si="16">I40+I61</f>
        <v>0</v>
      </c>
      <c r="J62" s="47">
        <f t="shared" si="16"/>
        <v>0</v>
      </c>
      <c r="K62" s="47">
        <f t="shared" si="16"/>
        <v>0</v>
      </c>
      <c r="L62" s="47">
        <f t="shared" si="16"/>
        <v>0</v>
      </c>
      <c r="M62" s="47">
        <f t="shared" si="16"/>
        <v>0</v>
      </c>
      <c r="N62" s="47">
        <f t="shared" si="16"/>
        <v>0</v>
      </c>
      <c r="O62" s="47">
        <f t="shared" si="16"/>
        <v>0</v>
      </c>
      <c r="P62" s="47">
        <f t="shared" si="16"/>
        <v>0</v>
      </c>
      <c r="Q62" s="47">
        <f t="shared" si="16"/>
        <v>0</v>
      </c>
      <c r="R62" s="47">
        <f t="shared" si="16"/>
        <v>0</v>
      </c>
      <c r="S62" s="47">
        <f t="shared" si="16"/>
        <v>0</v>
      </c>
      <c r="T62" s="47">
        <f t="shared" si="16"/>
        <v>0</v>
      </c>
      <c r="U62" s="47">
        <f t="shared" si="16"/>
        <v>0</v>
      </c>
      <c r="V62" s="47">
        <f t="shared" si="16"/>
        <v>-6802101</v>
      </c>
      <c r="W62" s="47">
        <f t="shared" si="16"/>
        <v>-6802101</v>
      </c>
      <c r="X62" s="47">
        <f t="shared" si="16"/>
        <v>0</v>
      </c>
      <c r="Y62" s="47">
        <f t="shared" si="16"/>
        <v>-6802101</v>
      </c>
    </row>
    <row r="63" spans="1:25" ht="29.25" customHeight="1" x14ac:dyDescent="0.25">
      <c r="A63" s="280" t="s">
        <v>429</v>
      </c>
      <c r="B63" s="280"/>
      <c r="C63" s="280"/>
      <c r="D63" s="280"/>
      <c r="E63" s="280"/>
      <c r="F63" s="280"/>
      <c r="G63" s="9">
        <v>54</v>
      </c>
      <c r="H63" s="48">
        <f>SUM(H50:H58)</f>
        <v>0</v>
      </c>
      <c r="I63" s="48">
        <f t="shared" ref="I63:Y63" si="17">SUM(I50:I58)</f>
        <v>0</v>
      </c>
      <c r="J63" s="48">
        <f t="shared" si="17"/>
        <v>0</v>
      </c>
      <c r="K63" s="48">
        <f t="shared" si="17"/>
        <v>0</v>
      </c>
      <c r="L63" s="48">
        <f t="shared" si="17"/>
        <v>0</v>
      </c>
      <c r="M63" s="48">
        <f t="shared" si="17"/>
        <v>0</v>
      </c>
      <c r="N63" s="48">
        <f t="shared" si="17"/>
        <v>0</v>
      </c>
      <c r="O63" s="48">
        <f t="shared" si="17"/>
        <v>0</v>
      </c>
      <c r="P63" s="48">
        <f t="shared" si="17"/>
        <v>0</v>
      </c>
      <c r="Q63" s="48">
        <f t="shared" si="17"/>
        <v>0</v>
      </c>
      <c r="R63" s="48">
        <f t="shared" si="17"/>
        <v>0</v>
      </c>
      <c r="S63" s="48">
        <f t="shared" si="17"/>
        <v>0</v>
      </c>
      <c r="T63" s="48">
        <f t="shared" si="17"/>
        <v>0</v>
      </c>
      <c r="U63" s="48">
        <f t="shared" si="17"/>
        <v>0</v>
      </c>
      <c r="V63" s="48">
        <f t="shared" si="17"/>
        <v>0</v>
      </c>
      <c r="W63" s="48">
        <f t="shared" si="17"/>
        <v>0</v>
      </c>
      <c r="X63" s="48">
        <f t="shared" si="17"/>
        <v>0</v>
      </c>
      <c r="Y63" s="48">
        <f t="shared" si="17"/>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8" scale="5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234"/>
  <sheetViews>
    <sheetView tabSelected="1" topLeftCell="A13" workbookViewId="0">
      <selection activeCell="A39" sqref="A39"/>
    </sheetView>
  </sheetViews>
  <sheetFormatPr defaultColWidth="9.109375" defaultRowHeight="13.2" x14ac:dyDescent="0.25"/>
  <cols>
    <col min="1" max="3" width="9.109375" style="124"/>
    <col min="4" max="4" width="11.109375" style="124" customWidth="1"/>
    <col min="5" max="5" width="9.109375" style="124"/>
    <col min="6" max="6" width="6.33203125" style="124" customWidth="1"/>
    <col min="7" max="7" width="9.109375" style="124"/>
    <col min="8" max="8" width="10.33203125" style="124" customWidth="1"/>
    <col min="9" max="9" width="22.5546875" style="124" customWidth="1"/>
    <col min="10" max="10" width="8.6640625" style="124" customWidth="1"/>
    <col min="11" max="11" width="5.44140625" style="124" customWidth="1"/>
    <col min="12" max="12" width="9.44140625" style="124" customWidth="1"/>
    <col min="13" max="13" width="3.88671875" style="124" customWidth="1"/>
    <col min="14" max="14" width="20.109375" style="124" customWidth="1"/>
    <col min="15" max="15" width="22.44140625" style="124" customWidth="1"/>
    <col min="16" max="16" width="23.88671875" style="124" customWidth="1"/>
    <col min="17" max="16384" width="9.109375" style="124"/>
  </cols>
  <sheetData>
    <row r="1" spans="1:19" ht="12.75" customHeight="1" x14ac:dyDescent="0.25">
      <c r="A1" s="282" t="s">
        <v>466</v>
      </c>
      <c r="B1" s="282"/>
      <c r="C1" s="282"/>
      <c r="D1" s="282"/>
      <c r="E1" s="282"/>
      <c r="F1" s="282"/>
      <c r="G1" s="282"/>
      <c r="H1" s="282"/>
      <c r="I1" s="282"/>
      <c r="J1" s="282"/>
      <c r="K1" s="282"/>
      <c r="L1" s="282"/>
      <c r="M1" s="282"/>
      <c r="N1" s="282"/>
      <c r="O1" s="282"/>
      <c r="P1" s="282"/>
      <c r="Q1" s="282"/>
      <c r="R1" s="282"/>
      <c r="S1" s="282"/>
    </row>
    <row r="2" spans="1:19" x14ac:dyDescent="0.25">
      <c r="A2" s="282"/>
      <c r="B2" s="282"/>
      <c r="C2" s="282"/>
      <c r="D2" s="282"/>
      <c r="E2" s="282"/>
      <c r="F2" s="282"/>
      <c r="G2" s="282"/>
      <c r="H2" s="282"/>
      <c r="I2" s="282"/>
      <c r="J2" s="282"/>
      <c r="K2" s="282"/>
      <c r="L2" s="282"/>
      <c r="M2" s="282"/>
      <c r="N2" s="282"/>
      <c r="O2" s="282"/>
      <c r="P2" s="282"/>
      <c r="Q2" s="282"/>
      <c r="R2" s="282"/>
      <c r="S2" s="282"/>
    </row>
    <row r="3" spans="1:19" x14ac:dyDescent="0.25">
      <c r="A3" s="282"/>
      <c r="B3" s="282"/>
      <c r="C3" s="282"/>
      <c r="D3" s="282"/>
      <c r="E3" s="282"/>
      <c r="F3" s="282"/>
      <c r="G3" s="282"/>
      <c r="H3" s="282"/>
      <c r="I3" s="282"/>
      <c r="J3" s="282"/>
      <c r="K3" s="282"/>
      <c r="L3" s="282"/>
      <c r="M3" s="282"/>
      <c r="N3" s="282"/>
      <c r="O3" s="282"/>
      <c r="P3" s="282"/>
      <c r="Q3" s="282"/>
      <c r="R3" s="282"/>
      <c r="S3" s="282"/>
    </row>
    <row r="4" spans="1:19" x14ac:dyDescent="0.25">
      <c r="A4" s="282"/>
      <c r="B4" s="282"/>
      <c r="C4" s="282"/>
      <c r="D4" s="282"/>
      <c r="E4" s="282"/>
      <c r="F4" s="282"/>
      <c r="G4" s="282"/>
      <c r="H4" s="282"/>
      <c r="I4" s="282"/>
      <c r="J4" s="282"/>
      <c r="K4" s="282"/>
      <c r="L4" s="282"/>
      <c r="M4" s="282"/>
      <c r="N4" s="282"/>
      <c r="O4" s="282"/>
      <c r="P4" s="282"/>
      <c r="Q4" s="282"/>
      <c r="R4" s="282"/>
      <c r="S4" s="282"/>
    </row>
    <row r="5" spans="1:19" x14ac:dyDescent="0.25">
      <c r="A5" s="282"/>
      <c r="B5" s="282"/>
      <c r="C5" s="282"/>
      <c r="D5" s="282"/>
      <c r="E5" s="282"/>
      <c r="F5" s="282"/>
      <c r="G5" s="282"/>
      <c r="H5" s="282"/>
      <c r="I5" s="282"/>
      <c r="J5" s="282"/>
      <c r="K5" s="282"/>
      <c r="L5" s="282"/>
      <c r="M5" s="282"/>
      <c r="N5" s="282"/>
      <c r="O5" s="282"/>
      <c r="P5" s="282"/>
      <c r="Q5" s="282"/>
      <c r="R5" s="282"/>
      <c r="S5" s="282"/>
    </row>
    <row r="6" spans="1:19" x14ac:dyDescent="0.25">
      <c r="A6" s="282"/>
      <c r="B6" s="282"/>
      <c r="C6" s="282"/>
      <c r="D6" s="282"/>
      <c r="E6" s="282"/>
      <c r="F6" s="282"/>
      <c r="G6" s="282"/>
      <c r="H6" s="282"/>
      <c r="I6" s="282"/>
      <c r="J6" s="282"/>
      <c r="K6" s="282"/>
      <c r="L6" s="282"/>
      <c r="M6" s="282"/>
      <c r="N6" s="282"/>
      <c r="O6" s="282"/>
      <c r="P6" s="282"/>
      <c r="Q6" s="282"/>
      <c r="R6" s="282"/>
      <c r="S6" s="282"/>
    </row>
    <row r="7" spans="1:19" x14ac:dyDescent="0.25">
      <c r="A7" s="282"/>
      <c r="B7" s="282"/>
      <c r="C7" s="282"/>
      <c r="D7" s="282"/>
      <c r="E7" s="282"/>
      <c r="F7" s="282"/>
      <c r="G7" s="282"/>
      <c r="H7" s="282"/>
      <c r="I7" s="282"/>
      <c r="J7" s="282"/>
      <c r="K7" s="282"/>
      <c r="L7" s="282"/>
      <c r="M7" s="282"/>
      <c r="N7" s="282"/>
      <c r="O7" s="282"/>
      <c r="P7" s="282"/>
      <c r="Q7" s="282"/>
      <c r="R7" s="282"/>
      <c r="S7" s="282"/>
    </row>
    <row r="8" spans="1:19" x14ac:dyDescent="0.25">
      <c r="A8" s="282"/>
      <c r="B8" s="282"/>
      <c r="C8" s="282"/>
      <c r="D8" s="282"/>
      <c r="E8" s="282"/>
      <c r="F8" s="282"/>
      <c r="G8" s="282"/>
      <c r="H8" s="282"/>
      <c r="I8" s="282"/>
      <c r="J8" s="282"/>
      <c r="K8" s="282"/>
      <c r="L8" s="282"/>
      <c r="M8" s="282"/>
      <c r="N8" s="282"/>
      <c r="O8" s="282"/>
      <c r="P8" s="282"/>
      <c r="Q8" s="282"/>
      <c r="R8" s="282"/>
      <c r="S8" s="282"/>
    </row>
    <row r="9" spans="1:19" x14ac:dyDescent="0.25">
      <c r="A9" s="282"/>
      <c r="B9" s="282"/>
      <c r="C9" s="282"/>
      <c r="D9" s="282"/>
      <c r="E9" s="282"/>
      <c r="F9" s="282"/>
      <c r="G9" s="282"/>
      <c r="H9" s="282"/>
      <c r="I9" s="282"/>
      <c r="J9" s="282"/>
      <c r="K9" s="282"/>
      <c r="L9" s="282"/>
      <c r="M9" s="282"/>
      <c r="N9" s="282"/>
      <c r="O9" s="282"/>
      <c r="P9" s="282"/>
      <c r="Q9" s="282"/>
      <c r="R9" s="282"/>
      <c r="S9" s="282"/>
    </row>
    <row r="10" spans="1:19" x14ac:dyDescent="0.25">
      <c r="A10" s="282"/>
      <c r="B10" s="282"/>
      <c r="C10" s="282"/>
      <c r="D10" s="282"/>
      <c r="E10" s="282"/>
      <c r="F10" s="282"/>
      <c r="G10" s="282"/>
      <c r="H10" s="282"/>
      <c r="I10" s="282"/>
      <c r="J10" s="282"/>
      <c r="K10" s="282"/>
      <c r="L10" s="282"/>
      <c r="M10" s="282"/>
      <c r="N10" s="282"/>
      <c r="O10" s="282"/>
      <c r="P10" s="282"/>
      <c r="Q10" s="282"/>
      <c r="R10" s="282"/>
      <c r="S10" s="282"/>
    </row>
    <row r="11" spans="1:19" x14ac:dyDescent="0.25">
      <c r="A11" s="282"/>
      <c r="B11" s="282"/>
      <c r="C11" s="282"/>
      <c r="D11" s="282"/>
      <c r="E11" s="282"/>
      <c r="F11" s="282"/>
      <c r="G11" s="282"/>
      <c r="H11" s="282"/>
      <c r="I11" s="282"/>
      <c r="J11" s="282"/>
      <c r="K11" s="282"/>
      <c r="L11" s="282"/>
      <c r="M11" s="282"/>
      <c r="N11" s="282"/>
      <c r="O11" s="282"/>
      <c r="P11" s="282"/>
      <c r="Q11" s="282"/>
      <c r="R11" s="282"/>
      <c r="S11" s="282"/>
    </row>
    <row r="12" spans="1:19" x14ac:dyDescent="0.25">
      <c r="A12" s="282"/>
      <c r="B12" s="282"/>
      <c r="C12" s="282"/>
      <c r="D12" s="282"/>
      <c r="E12" s="282"/>
      <c r="F12" s="282"/>
      <c r="G12" s="282"/>
      <c r="H12" s="282"/>
      <c r="I12" s="282"/>
      <c r="J12" s="282"/>
      <c r="K12" s="282"/>
      <c r="L12" s="282"/>
      <c r="M12" s="282"/>
      <c r="N12" s="282"/>
      <c r="O12" s="282"/>
      <c r="P12" s="282"/>
      <c r="Q12" s="282"/>
      <c r="R12" s="282"/>
      <c r="S12" s="282"/>
    </row>
    <row r="13" spans="1:19" x14ac:dyDescent="0.25">
      <c r="A13" s="282"/>
      <c r="B13" s="282"/>
      <c r="C13" s="282"/>
      <c r="D13" s="282"/>
      <c r="E13" s="282"/>
      <c r="F13" s="282"/>
      <c r="G13" s="282"/>
      <c r="H13" s="282"/>
      <c r="I13" s="282"/>
      <c r="J13" s="282"/>
      <c r="K13" s="282"/>
      <c r="L13" s="282"/>
      <c r="M13" s="282"/>
      <c r="N13" s="282"/>
      <c r="O13" s="282"/>
      <c r="P13" s="282"/>
      <c r="Q13" s="282"/>
      <c r="R13" s="282"/>
      <c r="S13" s="282"/>
    </row>
    <row r="14" spans="1:19" x14ac:dyDescent="0.25">
      <c r="A14" s="282"/>
      <c r="B14" s="282"/>
      <c r="C14" s="282"/>
      <c r="D14" s="282"/>
      <c r="E14" s="282"/>
      <c r="F14" s="282"/>
      <c r="G14" s="282"/>
      <c r="H14" s="282"/>
      <c r="I14" s="282"/>
      <c r="J14" s="282"/>
      <c r="K14" s="282"/>
      <c r="L14" s="282"/>
      <c r="M14" s="282"/>
      <c r="N14" s="282"/>
      <c r="O14" s="282"/>
      <c r="P14" s="282"/>
      <c r="Q14" s="282"/>
      <c r="R14" s="282"/>
      <c r="S14" s="282"/>
    </row>
    <row r="15" spans="1:19" x14ac:dyDescent="0.25">
      <c r="A15" s="282"/>
      <c r="B15" s="282"/>
      <c r="C15" s="282"/>
      <c r="D15" s="282"/>
      <c r="E15" s="282"/>
      <c r="F15" s="282"/>
      <c r="G15" s="282"/>
      <c r="H15" s="282"/>
      <c r="I15" s="282"/>
      <c r="J15" s="282"/>
      <c r="K15" s="282"/>
      <c r="L15" s="282"/>
      <c r="M15" s="282"/>
      <c r="N15" s="282"/>
      <c r="O15" s="282"/>
      <c r="P15" s="282"/>
      <c r="Q15" s="282"/>
      <c r="R15" s="282"/>
      <c r="S15" s="282"/>
    </row>
    <row r="16" spans="1:19" x14ac:dyDescent="0.25">
      <c r="A16" s="282"/>
      <c r="B16" s="282"/>
      <c r="C16" s="282"/>
      <c r="D16" s="282"/>
      <c r="E16" s="282"/>
      <c r="F16" s="282"/>
      <c r="G16" s="282"/>
      <c r="H16" s="282"/>
      <c r="I16" s="282"/>
      <c r="J16" s="282"/>
      <c r="K16" s="282"/>
      <c r="L16" s="282"/>
      <c r="M16" s="282"/>
      <c r="N16" s="282"/>
      <c r="O16" s="282"/>
      <c r="P16" s="282"/>
      <c r="Q16" s="282"/>
      <c r="R16" s="282"/>
      <c r="S16" s="282"/>
    </row>
    <row r="17" spans="1:19" x14ac:dyDescent="0.25">
      <c r="A17" s="282"/>
      <c r="B17" s="282"/>
      <c r="C17" s="282"/>
      <c r="D17" s="282"/>
      <c r="E17" s="282"/>
      <c r="F17" s="282"/>
      <c r="G17" s="282"/>
      <c r="H17" s="282"/>
      <c r="I17" s="282"/>
      <c r="J17" s="282"/>
      <c r="K17" s="282"/>
      <c r="L17" s="282"/>
      <c r="M17" s="282"/>
      <c r="N17" s="282"/>
      <c r="O17" s="282"/>
      <c r="P17" s="282"/>
      <c r="Q17" s="282"/>
      <c r="R17" s="282"/>
      <c r="S17" s="282"/>
    </row>
    <row r="18" spans="1:19" x14ac:dyDescent="0.25">
      <c r="A18" s="282"/>
      <c r="B18" s="282"/>
      <c r="C18" s="282"/>
      <c r="D18" s="282"/>
      <c r="E18" s="282"/>
      <c r="F18" s="282"/>
      <c r="G18" s="282"/>
      <c r="H18" s="282"/>
      <c r="I18" s="282"/>
      <c r="J18" s="282"/>
      <c r="K18" s="282"/>
      <c r="L18" s="282"/>
      <c r="M18" s="282"/>
      <c r="N18" s="282"/>
      <c r="O18" s="282"/>
      <c r="P18" s="282"/>
      <c r="Q18" s="282"/>
      <c r="R18" s="282"/>
      <c r="S18" s="282"/>
    </row>
    <row r="19" spans="1:19" x14ac:dyDescent="0.25">
      <c r="A19" s="282"/>
      <c r="B19" s="282"/>
      <c r="C19" s="282"/>
      <c r="D19" s="282"/>
      <c r="E19" s="282"/>
      <c r="F19" s="282"/>
      <c r="G19" s="282"/>
      <c r="H19" s="282"/>
      <c r="I19" s="282"/>
      <c r="J19" s="282"/>
      <c r="K19" s="282"/>
      <c r="L19" s="282"/>
      <c r="M19" s="282"/>
      <c r="N19" s="282"/>
      <c r="O19" s="282"/>
      <c r="P19" s="282"/>
      <c r="Q19" s="282"/>
      <c r="R19" s="282"/>
      <c r="S19" s="282"/>
    </row>
    <row r="20" spans="1:19" x14ac:dyDescent="0.25">
      <c r="A20" s="282"/>
      <c r="B20" s="282"/>
      <c r="C20" s="282"/>
      <c r="D20" s="282"/>
      <c r="E20" s="282"/>
      <c r="F20" s="282"/>
      <c r="G20" s="282"/>
      <c r="H20" s="282"/>
      <c r="I20" s="282"/>
      <c r="J20" s="282"/>
      <c r="K20" s="282"/>
      <c r="L20" s="282"/>
      <c r="M20" s="282"/>
      <c r="N20" s="282"/>
      <c r="O20" s="282"/>
      <c r="P20" s="282"/>
      <c r="Q20" s="282"/>
      <c r="R20" s="282"/>
      <c r="S20" s="282"/>
    </row>
    <row r="21" spans="1:19" x14ac:dyDescent="0.25">
      <c r="A21" s="282"/>
      <c r="B21" s="282"/>
      <c r="C21" s="282"/>
      <c r="D21" s="282"/>
      <c r="E21" s="282"/>
      <c r="F21" s="282"/>
      <c r="G21" s="282"/>
      <c r="H21" s="282"/>
      <c r="I21" s="282"/>
      <c r="J21" s="282"/>
      <c r="K21" s="282"/>
      <c r="L21" s="282"/>
      <c r="M21" s="282"/>
      <c r="N21" s="282"/>
      <c r="O21" s="282"/>
      <c r="P21" s="282"/>
      <c r="Q21" s="282"/>
      <c r="R21" s="282"/>
      <c r="S21" s="282"/>
    </row>
    <row r="22" spans="1:19" x14ac:dyDescent="0.25">
      <c r="A22" s="282"/>
      <c r="B22" s="282"/>
      <c r="C22" s="282"/>
      <c r="D22" s="282"/>
      <c r="E22" s="282"/>
      <c r="F22" s="282"/>
      <c r="G22" s="282"/>
      <c r="H22" s="282"/>
      <c r="I22" s="282"/>
      <c r="J22" s="282"/>
      <c r="K22" s="282"/>
      <c r="L22" s="282"/>
      <c r="M22" s="282"/>
      <c r="N22" s="282"/>
      <c r="O22" s="282"/>
      <c r="P22" s="282"/>
      <c r="Q22" s="282"/>
      <c r="R22" s="282"/>
      <c r="S22" s="282"/>
    </row>
    <row r="23" spans="1:19" x14ac:dyDescent="0.25">
      <c r="A23" s="282"/>
      <c r="B23" s="282"/>
      <c r="C23" s="282"/>
      <c r="D23" s="282"/>
      <c r="E23" s="282"/>
      <c r="F23" s="282"/>
      <c r="G23" s="282"/>
      <c r="H23" s="282"/>
      <c r="I23" s="282"/>
      <c r="J23" s="282"/>
      <c r="K23" s="282"/>
      <c r="L23" s="282"/>
      <c r="M23" s="282"/>
      <c r="N23" s="282"/>
      <c r="O23" s="282"/>
      <c r="P23" s="282"/>
      <c r="Q23" s="282"/>
      <c r="R23" s="282"/>
      <c r="S23" s="282"/>
    </row>
    <row r="24" spans="1:19" x14ac:dyDescent="0.25">
      <c r="A24" s="282"/>
      <c r="B24" s="282"/>
      <c r="C24" s="282"/>
      <c r="D24" s="282"/>
      <c r="E24" s="282"/>
      <c r="F24" s="282"/>
      <c r="G24" s="282"/>
      <c r="H24" s="282"/>
      <c r="I24" s="282"/>
      <c r="J24" s="282"/>
      <c r="K24" s="282"/>
      <c r="L24" s="282"/>
      <c r="M24" s="282"/>
      <c r="N24" s="282"/>
      <c r="O24" s="282"/>
      <c r="P24" s="282"/>
      <c r="Q24" s="282"/>
      <c r="R24" s="282"/>
      <c r="S24" s="282"/>
    </row>
    <row r="25" spans="1:19" ht="119.25" customHeight="1" x14ac:dyDescent="0.25">
      <c r="A25" s="282"/>
      <c r="B25" s="282"/>
      <c r="C25" s="282"/>
      <c r="D25" s="282"/>
      <c r="E25" s="282"/>
      <c r="F25" s="282"/>
      <c r="G25" s="282"/>
      <c r="H25" s="282"/>
      <c r="I25" s="282"/>
      <c r="J25" s="282"/>
      <c r="K25" s="282"/>
      <c r="L25" s="282"/>
      <c r="M25" s="282"/>
      <c r="N25" s="282"/>
      <c r="O25" s="282"/>
      <c r="P25" s="282"/>
      <c r="Q25" s="282"/>
      <c r="R25" s="282"/>
      <c r="S25" s="282"/>
    </row>
    <row r="26" spans="1:19" ht="90" customHeight="1" x14ac:dyDescent="0.25">
      <c r="A26" s="282"/>
      <c r="B26" s="282"/>
      <c r="C26" s="282"/>
      <c r="D26" s="282"/>
      <c r="E26" s="282"/>
      <c r="F26" s="282"/>
      <c r="G26" s="282"/>
      <c r="H26" s="282"/>
      <c r="I26" s="282"/>
      <c r="J26" s="282"/>
      <c r="K26" s="282"/>
      <c r="L26" s="282"/>
      <c r="M26" s="282"/>
      <c r="N26" s="282"/>
      <c r="O26" s="282"/>
      <c r="P26" s="282"/>
      <c r="Q26" s="282"/>
      <c r="R26" s="282"/>
      <c r="S26" s="282"/>
    </row>
    <row r="27" spans="1:19" ht="87" customHeight="1" x14ac:dyDescent="0.25">
      <c r="A27" s="282"/>
      <c r="B27" s="282"/>
      <c r="C27" s="282"/>
      <c r="D27" s="282"/>
      <c r="E27" s="282"/>
      <c r="F27" s="282"/>
      <c r="G27" s="282"/>
      <c r="H27" s="282"/>
      <c r="I27" s="282"/>
      <c r="J27" s="282"/>
      <c r="K27" s="282"/>
      <c r="L27" s="282"/>
      <c r="M27" s="282"/>
      <c r="N27" s="282"/>
      <c r="O27" s="282"/>
      <c r="P27" s="282"/>
      <c r="Q27" s="282"/>
      <c r="R27" s="282"/>
      <c r="S27" s="282"/>
    </row>
    <row r="28" spans="1:19" ht="84" customHeight="1" x14ac:dyDescent="0.25">
      <c r="A28" s="282"/>
      <c r="B28" s="282"/>
      <c r="C28" s="282"/>
      <c r="D28" s="282"/>
      <c r="E28" s="282"/>
      <c r="F28" s="282"/>
      <c r="G28" s="282"/>
      <c r="H28" s="282"/>
      <c r="I28" s="282"/>
      <c r="J28" s="282"/>
      <c r="K28" s="282"/>
      <c r="L28" s="282"/>
      <c r="M28" s="282"/>
      <c r="N28" s="282"/>
      <c r="O28" s="282"/>
      <c r="P28" s="282"/>
      <c r="Q28" s="282"/>
      <c r="R28" s="282"/>
      <c r="S28" s="282"/>
    </row>
    <row r="29" spans="1:19" ht="148.5" customHeight="1" x14ac:dyDescent="0.25">
      <c r="A29" s="282"/>
      <c r="B29" s="282"/>
      <c r="C29" s="282"/>
      <c r="D29" s="282"/>
      <c r="E29" s="282"/>
      <c r="F29" s="282"/>
      <c r="G29" s="282"/>
      <c r="H29" s="282"/>
      <c r="I29" s="282"/>
      <c r="J29" s="282"/>
      <c r="K29" s="282"/>
      <c r="L29" s="282"/>
      <c r="M29" s="282"/>
      <c r="N29" s="282"/>
      <c r="O29" s="282"/>
      <c r="P29" s="282"/>
      <c r="Q29" s="282"/>
      <c r="R29" s="282"/>
      <c r="S29" s="282"/>
    </row>
    <row r="30" spans="1:19" ht="165" customHeight="1" x14ac:dyDescent="0.25">
      <c r="A30" s="282"/>
      <c r="B30" s="282"/>
      <c r="C30" s="282"/>
      <c r="D30" s="282"/>
      <c r="E30" s="282"/>
      <c r="F30" s="282"/>
      <c r="G30" s="282"/>
      <c r="H30" s="282"/>
      <c r="I30" s="282"/>
      <c r="J30" s="282"/>
      <c r="K30" s="282"/>
      <c r="L30" s="282"/>
      <c r="M30" s="282"/>
      <c r="N30" s="282"/>
      <c r="O30" s="282"/>
      <c r="P30" s="282"/>
      <c r="Q30" s="282"/>
      <c r="R30" s="282"/>
      <c r="S30" s="282"/>
    </row>
    <row r="31" spans="1:19" ht="12.75" customHeight="1" x14ac:dyDescent="0.25">
      <c r="A31" s="283" t="s">
        <v>470</v>
      </c>
      <c r="B31" s="283"/>
      <c r="C31" s="283"/>
      <c r="D31" s="283"/>
      <c r="E31" s="283"/>
      <c r="F31" s="283"/>
      <c r="G31" s="283"/>
      <c r="H31" s="283"/>
      <c r="I31" s="283"/>
      <c r="J31" s="283"/>
      <c r="K31" s="283"/>
      <c r="L31" s="283"/>
      <c r="M31" s="283"/>
      <c r="N31" s="283"/>
      <c r="O31" s="283"/>
      <c r="P31" s="283"/>
      <c r="Q31" s="283"/>
      <c r="R31" s="283"/>
      <c r="S31" s="283"/>
    </row>
    <row r="32" spans="1:19" x14ac:dyDescent="0.25">
      <c r="A32" s="283"/>
      <c r="B32" s="283"/>
      <c r="C32" s="283"/>
      <c r="D32" s="283"/>
      <c r="E32" s="283"/>
      <c r="F32" s="283"/>
      <c r="G32" s="283"/>
      <c r="H32" s="283"/>
      <c r="I32" s="283"/>
      <c r="J32" s="283"/>
      <c r="K32" s="283"/>
      <c r="L32" s="283"/>
      <c r="M32" s="283"/>
      <c r="N32" s="283"/>
      <c r="O32" s="283"/>
      <c r="P32" s="283"/>
      <c r="Q32" s="283"/>
      <c r="R32" s="283"/>
      <c r="S32" s="283"/>
    </row>
    <row r="33" spans="1:19" x14ac:dyDescent="0.25">
      <c r="A33" s="283"/>
      <c r="B33" s="283"/>
      <c r="C33" s="283"/>
      <c r="D33" s="283"/>
      <c r="E33" s="283"/>
      <c r="F33" s="283"/>
      <c r="G33" s="283"/>
      <c r="H33" s="283"/>
      <c r="I33" s="283"/>
      <c r="J33" s="283"/>
      <c r="K33" s="283"/>
      <c r="L33" s="283"/>
      <c r="M33" s="283"/>
      <c r="N33" s="283"/>
      <c r="O33" s="283"/>
      <c r="P33" s="283"/>
      <c r="Q33" s="283"/>
      <c r="R33" s="283"/>
      <c r="S33" s="283"/>
    </row>
    <row r="34" spans="1:19" x14ac:dyDescent="0.25">
      <c r="A34" s="283"/>
      <c r="B34" s="283"/>
      <c r="C34" s="283"/>
      <c r="D34" s="283"/>
      <c r="E34" s="283"/>
      <c r="F34" s="283"/>
      <c r="G34" s="283"/>
      <c r="H34" s="283"/>
      <c r="I34" s="283"/>
      <c r="J34" s="283"/>
      <c r="K34" s="283"/>
      <c r="L34" s="283"/>
      <c r="M34" s="283"/>
      <c r="N34" s="283"/>
      <c r="O34" s="283"/>
      <c r="P34" s="283"/>
      <c r="Q34" s="283"/>
      <c r="R34" s="283"/>
      <c r="S34" s="283"/>
    </row>
    <row r="35" spans="1:19" x14ac:dyDescent="0.25">
      <c r="A35" s="283"/>
      <c r="B35" s="283"/>
      <c r="C35" s="283"/>
      <c r="D35" s="283"/>
      <c r="E35" s="283"/>
      <c r="F35" s="283"/>
      <c r="G35" s="283"/>
      <c r="H35" s="283"/>
      <c r="I35" s="283"/>
      <c r="J35" s="283"/>
      <c r="K35" s="283"/>
      <c r="L35" s="283"/>
      <c r="M35" s="283"/>
      <c r="N35" s="283"/>
      <c r="O35" s="283"/>
      <c r="P35" s="283"/>
      <c r="Q35" s="283"/>
      <c r="R35" s="283"/>
      <c r="S35" s="283"/>
    </row>
    <row r="36" spans="1:19" x14ac:dyDescent="0.25">
      <c r="A36" s="283"/>
      <c r="B36" s="283"/>
      <c r="C36" s="283"/>
      <c r="D36" s="283"/>
      <c r="E36" s="283"/>
      <c r="F36" s="283"/>
      <c r="G36" s="283"/>
      <c r="H36" s="283"/>
      <c r="I36" s="283"/>
      <c r="J36" s="283"/>
      <c r="K36" s="283"/>
      <c r="L36" s="283"/>
      <c r="M36" s="283"/>
      <c r="N36" s="283"/>
      <c r="O36" s="283"/>
      <c r="P36" s="283"/>
      <c r="Q36" s="283"/>
      <c r="R36" s="283"/>
      <c r="S36" s="283"/>
    </row>
    <row r="37" spans="1:19" x14ac:dyDescent="0.25">
      <c r="A37" s="125"/>
      <c r="B37" s="125"/>
      <c r="C37" s="125"/>
      <c r="D37" s="125"/>
      <c r="E37" s="125"/>
      <c r="F37" s="125"/>
      <c r="G37" s="125"/>
      <c r="H37" s="125"/>
      <c r="I37" s="125"/>
      <c r="J37" s="125"/>
      <c r="K37" s="125"/>
      <c r="L37" s="125"/>
      <c r="M37" s="125"/>
      <c r="N37" s="125"/>
      <c r="O37" s="125"/>
      <c r="P37" s="125"/>
      <c r="Q37" s="125"/>
      <c r="R37" s="125"/>
      <c r="S37" s="125"/>
    </row>
    <row r="38" spans="1:19" x14ac:dyDescent="0.25">
      <c r="A38" s="125"/>
      <c r="B38" s="125"/>
      <c r="C38" s="125"/>
      <c r="D38" s="125"/>
      <c r="E38" s="125"/>
      <c r="F38" s="125"/>
      <c r="G38" s="125"/>
      <c r="H38" s="125"/>
      <c r="I38" s="125"/>
      <c r="J38" s="125"/>
      <c r="K38" s="125"/>
      <c r="L38" s="125"/>
      <c r="M38" s="125"/>
      <c r="N38" s="125"/>
      <c r="O38" s="125"/>
      <c r="P38" s="125"/>
      <c r="Q38" s="125"/>
      <c r="R38" s="125"/>
      <c r="S38" s="125"/>
    </row>
    <row r="39" spans="1:19" x14ac:dyDescent="0.25">
      <c r="A39" s="127" t="s">
        <v>467</v>
      </c>
      <c r="B39" s="125"/>
      <c r="C39" s="125"/>
      <c r="D39" s="125"/>
      <c r="E39" s="125"/>
      <c r="F39" s="125"/>
      <c r="G39" s="125"/>
      <c r="H39" s="125"/>
      <c r="I39" s="125"/>
      <c r="J39" s="125"/>
      <c r="K39" s="125"/>
      <c r="L39" s="125"/>
      <c r="M39" s="125"/>
      <c r="N39" s="125"/>
      <c r="O39" s="125"/>
      <c r="P39" s="125"/>
      <c r="Q39" s="125"/>
      <c r="R39" s="125"/>
      <c r="S39" s="125"/>
    </row>
    <row r="40" spans="1:19" x14ac:dyDescent="0.25">
      <c r="A40" s="125"/>
      <c r="B40" s="125"/>
      <c r="C40" s="125"/>
      <c r="D40" s="125"/>
      <c r="E40" s="125"/>
      <c r="F40" s="125"/>
      <c r="G40" s="125"/>
      <c r="H40" s="125"/>
      <c r="I40" s="125"/>
      <c r="J40" s="125"/>
      <c r="K40" s="125"/>
      <c r="L40" s="125"/>
      <c r="M40" s="125"/>
      <c r="N40" s="125"/>
      <c r="O40" s="125"/>
      <c r="P40" s="125"/>
      <c r="Q40" s="125"/>
      <c r="R40" s="125"/>
      <c r="S40" s="125"/>
    </row>
    <row r="41" spans="1:19" x14ac:dyDescent="0.25">
      <c r="A41" s="128"/>
      <c r="B41" s="128"/>
      <c r="C41" s="128"/>
      <c r="D41" s="128"/>
      <c r="E41" s="128"/>
      <c r="F41" s="128"/>
      <c r="G41" s="128"/>
      <c r="H41" s="128"/>
      <c r="I41" s="128"/>
      <c r="J41" s="128"/>
      <c r="K41" s="128"/>
      <c r="L41" s="128"/>
      <c r="M41" s="128"/>
      <c r="N41" s="128"/>
      <c r="O41" s="128"/>
      <c r="P41" s="128"/>
      <c r="Q41" s="128"/>
      <c r="R41" s="128"/>
      <c r="S41" s="128"/>
    </row>
    <row r="42" spans="1:19" x14ac:dyDescent="0.25">
      <c r="A42" s="128"/>
      <c r="B42" s="128"/>
      <c r="C42" s="128"/>
      <c r="D42" s="128"/>
      <c r="E42" s="128"/>
      <c r="F42" s="128"/>
      <c r="G42" s="128"/>
      <c r="H42" s="128"/>
      <c r="I42" s="128"/>
      <c r="J42" s="128"/>
      <c r="K42" s="128"/>
      <c r="L42" s="128"/>
      <c r="M42" s="128"/>
      <c r="N42" s="128"/>
      <c r="O42" s="128"/>
      <c r="P42" s="128"/>
      <c r="Q42" s="128"/>
      <c r="R42" s="128"/>
      <c r="S42" s="128"/>
    </row>
    <row r="43" spans="1:19" x14ac:dyDescent="0.25">
      <c r="A43" s="128"/>
      <c r="B43" s="128"/>
      <c r="C43" s="128"/>
      <c r="D43" s="128"/>
      <c r="E43" s="128"/>
      <c r="F43" s="128"/>
      <c r="G43" s="128"/>
      <c r="H43" s="128"/>
      <c r="I43" s="128"/>
      <c r="J43" s="128"/>
      <c r="K43" s="128"/>
      <c r="L43" s="128"/>
      <c r="M43" s="128"/>
      <c r="N43" s="128"/>
      <c r="O43" s="128"/>
      <c r="P43" s="128"/>
      <c r="Q43" s="128"/>
      <c r="R43" s="128"/>
      <c r="S43" s="128"/>
    </row>
    <row r="44" spans="1:19" x14ac:dyDescent="0.25">
      <c r="A44" s="128"/>
      <c r="B44" s="128"/>
      <c r="C44" s="128"/>
      <c r="D44" s="128"/>
      <c r="E44" s="128"/>
      <c r="F44" s="128"/>
      <c r="G44" s="128"/>
      <c r="H44" s="128"/>
      <c r="I44" s="128"/>
      <c r="J44" s="128"/>
      <c r="K44" s="128"/>
      <c r="L44" s="128"/>
      <c r="M44" s="128"/>
      <c r="N44" s="128"/>
      <c r="O44" s="128"/>
      <c r="P44" s="128"/>
      <c r="Q44" s="128"/>
      <c r="R44" s="128"/>
      <c r="S44" s="128"/>
    </row>
    <row r="45" spans="1:19" x14ac:dyDescent="0.25">
      <c r="A45" s="128"/>
      <c r="B45" s="128"/>
      <c r="C45" s="128"/>
      <c r="D45" s="128"/>
      <c r="E45" s="128"/>
      <c r="F45" s="128"/>
      <c r="G45" s="128"/>
      <c r="H45" s="128"/>
      <c r="I45" s="128"/>
      <c r="J45" s="128"/>
      <c r="K45" s="128"/>
      <c r="L45" s="128"/>
      <c r="M45" s="128"/>
      <c r="N45" s="128"/>
      <c r="O45" s="128"/>
      <c r="P45" s="128"/>
      <c r="Q45" s="128"/>
      <c r="R45" s="128"/>
      <c r="S45" s="128"/>
    </row>
    <row r="46" spans="1:19" x14ac:dyDescent="0.25">
      <c r="A46" s="128"/>
      <c r="B46" s="128"/>
      <c r="C46" s="128"/>
      <c r="D46" s="128"/>
      <c r="E46" s="128"/>
      <c r="F46" s="128"/>
      <c r="G46" s="128"/>
      <c r="H46" s="128"/>
      <c r="I46" s="128"/>
      <c r="J46" s="128"/>
      <c r="K46" s="128"/>
      <c r="L46" s="128"/>
      <c r="M46" s="128"/>
      <c r="N46" s="128"/>
      <c r="O46" s="128"/>
      <c r="P46" s="128"/>
      <c r="Q46" s="128"/>
      <c r="R46" s="128"/>
      <c r="S46" s="128"/>
    </row>
    <row r="47" spans="1:19" x14ac:dyDescent="0.25">
      <c r="A47" s="128"/>
      <c r="B47" s="128"/>
      <c r="C47" s="128"/>
      <c r="D47" s="128"/>
      <c r="E47" s="128"/>
      <c r="F47" s="128"/>
      <c r="G47" s="128"/>
      <c r="H47" s="128"/>
      <c r="I47" s="128"/>
      <c r="J47" s="128"/>
      <c r="K47" s="128"/>
      <c r="L47" s="128"/>
      <c r="M47" s="128"/>
      <c r="N47" s="128"/>
      <c r="O47" s="128"/>
      <c r="P47" s="128"/>
      <c r="Q47" s="128"/>
      <c r="R47" s="128"/>
      <c r="S47" s="128"/>
    </row>
    <row r="48" spans="1:19" x14ac:dyDescent="0.25">
      <c r="A48" s="128"/>
      <c r="B48" s="128"/>
      <c r="C48" s="128"/>
      <c r="D48" s="128"/>
      <c r="E48" s="128"/>
      <c r="F48" s="128"/>
      <c r="G48" s="128"/>
      <c r="H48" s="128"/>
      <c r="I48" s="128"/>
      <c r="J48" s="128"/>
      <c r="K48" s="128"/>
      <c r="L48" s="128"/>
      <c r="M48" s="128"/>
      <c r="N48" s="128"/>
      <c r="O48" s="128"/>
      <c r="P48" s="128"/>
      <c r="Q48" s="128"/>
      <c r="R48" s="128"/>
      <c r="S48" s="128"/>
    </row>
    <row r="49" spans="1:19" x14ac:dyDescent="0.25">
      <c r="A49" s="128"/>
      <c r="B49" s="128"/>
      <c r="C49" s="128"/>
      <c r="D49" s="128"/>
      <c r="E49" s="128"/>
      <c r="F49" s="128"/>
      <c r="G49" s="128"/>
      <c r="H49" s="128"/>
      <c r="I49" s="128"/>
      <c r="J49" s="128"/>
      <c r="K49" s="128"/>
      <c r="L49" s="128"/>
      <c r="M49" s="128"/>
      <c r="N49" s="128"/>
      <c r="O49" s="128"/>
      <c r="P49" s="128"/>
      <c r="Q49" s="128"/>
      <c r="R49" s="128"/>
      <c r="S49" s="128"/>
    </row>
    <row r="50" spans="1:19" x14ac:dyDescent="0.25">
      <c r="A50" s="128"/>
      <c r="B50" s="128"/>
      <c r="C50" s="128"/>
      <c r="D50" s="128"/>
      <c r="E50" s="128"/>
      <c r="F50" s="128"/>
      <c r="G50" s="128"/>
      <c r="H50" s="128"/>
      <c r="I50" s="128"/>
      <c r="J50" s="128"/>
      <c r="K50" s="128"/>
      <c r="L50" s="128"/>
      <c r="M50" s="128"/>
      <c r="N50" s="128"/>
      <c r="O50" s="128"/>
      <c r="P50" s="128"/>
      <c r="Q50" s="128"/>
      <c r="R50" s="128"/>
      <c r="S50" s="128"/>
    </row>
    <row r="51" spans="1:19" x14ac:dyDescent="0.25">
      <c r="A51" s="128"/>
      <c r="B51" s="128"/>
      <c r="C51" s="128"/>
      <c r="D51" s="128"/>
      <c r="E51" s="128"/>
      <c r="F51" s="128"/>
      <c r="G51" s="128"/>
      <c r="H51" s="128"/>
      <c r="I51" s="128"/>
      <c r="J51" s="128"/>
      <c r="K51" s="128"/>
      <c r="L51" s="128"/>
      <c r="M51" s="128"/>
      <c r="N51" s="128"/>
      <c r="O51" s="128"/>
      <c r="P51" s="128"/>
      <c r="Q51" s="128"/>
      <c r="R51" s="128"/>
      <c r="S51" s="128"/>
    </row>
    <row r="52" spans="1:19" x14ac:dyDescent="0.25">
      <c r="A52" s="128"/>
      <c r="B52" s="128"/>
      <c r="C52" s="128"/>
      <c r="D52" s="128"/>
      <c r="E52" s="128"/>
      <c r="F52" s="128"/>
      <c r="G52" s="128"/>
      <c r="H52" s="128"/>
      <c r="I52" s="128"/>
      <c r="J52" s="128"/>
      <c r="K52" s="128"/>
      <c r="L52" s="128"/>
      <c r="M52" s="128"/>
      <c r="N52" s="128"/>
      <c r="O52" s="128"/>
      <c r="P52" s="128"/>
      <c r="Q52" s="128"/>
      <c r="R52" s="128"/>
      <c r="S52" s="128"/>
    </row>
    <row r="53" spans="1:19" x14ac:dyDescent="0.25">
      <c r="A53" s="128"/>
      <c r="B53" s="128"/>
      <c r="C53" s="128"/>
      <c r="D53" s="128"/>
      <c r="E53" s="128"/>
      <c r="F53" s="128"/>
      <c r="G53" s="128"/>
      <c r="H53" s="128"/>
      <c r="I53" s="128"/>
      <c r="J53" s="128"/>
      <c r="K53" s="128"/>
      <c r="L53" s="128"/>
      <c r="M53" s="128"/>
      <c r="N53" s="128"/>
      <c r="O53" s="128"/>
      <c r="P53" s="128"/>
      <c r="Q53" s="128"/>
      <c r="R53" s="128"/>
      <c r="S53" s="128"/>
    </row>
    <row r="54" spans="1:19" x14ac:dyDescent="0.25">
      <c r="A54" s="128"/>
      <c r="B54" s="128"/>
      <c r="C54" s="128"/>
      <c r="D54" s="128"/>
      <c r="E54" s="128"/>
      <c r="F54" s="128"/>
      <c r="G54" s="128"/>
      <c r="H54" s="128"/>
      <c r="I54" s="128"/>
      <c r="J54" s="128"/>
      <c r="K54" s="128"/>
      <c r="L54" s="128"/>
      <c r="M54" s="128"/>
      <c r="N54" s="128"/>
      <c r="O54" s="128"/>
      <c r="P54" s="128"/>
      <c r="Q54" s="128"/>
      <c r="R54" s="128"/>
      <c r="S54" s="128"/>
    </row>
    <row r="55" spans="1:19" x14ac:dyDescent="0.25">
      <c r="A55" s="128"/>
      <c r="B55" s="128"/>
      <c r="C55" s="128"/>
      <c r="D55" s="128"/>
      <c r="E55" s="128"/>
      <c r="F55" s="128"/>
      <c r="G55" s="128"/>
      <c r="H55" s="128"/>
      <c r="I55" s="128"/>
      <c r="J55" s="128"/>
      <c r="K55" s="128"/>
      <c r="L55" s="128"/>
      <c r="M55" s="128"/>
      <c r="N55" s="128"/>
      <c r="O55" s="128"/>
      <c r="P55" s="128"/>
      <c r="Q55" s="128"/>
      <c r="R55" s="128"/>
      <c r="S55" s="128"/>
    </row>
    <row r="56" spans="1:19" x14ac:dyDescent="0.25">
      <c r="A56" s="128"/>
      <c r="B56" s="128"/>
      <c r="C56" s="128"/>
      <c r="D56" s="128"/>
      <c r="E56" s="128"/>
      <c r="F56" s="128"/>
      <c r="G56" s="128"/>
      <c r="H56" s="128"/>
      <c r="I56" s="128"/>
      <c r="J56" s="128"/>
      <c r="K56" s="128"/>
      <c r="L56" s="128"/>
      <c r="M56" s="128"/>
      <c r="N56" s="128"/>
      <c r="O56" s="128"/>
      <c r="P56" s="128"/>
      <c r="Q56" s="128"/>
      <c r="R56" s="128"/>
      <c r="S56" s="128"/>
    </row>
    <row r="57" spans="1:19" x14ac:dyDescent="0.25">
      <c r="A57" s="128"/>
      <c r="B57" s="128"/>
      <c r="C57" s="128"/>
      <c r="D57" s="128"/>
      <c r="E57" s="128"/>
      <c r="F57" s="128"/>
      <c r="G57" s="128"/>
      <c r="H57" s="128"/>
      <c r="I57" s="128"/>
      <c r="J57" s="128"/>
      <c r="K57" s="128"/>
      <c r="L57" s="128"/>
      <c r="M57" s="128"/>
      <c r="N57" s="128"/>
      <c r="O57" s="128"/>
      <c r="P57" s="128"/>
      <c r="Q57" s="128"/>
      <c r="R57" s="128"/>
      <c r="S57" s="128"/>
    </row>
    <row r="58" spans="1:19" x14ac:dyDescent="0.25">
      <c r="A58" s="128"/>
      <c r="B58" s="128"/>
      <c r="C58" s="128"/>
      <c r="D58" s="128"/>
      <c r="E58" s="128"/>
      <c r="F58" s="128"/>
      <c r="G58" s="128"/>
      <c r="H58" s="128"/>
      <c r="I58" s="128"/>
      <c r="J58" s="128"/>
      <c r="K58" s="128"/>
      <c r="L58" s="128"/>
      <c r="M58" s="128"/>
      <c r="N58" s="128"/>
      <c r="O58" s="128"/>
      <c r="P58" s="128"/>
      <c r="Q58" s="128"/>
      <c r="R58" s="128"/>
      <c r="S58" s="128"/>
    </row>
    <row r="59" spans="1:19" x14ac:dyDescent="0.25">
      <c r="A59" s="128"/>
      <c r="B59" s="128"/>
      <c r="C59" s="128"/>
      <c r="D59" s="128"/>
      <c r="E59" s="128"/>
      <c r="F59" s="128"/>
      <c r="G59" s="128"/>
      <c r="H59" s="128"/>
      <c r="I59" s="128"/>
      <c r="J59" s="128"/>
      <c r="K59" s="128"/>
      <c r="L59" s="128"/>
      <c r="M59" s="128"/>
      <c r="N59" s="128"/>
      <c r="O59" s="128"/>
      <c r="P59" s="128"/>
      <c r="Q59" s="128"/>
      <c r="R59" s="128"/>
      <c r="S59" s="128"/>
    </row>
    <row r="60" spans="1:19" x14ac:dyDescent="0.25">
      <c r="A60" s="128"/>
      <c r="B60" s="128"/>
      <c r="C60" s="128"/>
      <c r="D60" s="128"/>
      <c r="E60" s="128"/>
      <c r="F60" s="128"/>
      <c r="G60" s="128"/>
      <c r="H60" s="128"/>
      <c r="I60" s="128"/>
      <c r="J60" s="128"/>
      <c r="K60" s="128"/>
      <c r="L60" s="128"/>
      <c r="M60" s="128"/>
      <c r="N60" s="128"/>
      <c r="O60" s="128"/>
      <c r="P60" s="128"/>
      <c r="Q60" s="128"/>
      <c r="R60" s="128"/>
      <c r="S60" s="128"/>
    </row>
    <row r="61" spans="1:19" x14ac:dyDescent="0.25">
      <c r="A61" s="128"/>
      <c r="B61" s="128"/>
      <c r="C61" s="128"/>
      <c r="D61" s="128"/>
      <c r="E61" s="128"/>
      <c r="F61" s="128"/>
      <c r="G61" s="128"/>
      <c r="H61" s="128"/>
      <c r="I61" s="128"/>
      <c r="J61" s="128"/>
      <c r="K61" s="128"/>
      <c r="L61" s="128"/>
      <c r="M61" s="128"/>
      <c r="N61" s="128"/>
      <c r="O61" s="128"/>
      <c r="P61" s="128"/>
      <c r="Q61" s="128"/>
      <c r="R61" s="128"/>
      <c r="S61" s="128"/>
    </row>
    <row r="62" spans="1:19" x14ac:dyDescent="0.25">
      <c r="A62" s="128"/>
      <c r="B62" s="128"/>
      <c r="C62" s="128"/>
      <c r="D62" s="128"/>
      <c r="E62" s="128"/>
      <c r="F62" s="128"/>
      <c r="G62" s="128"/>
      <c r="H62" s="128"/>
      <c r="I62" s="128"/>
      <c r="J62" s="128"/>
      <c r="K62" s="128"/>
      <c r="L62" s="128"/>
      <c r="M62" s="128"/>
      <c r="N62" s="128"/>
      <c r="O62" s="128"/>
      <c r="P62" s="128"/>
      <c r="Q62" s="128"/>
      <c r="R62" s="128"/>
      <c r="S62" s="128"/>
    </row>
    <row r="63" spans="1:19" x14ac:dyDescent="0.25">
      <c r="A63" s="128"/>
      <c r="B63" s="128"/>
      <c r="C63" s="128"/>
      <c r="D63" s="128"/>
      <c r="E63" s="128"/>
      <c r="F63" s="128"/>
      <c r="G63" s="128"/>
      <c r="H63" s="128"/>
      <c r="I63" s="128"/>
      <c r="J63" s="128"/>
      <c r="K63" s="128"/>
      <c r="L63" s="128"/>
      <c r="M63" s="128"/>
      <c r="N63" s="128"/>
      <c r="O63" s="128"/>
      <c r="P63" s="128"/>
      <c r="Q63" s="128"/>
      <c r="R63" s="128"/>
      <c r="S63" s="128"/>
    </row>
    <row r="64" spans="1:19" x14ac:dyDescent="0.25">
      <c r="A64" s="128"/>
      <c r="B64" s="128"/>
      <c r="C64" s="128"/>
      <c r="D64" s="128"/>
      <c r="E64" s="128"/>
      <c r="F64" s="128"/>
      <c r="G64" s="128"/>
      <c r="H64" s="128"/>
      <c r="I64" s="128"/>
      <c r="J64" s="128"/>
      <c r="K64" s="128"/>
      <c r="L64" s="128"/>
      <c r="M64" s="128"/>
      <c r="N64" s="128"/>
      <c r="O64" s="128"/>
      <c r="P64" s="128"/>
      <c r="Q64" s="128"/>
      <c r="R64" s="128"/>
      <c r="S64" s="128"/>
    </row>
    <row r="65" spans="1:19" x14ac:dyDescent="0.25">
      <c r="A65" s="128"/>
      <c r="B65" s="128"/>
      <c r="C65" s="128"/>
      <c r="D65" s="128"/>
      <c r="E65" s="128"/>
      <c r="F65" s="128"/>
      <c r="G65" s="128"/>
      <c r="H65" s="128"/>
      <c r="I65" s="128"/>
      <c r="J65" s="128"/>
      <c r="K65" s="128"/>
      <c r="L65" s="128"/>
      <c r="M65" s="128"/>
      <c r="N65" s="128"/>
      <c r="O65" s="128"/>
      <c r="P65" s="128"/>
      <c r="Q65" s="128"/>
      <c r="R65" s="128"/>
      <c r="S65" s="128"/>
    </row>
    <row r="66" spans="1:19" x14ac:dyDescent="0.25">
      <c r="A66" s="128"/>
      <c r="B66" s="128"/>
      <c r="C66" s="128"/>
      <c r="D66" s="128"/>
      <c r="E66" s="128"/>
      <c r="F66" s="128"/>
      <c r="G66" s="128"/>
      <c r="H66" s="128"/>
      <c r="I66" s="128"/>
      <c r="J66" s="128"/>
      <c r="K66" s="128"/>
      <c r="L66" s="128"/>
      <c r="M66" s="128"/>
      <c r="N66" s="128"/>
      <c r="O66" s="128"/>
      <c r="P66" s="128"/>
      <c r="Q66" s="128"/>
      <c r="R66" s="128"/>
      <c r="S66" s="128"/>
    </row>
    <row r="67" spans="1:19" x14ac:dyDescent="0.25">
      <c r="A67" s="128"/>
      <c r="B67" s="128"/>
      <c r="C67" s="128"/>
      <c r="D67" s="128"/>
      <c r="E67" s="128"/>
      <c r="F67" s="128"/>
      <c r="G67" s="128"/>
      <c r="H67" s="128"/>
      <c r="I67" s="128"/>
      <c r="J67" s="128"/>
      <c r="K67" s="128"/>
      <c r="L67" s="128"/>
      <c r="M67" s="128"/>
      <c r="N67" s="128"/>
      <c r="O67" s="128"/>
      <c r="P67" s="128"/>
      <c r="Q67" s="128"/>
      <c r="R67" s="128"/>
      <c r="S67" s="128"/>
    </row>
    <row r="68" spans="1:19" x14ac:dyDescent="0.25">
      <c r="A68" s="128"/>
      <c r="B68" s="128"/>
      <c r="C68" s="128"/>
      <c r="D68" s="128"/>
      <c r="E68" s="128"/>
      <c r="F68" s="128"/>
      <c r="G68" s="128"/>
      <c r="H68" s="128"/>
      <c r="I68" s="128"/>
      <c r="J68" s="128"/>
      <c r="K68" s="128"/>
      <c r="L68" s="128"/>
      <c r="M68" s="128"/>
      <c r="N68" s="128"/>
      <c r="O68" s="128"/>
      <c r="P68" s="128"/>
      <c r="Q68" s="128"/>
      <c r="R68" s="128"/>
      <c r="S68" s="128"/>
    </row>
    <row r="69" spans="1:19" x14ac:dyDescent="0.25">
      <c r="A69" s="128"/>
      <c r="B69" s="128"/>
      <c r="C69" s="128"/>
      <c r="D69" s="128"/>
      <c r="E69" s="128"/>
      <c r="F69" s="128"/>
      <c r="G69" s="128"/>
      <c r="H69" s="128"/>
      <c r="I69" s="128"/>
      <c r="J69" s="128"/>
      <c r="K69" s="128"/>
      <c r="L69" s="128"/>
      <c r="M69" s="128"/>
      <c r="N69" s="128"/>
      <c r="O69" s="128"/>
      <c r="P69" s="128"/>
      <c r="Q69" s="128"/>
      <c r="R69" s="128"/>
      <c r="S69" s="128"/>
    </row>
    <row r="70" spans="1:19" x14ac:dyDescent="0.25">
      <c r="A70" s="128"/>
      <c r="B70" s="128"/>
      <c r="C70" s="128"/>
      <c r="D70" s="128"/>
      <c r="E70" s="128"/>
      <c r="F70" s="128"/>
      <c r="G70" s="128"/>
      <c r="H70" s="128"/>
      <c r="I70" s="128"/>
      <c r="J70" s="128"/>
      <c r="K70" s="128"/>
      <c r="L70" s="128"/>
      <c r="M70" s="128"/>
      <c r="N70" s="128"/>
      <c r="O70" s="128"/>
      <c r="P70" s="128"/>
      <c r="Q70" s="128"/>
      <c r="R70" s="128"/>
      <c r="S70" s="128"/>
    </row>
    <row r="71" spans="1:19" x14ac:dyDescent="0.25">
      <c r="A71" s="128"/>
      <c r="B71" s="128"/>
      <c r="C71" s="128"/>
      <c r="D71" s="128"/>
      <c r="E71" s="128"/>
      <c r="F71" s="128"/>
      <c r="G71" s="128"/>
      <c r="H71" s="128"/>
      <c r="I71" s="128"/>
      <c r="J71" s="128"/>
      <c r="K71" s="128"/>
      <c r="L71" s="128"/>
      <c r="M71" s="128"/>
      <c r="N71" s="128"/>
      <c r="O71" s="128"/>
      <c r="P71" s="128"/>
      <c r="Q71" s="128"/>
      <c r="R71" s="128"/>
      <c r="S71" s="128"/>
    </row>
    <row r="72" spans="1:19" x14ac:dyDescent="0.25">
      <c r="A72" s="128"/>
      <c r="B72" s="128"/>
      <c r="C72" s="128"/>
      <c r="D72" s="128"/>
      <c r="E72" s="128"/>
      <c r="F72" s="128"/>
      <c r="G72" s="128"/>
      <c r="H72" s="128"/>
      <c r="I72" s="128"/>
      <c r="J72" s="128"/>
      <c r="K72" s="128"/>
      <c r="L72" s="128"/>
      <c r="M72" s="128"/>
      <c r="N72" s="128"/>
      <c r="O72" s="128"/>
      <c r="P72" s="128"/>
      <c r="Q72" s="128"/>
      <c r="R72" s="128"/>
      <c r="S72" s="128"/>
    </row>
    <row r="73" spans="1:19" x14ac:dyDescent="0.25">
      <c r="A73" s="128"/>
      <c r="B73" s="128"/>
      <c r="C73" s="128"/>
      <c r="D73" s="128"/>
      <c r="E73" s="128"/>
      <c r="F73" s="128"/>
      <c r="G73" s="128"/>
      <c r="H73" s="128"/>
      <c r="I73" s="128"/>
      <c r="J73" s="128"/>
      <c r="K73" s="128"/>
      <c r="L73" s="128"/>
      <c r="M73" s="128"/>
      <c r="N73" s="128"/>
      <c r="O73" s="128"/>
      <c r="P73" s="128"/>
      <c r="Q73" s="128"/>
      <c r="R73" s="128"/>
      <c r="S73" s="128"/>
    </row>
    <row r="74" spans="1:19" x14ac:dyDescent="0.25">
      <c r="A74" s="128"/>
      <c r="B74" s="128"/>
      <c r="C74" s="128"/>
      <c r="D74" s="128"/>
      <c r="E74" s="128"/>
      <c r="F74" s="128"/>
      <c r="G74" s="128"/>
      <c r="H74" s="128"/>
      <c r="I74" s="128"/>
      <c r="J74" s="128"/>
      <c r="K74" s="128"/>
      <c r="L74" s="128"/>
      <c r="M74" s="128"/>
      <c r="N74" s="128"/>
      <c r="O74" s="128"/>
      <c r="P74" s="128"/>
      <c r="Q74" s="128"/>
      <c r="R74" s="128"/>
      <c r="S74" s="128"/>
    </row>
    <row r="75" spans="1:19" x14ac:dyDescent="0.25">
      <c r="A75" s="128"/>
      <c r="B75" s="128"/>
      <c r="C75" s="128"/>
      <c r="D75" s="128"/>
      <c r="E75" s="128"/>
      <c r="F75" s="128"/>
      <c r="G75" s="128"/>
      <c r="H75" s="128"/>
      <c r="I75" s="128"/>
      <c r="J75" s="128"/>
      <c r="K75" s="128"/>
      <c r="L75" s="128"/>
      <c r="M75" s="128"/>
      <c r="N75" s="128"/>
      <c r="O75" s="128"/>
      <c r="P75" s="128"/>
      <c r="Q75" s="128"/>
      <c r="R75" s="128"/>
      <c r="S75" s="128"/>
    </row>
    <row r="76" spans="1:19" x14ac:dyDescent="0.25">
      <c r="A76" s="128"/>
      <c r="B76" s="128"/>
      <c r="C76" s="128"/>
      <c r="D76" s="128"/>
      <c r="E76" s="128"/>
      <c r="F76" s="128"/>
      <c r="G76" s="128"/>
      <c r="H76" s="128"/>
      <c r="I76" s="128"/>
      <c r="J76" s="128"/>
      <c r="K76" s="128"/>
      <c r="L76" s="128"/>
      <c r="M76" s="128"/>
      <c r="N76" s="128"/>
      <c r="O76" s="128"/>
      <c r="P76" s="128"/>
      <c r="Q76" s="128"/>
      <c r="R76" s="128"/>
      <c r="S76" s="128"/>
    </row>
    <row r="77" spans="1:19" x14ac:dyDescent="0.25">
      <c r="A77" s="128"/>
      <c r="B77" s="128"/>
      <c r="C77" s="128"/>
      <c r="D77" s="128"/>
      <c r="E77" s="128"/>
      <c r="F77" s="128"/>
      <c r="G77" s="128"/>
      <c r="H77" s="128"/>
      <c r="I77" s="128"/>
      <c r="J77" s="128"/>
      <c r="K77" s="128"/>
      <c r="L77" s="128"/>
      <c r="M77" s="128"/>
      <c r="N77" s="128"/>
      <c r="O77" s="128"/>
      <c r="P77" s="128"/>
      <c r="Q77" s="128"/>
      <c r="R77" s="128"/>
      <c r="S77" s="128"/>
    </row>
    <row r="78" spans="1:19" x14ac:dyDescent="0.25">
      <c r="A78" s="128"/>
      <c r="B78" s="128"/>
      <c r="C78" s="128"/>
      <c r="D78" s="128"/>
      <c r="E78" s="128"/>
      <c r="F78" s="128"/>
      <c r="G78" s="128"/>
      <c r="H78" s="128"/>
      <c r="I78" s="128"/>
      <c r="J78" s="128"/>
      <c r="K78" s="128"/>
      <c r="L78" s="128"/>
      <c r="M78" s="128"/>
      <c r="N78" s="128"/>
      <c r="O78" s="128"/>
      <c r="P78" s="128"/>
      <c r="Q78" s="128"/>
      <c r="R78" s="128"/>
      <c r="S78" s="128"/>
    </row>
    <row r="79" spans="1:19" x14ac:dyDescent="0.25">
      <c r="A79" s="128"/>
      <c r="B79" s="128"/>
      <c r="C79" s="128"/>
      <c r="D79" s="128"/>
      <c r="E79" s="128"/>
      <c r="F79" s="128"/>
      <c r="G79" s="128"/>
      <c r="H79" s="128"/>
      <c r="I79" s="128"/>
      <c r="J79" s="128"/>
      <c r="K79" s="128"/>
      <c r="L79" s="128"/>
      <c r="M79" s="128"/>
      <c r="N79" s="128"/>
      <c r="O79" s="128"/>
      <c r="P79" s="128"/>
      <c r="Q79" s="128"/>
      <c r="R79" s="128"/>
      <c r="S79" s="128"/>
    </row>
    <row r="80" spans="1:19" x14ac:dyDescent="0.25">
      <c r="A80" s="128"/>
      <c r="B80" s="128"/>
      <c r="C80" s="128"/>
      <c r="D80" s="128"/>
      <c r="E80" s="128"/>
      <c r="F80" s="128"/>
      <c r="G80" s="128"/>
      <c r="H80" s="128"/>
      <c r="I80" s="128"/>
      <c r="J80" s="128"/>
      <c r="K80" s="128"/>
      <c r="L80" s="128"/>
      <c r="M80" s="128"/>
      <c r="N80" s="128"/>
      <c r="O80" s="128"/>
      <c r="P80" s="128"/>
      <c r="Q80" s="128"/>
      <c r="R80" s="128"/>
      <c r="S80" s="128"/>
    </row>
    <row r="81" spans="1:19" x14ac:dyDescent="0.25">
      <c r="A81" s="128"/>
      <c r="B81" s="128"/>
      <c r="C81" s="128"/>
      <c r="D81" s="128"/>
      <c r="E81" s="128"/>
      <c r="F81" s="128"/>
      <c r="G81" s="128"/>
      <c r="H81" s="128"/>
      <c r="I81" s="128"/>
      <c r="J81" s="128"/>
      <c r="K81" s="128"/>
      <c r="L81" s="128"/>
      <c r="M81" s="128"/>
      <c r="N81" s="128"/>
      <c r="O81" s="128"/>
      <c r="P81" s="128"/>
      <c r="Q81" s="128"/>
      <c r="R81" s="128"/>
      <c r="S81" s="128"/>
    </row>
    <row r="82" spans="1:19" x14ac:dyDescent="0.25">
      <c r="A82" s="128"/>
      <c r="B82" s="128"/>
      <c r="C82" s="128"/>
      <c r="D82" s="128"/>
      <c r="E82" s="128"/>
      <c r="F82" s="128"/>
      <c r="G82" s="128"/>
      <c r="H82" s="128"/>
      <c r="I82" s="128"/>
      <c r="J82" s="128"/>
      <c r="K82" s="128"/>
      <c r="L82" s="128"/>
      <c r="M82" s="128"/>
      <c r="N82" s="128"/>
      <c r="O82" s="128"/>
      <c r="P82" s="128"/>
      <c r="Q82" s="128"/>
      <c r="R82" s="128"/>
      <c r="S82" s="128"/>
    </row>
    <row r="83" spans="1:19" x14ac:dyDescent="0.25">
      <c r="A83" s="128"/>
      <c r="B83" s="128"/>
      <c r="C83" s="128"/>
      <c r="D83" s="128"/>
      <c r="E83" s="128"/>
      <c r="F83" s="128"/>
      <c r="G83" s="128"/>
      <c r="H83" s="128"/>
      <c r="I83" s="128"/>
      <c r="J83" s="128"/>
      <c r="K83" s="128"/>
      <c r="L83" s="128"/>
      <c r="M83" s="128"/>
      <c r="N83" s="128"/>
      <c r="O83" s="128"/>
      <c r="P83" s="128"/>
      <c r="Q83" s="128"/>
      <c r="R83" s="128"/>
      <c r="S83" s="128"/>
    </row>
    <row r="84" spans="1:19" x14ac:dyDescent="0.25">
      <c r="A84" s="128"/>
      <c r="B84" s="128"/>
      <c r="C84" s="128"/>
      <c r="D84" s="128"/>
      <c r="E84" s="128"/>
      <c r="F84" s="128"/>
      <c r="G84" s="128"/>
      <c r="H84" s="128"/>
      <c r="I84" s="128"/>
      <c r="J84" s="128"/>
      <c r="K84" s="128"/>
      <c r="L84" s="128"/>
      <c r="M84" s="128"/>
      <c r="N84" s="128"/>
      <c r="O84" s="128"/>
      <c r="P84" s="128"/>
      <c r="Q84" s="128"/>
      <c r="R84" s="128"/>
      <c r="S84" s="128"/>
    </row>
    <row r="85" spans="1:19" x14ac:dyDescent="0.25">
      <c r="A85" s="128"/>
      <c r="B85" s="128"/>
      <c r="C85" s="128"/>
      <c r="D85" s="128"/>
      <c r="E85" s="128"/>
      <c r="F85" s="128"/>
      <c r="G85" s="128"/>
      <c r="H85" s="128"/>
      <c r="I85" s="128"/>
      <c r="J85" s="128"/>
      <c r="K85" s="128"/>
      <c r="L85" s="128"/>
      <c r="M85" s="128"/>
      <c r="N85" s="128"/>
      <c r="O85" s="128"/>
      <c r="P85" s="128"/>
      <c r="Q85" s="128"/>
      <c r="R85" s="128"/>
      <c r="S85" s="128"/>
    </row>
    <row r="86" spans="1:19" x14ac:dyDescent="0.25">
      <c r="A86" s="128"/>
      <c r="B86" s="128"/>
      <c r="C86" s="128"/>
      <c r="D86" s="128"/>
      <c r="E86" s="128"/>
      <c r="F86" s="128"/>
      <c r="G86" s="128"/>
      <c r="H86" s="128"/>
      <c r="I86" s="128"/>
      <c r="J86" s="128"/>
      <c r="K86" s="128"/>
      <c r="L86" s="128"/>
      <c r="M86" s="128"/>
      <c r="N86" s="128"/>
      <c r="O86" s="128"/>
      <c r="P86" s="128"/>
      <c r="Q86" s="128"/>
      <c r="R86" s="128"/>
      <c r="S86" s="128"/>
    </row>
    <row r="87" spans="1:19" x14ac:dyDescent="0.25">
      <c r="A87" s="128"/>
      <c r="B87" s="128"/>
      <c r="C87" s="128"/>
      <c r="D87" s="128"/>
      <c r="E87" s="128"/>
      <c r="F87" s="128"/>
      <c r="G87" s="128"/>
      <c r="H87" s="128"/>
      <c r="I87" s="128"/>
      <c r="J87" s="128"/>
      <c r="K87" s="128"/>
      <c r="L87" s="128"/>
      <c r="M87" s="128"/>
      <c r="N87" s="128"/>
      <c r="O87" s="128"/>
      <c r="P87" s="128"/>
      <c r="Q87" s="128"/>
      <c r="R87" s="128"/>
      <c r="S87" s="128"/>
    </row>
    <row r="88" spans="1:19" x14ac:dyDescent="0.25">
      <c r="A88" s="128"/>
      <c r="B88" s="128"/>
      <c r="C88" s="128"/>
      <c r="D88" s="128"/>
      <c r="E88" s="128"/>
      <c r="F88" s="128"/>
      <c r="G88" s="128"/>
      <c r="H88" s="128"/>
      <c r="I88" s="128"/>
      <c r="J88" s="128"/>
      <c r="K88" s="128"/>
      <c r="L88" s="128"/>
      <c r="M88" s="128"/>
      <c r="N88" s="128"/>
      <c r="O88" s="128"/>
      <c r="P88" s="128"/>
      <c r="Q88" s="128"/>
      <c r="R88" s="128"/>
      <c r="S88" s="128"/>
    </row>
    <row r="89" spans="1:19" x14ac:dyDescent="0.25">
      <c r="A89" s="128"/>
      <c r="B89" s="128"/>
      <c r="C89" s="128"/>
      <c r="D89" s="128"/>
      <c r="E89" s="128"/>
      <c r="F89" s="128"/>
      <c r="G89" s="128"/>
      <c r="H89" s="128"/>
      <c r="I89" s="128"/>
      <c r="J89" s="128"/>
      <c r="K89" s="128"/>
      <c r="L89" s="128"/>
      <c r="M89" s="128"/>
      <c r="N89" s="128"/>
      <c r="O89" s="128"/>
      <c r="P89" s="128"/>
      <c r="Q89" s="128"/>
      <c r="R89" s="128"/>
      <c r="S89" s="128"/>
    </row>
    <row r="90" spans="1:19" x14ac:dyDescent="0.25">
      <c r="A90" s="128"/>
      <c r="B90" s="128"/>
      <c r="C90" s="128"/>
      <c r="D90" s="128"/>
      <c r="E90" s="128"/>
      <c r="F90" s="128"/>
      <c r="G90" s="128"/>
      <c r="H90" s="128"/>
      <c r="I90" s="128"/>
      <c r="J90" s="128"/>
      <c r="K90" s="128"/>
      <c r="L90" s="128"/>
      <c r="M90" s="128"/>
      <c r="N90" s="128"/>
      <c r="O90" s="128"/>
      <c r="P90" s="128"/>
      <c r="Q90" s="128"/>
      <c r="R90" s="128"/>
      <c r="S90" s="128"/>
    </row>
    <row r="91" spans="1:19" x14ac:dyDescent="0.25">
      <c r="A91" s="128"/>
      <c r="B91" s="128"/>
      <c r="C91" s="128"/>
      <c r="D91" s="128"/>
      <c r="E91" s="128"/>
      <c r="F91" s="128"/>
      <c r="G91" s="128"/>
      <c r="H91" s="128"/>
      <c r="I91" s="128"/>
      <c r="J91" s="128"/>
      <c r="K91" s="128"/>
      <c r="L91" s="128"/>
      <c r="M91" s="128"/>
      <c r="N91" s="128"/>
      <c r="O91" s="128"/>
      <c r="P91" s="128"/>
      <c r="Q91" s="128"/>
      <c r="R91" s="128"/>
      <c r="S91" s="128"/>
    </row>
    <row r="92" spans="1:19" x14ac:dyDescent="0.25">
      <c r="A92" s="128"/>
      <c r="B92" s="128"/>
      <c r="C92" s="128"/>
      <c r="D92" s="128"/>
      <c r="E92" s="128"/>
      <c r="F92" s="128"/>
      <c r="G92" s="128"/>
      <c r="H92" s="128"/>
      <c r="I92" s="128"/>
      <c r="J92" s="128"/>
      <c r="K92" s="128"/>
      <c r="L92" s="128"/>
      <c r="M92" s="128"/>
      <c r="N92" s="128"/>
      <c r="O92" s="128"/>
      <c r="P92" s="128"/>
      <c r="Q92" s="128"/>
      <c r="R92" s="128"/>
      <c r="S92" s="128"/>
    </row>
    <row r="93" spans="1:19" x14ac:dyDescent="0.25">
      <c r="A93" s="128"/>
      <c r="B93" s="128"/>
      <c r="C93" s="128"/>
      <c r="D93" s="128"/>
      <c r="E93" s="128"/>
      <c r="F93" s="128"/>
      <c r="G93" s="128"/>
      <c r="H93" s="128"/>
      <c r="I93" s="128"/>
      <c r="J93" s="128"/>
      <c r="K93" s="128"/>
      <c r="L93" s="128"/>
      <c r="M93" s="128"/>
      <c r="N93" s="128"/>
      <c r="O93" s="128"/>
      <c r="P93" s="128"/>
      <c r="Q93" s="128"/>
      <c r="R93" s="128"/>
      <c r="S93" s="128"/>
    </row>
    <row r="94" spans="1:19" x14ac:dyDescent="0.25">
      <c r="A94" s="128"/>
      <c r="B94" s="128"/>
      <c r="C94" s="128"/>
      <c r="D94" s="128"/>
      <c r="E94" s="128"/>
      <c r="F94" s="128"/>
      <c r="G94" s="128"/>
      <c r="H94" s="128"/>
      <c r="I94" s="128"/>
      <c r="J94" s="128"/>
      <c r="K94" s="128"/>
      <c r="L94" s="128"/>
      <c r="M94" s="128"/>
      <c r="N94" s="128"/>
      <c r="O94" s="128"/>
      <c r="P94" s="128"/>
      <c r="Q94" s="128"/>
      <c r="R94" s="128"/>
      <c r="S94" s="128"/>
    </row>
    <row r="95" spans="1:19" x14ac:dyDescent="0.25">
      <c r="A95" s="128"/>
      <c r="B95" s="128"/>
      <c r="C95" s="128"/>
      <c r="D95" s="128"/>
      <c r="E95" s="128"/>
      <c r="F95" s="128"/>
      <c r="G95" s="128"/>
      <c r="H95" s="128"/>
      <c r="I95" s="128"/>
      <c r="J95" s="128"/>
      <c r="K95" s="128"/>
      <c r="L95" s="128"/>
      <c r="M95" s="128"/>
      <c r="N95" s="128"/>
      <c r="O95" s="128"/>
      <c r="P95" s="128"/>
      <c r="Q95" s="128"/>
      <c r="R95" s="128"/>
      <c r="S95" s="128"/>
    </row>
    <row r="96" spans="1:19" x14ac:dyDescent="0.25">
      <c r="A96" s="128"/>
      <c r="B96" s="128"/>
      <c r="C96" s="128"/>
      <c r="D96" s="128"/>
      <c r="E96" s="128"/>
      <c r="F96" s="128"/>
      <c r="G96" s="128"/>
      <c r="H96" s="128"/>
      <c r="I96" s="128"/>
      <c r="J96" s="128"/>
      <c r="K96" s="128"/>
      <c r="L96" s="128"/>
      <c r="M96" s="128"/>
      <c r="N96" s="128"/>
      <c r="O96" s="128"/>
      <c r="P96" s="128"/>
      <c r="Q96" s="128"/>
      <c r="R96" s="128"/>
      <c r="S96" s="128"/>
    </row>
    <row r="97" spans="1:19" x14ac:dyDescent="0.25">
      <c r="A97" s="128"/>
      <c r="B97" s="128"/>
      <c r="C97" s="128"/>
      <c r="D97" s="128"/>
      <c r="E97" s="128"/>
      <c r="F97" s="128"/>
      <c r="G97" s="128"/>
      <c r="H97" s="128"/>
      <c r="I97" s="128"/>
      <c r="J97" s="128"/>
      <c r="K97" s="128"/>
      <c r="L97" s="128"/>
      <c r="M97" s="128"/>
      <c r="N97" s="128"/>
      <c r="O97" s="128"/>
      <c r="P97" s="128"/>
      <c r="Q97" s="128"/>
      <c r="R97" s="128"/>
      <c r="S97" s="128"/>
    </row>
    <row r="98" spans="1:19" x14ac:dyDescent="0.25">
      <c r="A98" s="128"/>
      <c r="B98" s="128"/>
      <c r="C98" s="128"/>
      <c r="D98" s="128"/>
      <c r="E98" s="128"/>
      <c r="F98" s="128"/>
      <c r="G98" s="128"/>
      <c r="H98" s="128"/>
      <c r="I98" s="128"/>
      <c r="J98" s="128"/>
      <c r="K98" s="128"/>
      <c r="L98" s="128"/>
      <c r="M98" s="128"/>
      <c r="N98" s="128"/>
      <c r="O98" s="128"/>
      <c r="P98" s="128"/>
      <c r="Q98" s="128"/>
      <c r="R98" s="128"/>
      <c r="S98" s="128"/>
    </row>
    <row r="99" spans="1:19" x14ac:dyDescent="0.25">
      <c r="A99" s="128"/>
      <c r="B99" s="128"/>
      <c r="C99" s="128"/>
      <c r="D99" s="128"/>
      <c r="E99" s="128"/>
      <c r="F99" s="128"/>
      <c r="G99" s="128"/>
      <c r="H99" s="128"/>
      <c r="I99" s="128"/>
      <c r="J99" s="128"/>
      <c r="K99" s="128"/>
      <c r="L99" s="128"/>
      <c r="M99" s="128"/>
      <c r="N99" s="128"/>
      <c r="O99" s="128"/>
      <c r="P99" s="128"/>
      <c r="Q99" s="128"/>
      <c r="R99" s="128"/>
      <c r="S99" s="128"/>
    </row>
    <row r="100" spans="1:19" x14ac:dyDescent="0.25">
      <c r="A100" s="128"/>
      <c r="B100" s="128"/>
      <c r="C100" s="128"/>
      <c r="D100" s="128"/>
      <c r="E100" s="128"/>
      <c r="F100" s="128"/>
      <c r="G100" s="128"/>
      <c r="H100" s="128"/>
      <c r="I100" s="128"/>
      <c r="J100" s="128"/>
      <c r="K100" s="128"/>
      <c r="L100" s="128"/>
      <c r="M100" s="128"/>
      <c r="N100" s="128"/>
      <c r="O100" s="128"/>
      <c r="P100" s="128"/>
      <c r="Q100" s="128"/>
      <c r="R100" s="128"/>
      <c r="S100" s="128"/>
    </row>
    <row r="101" spans="1:19" x14ac:dyDescent="0.25">
      <c r="A101" s="128"/>
      <c r="B101" s="128"/>
      <c r="C101" s="128"/>
      <c r="D101" s="128"/>
      <c r="E101" s="128"/>
      <c r="F101" s="128"/>
      <c r="G101" s="128"/>
      <c r="H101" s="128"/>
      <c r="I101" s="128"/>
      <c r="J101" s="128"/>
      <c r="K101" s="128"/>
      <c r="L101" s="128"/>
      <c r="M101" s="128"/>
      <c r="N101" s="128"/>
      <c r="O101" s="128"/>
      <c r="P101" s="128"/>
      <c r="Q101" s="128"/>
      <c r="R101" s="128"/>
      <c r="S101" s="128"/>
    </row>
    <row r="102" spans="1:19" x14ac:dyDescent="0.25">
      <c r="A102" s="128"/>
      <c r="B102" s="128"/>
      <c r="C102" s="128"/>
      <c r="D102" s="128"/>
      <c r="E102" s="128"/>
      <c r="F102" s="128"/>
      <c r="G102" s="128"/>
      <c r="H102" s="128"/>
      <c r="I102" s="128"/>
      <c r="J102" s="128"/>
      <c r="K102" s="128"/>
      <c r="L102" s="128"/>
      <c r="M102" s="128"/>
      <c r="N102" s="128"/>
      <c r="O102" s="128"/>
      <c r="P102" s="128"/>
      <c r="Q102" s="128"/>
      <c r="R102" s="128"/>
      <c r="S102" s="128"/>
    </row>
    <row r="103" spans="1:19" x14ac:dyDescent="0.25">
      <c r="A103" s="128"/>
      <c r="B103" s="128"/>
      <c r="C103" s="128"/>
      <c r="D103" s="128"/>
      <c r="E103" s="128"/>
      <c r="F103" s="128"/>
      <c r="G103" s="128"/>
      <c r="H103" s="128"/>
      <c r="I103" s="128"/>
      <c r="J103" s="128"/>
      <c r="K103" s="128"/>
      <c r="L103" s="128"/>
      <c r="M103" s="128"/>
      <c r="N103" s="128"/>
      <c r="O103" s="128"/>
      <c r="P103" s="128"/>
      <c r="Q103" s="128"/>
      <c r="R103" s="128"/>
      <c r="S103" s="128"/>
    </row>
    <row r="104" spans="1:19" x14ac:dyDescent="0.25">
      <c r="A104" s="128"/>
      <c r="B104" s="128"/>
      <c r="C104" s="128"/>
      <c r="D104" s="128"/>
      <c r="E104" s="128"/>
      <c r="F104" s="128"/>
      <c r="G104" s="128"/>
      <c r="H104" s="128"/>
      <c r="I104" s="128"/>
      <c r="J104" s="128"/>
      <c r="K104" s="128"/>
      <c r="L104" s="128"/>
      <c r="M104" s="128"/>
      <c r="N104" s="128"/>
      <c r="O104" s="128"/>
      <c r="P104" s="128"/>
      <c r="Q104" s="128"/>
      <c r="R104" s="128"/>
      <c r="S104" s="128"/>
    </row>
    <row r="105" spans="1:19" x14ac:dyDescent="0.25">
      <c r="A105" s="128"/>
      <c r="B105" s="128"/>
      <c r="C105" s="128"/>
      <c r="D105" s="128"/>
      <c r="E105" s="128"/>
      <c r="F105" s="128"/>
      <c r="G105" s="128"/>
      <c r="H105" s="128"/>
      <c r="I105" s="128"/>
      <c r="J105" s="128"/>
      <c r="K105" s="128"/>
      <c r="L105" s="128"/>
      <c r="M105" s="128"/>
      <c r="N105" s="128"/>
      <c r="O105" s="128"/>
      <c r="P105" s="128"/>
      <c r="Q105" s="128"/>
      <c r="R105" s="128"/>
      <c r="S105" s="128"/>
    </row>
    <row r="106" spans="1:19" x14ac:dyDescent="0.25">
      <c r="A106" s="128"/>
      <c r="B106" s="128"/>
      <c r="C106" s="128"/>
      <c r="D106" s="128"/>
      <c r="E106" s="128"/>
      <c r="F106" s="128"/>
      <c r="G106" s="128"/>
      <c r="H106" s="128"/>
      <c r="I106" s="128"/>
      <c r="J106" s="128"/>
      <c r="K106" s="128"/>
      <c r="L106" s="128"/>
      <c r="M106" s="128"/>
      <c r="N106" s="128"/>
      <c r="O106" s="128"/>
      <c r="P106" s="128"/>
      <c r="Q106" s="128"/>
      <c r="R106" s="128"/>
      <c r="S106" s="128"/>
    </row>
    <row r="107" spans="1:19" x14ac:dyDescent="0.25">
      <c r="A107" s="128"/>
      <c r="B107" s="128"/>
      <c r="C107" s="128"/>
      <c r="D107" s="128"/>
      <c r="E107" s="128"/>
      <c r="F107" s="128"/>
      <c r="G107" s="128"/>
      <c r="H107" s="128"/>
      <c r="I107" s="128"/>
      <c r="J107" s="128"/>
      <c r="K107" s="128"/>
      <c r="L107" s="128"/>
      <c r="M107" s="128"/>
      <c r="N107" s="128"/>
      <c r="O107" s="128"/>
      <c r="P107" s="128"/>
      <c r="Q107" s="128"/>
      <c r="R107" s="128"/>
      <c r="S107" s="128"/>
    </row>
    <row r="108" spans="1:19" x14ac:dyDescent="0.25">
      <c r="A108" s="128"/>
      <c r="B108" s="128"/>
      <c r="C108" s="128"/>
      <c r="D108" s="128"/>
      <c r="E108" s="128"/>
      <c r="F108" s="128"/>
      <c r="G108" s="128"/>
      <c r="H108" s="128"/>
      <c r="I108" s="128"/>
      <c r="J108" s="128"/>
      <c r="K108" s="128"/>
      <c r="L108" s="128"/>
      <c r="M108" s="128"/>
      <c r="N108" s="128"/>
      <c r="O108" s="128"/>
      <c r="P108" s="128"/>
      <c r="Q108" s="128"/>
      <c r="R108" s="128"/>
      <c r="S108" s="128"/>
    </row>
    <row r="109" spans="1:19" x14ac:dyDescent="0.25">
      <c r="A109" s="128"/>
      <c r="B109" s="128"/>
      <c r="C109" s="128"/>
      <c r="D109" s="128"/>
      <c r="E109" s="128"/>
      <c r="F109" s="128"/>
      <c r="G109" s="128"/>
      <c r="H109" s="128"/>
      <c r="I109" s="128"/>
      <c r="J109" s="128"/>
      <c r="K109" s="128"/>
      <c r="L109" s="128"/>
      <c r="M109" s="128"/>
      <c r="N109" s="128"/>
      <c r="O109" s="128"/>
      <c r="P109" s="128"/>
      <c r="Q109" s="128"/>
      <c r="R109" s="128"/>
      <c r="S109" s="128"/>
    </row>
    <row r="110" spans="1:19" x14ac:dyDescent="0.25">
      <c r="A110" s="128"/>
      <c r="B110" s="128"/>
      <c r="C110" s="128"/>
      <c r="D110" s="128"/>
      <c r="E110" s="128"/>
      <c r="F110" s="128"/>
      <c r="G110" s="128"/>
      <c r="H110" s="128"/>
      <c r="I110" s="128"/>
      <c r="J110" s="128"/>
      <c r="K110" s="128"/>
      <c r="L110" s="128"/>
      <c r="M110" s="128"/>
      <c r="N110" s="128"/>
      <c r="O110" s="128"/>
      <c r="P110" s="128"/>
      <c r="Q110" s="128"/>
      <c r="R110" s="128"/>
      <c r="S110" s="128"/>
    </row>
    <row r="111" spans="1:19" x14ac:dyDescent="0.25">
      <c r="A111" s="128"/>
      <c r="B111" s="128"/>
      <c r="C111" s="128"/>
      <c r="D111" s="128"/>
      <c r="E111" s="128"/>
      <c r="F111" s="128"/>
      <c r="G111" s="128"/>
      <c r="H111" s="128"/>
      <c r="I111" s="128"/>
      <c r="J111" s="128"/>
      <c r="K111" s="128"/>
      <c r="L111" s="128"/>
      <c r="M111" s="128"/>
      <c r="N111" s="128"/>
      <c r="O111" s="128"/>
      <c r="P111" s="128"/>
      <c r="Q111" s="128"/>
      <c r="R111" s="128"/>
      <c r="S111" s="128"/>
    </row>
    <row r="112" spans="1:19" x14ac:dyDescent="0.25">
      <c r="A112" s="128"/>
      <c r="B112" s="128"/>
      <c r="C112" s="128"/>
      <c r="D112" s="128"/>
      <c r="E112" s="128"/>
      <c r="F112" s="128"/>
      <c r="G112" s="128"/>
      <c r="H112" s="128"/>
      <c r="I112" s="128"/>
      <c r="J112" s="128"/>
      <c r="K112" s="128"/>
      <c r="L112" s="128"/>
      <c r="M112" s="128"/>
      <c r="N112" s="128"/>
      <c r="O112" s="128"/>
      <c r="P112" s="128"/>
      <c r="Q112" s="128"/>
      <c r="R112" s="128"/>
      <c r="S112" s="128"/>
    </row>
    <row r="113" spans="1:19" x14ac:dyDescent="0.25">
      <c r="A113" s="128"/>
      <c r="B113" s="128"/>
      <c r="C113" s="128"/>
      <c r="D113" s="128"/>
      <c r="E113" s="128"/>
      <c r="F113" s="128"/>
      <c r="G113" s="128"/>
      <c r="H113" s="128"/>
      <c r="I113" s="128"/>
      <c r="J113" s="128"/>
      <c r="K113" s="128"/>
      <c r="L113" s="128"/>
      <c r="M113" s="128"/>
      <c r="N113" s="128"/>
      <c r="O113" s="128"/>
      <c r="P113" s="128"/>
      <c r="Q113" s="128"/>
      <c r="R113" s="128"/>
      <c r="S113" s="128"/>
    </row>
    <row r="114" spans="1:19" x14ac:dyDescent="0.25">
      <c r="A114" s="128"/>
      <c r="B114" s="128"/>
      <c r="C114" s="128"/>
      <c r="D114" s="128"/>
      <c r="E114" s="128"/>
      <c r="F114" s="128"/>
      <c r="G114" s="128"/>
      <c r="H114" s="128"/>
      <c r="I114" s="128"/>
      <c r="J114" s="128"/>
      <c r="K114" s="128"/>
      <c r="L114" s="128"/>
      <c r="M114" s="128"/>
      <c r="N114" s="128"/>
      <c r="O114" s="128"/>
      <c r="P114" s="128"/>
      <c r="Q114" s="128"/>
      <c r="R114" s="128"/>
      <c r="S114" s="128"/>
    </row>
    <row r="115" spans="1:19" x14ac:dyDescent="0.25">
      <c r="A115" s="128"/>
      <c r="B115" s="128"/>
      <c r="C115" s="128"/>
      <c r="D115" s="128"/>
      <c r="E115" s="128"/>
      <c r="F115" s="128"/>
      <c r="G115" s="128"/>
      <c r="H115" s="128"/>
      <c r="I115" s="128"/>
      <c r="J115" s="128"/>
      <c r="K115" s="128"/>
      <c r="L115" s="128"/>
      <c r="M115" s="128"/>
      <c r="N115" s="128"/>
      <c r="O115" s="128"/>
      <c r="P115" s="128"/>
      <c r="Q115" s="128"/>
      <c r="R115" s="128"/>
      <c r="S115" s="128"/>
    </row>
    <row r="116" spans="1:19" x14ac:dyDescent="0.25">
      <c r="A116" s="128"/>
      <c r="B116" s="128"/>
      <c r="C116" s="128"/>
      <c r="D116" s="128"/>
      <c r="E116" s="128"/>
      <c r="F116" s="128"/>
      <c r="G116" s="128"/>
      <c r="H116" s="128"/>
      <c r="I116" s="128"/>
      <c r="J116" s="128"/>
      <c r="K116" s="128"/>
      <c r="L116" s="128"/>
      <c r="M116" s="128"/>
      <c r="N116" s="128"/>
      <c r="O116" s="128"/>
      <c r="P116" s="128"/>
      <c r="Q116" s="128"/>
      <c r="R116" s="128"/>
      <c r="S116" s="128"/>
    </row>
    <row r="117" spans="1:19" x14ac:dyDescent="0.25">
      <c r="A117" s="128"/>
      <c r="B117" s="128"/>
      <c r="C117" s="128"/>
      <c r="D117" s="128"/>
      <c r="E117" s="128"/>
      <c r="F117" s="128"/>
      <c r="G117" s="128"/>
      <c r="H117" s="128"/>
      <c r="I117" s="128"/>
      <c r="J117" s="128"/>
      <c r="K117" s="128"/>
      <c r="L117" s="128"/>
      <c r="M117" s="128"/>
      <c r="N117" s="128"/>
      <c r="O117" s="128"/>
      <c r="P117" s="128"/>
      <c r="Q117" s="128"/>
      <c r="R117" s="128"/>
      <c r="S117" s="128"/>
    </row>
    <row r="118" spans="1:19" x14ac:dyDescent="0.25">
      <c r="A118" s="128"/>
      <c r="B118" s="128"/>
      <c r="C118" s="128"/>
      <c r="D118" s="128"/>
      <c r="E118" s="128"/>
      <c r="F118" s="128"/>
      <c r="G118" s="128"/>
      <c r="H118" s="128"/>
      <c r="I118" s="128"/>
      <c r="J118" s="128"/>
      <c r="K118" s="128"/>
      <c r="L118" s="128"/>
      <c r="M118" s="128"/>
      <c r="N118" s="128"/>
      <c r="O118" s="128"/>
      <c r="P118" s="128"/>
      <c r="Q118" s="128"/>
      <c r="R118" s="128"/>
      <c r="S118" s="128"/>
    </row>
    <row r="119" spans="1:19" x14ac:dyDescent="0.25">
      <c r="A119" s="128"/>
      <c r="B119" s="128"/>
      <c r="C119" s="128"/>
      <c r="D119" s="128"/>
      <c r="E119" s="128"/>
      <c r="F119" s="128"/>
      <c r="G119" s="128"/>
      <c r="H119" s="128"/>
      <c r="I119" s="128"/>
      <c r="J119" s="128"/>
      <c r="K119" s="128"/>
      <c r="L119" s="128"/>
      <c r="M119" s="128"/>
      <c r="N119" s="128"/>
      <c r="O119" s="128"/>
      <c r="P119" s="128"/>
      <c r="Q119" s="128"/>
      <c r="R119" s="128"/>
      <c r="S119" s="128"/>
    </row>
    <row r="120" spans="1:19" x14ac:dyDescent="0.25">
      <c r="A120" s="128"/>
      <c r="B120" s="128"/>
      <c r="C120" s="128"/>
      <c r="D120" s="128"/>
      <c r="E120" s="128"/>
      <c r="F120" s="128"/>
      <c r="G120" s="128"/>
      <c r="H120" s="128"/>
      <c r="I120" s="128"/>
      <c r="J120" s="128"/>
      <c r="K120" s="128"/>
      <c r="L120" s="128"/>
      <c r="M120" s="128"/>
      <c r="N120" s="128"/>
      <c r="O120" s="128"/>
      <c r="P120" s="128"/>
      <c r="Q120" s="128"/>
      <c r="R120" s="128"/>
      <c r="S120" s="128"/>
    </row>
    <row r="121" spans="1:19" x14ac:dyDescent="0.25">
      <c r="A121" s="128"/>
      <c r="B121" s="128"/>
      <c r="C121" s="128"/>
      <c r="D121" s="128"/>
      <c r="E121" s="128"/>
      <c r="F121" s="128"/>
      <c r="G121" s="128"/>
      <c r="H121" s="128"/>
      <c r="I121" s="128"/>
      <c r="J121" s="128"/>
      <c r="K121" s="128"/>
      <c r="L121" s="128"/>
      <c r="M121" s="128"/>
      <c r="N121" s="128"/>
      <c r="O121" s="128"/>
      <c r="P121" s="128"/>
      <c r="Q121" s="128"/>
      <c r="R121" s="128"/>
      <c r="S121" s="128"/>
    </row>
    <row r="122" spans="1:19" x14ac:dyDescent="0.25">
      <c r="A122" s="128"/>
      <c r="B122" s="128"/>
      <c r="C122" s="128"/>
      <c r="D122" s="128"/>
      <c r="E122" s="128"/>
      <c r="F122" s="128"/>
      <c r="G122" s="128"/>
      <c r="H122" s="128"/>
      <c r="I122" s="128"/>
      <c r="J122" s="128"/>
      <c r="K122" s="128"/>
      <c r="L122" s="128"/>
      <c r="M122" s="128"/>
      <c r="N122" s="128"/>
      <c r="O122" s="128"/>
      <c r="P122" s="128"/>
      <c r="Q122" s="128"/>
      <c r="R122" s="128"/>
      <c r="S122" s="128"/>
    </row>
    <row r="123" spans="1:19" x14ac:dyDescent="0.25">
      <c r="A123" s="128"/>
      <c r="B123" s="128"/>
      <c r="C123" s="128"/>
      <c r="D123" s="128"/>
      <c r="E123" s="128"/>
      <c r="F123" s="128"/>
      <c r="G123" s="128"/>
      <c r="H123" s="128"/>
      <c r="I123" s="128"/>
      <c r="J123" s="128"/>
      <c r="K123" s="128"/>
      <c r="L123" s="128"/>
      <c r="M123" s="128"/>
      <c r="N123" s="128"/>
      <c r="O123" s="128"/>
      <c r="P123" s="128"/>
      <c r="Q123" s="128"/>
      <c r="R123" s="128"/>
      <c r="S123" s="128"/>
    </row>
    <row r="124" spans="1:19" x14ac:dyDescent="0.25">
      <c r="A124" s="128"/>
      <c r="B124" s="128"/>
      <c r="C124" s="128"/>
      <c r="D124" s="128"/>
      <c r="E124" s="128"/>
      <c r="F124" s="128"/>
      <c r="G124" s="128"/>
      <c r="H124" s="128"/>
      <c r="I124" s="128"/>
      <c r="J124" s="128"/>
      <c r="K124" s="128"/>
      <c r="L124" s="128"/>
      <c r="M124" s="128"/>
      <c r="N124" s="128"/>
      <c r="O124" s="128"/>
      <c r="P124" s="128"/>
      <c r="Q124" s="128"/>
      <c r="R124" s="128"/>
      <c r="S124" s="128"/>
    </row>
    <row r="125" spans="1:19" x14ac:dyDescent="0.25">
      <c r="A125" s="128"/>
      <c r="B125" s="128"/>
      <c r="C125" s="128"/>
      <c r="D125" s="128"/>
      <c r="E125" s="128"/>
      <c r="F125" s="128"/>
      <c r="G125" s="128"/>
      <c r="H125" s="128"/>
      <c r="I125" s="128"/>
      <c r="J125" s="128"/>
      <c r="K125" s="128"/>
      <c r="L125" s="128"/>
      <c r="M125" s="128"/>
      <c r="N125" s="128"/>
      <c r="O125" s="128"/>
      <c r="P125" s="128"/>
      <c r="Q125" s="128"/>
      <c r="R125" s="128"/>
      <c r="S125" s="128"/>
    </row>
    <row r="126" spans="1:19" x14ac:dyDescent="0.25">
      <c r="A126" s="128"/>
      <c r="B126" s="128"/>
      <c r="C126" s="128"/>
      <c r="D126" s="128"/>
      <c r="E126" s="128"/>
      <c r="F126" s="128"/>
      <c r="G126" s="128"/>
      <c r="H126" s="128"/>
      <c r="I126" s="128"/>
      <c r="J126" s="128"/>
      <c r="K126" s="128"/>
      <c r="L126" s="128"/>
      <c r="M126" s="128"/>
      <c r="N126" s="128"/>
      <c r="O126" s="128"/>
      <c r="P126" s="128"/>
      <c r="Q126" s="128"/>
      <c r="R126" s="128"/>
      <c r="S126" s="128"/>
    </row>
    <row r="127" spans="1:19" x14ac:dyDescent="0.25">
      <c r="A127" s="128"/>
      <c r="B127" s="128"/>
      <c r="C127" s="128"/>
      <c r="D127" s="128"/>
      <c r="E127" s="128"/>
      <c r="F127" s="128"/>
      <c r="G127" s="128"/>
      <c r="H127" s="128"/>
      <c r="I127" s="128"/>
      <c r="J127" s="128"/>
      <c r="K127" s="128"/>
      <c r="L127" s="128"/>
      <c r="M127" s="128"/>
      <c r="N127" s="128"/>
      <c r="O127" s="128"/>
      <c r="P127" s="128"/>
      <c r="Q127" s="128"/>
      <c r="R127" s="128"/>
      <c r="S127" s="128"/>
    </row>
    <row r="128" spans="1:19" x14ac:dyDescent="0.25">
      <c r="A128" s="128"/>
      <c r="B128" s="128"/>
      <c r="C128" s="128"/>
      <c r="D128" s="128"/>
      <c r="E128" s="128"/>
      <c r="F128" s="128"/>
      <c r="G128" s="128"/>
      <c r="H128" s="128"/>
      <c r="I128" s="128"/>
      <c r="J128" s="128"/>
      <c r="K128" s="128"/>
      <c r="L128" s="128"/>
      <c r="M128" s="128"/>
      <c r="N128" s="128"/>
      <c r="O128" s="128"/>
      <c r="P128" s="128"/>
      <c r="Q128" s="128"/>
      <c r="R128" s="128"/>
      <c r="S128" s="128"/>
    </row>
    <row r="129" spans="1:19" x14ac:dyDescent="0.25">
      <c r="A129" s="128"/>
      <c r="B129" s="128"/>
      <c r="C129" s="128"/>
      <c r="D129" s="128"/>
      <c r="E129" s="128"/>
      <c r="F129" s="128"/>
      <c r="G129" s="128"/>
      <c r="H129" s="128"/>
      <c r="I129" s="128"/>
      <c r="J129" s="128"/>
      <c r="K129" s="128"/>
      <c r="L129" s="128"/>
      <c r="M129" s="128"/>
      <c r="N129" s="128"/>
      <c r="O129" s="128"/>
      <c r="P129" s="128"/>
      <c r="Q129" s="128"/>
      <c r="R129" s="128"/>
      <c r="S129" s="128"/>
    </row>
    <row r="130" spans="1:19" x14ac:dyDescent="0.25">
      <c r="A130" s="128"/>
      <c r="B130" s="128"/>
      <c r="C130" s="128"/>
      <c r="D130" s="128"/>
      <c r="E130" s="128"/>
      <c r="F130" s="128"/>
      <c r="G130" s="128"/>
      <c r="H130" s="128"/>
      <c r="I130" s="128"/>
      <c r="J130" s="128"/>
      <c r="K130" s="128"/>
      <c r="L130" s="128"/>
      <c r="M130" s="128"/>
      <c r="N130" s="128"/>
      <c r="O130" s="128"/>
      <c r="P130" s="128"/>
      <c r="Q130" s="128"/>
      <c r="R130" s="128"/>
      <c r="S130" s="128"/>
    </row>
    <row r="131" spans="1:19" x14ac:dyDescent="0.25">
      <c r="A131" s="128"/>
      <c r="B131" s="128"/>
      <c r="C131" s="128"/>
      <c r="D131" s="128"/>
      <c r="E131" s="128"/>
      <c r="F131" s="128"/>
      <c r="G131" s="128"/>
      <c r="H131" s="128"/>
      <c r="I131" s="128"/>
      <c r="J131" s="128"/>
      <c r="K131" s="128"/>
      <c r="L131" s="128"/>
      <c r="M131" s="128"/>
      <c r="N131" s="128"/>
      <c r="O131" s="128"/>
      <c r="P131" s="128"/>
      <c r="Q131" s="128"/>
      <c r="R131" s="128"/>
      <c r="S131" s="128"/>
    </row>
    <row r="132" spans="1:19" x14ac:dyDescent="0.25">
      <c r="A132" s="128"/>
      <c r="B132" s="128"/>
      <c r="C132" s="128"/>
      <c r="D132" s="128"/>
      <c r="E132" s="128"/>
      <c r="F132" s="128"/>
      <c r="G132" s="128"/>
      <c r="H132" s="128"/>
      <c r="I132" s="128"/>
      <c r="J132" s="128"/>
      <c r="K132" s="128"/>
      <c r="L132" s="128"/>
      <c r="M132" s="128"/>
      <c r="N132" s="128"/>
      <c r="O132" s="128"/>
      <c r="P132" s="128"/>
      <c r="Q132" s="128"/>
      <c r="R132" s="128"/>
      <c r="S132" s="128"/>
    </row>
    <row r="133" spans="1:19" x14ac:dyDescent="0.25">
      <c r="A133" s="128"/>
      <c r="B133" s="128"/>
      <c r="C133" s="128"/>
      <c r="D133" s="128"/>
      <c r="E133" s="128"/>
      <c r="F133" s="128"/>
      <c r="G133" s="128"/>
      <c r="H133" s="128"/>
      <c r="I133" s="128"/>
      <c r="J133" s="128"/>
      <c r="K133" s="128"/>
      <c r="L133" s="128"/>
      <c r="M133" s="128"/>
      <c r="N133" s="128"/>
      <c r="O133" s="128"/>
      <c r="P133" s="128"/>
      <c r="Q133" s="128"/>
      <c r="R133" s="128"/>
      <c r="S133" s="128"/>
    </row>
    <row r="134" spans="1:19" x14ac:dyDescent="0.25">
      <c r="A134" s="128"/>
      <c r="B134" s="128"/>
      <c r="C134" s="128"/>
      <c r="D134" s="128"/>
      <c r="E134" s="128"/>
      <c r="F134" s="128"/>
      <c r="G134" s="128"/>
      <c r="H134" s="128"/>
      <c r="I134" s="128"/>
      <c r="J134" s="128"/>
      <c r="K134" s="128"/>
      <c r="L134" s="128"/>
      <c r="M134" s="128"/>
      <c r="N134" s="128"/>
      <c r="O134" s="128"/>
      <c r="P134" s="128"/>
      <c r="Q134" s="128"/>
      <c r="R134" s="128"/>
      <c r="S134" s="128"/>
    </row>
    <row r="135" spans="1:19" x14ac:dyDescent="0.25">
      <c r="A135" s="128"/>
      <c r="B135" s="128"/>
      <c r="C135" s="128"/>
      <c r="D135" s="128"/>
      <c r="E135" s="128"/>
      <c r="F135" s="128"/>
      <c r="G135" s="128"/>
      <c r="H135" s="128"/>
      <c r="I135" s="128"/>
      <c r="J135" s="128"/>
      <c r="K135" s="128"/>
      <c r="L135" s="128"/>
      <c r="M135" s="128"/>
      <c r="N135" s="128"/>
      <c r="O135" s="128"/>
      <c r="P135" s="128"/>
      <c r="Q135" s="128"/>
      <c r="R135" s="128"/>
      <c r="S135" s="128"/>
    </row>
    <row r="136" spans="1:19" x14ac:dyDescent="0.25">
      <c r="A136" s="128"/>
      <c r="B136" s="128"/>
      <c r="C136" s="128"/>
      <c r="D136" s="128"/>
      <c r="E136" s="128"/>
      <c r="F136" s="128"/>
      <c r="G136" s="128"/>
      <c r="H136" s="128"/>
      <c r="I136" s="128"/>
      <c r="J136" s="128"/>
      <c r="K136" s="128"/>
      <c r="L136" s="128"/>
      <c r="M136" s="128"/>
      <c r="N136" s="128"/>
      <c r="O136" s="128"/>
      <c r="P136" s="128"/>
      <c r="Q136" s="128"/>
      <c r="R136" s="128"/>
      <c r="S136" s="128"/>
    </row>
    <row r="137" spans="1:19" x14ac:dyDescent="0.25">
      <c r="A137" s="128"/>
      <c r="B137" s="128"/>
      <c r="C137" s="128"/>
      <c r="D137" s="128"/>
      <c r="E137" s="128"/>
      <c r="F137" s="128"/>
      <c r="G137" s="128"/>
      <c r="H137" s="128"/>
      <c r="I137" s="128"/>
      <c r="J137" s="128"/>
      <c r="K137" s="128"/>
      <c r="L137" s="128"/>
      <c r="M137" s="128"/>
      <c r="N137" s="128"/>
      <c r="O137" s="128"/>
      <c r="P137" s="128"/>
      <c r="Q137" s="128"/>
      <c r="R137" s="128"/>
      <c r="S137" s="128"/>
    </row>
    <row r="138" spans="1:19" x14ac:dyDescent="0.25">
      <c r="A138" s="128"/>
      <c r="B138" s="128"/>
      <c r="C138" s="128"/>
      <c r="D138" s="128"/>
      <c r="E138" s="128"/>
      <c r="F138" s="128"/>
      <c r="G138" s="128"/>
      <c r="H138" s="128"/>
      <c r="I138" s="128"/>
      <c r="J138" s="128"/>
      <c r="K138" s="128"/>
      <c r="L138" s="128"/>
      <c r="M138" s="128"/>
      <c r="N138" s="128"/>
      <c r="O138" s="128"/>
      <c r="P138" s="128"/>
      <c r="Q138" s="128"/>
      <c r="R138" s="128"/>
      <c r="S138" s="128"/>
    </row>
    <row r="139" spans="1:19" x14ac:dyDescent="0.25">
      <c r="A139" s="128"/>
      <c r="B139" s="128"/>
      <c r="C139" s="128"/>
      <c r="D139" s="128"/>
      <c r="E139" s="128"/>
      <c r="F139" s="128"/>
      <c r="G139" s="128"/>
      <c r="H139" s="128"/>
      <c r="I139" s="128"/>
      <c r="J139" s="128"/>
      <c r="K139" s="128"/>
      <c r="L139" s="128"/>
      <c r="M139" s="128"/>
      <c r="N139" s="128"/>
      <c r="O139" s="128"/>
      <c r="P139" s="128"/>
      <c r="Q139" s="128"/>
      <c r="R139" s="128"/>
      <c r="S139" s="128"/>
    </row>
    <row r="140" spans="1:19" x14ac:dyDescent="0.25">
      <c r="A140" s="128"/>
      <c r="B140" s="128"/>
      <c r="C140" s="128"/>
      <c r="D140" s="128"/>
      <c r="E140" s="128"/>
      <c r="F140" s="128"/>
      <c r="G140" s="128"/>
      <c r="H140" s="128"/>
      <c r="I140" s="128"/>
      <c r="J140" s="128"/>
      <c r="K140" s="128"/>
      <c r="L140" s="128"/>
      <c r="M140" s="128"/>
      <c r="N140" s="128"/>
      <c r="O140" s="128"/>
      <c r="P140" s="128"/>
      <c r="Q140" s="128"/>
      <c r="R140" s="128"/>
      <c r="S140" s="128"/>
    </row>
    <row r="141" spans="1:19" x14ac:dyDescent="0.25">
      <c r="A141" s="128"/>
      <c r="B141" s="128"/>
      <c r="C141" s="128"/>
      <c r="D141" s="128"/>
      <c r="E141" s="128"/>
      <c r="F141" s="128"/>
      <c r="G141" s="128"/>
      <c r="H141" s="128"/>
      <c r="I141" s="128"/>
      <c r="J141" s="128"/>
      <c r="K141" s="128"/>
      <c r="L141" s="128"/>
      <c r="M141" s="128"/>
      <c r="N141" s="128"/>
      <c r="O141" s="128"/>
      <c r="P141" s="128"/>
      <c r="Q141" s="128"/>
      <c r="R141" s="128"/>
      <c r="S141" s="128"/>
    </row>
    <row r="142" spans="1:19" x14ac:dyDescent="0.25">
      <c r="A142" s="128"/>
      <c r="B142" s="128"/>
      <c r="C142" s="128"/>
      <c r="D142" s="128"/>
      <c r="E142" s="128"/>
      <c r="F142" s="128"/>
      <c r="G142" s="128"/>
      <c r="H142" s="128"/>
      <c r="I142" s="128"/>
      <c r="J142" s="128"/>
      <c r="K142" s="128"/>
      <c r="L142" s="128"/>
      <c r="M142" s="128"/>
      <c r="N142" s="128"/>
      <c r="O142" s="128"/>
      <c r="P142" s="128"/>
      <c r="Q142" s="128"/>
      <c r="R142" s="128"/>
      <c r="S142" s="128"/>
    </row>
    <row r="143" spans="1:19" x14ac:dyDescent="0.25">
      <c r="A143" s="128"/>
      <c r="B143" s="128"/>
      <c r="C143" s="128"/>
      <c r="D143" s="128"/>
      <c r="E143" s="128"/>
      <c r="F143" s="128"/>
      <c r="G143" s="128"/>
      <c r="H143" s="128"/>
      <c r="I143" s="128"/>
      <c r="J143" s="128"/>
      <c r="K143" s="128"/>
      <c r="L143" s="128"/>
      <c r="M143" s="128"/>
      <c r="N143" s="128"/>
      <c r="O143" s="128"/>
      <c r="P143" s="128"/>
      <c r="Q143" s="128"/>
      <c r="R143" s="128"/>
      <c r="S143" s="128"/>
    </row>
    <row r="144" spans="1:19" x14ac:dyDescent="0.25">
      <c r="A144" s="128"/>
      <c r="B144" s="128"/>
      <c r="C144" s="128"/>
      <c r="D144" s="128"/>
      <c r="E144" s="128"/>
      <c r="F144" s="128"/>
      <c r="G144" s="128"/>
      <c r="H144" s="128"/>
      <c r="I144" s="128"/>
      <c r="J144" s="128"/>
      <c r="K144" s="128"/>
      <c r="L144" s="128"/>
      <c r="M144" s="128"/>
      <c r="N144" s="128"/>
      <c r="O144" s="128"/>
      <c r="P144" s="128"/>
      <c r="Q144" s="128"/>
      <c r="R144" s="128"/>
      <c r="S144" s="128"/>
    </row>
    <row r="145" spans="1:19" x14ac:dyDescent="0.25">
      <c r="A145" s="128"/>
      <c r="B145" s="128"/>
      <c r="C145" s="128"/>
      <c r="D145" s="128"/>
      <c r="E145" s="128"/>
      <c r="F145" s="128"/>
      <c r="G145" s="128"/>
      <c r="H145" s="128"/>
      <c r="I145" s="128"/>
      <c r="J145" s="128"/>
      <c r="K145" s="128"/>
      <c r="L145" s="128"/>
      <c r="M145" s="128"/>
      <c r="N145" s="128"/>
      <c r="O145" s="128"/>
      <c r="P145" s="128"/>
      <c r="Q145" s="128"/>
      <c r="R145" s="128"/>
      <c r="S145" s="128"/>
    </row>
    <row r="146" spans="1:19" x14ac:dyDescent="0.25">
      <c r="A146" s="128"/>
      <c r="B146" s="128"/>
      <c r="C146" s="128"/>
      <c r="D146" s="128"/>
      <c r="E146" s="128"/>
      <c r="F146" s="128"/>
      <c r="G146" s="128"/>
      <c r="H146" s="128"/>
      <c r="I146" s="128"/>
      <c r="J146" s="128"/>
      <c r="K146" s="128"/>
      <c r="L146" s="128"/>
      <c r="M146" s="128"/>
      <c r="N146" s="128"/>
      <c r="O146" s="128"/>
      <c r="P146" s="128"/>
      <c r="Q146" s="128"/>
      <c r="R146" s="128"/>
      <c r="S146" s="128"/>
    </row>
    <row r="147" spans="1:19" x14ac:dyDescent="0.25">
      <c r="A147" s="128"/>
      <c r="B147" s="128"/>
      <c r="C147" s="128"/>
      <c r="D147" s="128"/>
      <c r="E147" s="128"/>
      <c r="F147" s="128"/>
      <c r="G147" s="128"/>
      <c r="H147" s="128"/>
      <c r="I147" s="128"/>
      <c r="J147" s="128"/>
      <c r="K147" s="128"/>
      <c r="L147" s="128"/>
      <c r="M147" s="128"/>
      <c r="N147" s="128"/>
      <c r="O147" s="128"/>
      <c r="P147" s="128"/>
      <c r="Q147" s="128"/>
      <c r="R147" s="128"/>
      <c r="S147" s="128"/>
    </row>
    <row r="148" spans="1:19" x14ac:dyDescent="0.25">
      <c r="A148" s="128"/>
      <c r="B148" s="128"/>
      <c r="C148" s="128"/>
      <c r="D148" s="128"/>
      <c r="E148" s="128"/>
      <c r="F148" s="128"/>
      <c r="G148" s="128"/>
      <c r="H148" s="128"/>
      <c r="I148" s="128"/>
      <c r="J148" s="128"/>
      <c r="K148" s="128"/>
      <c r="L148" s="128"/>
      <c r="M148" s="128"/>
      <c r="N148" s="128"/>
      <c r="O148" s="128"/>
      <c r="P148" s="128"/>
      <c r="Q148" s="128"/>
      <c r="R148" s="128"/>
      <c r="S148" s="128"/>
    </row>
    <row r="149" spans="1:19" x14ac:dyDescent="0.25">
      <c r="A149" s="128"/>
      <c r="B149" s="128"/>
      <c r="C149" s="128"/>
      <c r="D149" s="128"/>
      <c r="E149" s="128"/>
      <c r="F149" s="128"/>
      <c r="G149" s="128"/>
      <c r="H149" s="128"/>
      <c r="I149" s="128"/>
      <c r="J149" s="128"/>
      <c r="K149" s="128"/>
      <c r="L149" s="128"/>
      <c r="M149" s="128"/>
      <c r="N149" s="128"/>
      <c r="O149" s="128"/>
      <c r="P149" s="128"/>
      <c r="Q149" s="128"/>
      <c r="R149" s="128"/>
      <c r="S149" s="128"/>
    </row>
    <row r="150" spans="1:19" x14ac:dyDescent="0.25">
      <c r="A150" s="128"/>
      <c r="B150" s="128"/>
      <c r="C150" s="128"/>
      <c r="D150" s="128"/>
      <c r="E150" s="128"/>
      <c r="F150" s="128"/>
      <c r="G150" s="128"/>
      <c r="H150" s="128"/>
      <c r="I150" s="128"/>
      <c r="J150" s="128"/>
      <c r="K150" s="128"/>
      <c r="L150" s="128"/>
      <c r="M150" s="128"/>
      <c r="N150" s="128"/>
      <c r="O150" s="128"/>
      <c r="P150" s="128"/>
      <c r="Q150" s="128"/>
      <c r="R150" s="128"/>
      <c r="S150" s="128"/>
    </row>
    <row r="151" spans="1:19" x14ac:dyDescent="0.25">
      <c r="A151" s="128"/>
      <c r="B151" s="128"/>
      <c r="C151" s="128"/>
      <c r="D151" s="128"/>
      <c r="E151" s="128"/>
      <c r="F151" s="128"/>
      <c r="G151" s="128"/>
      <c r="H151" s="128"/>
      <c r="I151" s="128"/>
      <c r="J151" s="128"/>
      <c r="K151" s="128"/>
      <c r="L151" s="128"/>
      <c r="M151" s="128"/>
      <c r="N151" s="128"/>
      <c r="O151" s="128"/>
      <c r="P151" s="128"/>
      <c r="Q151" s="128"/>
      <c r="R151" s="128"/>
      <c r="S151" s="128"/>
    </row>
    <row r="152" spans="1:19" x14ac:dyDescent="0.25">
      <c r="A152" s="128"/>
      <c r="B152" s="128"/>
      <c r="C152" s="128"/>
      <c r="D152" s="128"/>
      <c r="E152" s="128"/>
      <c r="F152" s="128"/>
      <c r="G152" s="128"/>
      <c r="H152" s="128"/>
      <c r="I152" s="128"/>
      <c r="J152" s="128"/>
      <c r="K152" s="128"/>
      <c r="L152" s="128"/>
      <c r="M152" s="128"/>
      <c r="N152" s="128"/>
      <c r="O152" s="128"/>
      <c r="P152" s="128"/>
      <c r="Q152" s="128"/>
      <c r="R152" s="128"/>
      <c r="S152" s="128"/>
    </row>
    <row r="153" spans="1:19" x14ac:dyDescent="0.25">
      <c r="A153" s="128"/>
      <c r="B153" s="128"/>
      <c r="C153" s="128"/>
      <c r="D153" s="128"/>
      <c r="E153" s="128"/>
      <c r="F153" s="128"/>
      <c r="G153" s="128"/>
      <c r="H153" s="128"/>
      <c r="I153" s="128"/>
      <c r="J153" s="128"/>
      <c r="K153" s="128"/>
      <c r="L153" s="128"/>
      <c r="M153" s="128"/>
      <c r="N153" s="128"/>
      <c r="O153" s="128"/>
      <c r="P153" s="128"/>
      <c r="Q153" s="128"/>
      <c r="R153" s="128"/>
      <c r="S153" s="128"/>
    </row>
    <row r="154" spans="1:19" x14ac:dyDescent="0.25">
      <c r="A154" s="128"/>
      <c r="B154" s="128"/>
      <c r="C154" s="128"/>
      <c r="D154" s="128"/>
      <c r="E154" s="128"/>
      <c r="F154" s="128"/>
      <c r="G154" s="128"/>
      <c r="H154" s="128"/>
      <c r="I154" s="128"/>
      <c r="J154" s="128"/>
      <c r="K154" s="128"/>
      <c r="L154" s="128"/>
      <c r="M154" s="128"/>
      <c r="N154" s="128"/>
      <c r="O154" s="128"/>
      <c r="P154" s="128"/>
      <c r="Q154" s="128"/>
      <c r="R154" s="128"/>
      <c r="S154" s="128"/>
    </row>
    <row r="155" spans="1:19" x14ac:dyDescent="0.25">
      <c r="A155" s="128"/>
      <c r="B155" s="128"/>
      <c r="C155" s="128"/>
      <c r="D155" s="128"/>
      <c r="E155" s="128"/>
      <c r="F155" s="128"/>
      <c r="G155" s="128"/>
      <c r="H155" s="128"/>
      <c r="I155" s="128"/>
      <c r="J155" s="128"/>
      <c r="K155" s="128"/>
      <c r="L155" s="128"/>
      <c r="M155" s="128"/>
      <c r="N155" s="128"/>
      <c r="O155" s="128"/>
      <c r="P155" s="128"/>
      <c r="Q155" s="128"/>
      <c r="R155" s="128"/>
      <c r="S155" s="128"/>
    </row>
    <row r="156" spans="1:19" x14ac:dyDescent="0.25">
      <c r="A156" s="128"/>
      <c r="B156" s="128"/>
      <c r="C156" s="128"/>
      <c r="D156" s="128"/>
      <c r="E156" s="128"/>
      <c r="F156" s="128"/>
      <c r="G156" s="128"/>
      <c r="H156" s="128"/>
      <c r="I156" s="128"/>
      <c r="J156" s="128"/>
      <c r="K156" s="128"/>
      <c r="L156" s="128"/>
      <c r="M156" s="128"/>
      <c r="N156" s="128"/>
      <c r="O156" s="128"/>
      <c r="P156" s="128"/>
      <c r="Q156" s="128"/>
      <c r="R156" s="128"/>
      <c r="S156" s="128"/>
    </row>
    <row r="157" spans="1:19" x14ac:dyDescent="0.25">
      <c r="A157" s="128"/>
      <c r="B157" s="128"/>
      <c r="C157" s="128"/>
      <c r="D157" s="128"/>
      <c r="E157" s="128"/>
      <c r="F157" s="128"/>
      <c r="G157" s="128"/>
      <c r="H157" s="128"/>
      <c r="I157" s="128"/>
      <c r="J157" s="128"/>
      <c r="K157" s="128"/>
      <c r="L157" s="128"/>
      <c r="M157" s="128"/>
      <c r="N157" s="128"/>
      <c r="O157" s="128"/>
      <c r="P157" s="128"/>
      <c r="Q157" s="128"/>
      <c r="R157" s="128"/>
      <c r="S157" s="128"/>
    </row>
    <row r="158" spans="1:19" x14ac:dyDescent="0.25">
      <c r="A158" s="128"/>
      <c r="B158" s="128"/>
      <c r="C158" s="128"/>
      <c r="D158" s="128"/>
      <c r="E158" s="128"/>
      <c r="F158" s="128"/>
      <c r="G158" s="128"/>
      <c r="H158" s="128"/>
      <c r="I158" s="128"/>
      <c r="J158" s="128"/>
      <c r="K158" s="128"/>
      <c r="L158" s="128"/>
      <c r="M158" s="128"/>
      <c r="N158" s="128"/>
      <c r="O158" s="128"/>
      <c r="P158" s="128"/>
      <c r="Q158" s="128"/>
      <c r="R158" s="128"/>
      <c r="S158" s="128"/>
    </row>
    <row r="159" spans="1:19" x14ac:dyDescent="0.25">
      <c r="A159" s="128"/>
      <c r="B159" s="128"/>
      <c r="C159" s="128"/>
      <c r="D159" s="128"/>
      <c r="E159" s="128"/>
      <c r="F159" s="128"/>
      <c r="G159" s="128"/>
      <c r="H159" s="128"/>
      <c r="I159" s="128"/>
      <c r="J159" s="128"/>
      <c r="K159" s="128"/>
      <c r="L159" s="128"/>
      <c r="M159" s="128"/>
      <c r="N159" s="128"/>
      <c r="O159" s="128"/>
      <c r="P159" s="128"/>
      <c r="Q159" s="128"/>
      <c r="R159" s="128"/>
      <c r="S159" s="128"/>
    </row>
    <row r="160" spans="1:19" x14ac:dyDescent="0.25">
      <c r="A160" s="128"/>
      <c r="B160" s="128"/>
      <c r="C160" s="128"/>
      <c r="D160" s="128"/>
      <c r="E160" s="128"/>
      <c r="F160" s="128"/>
      <c r="G160" s="128"/>
      <c r="H160" s="128"/>
      <c r="I160" s="128"/>
      <c r="J160" s="128"/>
      <c r="K160" s="128"/>
      <c r="L160" s="128"/>
      <c r="M160" s="128"/>
      <c r="N160" s="128"/>
      <c r="O160" s="128"/>
      <c r="P160" s="128"/>
      <c r="Q160" s="128"/>
      <c r="R160" s="128"/>
      <c r="S160" s="128"/>
    </row>
    <row r="161" spans="1:19" x14ac:dyDescent="0.25">
      <c r="A161" s="128"/>
      <c r="B161" s="128"/>
      <c r="C161" s="128"/>
      <c r="D161" s="128"/>
      <c r="E161" s="128"/>
      <c r="F161" s="128"/>
      <c r="G161" s="128"/>
      <c r="H161" s="128"/>
      <c r="I161" s="128"/>
      <c r="J161" s="128"/>
      <c r="K161" s="128"/>
      <c r="L161" s="128"/>
      <c r="M161" s="128"/>
      <c r="N161" s="128"/>
      <c r="O161" s="128"/>
      <c r="P161" s="128"/>
      <c r="Q161" s="128"/>
      <c r="R161" s="128"/>
      <c r="S161" s="128"/>
    </row>
    <row r="162" spans="1:19" x14ac:dyDescent="0.25">
      <c r="A162" s="128"/>
      <c r="B162" s="128"/>
      <c r="C162" s="128"/>
      <c r="D162" s="128"/>
      <c r="E162" s="128"/>
      <c r="F162" s="128"/>
      <c r="G162" s="128"/>
      <c r="H162" s="128"/>
      <c r="I162" s="128"/>
      <c r="J162" s="128"/>
      <c r="K162" s="128"/>
      <c r="L162" s="128"/>
      <c r="M162" s="128"/>
      <c r="N162" s="128"/>
      <c r="O162" s="128"/>
      <c r="P162" s="128"/>
      <c r="Q162" s="128"/>
      <c r="R162" s="128"/>
      <c r="S162" s="128"/>
    </row>
    <row r="163" spans="1:19" x14ac:dyDescent="0.25">
      <c r="A163" s="128"/>
      <c r="B163" s="128"/>
      <c r="C163" s="128"/>
      <c r="D163" s="128"/>
      <c r="E163" s="128"/>
      <c r="F163" s="128"/>
      <c r="G163" s="128"/>
      <c r="H163" s="128"/>
      <c r="I163" s="128"/>
      <c r="J163" s="128"/>
      <c r="K163" s="128"/>
      <c r="L163" s="128"/>
      <c r="M163" s="128"/>
      <c r="N163" s="128"/>
      <c r="O163" s="128"/>
      <c r="P163" s="128"/>
      <c r="Q163" s="128"/>
      <c r="R163" s="128"/>
      <c r="S163" s="128"/>
    </row>
    <row r="164" spans="1:19" x14ac:dyDescent="0.25">
      <c r="A164" s="128"/>
      <c r="B164" s="128"/>
      <c r="C164" s="128"/>
      <c r="D164" s="128"/>
      <c r="E164" s="128"/>
      <c r="F164" s="128"/>
      <c r="G164" s="128"/>
      <c r="H164" s="128"/>
      <c r="I164" s="128"/>
      <c r="J164" s="128"/>
      <c r="K164" s="128"/>
      <c r="L164" s="128"/>
      <c r="M164" s="128"/>
      <c r="N164" s="128"/>
      <c r="O164" s="128"/>
      <c r="P164" s="128"/>
      <c r="Q164" s="128"/>
      <c r="R164" s="128"/>
      <c r="S164" s="128"/>
    </row>
    <row r="165" spans="1:19" x14ac:dyDescent="0.25">
      <c r="A165" s="128"/>
      <c r="B165" s="128"/>
      <c r="C165" s="128"/>
      <c r="D165" s="128"/>
      <c r="E165" s="128"/>
      <c r="F165" s="128"/>
      <c r="G165" s="128"/>
      <c r="H165" s="128"/>
      <c r="I165" s="128"/>
      <c r="J165" s="128"/>
      <c r="K165" s="128"/>
      <c r="L165" s="128"/>
      <c r="M165" s="128"/>
      <c r="N165" s="128"/>
      <c r="O165" s="128"/>
      <c r="P165" s="128"/>
      <c r="Q165" s="128"/>
      <c r="R165" s="128"/>
      <c r="S165" s="128"/>
    </row>
    <row r="166" spans="1:19" x14ac:dyDescent="0.25">
      <c r="A166" s="128"/>
      <c r="B166" s="128"/>
      <c r="C166" s="128"/>
      <c r="D166" s="128"/>
      <c r="E166" s="128"/>
      <c r="F166" s="128"/>
      <c r="G166" s="128"/>
      <c r="H166" s="128"/>
      <c r="I166" s="128"/>
      <c r="J166" s="128"/>
      <c r="K166" s="128"/>
      <c r="L166" s="128"/>
      <c r="M166" s="128"/>
      <c r="N166" s="128"/>
      <c r="O166" s="128"/>
      <c r="P166" s="128"/>
      <c r="Q166" s="128"/>
      <c r="R166" s="128"/>
      <c r="S166" s="128"/>
    </row>
    <row r="167" spans="1:19" x14ac:dyDescent="0.25">
      <c r="A167" s="128"/>
      <c r="B167" s="128"/>
      <c r="C167" s="128"/>
      <c r="D167" s="128"/>
      <c r="E167" s="128"/>
      <c r="F167" s="128"/>
      <c r="G167" s="128"/>
      <c r="H167" s="128"/>
      <c r="I167" s="128"/>
      <c r="J167" s="128"/>
      <c r="K167" s="128"/>
      <c r="L167" s="128"/>
      <c r="M167" s="128"/>
      <c r="N167" s="128"/>
      <c r="O167" s="128"/>
      <c r="P167" s="128"/>
      <c r="Q167" s="128"/>
      <c r="R167" s="128"/>
      <c r="S167" s="128"/>
    </row>
    <row r="168" spans="1:19" x14ac:dyDescent="0.25">
      <c r="A168" s="128"/>
      <c r="B168" s="128"/>
      <c r="C168" s="128"/>
      <c r="D168" s="128"/>
      <c r="E168" s="128"/>
      <c r="F168" s="128"/>
      <c r="G168" s="128"/>
      <c r="H168" s="128"/>
      <c r="I168" s="128"/>
      <c r="J168" s="128"/>
      <c r="K168" s="128"/>
      <c r="L168" s="128"/>
      <c r="M168" s="128"/>
      <c r="N168" s="128"/>
      <c r="O168" s="128"/>
      <c r="P168" s="128"/>
      <c r="Q168" s="128"/>
      <c r="R168" s="128"/>
      <c r="S168" s="128"/>
    </row>
    <row r="169" spans="1:19" x14ac:dyDescent="0.25">
      <c r="A169" s="128"/>
      <c r="B169" s="128"/>
      <c r="C169" s="128"/>
      <c r="D169" s="128"/>
      <c r="E169" s="128"/>
      <c r="F169" s="128"/>
      <c r="G169" s="128"/>
      <c r="H169" s="128"/>
      <c r="I169" s="128"/>
      <c r="J169" s="128"/>
      <c r="K169" s="128"/>
      <c r="L169" s="128"/>
      <c r="M169" s="128"/>
      <c r="N169" s="128"/>
      <c r="O169" s="128"/>
      <c r="P169" s="128"/>
      <c r="Q169" s="128"/>
      <c r="R169" s="128"/>
      <c r="S169" s="128"/>
    </row>
    <row r="170" spans="1:19" x14ac:dyDescent="0.25">
      <c r="A170" s="128"/>
      <c r="B170" s="128"/>
      <c r="C170" s="128"/>
      <c r="D170" s="128"/>
      <c r="E170" s="128"/>
      <c r="F170" s="128"/>
      <c r="G170" s="128"/>
      <c r="H170" s="128"/>
      <c r="I170" s="128"/>
      <c r="J170" s="128"/>
      <c r="K170" s="128"/>
      <c r="L170" s="128"/>
      <c r="M170" s="128"/>
      <c r="N170" s="128"/>
      <c r="O170" s="128"/>
      <c r="P170" s="128"/>
      <c r="Q170" s="128"/>
      <c r="R170" s="128"/>
      <c r="S170" s="128"/>
    </row>
    <row r="171" spans="1:19" x14ac:dyDescent="0.25">
      <c r="A171" s="128"/>
      <c r="B171" s="128"/>
      <c r="C171" s="128"/>
      <c r="D171" s="128"/>
      <c r="E171" s="128"/>
      <c r="F171" s="128"/>
      <c r="G171" s="128"/>
      <c r="H171" s="128"/>
      <c r="I171" s="128"/>
      <c r="J171" s="128"/>
      <c r="K171" s="128"/>
      <c r="L171" s="128"/>
      <c r="M171" s="128"/>
      <c r="N171" s="128"/>
      <c r="O171" s="128"/>
      <c r="P171" s="128"/>
      <c r="Q171" s="128"/>
      <c r="R171" s="128"/>
      <c r="S171" s="128"/>
    </row>
    <row r="172" spans="1:19" x14ac:dyDescent="0.25">
      <c r="A172" s="128"/>
      <c r="B172" s="128"/>
      <c r="C172" s="128"/>
      <c r="D172" s="128"/>
      <c r="E172" s="128"/>
      <c r="F172" s="128"/>
      <c r="G172" s="128"/>
      <c r="H172" s="128"/>
      <c r="I172" s="128"/>
      <c r="J172" s="128"/>
      <c r="K172" s="128"/>
      <c r="L172" s="128"/>
      <c r="M172" s="128"/>
      <c r="N172" s="128"/>
      <c r="O172" s="128"/>
      <c r="P172" s="128"/>
      <c r="Q172" s="128"/>
      <c r="R172" s="128"/>
      <c r="S172" s="128"/>
    </row>
    <row r="173" spans="1:19" x14ac:dyDescent="0.25">
      <c r="A173" s="128"/>
      <c r="B173" s="128"/>
      <c r="C173" s="128"/>
      <c r="D173" s="128"/>
      <c r="E173" s="128"/>
      <c r="F173" s="128"/>
      <c r="G173" s="128"/>
      <c r="H173" s="128"/>
      <c r="I173" s="128"/>
      <c r="J173" s="128"/>
      <c r="K173" s="128"/>
      <c r="L173" s="128"/>
      <c r="M173" s="128"/>
      <c r="N173" s="128"/>
      <c r="O173" s="128"/>
      <c r="P173" s="128"/>
      <c r="Q173" s="128"/>
      <c r="R173" s="128"/>
      <c r="S173" s="128"/>
    </row>
    <row r="174" spans="1:19" x14ac:dyDescent="0.25">
      <c r="A174" s="128"/>
      <c r="B174" s="128"/>
      <c r="C174" s="128"/>
      <c r="D174" s="128"/>
      <c r="E174" s="128"/>
      <c r="F174" s="128"/>
      <c r="G174" s="128"/>
      <c r="H174" s="128"/>
      <c r="I174" s="128"/>
      <c r="J174" s="128"/>
      <c r="K174" s="128"/>
      <c r="L174" s="128"/>
      <c r="M174" s="128"/>
      <c r="N174" s="128"/>
      <c r="O174" s="128"/>
      <c r="P174" s="128"/>
      <c r="Q174" s="128"/>
      <c r="R174" s="128"/>
      <c r="S174" s="128"/>
    </row>
    <row r="175" spans="1:19" x14ac:dyDescent="0.25">
      <c r="A175" s="128"/>
      <c r="B175" s="128"/>
      <c r="C175" s="128"/>
      <c r="D175" s="128"/>
      <c r="E175" s="128"/>
      <c r="F175" s="128"/>
      <c r="G175" s="128"/>
      <c r="H175" s="128"/>
      <c r="I175" s="128"/>
      <c r="J175" s="128"/>
      <c r="K175" s="128"/>
      <c r="L175" s="128"/>
      <c r="M175" s="128"/>
      <c r="N175" s="128"/>
      <c r="O175" s="128"/>
      <c r="P175" s="128"/>
      <c r="Q175" s="128"/>
      <c r="R175" s="128"/>
      <c r="S175" s="128"/>
    </row>
    <row r="176" spans="1:19" x14ac:dyDescent="0.25">
      <c r="A176" s="128"/>
      <c r="B176" s="128"/>
      <c r="C176" s="128"/>
      <c r="D176" s="128"/>
      <c r="E176" s="128"/>
      <c r="F176" s="128"/>
      <c r="G176" s="128"/>
      <c r="H176" s="128"/>
      <c r="I176" s="128"/>
      <c r="J176" s="128"/>
      <c r="K176" s="128"/>
      <c r="L176" s="128"/>
      <c r="M176" s="128"/>
      <c r="N176" s="128"/>
      <c r="O176" s="128"/>
      <c r="P176" s="128"/>
      <c r="Q176" s="128"/>
      <c r="R176" s="128"/>
      <c r="S176" s="128"/>
    </row>
    <row r="177" spans="1:19" x14ac:dyDescent="0.25">
      <c r="A177" s="128"/>
      <c r="B177" s="128"/>
      <c r="C177" s="128"/>
      <c r="D177" s="128"/>
      <c r="E177" s="128"/>
      <c r="F177" s="128"/>
      <c r="G177" s="128"/>
      <c r="H177" s="128"/>
      <c r="I177" s="128"/>
      <c r="J177" s="128"/>
      <c r="K177" s="128"/>
      <c r="L177" s="128"/>
      <c r="M177" s="128"/>
      <c r="N177" s="128"/>
      <c r="O177" s="128"/>
      <c r="P177" s="128"/>
      <c r="Q177" s="128"/>
      <c r="R177" s="128"/>
      <c r="S177" s="128"/>
    </row>
    <row r="178" spans="1:19" x14ac:dyDescent="0.25">
      <c r="A178" s="128"/>
      <c r="B178" s="128"/>
      <c r="C178" s="128"/>
      <c r="D178" s="128"/>
      <c r="E178" s="128"/>
      <c r="F178" s="128"/>
      <c r="G178" s="128"/>
      <c r="H178" s="128"/>
      <c r="I178" s="128"/>
      <c r="J178" s="128"/>
      <c r="K178" s="128"/>
      <c r="L178" s="128"/>
      <c r="M178" s="128"/>
      <c r="N178" s="128"/>
      <c r="O178" s="128"/>
      <c r="P178" s="128"/>
      <c r="Q178" s="128"/>
      <c r="R178" s="128"/>
      <c r="S178" s="128"/>
    </row>
    <row r="179" spans="1:19" x14ac:dyDescent="0.25">
      <c r="A179" s="128"/>
      <c r="B179" s="128"/>
      <c r="C179" s="128"/>
      <c r="D179" s="128"/>
      <c r="E179" s="128"/>
      <c r="F179" s="128"/>
      <c r="G179" s="128"/>
      <c r="H179" s="128"/>
      <c r="I179" s="128"/>
      <c r="J179" s="128"/>
      <c r="K179" s="128"/>
      <c r="L179" s="128"/>
      <c r="M179" s="128"/>
      <c r="N179" s="128"/>
      <c r="O179" s="128"/>
      <c r="P179" s="128"/>
      <c r="Q179" s="128"/>
      <c r="R179" s="128"/>
      <c r="S179" s="128"/>
    </row>
    <row r="180" spans="1:19" x14ac:dyDescent="0.25">
      <c r="A180" s="128"/>
      <c r="B180" s="128"/>
      <c r="C180" s="128"/>
      <c r="D180" s="128"/>
      <c r="E180" s="128"/>
      <c r="F180" s="128"/>
      <c r="G180" s="128"/>
      <c r="H180" s="128"/>
      <c r="I180" s="128"/>
      <c r="J180" s="128"/>
      <c r="K180" s="128"/>
      <c r="L180" s="128"/>
      <c r="M180" s="128"/>
      <c r="N180" s="128"/>
      <c r="O180" s="128"/>
      <c r="P180" s="128"/>
      <c r="Q180" s="128"/>
      <c r="R180" s="128"/>
      <c r="S180" s="128"/>
    </row>
    <row r="181" spans="1:19" x14ac:dyDescent="0.25">
      <c r="A181" s="128"/>
      <c r="B181" s="128"/>
      <c r="C181" s="128"/>
      <c r="D181" s="128"/>
      <c r="E181" s="128"/>
      <c r="F181" s="128"/>
      <c r="G181" s="128"/>
      <c r="H181" s="128"/>
      <c r="I181" s="128"/>
      <c r="J181" s="128"/>
      <c r="K181" s="128"/>
      <c r="L181" s="128"/>
      <c r="M181" s="128"/>
      <c r="N181" s="128"/>
      <c r="O181" s="128"/>
      <c r="P181" s="128"/>
      <c r="Q181" s="128"/>
      <c r="R181" s="128"/>
      <c r="S181" s="128"/>
    </row>
    <row r="182" spans="1:19" x14ac:dyDescent="0.25">
      <c r="A182" s="128"/>
      <c r="B182" s="128"/>
      <c r="C182" s="128"/>
      <c r="D182" s="128"/>
      <c r="E182" s="128"/>
      <c r="F182" s="128"/>
      <c r="G182" s="128"/>
      <c r="H182" s="128"/>
      <c r="I182" s="128"/>
      <c r="J182" s="128"/>
      <c r="K182" s="128"/>
      <c r="L182" s="128"/>
      <c r="M182" s="128"/>
      <c r="N182" s="128"/>
      <c r="O182" s="128"/>
      <c r="P182" s="128"/>
      <c r="Q182" s="128"/>
      <c r="R182" s="128"/>
      <c r="S182" s="128"/>
    </row>
    <row r="183" spans="1:19" x14ac:dyDescent="0.25">
      <c r="A183" s="128"/>
      <c r="B183" s="128"/>
      <c r="C183" s="128"/>
      <c r="D183" s="128"/>
      <c r="E183" s="128"/>
      <c r="F183" s="128"/>
      <c r="G183" s="128"/>
      <c r="H183" s="128"/>
      <c r="I183" s="128"/>
      <c r="J183" s="128"/>
      <c r="K183" s="128"/>
      <c r="L183" s="128"/>
      <c r="M183" s="128"/>
      <c r="N183" s="128"/>
      <c r="O183" s="128"/>
      <c r="P183" s="128"/>
      <c r="Q183" s="128"/>
      <c r="R183" s="128"/>
      <c r="S183" s="128"/>
    </row>
    <row r="184" spans="1:19" x14ac:dyDescent="0.25">
      <c r="A184" s="128"/>
      <c r="B184" s="128"/>
      <c r="C184" s="128"/>
      <c r="D184" s="128"/>
      <c r="E184" s="128"/>
      <c r="F184" s="128"/>
      <c r="G184" s="128"/>
      <c r="H184" s="128"/>
      <c r="I184" s="128"/>
      <c r="J184" s="128"/>
      <c r="K184" s="128"/>
      <c r="L184" s="128"/>
      <c r="M184" s="128"/>
      <c r="N184" s="128"/>
      <c r="O184" s="128"/>
      <c r="P184" s="128"/>
      <c r="Q184" s="128"/>
      <c r="R184" s="128"/>
      <c r="S184" s="128"/>
    </row>
    <row r="185" spans="1:19" x14ac:dyDescent="0.25">
      <c r="A185" s="128"/>
      <c r="B185" s="128"/>
      <c r="C185" s="128"/>
      <c r="D185" s="128"/>
      <c r="E185" s="128"/>
      <c r="F185" s="128"/>
      <c r="G185" s="128"/>
      <c r="H185" s="128"/>
      <c r="I185" s="128"/>
      <c r="J185" s="128"/>
      <c r="K185" s="128"/>
      <c r="L185" s="128"/>
      <c r="M185" s="128"/>
      <c r="N185" s="128"/>
      <c r="O185" s="128"/>
      <c r="P185" s="128"/>
      <c r="Q185" s="128"/>
      <c r="R185" s="128"/>
      <c r="S185" s="128"/>
    </row>
    <row r="186" spans="1:19" x14ac:dyDescent="0.25">
      <c r="A186" s="128"/>
      <c r="B186" s="128"/>
      <c r="C186" s="128"/>
      <c r="D186" s="128"/>
      <c r="E186" s="128"/>
      <c r="F186" s="128"/>
      <c r="G186" s="128"/>
      <c r="H186" s="128"/>
      <c r="I186" s="128"/>
      <c r="J186" s="128"/>
      <c r="K186" s="128"/>
      <c r="L186" s="128"/>
      <c r="M186" s="128"/>
      <c r="N186" s="128"/>
      <c r="O186" s="128"/>
      <c r="P186" s="128"/>
      <c r="Q186" s="128"/>
      <c r="R186" s="128"/>
      <c r="S186" s="128"/>
    </row>
    <row r="187" spans="1:19" x14ac:dyDescent="0.25">
      <c r="A187" s="128"/>
      <c r="B187" s="128"/>
      <c r="C187" s="128"/>
      <c r="D187" s="128"/>
      <c r="E187" s="128"/>
      <c r="F187" s="128"/>
      <c r="G187" s="128"/>
      <c r="H187" s="128"/>
      <c r="I187" s="128"/>
      <c r="J187" s="128"/>
      <c r="K187" s="128"/>
      <c r="L187" s="128"/>
      <c r="M187" s="128"/>
      <c r="N187" s="128"/>
      <c r="O187" s="128"/>
      <c r="P187" s="128"/>
      <c r="Q187" s="128"/>
      <c r="R187" s="128"/>
      <c r="S187" s="128"/>
    </row>
    <row r="188" spans="1:19" x14ac:dyDescent="0.25">
      <c r="A188" s="128"/>
      <c r="B188" s="128"/>
      <c r="C188" s="128"/>
      <c r="D188" s="128"/>
      <c r="E188" s="128"/>
      <c r="F188" s="128"/>
      <c r="G188" s="128"/>
      <c r="H188" s="128"/>
      <c r="I188" s="128"/>
      <c r="J188" s="128"/>
      <c r="K188" s="128"/>
      <c r="L188" s="128"/>
      <c r="M188" s="128"/>
      <c r="N188" s="128"/>
      <c r="O188" s="128"/>
      <c r="P188" s="128"/>
      <c r="Q188" s="128"/>
      <c r="R188" s="128"/>
      <c r="S188" s="128"/>
    </row>
    <row r="189" spans="1:19" x14ac:dyDescent="0.25">
      <c r="A189" s="128"/>
      <c r="B189" s="128"/>
      <c r="C189" s="128"/>
      <c r="D189" s="128"/>
      <c r="E189" s="128"/>
      <c r="F189" s="128"/>
      <c r="G189" s="128"/>
      <c r="H189" s="128"/>
      <c r="I189" s="128"/>
      <c r="J189" s="128"/>
      <c r="K189" s="128"/>
      <c r="L189" s="128"/>
      <c r="M189" s="128"/>
      <c r="N189" s="128"/>
      <c r="O189" s="128"/>
      <c r="P189" s="128"/>
      <c r="Q189" s="128"/>
      <c r="R189" s="128"/>
      <c r="S189" s="128"/>
    </row>
    <row r="190" spans="1:19" x14ac:dyDescent="0.25">
      <c r="A190" s="128"/>
      <c r="B190" s="128"/>
      <c r="C190" s="128"/>
      <c r="D190" s="128"/>
      <c r="E190" s="128"/>
      <c r="F190" s="128"/>
      <c r="G190" s="128"/>
      <c r="H190" s="128"/>
      <c r="I190" s="128"/>
      <c r="J190" s="128"/>
      <c r="K190" s="128"/>
      <c r="L190" s="128"/>
      <c r="M190" s="128"/>
      <c r="N190" s="128"/>
      <c r="O190" s="128"/>
      <c r="P190" s="128"/>
      <c r="Q190" s="128"/>
      <c r="R190" s="128"/>
      <c r="S190" s="128"/>
    </row>
    <row r="191" spans="1:19" x14ac:dyDescent="0.25">
      <c r="A191" s="128"/>
      <c r="B191" s="128"/>
      <c r="C191" s="128"/>
      <c r="D191" s="128"/>
      <c r="E191" s="128"/>
      <c r="F191" s="128"/>
      <c r="G191" s="128"/>
      <c r="H191" s="128"/>
      <c r="I191" s="128"/>
      <c r="J191" s="128"/>
      <c r="K191" s="128"/>
      <c r="L191" s="128"/>
      <c r="M191" s="128"/>
      <c r="N191" s="128"/>
      <c r="O191" s="128"/>
      <c r="P191" s="128"/>
      <c r="Q191" s="128"/>
      <c r="R191" s="128"/>
      <c r="S191" s="128"/>
    </row>
    <row r="192" spans="1:19" x14ac:dyDescent="0.25">
      <c r="A192" s="128"/>
      <c r="B192" s="128"/>
      <c r="C192" s="128"/>
      <c r="D192" s="128"/>
      <c r="E192" s="128"/>
      <c r="F192" s="128"/>
      <c r="G192" s="128"/>
      <c r="H192" s="128"/>
      <c r="I192" s="128"/>
      <c r="J192" s="128"/>
      <c r="K192" s="128"/>
      <c r="L192" s="128"/>
      <c r="M192" s="128"/>
      <c r="N192" s="128"/>
      <c r="O192" s="128"/>
      <c r="P192" s="128"/>
      <c r="Q192" s="128"/>
      <c r="R192" s="128"/>
      <c r="S192" s="128"/>
    </row>
    <row r="193" spans="1:19" x14ac:dyDescent="0.25">
      <c r="A193" s="128"/>
      <c r="B193" s="128"/>
      <c r="C193" s="128"/>
      <c r="D193" s="128"/>
      <c r="E193" s="128"/>
      <c r="F193" s="128"/>
      <c r="G193" s="128"/>
      <c r="H193" s="128"/>
      <c r="I193" s="128"/>
      <c r="J193" s="128"/>
      <c r="K193" s="128"/>
      <c r="L193" s="128"/>
      <c r="M193" s="128"/>
      <c r="N193" s="128"/>
      <c r="O193" s="128"/>
      <c r="P193" s="128"/>
      <c r="Q193" s="128"/>
      <c r="R193" s="128"/>
      <c r="S193" s="128"/>
    </row>
    <row r="194" spans="1:19" x14ac:dyDescent="0.25">
      <c r="A194" s="128"/>
      <c r="B194" s="128"/>
      <c r="C194" s="128"/>
      <c r="D194" s="128"/>
      <c r="E194" s="128"/>
      <c r="F194" s="128"/>
      <c r="G194" s="128"/>
      <c r="H194" s="128"/>
      <c r="I194" s="128"/>
      <c r="J194" s="128"/>
      <c r="K194" s="128"/>
      <c r="L194" s="128"/>
      <c r="M194" s="128"/>
      <c r="N194" s="128"/>
      <c r="O194" s="128"/>
      <c r="P194" s="128"/>
      <c r="Q194" s="128"/>
      <c r="R194" s="128"/>
      <c r="S194" s="128"/>
    </row>
    <row r="195" spans="1:19" x14ac:dyDescent="0.25">
      <c r="A195" s="128"/>
      <c r="B195" s="128"/>
      <c r="C195" s="128"/>
      <c r="D195" s="128"/>
      <c r="E195" s="128"/>
      <c r="F195" s="128"/>
      <c r="G195" s="128"/>
      <c r="H195" s="128"/>
      <c r="I195" s="128"/>
      <c r="J195" s="128"/>
      <c r="K195" s="128"/>
      <c r="L195" s="128"/>
      <c r="M195" s="128"/>
      <c r="N195" s="128"/>
      <c r="O195" s="128"/>
      <c r="P195" s="128"/>
      <c r="Q195" s="128"/>
      <c r="R195" s="128"/>
      <c r="S195" s="128"/>
    </row>
    <row r="196" spans="1:19" x14ac:dyDescent="0.25">
      <c r="A196" s="128"/>
      <c r="B196" s="128"/>
      <c r="C196" s="128"/>
      <c r="D196" s="128"/>
      <c r="E196" s="128"/>
      <c r="F196" s="128"/>
      <c r="G196" s="128"/>
      <c r="H196" s="128"/>
      <c r="I196" s="128"/>
      <c r="J196" s="128"/>
      <c r="K196" s="128"/>
      <c r="L196" s="128"/>
      <c r="M196" s="128"/>
      <c r="N196" s="128"/>
      <c r="O196" s="128"/>
      <c r="P196" s="128"/>
      <c r="Q196" s="128"/>
      <c r="R196" s="128"/>
      <c r="S196" s="128"/>
    </row>
    <row r="197" spans="1:19" x14ac:dyDescent="0.25">
      <c r="A197" s="128"/>
      <c r="B197" s="128"/>
      <c r="C197" s="128"/>
      <c r="D197" s="128"/>
      <c r="E197" s="128"/>
      <c r="F197" s="128"/>
      <c r="G197" s="128"/>
      <c r="H197" s="128"/>
      <c r="I197" s="128"/>
      <c r="J197" s="128"/>
      <c r="K197" s="128"/>
      <c r="L197" s="128"/>
      <c r="M197" s="128"/>
      <c r="N197" s="128"/>
      <c r="O197" s="128"/>
      <c r="P197" s="128"/>
      <c r="Q197" s="128"/>
      <c r="R197" s="128"/>
      <c r="S197" s="128"/>
    </row>
    <row r="198" spans="1:19" x14ac:dyDescent="0.25">
      <c r="A198" s="128"/>
      <c r="B198" s="128"/>
      <c r="C198" s="128"/>
      <c r="D198" s="128"/>
      <c r="E198" s="128"/>
      <c r="F198" s="128"/>
      <c r="G198" s="128"/>
      <c r="H198" s="128"/>
      <c r="I198" s="128"/>
      <c r="J198" s="128"/>
      <c r="K198" s="128"/>
      <c r="L198" s="128"/>
      <c r="M198" s="128"/>
      <c r="N198" s="128"/>
      <c r="O198" s="128"/>
      <c r="P198" s="128"/>
      <c r="Q198" s="128"/>
      <c r="R198" s="128"/>
      <c r="S198" s="128"/>
    </row>
    <row r="199" spans="1:19" x14ac:dyDescent="0.25">
      <c r="A199" s="128"/>
      <c r="B199" s="128"/>
      <c r="C199" s="128"/>
      <c r="D199" s="128"/>
      <c r="E199" s="128"/>
      <c r="F199" s="128"/>
      <c r="G199" s="128"/>
      <c r="H199" s="128"/>
      <c r="I199" s="128"/>
      <c r="J199" s="128"/>
      <c r="K199" s="128"/>
      <c r="L199" s="128"/>
      <c r="M199" s="128"/>
      <c r="N199" s="128"/>
      <c r="O199" s="128"/>
      <c r="P199" s="128"/>
      <c r="Q199" s="128"/>
      <c r="R199" s="128"/>
      <c r="S199" s="128"/>
    </row>
    <row r="200" spans="1:19" x14ac:dyDescent="0.25">
      <c r="A200" s="128"/>
      <c r="B200" s="128"/>
      <c r="C200" s="128"/>
      <c r="D200" s="128"/>
      <c r="E200" s="128"/>
      <c r="F200" s="128"/>
      <c r="G200" s="128"/>
      <c r="H200" s="128"/>
      <c r="I200" s="128"/>
      <c r="J200" s="128"/>
      <c r="K200" s="128"/>
      <c r="L200" s="128"/>
      <c r="M200" s="128"/>
      <c r="N200" s="128"/>
      <c r="O200" s="128"/>
      <c r="P200" s="128"/>
      <c r="Q200" s="128"/>
      <c r="R200" s="128"/>
      <c r="S200" s="128"/>
    </row>
    <row r="201" spans="1:19" x14ac:dyDescent="0.25">
      <c r="A201" s="128"/>
      <c r="B201" s="128"/>
      <c r="C201" s="128"/>
      <c r="D201" s="128"/>
      <c r="E201" s="128"/>
      <c r="F201" s="128"/>
      <c r="G201" s="128"/>
      <c r="H201" s="128"/>
      <c r="I201" s="128"/>
      <c r="J201" s="128"/>
      <c r="K201" s="128"/>
      <c r="L201" s="128"/>
      <c r="M201" s="128"/>
      <c r="N201" s="128"/>
      <c r="O201" s="128"/>
      <c r="P201" s="128"/>
      <c r="Q201" s="128"/>
      <c r="R201" s="128"/>
      <c r="S201" s="128"/>
    </row>
    <row r="202" spans="1:19" x14ac:dyDescent="0.25">
      <c r="A202" s="128"/>
      <c r="B202" s="128"/>
      <c r="C202" s="128"/>
      <c r="D202" s="128"/>
      <c r="E202" s="128"/>
      <c r="F202" s="128"/>
      <c r="G202" s="128"/>
      <c r="H202" s="128"/>
      <c r="I202" s="128"/>
      <c r="J202" s="128"/>
      <c r="K202" s="128"/>
      <c r="L202" s="128"/>
      <c r="M202" s="128"/>
      <c r="N202" s="128"/>
      <c r="O202" s="128"/>
      <c r="P202" s="128"/>
      <c r="Q202" s="128"/>
      <c r="R202" s="128"/>
      <c r="S202" s="128"/>
    </row>
    <row r="203" spans="1:19" x14ac:dyDescent="0.25">
      <c r="A203" s="128"/>
      <c r="B203" s="128"/>
      <c r="C203" s="128"/>
      <c r="D203" s="128"/>
      <c r="E203" s="128"/>
      <c r="F203" s="128"/>
      <c r="G203" s="128"/>
      <c r="H203" s="128"/>
      <c r="I203" s="128"/>
      <c r="J203" s="128"/>
      <c r="K203" s="128"/>
      <c r="L203" s="128"/>
      <c r="M203" s="128"/>
      <c r="N203" s="128"/>
      <c r="O203" s="128"/>
      <c r="P203" s="128"/>
      <c r="Q203" s="128"/>
      <c r="R203" s="128"/>
      <c r="S203" s="128"/>
    </row>
    <row r="204" spans="1:19" x14ac:dyDescent="0.25">
      <c r="A204" s="128"/>
      <c r="B204" s="128"/>
      <c r="C204" s="128"/>
      <c r="D204" s="128"/>
      <c r="E204" s="128"/>
      <c r="F204" s="128"/>
      <c r="G204" s="128"/>
      <c r="H204" s="128"/>
      <c r="I204" s="128"/>
      <c r="J204" s="128"/>
      <c r="K204" s="128"/>
      <c r="L204" s="128"/>
      <c r="M204" s="128"/>
      <c r="N204" s="128"/>
      <c r="O204" s="128"/>
      <c r="P204" s="128"/>
      <c r="Q204" s="128"/>
      <c r="R204" s="128"/>
      <c r="S204" s="128"/>
    </row>
    <row r="205" spans="1:19" x14ac:dyDescent="0.25">
      <c r="A205" s="128"/>
      <c r="B205" s="128"/>
      <c r="C205" s="128"/>
      <c r="D205" s="128"/>
      <c r="E205" s="128"/>
      <c r="F205" s="128"/>
      <c r="G205" s="128"/>
      <c r="H205" s="128"/>
      <c r="I205" s="128"/>
      <c r="J205" s="128"/>
      <c r="K205" s="128"/>
      <c r="L205" s="128"/>
      <c r="M205" s="128"/>
      <c r="N205" s="128"/>
      <c r="O205" s="128"/>
      <c r="P205" s="128"/>
      <c r="Q205" s="128"/>
      <c r="R205" s="128"/>
      <c r="S205" s="128"/>
    </row>
    <row r="206" spans="1:19" x14ac:dyDescent="0.25">
      <c r="A206" s="128"/>
      <c r="B206" s="128"/>
      <c r="C206" s="128"/>
      <c r="D206" s="128"/>
      <c r="E206" s="128"/>
      <c r="F206" s="128"/>
      <c r="G206" s="128"/>
      <c r="H206" s="128"/>
      <c r="I206" s="128"/>
      <c r="J206" s="128"/>
      <c r="K206" s="128"/>
      <c r="L206" s="128"/>
      <c r="M206" s="128"/>
      <c r="N206" s="128"/>
      <c r="O206" s="128"/>
      <c r="P206" s="128"/>
      <c r="Q206" s="128"/>
      <c r="R206" s="128"/>
      <c r="S206" s="128"/>
    </row>
    <row r="207" spans="1:19" x14ac:dyDescent="0.25">
      <c r="A207" s="128"/>
      <c r="B207" s="128"/>
      <c r="C207" s="128"/>
      <c r="D207" s="128"/>
      <c r="E207" s="128"/>
      <c r="F207" s="128"/>
      <c r="G207" s="128"/>
      <c r="H207" s="128"/>
      <c r="I207" s="128"/>
      <c r="J207" s="128"/>
      <c r="K207" s="128"/>
      <c r="L207" s="128"/>
      <c r="M207" s="128"/>
      <c r="N207" s="128"/>
      <c r="O207" s="128"/>
      <c r="P207" s="128"/>
      <c r="Q207" s="128"/>
      <c r="R207" s="128"/>
      <c r="S207" s="128"/>
    </row>
    <row r="208" spans="1:19" x14ac:dyDescent="0.25">
      <c r="A208" s="128"/>
      <c r="B208" s="128"/>
      <c r="C208" s="128"/>
      <c r="D208" s="128"/>
      <c r="E208" s="128"/>
      <c r="F208" s="128"/>
      <c r="G208" s="128"/>
      <c r="H208" s="128"/>
      <c r="I208" s="128"/>
      <c r="J208" s="128"/>
      <c r="K208" s="128"/>
      <c r="L208" s="128"/>
      <c r="M208" s="128"/>
      <c r="N208" s="128"/>
      <c r="O208" s="128"/>
      <c r="P208" s="128"/>
      <c r="Q208" s="128"/>
      <c r="R208" s="128"/>
      <c r="S208" s="128"/>
    </row>
    <row r="209" spans="1:19" x14ac:dyDescent="0.25">
      <c r="A209" s="128"/>
      <c r="B209" s="128"/>
      <c r="C209" s="128"/>
      <c r="D209" s="128"/>
      <c r="E209" s="128"/>
      <c r="F209" s="128"/>
      <c r="G209" s="128"/>
      <c r="H209" s="128"/>
      <c r="I209" s="128"/>
      <c r="J209" s="128"/>
      <c r="K209" s="128"/>
      <c r="L209" s="128"/>
      <c r="M209" s="128"/>
      <c r="N209" s="128"/>
      <c r="O209" s="128"/>
      <c r="P209" s="128"/>
      <c r="Q209" s="128"/>
      <c r="R209" s="128"/>
      <c r="S209" s="128"/>
    </row>
    <row r="210" spans="1:19" x14ac:dyDescent="0.25">
      <c r="A210" s="128"/>
      <c r="B210" s="128"/>
      <c r="C210" s="128"/>
      <c r="D210" s="128"/>
      <c r="E210" s="128"/>
      <c r="F210" s="128"/>
      <c r="G210" s="128"/>
      <c r="H210" s="128"/>
      <c r="I210" s="128"/>
      <c r="J210" s="128"/>
      <c r="K210" s="128"/>
      <c r="L210" s="128"/>
      <c r="M210" s="128"/>
      <c r="N210" s="128"/>
      <c r="O210" s="128"/>
      <c r="P210" s="128"/>
      <c r="Q210" s="128"/>
      <c r="R210" s="128"/>
      <c r="S210" s="128"/>
    </row>
    <row r="211" spans="1:19" x14ac:dyDescent="0.25">
      <c r="A211" s="128"/>
      <c r="B211" s="128"/>
      <c r="C211" s="128"/>
      <c r="D211" s="128"/>
      <c r="E211" s="128"/>
      <c r="F211" s="128"/>
      <c r="G211" s="128"/>
      <c r="H211" s="128"/>
      <c r="I211" s="128"/>
      <c r="J211" s="128"/>
      <c r="K211" s="128"/>
      <c r="L211" s="128"/>
      <c r="M211" s="128"/>
      <c r="N211" s="128"/>
      <c r="O211" s="128"/>
      <c r="P211" s="128"/>
      <c r="Q211" s="128"/>
      <c r="R211" s="128"/>
      <c r="S211" s="128"/>
    </row>
    <row r="212" spans="1:19" x14ac:dyDescent="0.25">
      <c r="A212" s="128"/>
      <c r="B212" s="128"/>
      <c r="C212" s="128"/>
      <c r="D212" s="128"/>
      <c r="E212" s="128"/>
      <c r="F212" s="128"/>
      <c r="G212" s="128"/>
      <c r="H212" s="128"/>
      <c r="I212" s="128"/>
      <c r="J212" s="128"/>
      <c r="K212" s="128"/>
      <c r="L212" s="128"/>
      <c r="M212" s="128"/>
      <c r="N212" s="128"/>
      <c r="O212" s="128"/>
      <c r="P212" s="128"/>
      <c r="Q212" s="128"/>
      <c r="R212" s="128"/>
      <c r="S212" s="128"/>
    </row>
    <row r="213" spans="1:19" x14ac:dyDescent="0.25">
      <c r="A213" s="128"/>
      <c r="B213" s="128"/>
      <c r="C213" s="128"/>
      <c r="D213" s="128"/>
      <c r="E213" s="128"/>
      <c r="F213" s="128"/>
      <c r="G213" s="128"/>
      <c r="H213" s="128"/>
      <c r="I213" s="128"/>
      <c r="J213" s="128"/>
      <c r="K213" s="128"/>
      <c r="L213" s="128"/>
      <c r="M213" s="128"/>
      <c r="N213" s="128"/>
      <c r="O213" s="128"/>
      <c r="P213" s="128"/>
      <c r="Q213" s="128"/>
      <c r="R213" s="128"/>
      <c r="S213" s="128"/>
    </row>
    <row r="214" spans="1:19" x14ac:dyDescent="0.25">
      <c r="A214" s="128"/>
      <c r="B214" s="128"/>
      <c r="C214" s="128"/>
      <c r="D214" s="128"/>
      <c r="E214" s="128"/>
      <c r="F214" s="128"/>
      <c r="G214" s="128"/>
      <c r="H214" s="128"/>
      <c r="I214" s="128"/>
      <c r="J214" s="128"/>
      <c r="K214" s="128"/>
      <c r="L214" s="128"/>
      <c r="M214" s="128"/>
      <c r="N214" s="128"/>
      <c r="O214" s="128"/>
      <c r="P214" s="128"/>
      <c r="Q214" s="128"/>
      <c r="R214" s="128"/>
      <c r="S214" s="128"/>
    </row>
    <row r="215" spans="1:19" x14ac:dyDescent="0.25">
      <c r="A215" s="128"/>
      <c r="B215" s="128"/>
      <c r="C215" s="128"/>
      <c r="D215" s="128"/>
      <c r="E215" s="128"/>
      <c r="F215" s="128"/>
      <c r="G215" s="128"/>
      <c r="H215" s="128"/>
      <c r="I215" s="128"/>
      <c r="J215" s="128"/>
      <c r="K215" s="128"/>
      <c r="L215" s="128"/>
      <c r="M215" s="128"/>
      <c r="N215" s="128"/>
      <c r="O215" s="128"/>
      <c r="P215" s="128"/>
      <c r="Q215" s="128"/>
      <c r="R215" s="128"/>
      <c r="S215" s="128"/>
    </row>
    <row r="216" spans="1:19" x14ac:dyDescent="0.25">
      <c r="A216" s="128"/>
      <c r="B216" s="128"/>
      <c r="C216" s="128"/>
      <c r="D216" s="128"/>
      <c r="E216" s="128"/>
      <c r="F216" s="128"/>
      <c r="G216" s="128"/>
      <c r="H216" s="128"/>
      <c r="I216" s="128"/>
      <c r="J216" s="128"/>
      <c r="K216" s="128"/>
      <c r="L216" s="128"/>
      <c r="M216" s="128"/>
      <c r="N216" s="128"/>
      <c r="O216" s="128"/>
      <c r="P216" s="128"/>
      <c r="Q216" s="128"/>
      <c r="R216" s="128"/>
      <c r="S216" s="128"/>
    </row>
    <row r="217" spans="1:19" x14ac:dyDescent="0.25">
      <c r="A217" s="128"/>
      <c r="B217" s="128"/>
      <c r="C217" s="128"/>
      <c r="D217" s="128"/>
      <c r="E217" s="128"/>
      <c r="F217" s="128"/>
      <c r="G217" s="128"/>
      <c r="H217" s="128"/>
      <c r="I217" s="128"/>
      <c r="J217" s="128"/>
      <c r="K217" s="128"/>
      <c r="L217" s="128"/>
      <c r="M217" s="128"/>
      <c r="N217" s="128"/>
      <c r="O217" s="128"/>
      <c r="P217" s="128"/>
      <c r="Q217" s="128"/>
      <c r="R217" s="128"/>
      <c r="S217" s="128"/>
    </row>
    <row r="218" spans="1:19" x14ac:dyDescent="0.25">
      <c r="A218" s="128"/>
      <c r="B218" s="128"/>
      <c r="C218" s="128"/>
      <c r="D218" s="128"/>
      <c r="E218" s="128"/>
      <c r="F218" s="128"/>
      <c r="G218" s="128"/>
      <c r="H218" s="128"/>
      <c r="I218" s="128"/>
      <c r="J218" s="128"/>
      <c r="K218" s="128"/>
      <c r="L218" s="128"/>
      <c r="M218" s="128"/>
      <c r="N218" s="128"/>
      <c r="O218" s="128"/>
      <c r="P218" s="128"/>
      <c r="Q218" s="128"/>
      <c r="R218" s="128"/>
      <c r="S218" s="128"/>
    </row>
    <row r="219" spans="1:19" x14ac:dyDescent="0.25">
      <c r="A219" s="128"/>
      <c r="B219" s="128"/>
      <c r="C219" s="128"/>
      <c r="D219" s="128"/>
      <c r="E219" s="128"/>
      <c r="F219" s="128"/>
      <c r="G219" s="128"/>
      <c r="H219" s="128"/>
      <c r="I219" s="128"/>
      <c r="J219" s="128"/>
      <c r="K219" s="128"/>
      <c r="L219" s="128"/>
      <c r="M219" s="128"/>
      <c r="N219" s="128"/>
      <c r="O219" s="128"/>
      <c r="P219" s="128"/>
      <c r="Q219" s="128"/>
      <c r="R219" s="128"/>
      <c r="S219" s="128"/>
    </row>
    <row r="220" spans="1:19" x14ac:dyDescent="0.25">
      <c r="A220" s="128"/>
      <c r="B220" s="128"/>
      <c r="C220" s="128"/>
      <c r="D220" s="128"/>
      <c r="E220" s="128"/>
      <c r="F220" s="128"/>
      <c r="G220" s="128"/>
      <c r="H220" s="128"/>
      <c r="I220" s="128"/>
      <c r="J220" s="128"/>
      <c r="K220" s="128"/>
      <c r="L220" s="128"/>
      <c r="M220" s="128"/>
      <c r="N220" s="128"/>
      <c r="O220" s="128"/>
      <c r="P220" s="128"/>
      <c r="Q220" s="128"/>
      <c r="R220" s="128"/>
      <c r="S220" s="128"/>
    </row>
    <row r="221" spans="1:19" x14ac:dyDescent="0.25">
      <c r="A221" s="128"/>
      <c r="B221" s="128"/>
      <c r="C221" s="128"/>
      <c r="D221" s="128"/>
      <c r="E221" s="128"/>
      <c r="F221" s="128"/>
      <c r="G221" s="128"/>
      <c r="H221" s="128"/>
      <c r="I221" s="128"/>
      <c r="J221" s="128"/>
      <c r="K221" s="128"/>
      <c r="L221" s="128"/>
      <c r="M221" s="128"/>
      <c r="N221" s="128"/>
      <c r="O221" s="128"/>
      <c r="P221" s="128"/>
      <c r="Q221" s="128"/>
      <c r="R221" s="128"/>
      <c r="S221" s="128"/>
    </row>
    <row r="222" spans="1:19" x14ac:dyDescent="0.25">
      <c r="A222" s="128"/>
      <c r="B222" s="128"/>
      <c r="C222" s="128"/>
      <c r="D222" s="128"/>
      <c r="E222" s="128"/>
      <c r="F222" s="128"/>
      <c r="G222" s="128"/>
      <c r="H222" s="128"/>
      <c r="I222" s="128"/>
      <c r="J222" s="128"/>
      <c r="K222" s="128"/>
      <c r="L222" s="128"/>
      <c r="M222" s="128"/>
      <c r="N222" s="128"/>
      <c r="O222" s="128"/>
      <c r="P222" s="128"/>
      <c r="Q222" s="128"/>
      <c r="R222" s="128"/>
      <c r="S222" s="128"/>
    </row>
    <row r="223" spans="1:19" x14ac:dyDescent="0.25">
      <c r="A223" s="128"/>
      <c r="B223" s="128"/>
      <c r="C223" s="128"/>
      <c r="D223" s="128"/>
      <c r="E223" s="128"/>
      <c r="F223" s="128"/>
      <c r="G223" s="128"/>
      <c r="H223" s="128"/>
      <c r="I223" s="128"/>
      <c r="J223" s="128"/>
      <c r="K223" s="128"/>
      <c r="L223" s="128"/>
      <c r="M223" s="128"/>
      <c r="N223" s="128"/>
      <c r="O223" s="128"/>
      <c r="P223" s="128"/>
      <c r="Q223" s="128"/>
      <c r="R223" s="128"/>
      <c r="S223" s="128"/>
    </row>
    <row r="224" spans="1:19" x14ac:dyDescent="0.25">
      <c r="A224" s="128"/>
      <c r="B224" s="128"/>
      <c r="C224" s="128"/>
      <c r="D224" s="128"/>
      <c r="E224" s="128"/>
      <c r="F224" s="128"/>
      <c r="G224" s="128"/>
      <c r="H224" s="128"/>
      <c r="I224" s="128"/>
      <c r="J224" s="128"/>
      <c r="K224" s="128"/>
      <c r="L224" s="128"/>
      <c r="M224" s="128"/>
      <c r="N224" s="128"/>
      <c r="O224" s="128"/>
      <c r="P224" s="128"/>
      <c r="Q224" s="128"/>
      <c r="R224" s="128"/>
      <c r="S224" s="128"/>
    </row>
    <row r="225" spans="1:19" x14ac:dyDescent="0.25">
      <c r="A225" s="128"/>
      <c r="B225" s="128"/>
      <c r="C225" s="128"/>
      <c r="D225" s="128"/>
      <c r="E225" s="128"/>
      <c r="F225" s="128"/>
      <c r="G225" s="128"/>
      <c r="H225" s="128"/>
      <c r="I225" s="128"/>
      <c r="J225" s="128"/>
      <c r="K225" s="128"/>
      <c r="L225" s="128"/>
      <c r="M225" s="128"/>
      <c r="N225" s="128"/>
      <c r="O225" s="128"/>
      <c r="P225" s="128"/>
      <c r="Q225" s="128"/>
      <c r="R225" s="128"/>
      <c r="S225" s="128"/>
    </row>
    <row r="226" spans="1:19" x14ac:dyDescent="0.25">
      <c r="A226" s="128"/>
      <c r="B226" s="128"/>
      <c r="C226" s="128"/>
      <c r="D226" s="128"/>
      <c r="E226" s="128"/>
      <c r="F226" s="128"/>
      <c r="G226" s="128"/>
      <c r="H226" s="128"/>
      <c r="I226" s="128"/>
      <c r="J226" s="128"/>
      <c r="K226" s="128"/>
      <c r="L226" s="128"/>
      <c r="M226" s="128"/>
      <c r="N226" s="128"/>
      <c r="O226" s="128"/>
      <c r="P226" s="128"/>
      <c r="Q226" s="128"/>
      <c r="R226" s="128"/>
      <c r="S226" s="128"/>
    </row>
    <row r="227" spans="1:19" x14ac:dyDescent="0.25">
      <c r="A227" s="128"/>
      <c r="B227" s="128"/>
      <c r="C227" s="128"/>
      <c r="D227" s="128"/>
      <c r="E227" s="128"/>
      <c r="F227" s="128"/>
      <c r="G227" s="128"/>
      <c r="H227" s="128"/>
      <c r="I227" s="128"/>
      <c r="J227" s="128"/>
      <c r="K227" s="128"/>
      <c r="L227" s="128"/>
      <c r="M227" s="128"/>
      <c r="N227" s="128"/>
      <c r="O227" s="128"/>
      <c r="P227" s="128"/>
      <c r="Q227" s="128"/>
      <c r="R227" s="128"/>
      <c r="S227" s="128"/>
    </row>
    <row r="228" spans="1:19" x14ac:dyDescent="0.25">
      <c r="A228" s="128"/>
      <c r="B228" s="128"/>
      <c r="C228" s="128"/>
      <c r="D228" s="128"/>
      <c r="E228" s="128"/>
      <c r="F228" s="128"/>
      <c r="G228" s="128"/>
      <c r="H228" s="128"/>
      <c r="I228" s="128"/>
      <c r="J228" s="128"/>
      <c r="K228" s="128"/>
      <c r="L228" s="128"/>
      <c r="M228" s="128"/>
      <c r="N228" s="128"/>
      <c r="O228" s="128"/>
      <c r="P228" s="128"/>
      <c r="Q228" s="128"/>
      <c r="R228" s="128"/>
      <c r="S228" s="128"/>
    </row>
    <row r="229" spans="1:19" x14ac:dyDescent="0.25">
      <c r="A229" s="128"/>
      <c r="B229" s="128"/>
      <c r="C229" s="128"/>
      <c r="D229" s="128"/>
      <c r="E229" s="128"/>
      <c r="F229" s="128"/>
      <c r="G229" s="128"/>
      <c r="H229" s="128"/>
      <c r="I229" s="128"/>
      <c r="J229" s="128"/>
      <c r="K229" s="128"/>
      <c r="L229" s="128"/>
      <c r="M229" s="128"/>
      <c r="N229" s="128"/>
      <c r="O229" s="128"/>
      <c r="P229" s="128"/>
      <c r="Q229" s="128"/>
      <c r="R229" s="128"/>
      <c r="S229" s="128"/>
    </row>
    <row r="230" spans="1:19" x14ac:dyDescent="0.25">
      <c r="A230" s="128"/>
      <c r="B230" s="128"/>
      <c r="C230" s="128"/>
      <c r="D230" s="128"/>
      <c r="E230" s="128"/>
      <c r="F230" s="128"/>
      <c r="G230" s="128"/>
      <c r="H230" s="128"/>
      <c r="I230" s="128"/>
      <c r="J230" s="128"/>
      <c r="K230" s="128"/>
      <c r="L230" s="128"/>
      <c r="M230" s="128"/>
      <c r="N230" s="128"/>
      <c r="O230" s="128"/>
      <c r="P230" s="128"/>
      <c r="Q230" s="128"/>
      <c r="R230" s="128"/>
      <c r="S230" s="128"/>
    </row>
    <row r="231" spans="1:19" x14ac:dyDescent="0.25">
      <c r="A231" s="128"/>
      <c r="B231" s="128"/>
      <c r="C231" s="128"/>
      <c r="D231" s="128"/>
      <c r="E231" s="128"/>
      <c r="F231" s="128"/>
      <c r="G231" s="128"/>
      <c r="H231" s="128"/>
      <c r="I231" s="128"/>
      <c r="J231" s="128"/>
      <c r="K231" s="128"/>
      <c r="L231" s="128"/>
      <c r="M231" s="128"/>
      <c r="N231" s="128"/>
      <c r="O231" s="128"/>
      <c r="P231" s="128"/>
      <c r="Q231" s="128"/>
      <c r="R231" s="128"/>
      <c r="S231" s="128"/>
    </row>
    <row r="232" spans="1:19" x14ac:dyDescent="0.25">
      <c r="A232" s="128"/>
      <c r="B232" s="128"/>
      <c r="C232" s="128"/>
      <c r="D232" s="128"/>
      <c r="E232" s="128"/>
      <c r="F232" s="128"/>
      <c r="G232" s="128"/>
      <c r="H232" s="128"/>
      <c r="I232" s="128"/>
      <c r="J232" s="128"/>
      <c r="K232" s="128"/>
      <c r="L232" s="128"/>
      <c r="M232" s="128"/>
      <c r="N232" s="128"/>
      <c r="O232" s="128"/>
      <c r="P232" s="128"/>
      <c r="Q232" s="128"/>
      <c r="R232" s="128"/>
      <c r="S232" s="128"/>
    </row>
    <row r="233" spans="1:19" x14ac:dyDescent="0.25">
      <c r="A233" s="128"/>
      <c r="B233" s="128"/>
      <c r="C233" s="128"/>
      <c r="D233" s="128"/>
      <c r="E233" s="128"/>
      <c r="F233" s="128"/>
      <c r="G233" s="128"/>
      <c r="H233" s="128"/>
      <c r="I233" s="128"/>
      <c r="J233" s="128"/>
      <c r="K233" s="128"/>
      <c r="L233" s="128"/>
      <c r="M233" s="128"/>
      <c r="N233" s="128"/>
      <c r="O233" s="128"/>
      <c r="P233" s="128"/>
      <c r="Q233" s="128"/>
      <c r="R233" s="128"/>
      <c r="S233" s="128"/>
    </row>
    <row r="234" spans="1:19" x14ac:dyDescent="0.25">
      <c r="A234" s="128"/>
      <c r="B234" s="128"/>
      <c r="C234" s="128"/>
      <c r="D234" s="128"/>
      <c r="E234" s="128"/>
      <c r="F234" s="128"/>
      <c r="G234" s="128"/>
      <c r="H234" s="128"/>
      <c r="I234" s="128"/>
      <c r="J234" s="128"/>
      <c r="K234" s="128"/>
      <c r="L234" s="128"/>
      <c r="M234" s="128"/>
      <c r="N234" s="128"/>
      <c r="O234" s="128"/>
      <c r="P234" s="128"/>
      <c r="Q234" s="128"/>
      <c r="R234" s="128"/>
      <c r="S234" s="128"/>
    </row>
  </sheetData>
  <mergeCells count="2">
    <mergeCell ref="A1:S30"/>
    <mergeCell ref="A31:S36"/>
  </mergeCells>
  <pageMargins left="0.7" right="0.7" top="0.75" bottom="0.75" header="0.3" footer="0.3"/>
  <pageSetup paperSize="9"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ebeef9ca-c00b-443c-ae4d-d16a6508f86d"/>
    <ds:schemaRef ds:uri="http://purl.org/dc/terms/"/>
    <ds:schemaRef ds:uri="http://schemas.openxmlformats.org/package/2006/metadata/core-properties"/>
    <ds:schemaRef ds:uri="http://purl.org/dc/dcmitype/"/>
    <ds:schemaRef ds:uri="f00c05a3-a522-4b3b-aeec-75a37a6bc44f"/>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3334297-47CF-427A-84B3-5E22C7E780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2022-02-07T08:33:20Z</cp:lastPrinted>
  <dcterms:created xsi:type="dcterms:W3CDTF">2008-10-17T11:51:54Z</dcterms:created>
  <dcterms:modified xsi:type="dcterms:W3CDTF">2022-04-26T12:34:07Z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