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12.2020. PREDANO 31.05.2021. REVIDIRANO\NEKONSOLIDIRANO\"/>
    </mc:Choice>
  </mc:AlternateContent>
  <xr:revisionPtr revIDLastSave="0" documentId="13_ncr:1_{2F7D5F2E-0AFA-43E6-81AD-85D778280F39}" xr6:coauthVersionLast="46" xr6:coauthVersionMax="46" xr10:uidLastSave="{00000000-0000-0000-0000-000000000000}"/>
  <bookViews>
    <workbookView xWindow="-120" yWindow="-120" windowWidth="25440" windowHeight="1539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Hlk73087498" localSheetId="6">Bilješke!$A$88</definedName>
    <definedName name="_Hlk73088785" localSheetId="6">Bilješke!$A$80</definedName>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workbook>
</file>

<file path=xl/calcChain.xml><?xml version="1.0" encoding="utf-8"?>
<calcChain xmlns="http://schemas.openxmlformats.org/spreadsheetml/2006/main">
  <c r="I10" i="20" l="1"/>
  <c r="H8" i="20"/>
  <c r="H88" i="19"/>
  <c r="I69" i="19"/>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U61" i="22"/>
  <c r="V61" i="22"/>
  <c r="H61" i="22"/>
  <c r="H59" i="22"/>
  <c r="H60" i="22" s="1"/>
  <c r="H57" i="22"/>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U38" i="22" l="1"/>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55" i="20" l="1"/>
  <c r="H55" i="20"/>
  <c r="H24" i="20"/>
  <c r="H27" i="20" s="1"/>
  <c r="I42" i="20"/>
  <c r="I34" i="21"/>
  <c r="I49" i="21" s="1"/>
  <c r="I51" i="21" s="1"/>
  <c r="H42" i="20"/>
  <c r="H34" i="21"/>
  <c r="H49" i="21" s="1"/>
  <c r="H51" i="21" s="1"/>
  <c r="I102" i="19"/>
  <c r="H102" i="19"/>
  <c r="I89" i="19"/>
  <c r="I99"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H59" i="19"/>
  <c r="I59" i="19"/>
  <c r="H75" i="18"/>
  <c r="H131" i="18" s="1"/>
  <c r="H13" i="19"/>
  <c r="H60" i="19" s="1"/>
  <c r="H44" i="18"/>
  <c r="I75" i="18"/>
  <c r="I131" i="18" s="1"/>
  <c r="I13" i="19"/>
  <c r="I60" i="19" s="1"/>
  <c r="I44" i="18"/>
  <c r="I38" i="18"/>
  <c r="H38" i="18"/>
  <c r="I27" i="18"/>
  <c r="H27" i="18"/>
  <c r="I17" i="18"/>
  <c r="H10" i="18"/>
  <c r="I10" i="18"/>
  <c r="H63" i="19" l="1"/>
  <c r="I62" i="19"/>
  <c r="I63" i="19"/>
  <c r="H9" i="18"/>
  <c r="H72" i="18" s="1"/>
  <c r="H62" i="19"/>
  <c r="H61" i="19"/>
  <c r="I61" i="19"/>
  <c r="I8" i="20" s="1"/>
  <c r="I18" i="20" s="1"/>
  <c r="I24" i="20" s="1"/>
  <c r="I27" i="20" s="1"/>
  <c r="I57" i="20" s="1"/>
  <c r="I59" i="20" s="1"/>
  <c r="I9" i="18"/>
  <c r="I72" i="18" s="1"/>
  <c r="I132" i="18" s="1"/>
  <c r="H66" i="19" l="1"/>
  <c r="H67" i="19"/>
  <c r="I66" i="19"/>
  <c r="I67" i="19"/>
  <c r="I65" i="19"/>
  <c r="I88" i="19" s="1"/>
  <c r="I100" i="19" s="1"/>
  <c r="H65" i="19"/>
</calcChain>
</file>

<file path=xl/sharedStrings.xml><?xml version="1.0" encoding="utf-8"?>
<sst xmlns="http://schemas.openxmlformats.org/spreadsheetml/2006/main" count="513" uniqueCount="451">
  <si>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</si>
  <si>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</si>
  <si>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</si>
  <si>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</si>
  <si>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</si>
  <si>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</si>
  <si>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</si>
  <si>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</si>
  <si>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</si>
  <si>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</si>
  <si>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</si>
  <si>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</si>
  <si>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</si>
  <si>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</si>
  <si>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</si>
  <si>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</si>
  <si>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</si>
  <si>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</si>
  <si>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</si>
  <si>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</si>
  <si>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</si>
  <si>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</si>
  <si>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</si>
  <si>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</si>
  <si>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</si>
  <si>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</si>
  <si>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</si>
  <si>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</si>
  <si>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</si>
  <si>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</si>
  <si>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</si>
  <si>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</si>
  <si>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</si>
  <si>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</si>
  <si>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</si>
  <si>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</si>
  <si>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</si>
  <si>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</si>
  <si>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</si>
  <si>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</si>
  <si>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</si>
  <si>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</si>
  <si>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</si>
  <si>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</si>
  <si>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</si>
  <si>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</si>
  <si>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</si>
  <si>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</si>
  <si>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</si>
  <si>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</si>
  <si>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</si>
  <si>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</si>
  <si>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</si>
  <si>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</si>
  <si>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</si>
  <si>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</si>
  <si>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</si>
  <si>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</si>
  <si>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</si>
  <si>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</si>
  <si>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</si>
  <si>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</si>
  <si>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</si>
  <si>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</si>
  <si>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</si>
  <si>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</si>
  <si>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</si>
  <si>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</si>
  <si>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</si>
  <si>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</si>
  <si>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</si>
  <si>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</si>
  <si>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</si>
  <si>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</si>
  <si>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</si>
  <si>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</si>
  <si>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</si>
  <si>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</si>
  <si>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</si>
  <si>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</si>
  <si>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</si>
  <si>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</si>
  <si>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</si>
  <si>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</si>
  <si>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</si>
  <si>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</si>
  <si>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</si>
  <si>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</si>
  <si>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</si>
  <si>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</si>
  <si>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</si>
  <si>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</si>
  <si>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</si>
  <si>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</si>
  <si>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</si>
  <si>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</si>
  <si>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</si>
  <si>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</si>
  <si>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</si>
  <si>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</si>
  <si>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</si>
  <si>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</si>
  <si>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</si>
  <si>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</si>
  <si>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</si>
  <si>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</si>
  <si>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</si>
  <si>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</si>
  <si>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</si>
  <si>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</si>
  <si>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</si>
  <si>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</si>
  <si>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</si>
  <si>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</si>
  <si>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</si>
  <si>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</si>
  <si>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</si>
  <si>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</si>
  <si>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</si>
  <si>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</si>
  <si>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</si>
  <si>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</si>
  <si>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</si>
  <si>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</si>
  <si>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</si>
  <si>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</si>
  <si>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</si>
  <si>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</si>
  <si>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</si>
  <si>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</si>
  <si>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</si>
  <si>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</si>
  <si>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</si>
  <si>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</si>
  <si>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</si>
  <si>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</si>
  <si>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</si>
  <si>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</si>
  <si>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</si>
  <si>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</si>
  <si>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</si>
  <si>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</si>
  <si>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</si>
  <si>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</si>
  <si>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</si>
  <si>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</si>
  <si>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</si>
  <si>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</si>
  <si>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</si>
  <si>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</si>
  <si>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</si>
  <si>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</si>
  <si>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</si>
  <si>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</si>
  <si>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</si>
  <si>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</si>
  <si>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</si>
  <si>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</si>
  <si>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</si>
  <si>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</si>
  <si>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</si>
  <si>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</si>
  <si>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</si>
  <si>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</si>
  <si>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</si>
  <si>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</si>
  <si>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</si>
  <si>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</si>
  <si>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</si>
  <si>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</si>
  <si>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</si>
  <si>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</si>
  <si>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</si>
  <si>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</si>
  <si>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</si>
  <si>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</si>
  <si>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</si>
  <si>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</si>
  <si>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</si>
  <si>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</si>
  <si>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</si>
  <si>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</si>
  <si>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</si>
  <si>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</si>
  <si>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</si>
  <si>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</si>
  <si>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</si>
  <si>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</si>
  <si>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</si>
  <si>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</si>
  <si>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</si>
  <si>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</si>
  <si>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</si>
  <si>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</si>
  <si>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</si>
  <si>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</si>
  <si>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</si>
  <si>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</si>
  <si>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</si>
  <si>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</si>
  <si>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</si>
  <si>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</si>
  <si>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</si>
  <si>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</si>
  <si>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</si>
  <si>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</si>
  <si>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</si>
  <si>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</si>
  <si>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</si>
  <si>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</si>
  <si>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</si>
  <si>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</si>
  <si>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</si>
  <si>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</si>
  <si>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</si>
  <si>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</si>
  <si>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</si>
  <si>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</si>
  <si>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</si>
  <si>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</si>
  <si>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</si>
  <si>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</si>
  <si>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</si>
  <si>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</si>
  <si>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</si>
  <si>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</si>
  <si>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</si>
  <si>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</si>
  <si>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</si>
  <si>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</si>
  <si>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</si>
  <si>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</si>
  <si>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</si>
  <si>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</si>
  <si>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</si>
  <si>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</si>
  <si>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</si>
  <si>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</si>
  <si>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</si>
  <si>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</si>
  <si>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</si>
  <si>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</si>
  <si>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</si>
  <si>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</si>
  <si>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</si>
  <si>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</si>
  <si>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</si>
  <si>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</si>
  <si>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</si>
  <si>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</si>
  <si>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</si>
  <si>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</si>
  <si>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</si>
  <si>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</si>
  <si>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</si>
  <si>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</si>
  <si>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</si>
  <si>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</si>
  <si>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</si>
  <si>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</si>
  <si>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</si>
  <si>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</si>
  <si>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</si>
  <si>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</si>
  <si>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</si>
  <si>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</si>
  <si>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</si>
  <si>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</si>
  <si>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</si>
  <si>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</si>
  <si>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</si>
  <si>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</si>
  <si>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</si>
  <si>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</si>
  <si>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</si>
  <si>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</si>
  <si>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</si>
  <si>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</si>
  <si>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</si>
  <si>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</si>
  <si>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</si>
  <si>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</si>
  <si>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</si>
  <si>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</si>
  <si>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</si>
  <si>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</si>
  <si>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</si>
  <si>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</si>
  <si>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</si>
  <si>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</si>
  <si>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</si>
  <si>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</si>
  <si>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</si>
  <si>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</si>
  <si>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</si>
  <si>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</si>
  <si>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</si>
  <si>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</si>
  <si>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</si>
  <si>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</si>
  <si>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</si>
  <si>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</si>
  <si>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</si>
  <si>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</si>
  <si>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</si>
  <si>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</si>
  <si>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</si>
  <si>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</si>
  <si>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</si>
  <si>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</si>
  <si>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</si>
  <si>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</si>
  <si>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</si>
  <si>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</si>
  <si>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</si>
  <si>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</si>
  <si>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</si>
  <si>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</si>
  <si>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</si>
  <si>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</si>
  <si>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</si>
  <si>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</si>
  <si>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</si>
  <si>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</si>
  <si>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</si>
  <si>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</si>
  <si>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</si>
  <si>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</si>
  <si>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</si>
  <si>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</si>
  <si>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</si>
  <si>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</si>
  <si>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</si>
  <si>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</si>
  <si>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</si>
  <si>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</si>
  <si>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</si>
  <si>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</si>
  <si>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</si>
  <si>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</si>
  <si>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</si>
  <si>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</si>
  <si>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</si>
  <si>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</si>
  <si>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</si>
  <si>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</si>
  <si>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</si>
  <si>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</si>
  <si>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</si>
  <si>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</si>
  <si>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</si>
  <si>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</si>
  <si>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</si>
  <si>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</si>
  <si>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</si>
  <si>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</si>
  <si>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</si>
  <si>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</si>
  <si>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</si>
  <si>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</si>
  <si>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</si>
  <si>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</si>
  <si>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</si>
  <si>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</si>
  <si>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</si>
  <si>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</si>
  <si>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</si>
  <si>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</si>
  <si>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</si>
  <si>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</si>
  <si>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</si>
  <si>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</si>
  <si>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</si>
  <si>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</si>
  <si>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</si>
  <si>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</si>
  <si>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</si>
  <si>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</si>
  <si>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</si>
  <si>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</si>
  <si>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</si>
  <si>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</si>
  <si>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</si>
  <si>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</si>
  <si>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</si>
  <si>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</si>
  <si>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</si>
  <si>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</si>
  <si>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</si>
  <si>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</si>
  <si>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</si>
  <si>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</si>
  <si>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</si>
  <si>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</si>
  <si>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</si>
  <si>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</si>
  <si>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</si>
  <si>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</si>
  <si>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</si>
  <si>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</si>
  <si>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</si>
  <si>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</si>
  <si>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</si>
  <si>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</si>
  <si>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</si>
  <si>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</si>
  <si>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</si>
  <si>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</si>
  <si>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</si>
  <si>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</si>
  <si>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</si>
  <si>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</si>
  <si>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</si>
  <si>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</si>
  <si>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</si>
  <si>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</si>
  <si>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</si>
  <si>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</si>
  <si>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</si>
  <si>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</si>
  <si>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</si>
  <si>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</si>
  <si>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</si>
  <si>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</si>
  <si>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</si>
  <si>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</si>
  <si>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</si>
  <si>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</si>
  <si>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</si>
  <si>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</si>
  <si>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74780000P0WHNTXNI633</t>
  </si>
  <si>
    <t>03036138</t>
  </si>
  <si>
    <t>090006523</t>
  </si>
  <si>
    <t>51228874907</t>
  </si>
  <si>
    <t>2574</t>
  </si>
  <si>
    <t>Luka Ploče d.d.</t>
  </si>
  <si>
    <t>Ploče</t>
  </si>
  <si>
    <t>Trg kralja Tomislava 21</t>
  </si>
  <si>
    <t>financije@luka-ploce.hr</t>
  </si>
  <si>
    <t>www.luka-ploce.hr</t>
  </si>
  <si>
    <t>DANIELA MARELIĆ</t>
  </si>
  <si>
    <t>020 603 223</t>
  </si>
  <si>
    <t>d.marelic@luka-ploce.hr</t>
  </si>
  <si>
    <t>KPMG Croatia d.o.o.</t>
  </si>
  <si>
    <t>Domagoj Hrkač</t>
  </si>
  <si>
    <t>Obveznik: Luka Ploče d.d.</t>
  </si>
  <si>
    <t xml:space="preserve">stanje na dan 31.12.2020. </t>
  </si>
  <si>
    <t>u razdoblju 01.01.2020. do 31.12.2020.</t>
  </si>
  <si>
    <t>HR</t>
  </si>
  <si>
    <t xml:space="preserve">Financijski izvještaji Društva sastavljeni su sukladno Međunarodnim standardima financijskog izvještavanja (MSFI) koji su odobreni od Europske Unije (EU).
Sažetak značajnih računovodstvenih politika prikazan je u Bilješki 3. uz revidirane financijske izvještaje. 
Društvo je također sastavilo konsolidirane financijske izvještaje na dan 31. prosinca 2020. godine i godinu koja je tada završila, u skladu s MSFI koji su odobreni od strane Europske Unije (EU) za Društvo i njegova ovisna društva (Grupa) koji su odobreni od strane Uprave. Nekonsolidirani i konsolidirani financijski izvještaji, kao i detaljne bilješke uz financijske izvještaje javno su objavljenje na internetskim stranicama Društva, na internetskim stranicama Zagrebačke burze i u Službenom registru propisanih informacija (HANFA). Informacije koje prema MSFI-a treba objaviti, a koje nisu prezentirane u izvještaju o financijskom položaju, izvještaju o sveobuhvatnoj dobiti, izvještaju o novčanim tokovima i izvještaju o promjenama kapitala objavljene su u bilješkama 7 do 32 uz revidirane financijske izvještaje.
Naziv, sjedište (adresa) izdavatelja, pravni oblik izdavatelja, država osnivanja, matični broj subjekta, osobni identifikacijski broj objavljeni su na stranici Opći podaci u bilješci 1 uz revidirane financijske izvještaje.
Usvojene računovodstvene politike pojašnjene su u bilješci 3 uz revidirane financijske izvještaje.
Društvo nema financijskih obveza po osnovi danih jamstava ili nepredviđenih izdataka nisu uključene u bilancu. Društvo nema obveza po osnovi mirovina.
Društvo nema predujmova i odobrenih kredita članovima administrativnih, upravljačkih i nadzornih tijela kao ni obveza dogovorenih u njihovu korist preko bilo kakvih jamstava.
Dugovanja koja dospijevaju nakon više od pet godina pojašnjena su u bilješci 28 uz revidirane financijske izvještaje.
Obveze po najmovima proizašle iz primjene MSFI 16 iskazane su u AOP 105 i AOP 121, a objašnjene u Bilješci 32.
U 2020. godini u Društvu je bilo zaposleno prosječno 443 radnika. Društvo ne prati zaposlenike po kategorijama.
Nije bilo kapitalizacije plaća u 2020. godini.
U 2020. godini članovi Uprave po osnovi plaće i godišnjeg bonusa zaprimili su ukupan bruto iznos od 2.166 tisuća kuna naknada članovima Uprave.
Članovi Nadzornog odbora Društva imaju pravo na naknadu koja je u 2020. godini članovima Nadzornog odbora isplaćena bruto iznosu  392 tisuća kuna.  
Rezerviranja za odgođeni porez, stanja odgođenog poreza na kraju poslovne godine i kretanja tih stanja tijekom poslovne godine prikazana su u bilješci 14 uz financijske izvještaje.
Društvo ima poslovne odnose s pridruženim društvima  Lučka sigurnost d.o.o. Trg kralja Tomislava 21, 20340 Ploče u kojem Luka Ploče d.d. ima 49% vlasništva i Vizir d.o.o. Trg kralja Tomislava 21, 20340 Ploče u kojem Luka Ploče d.d. ima 49% vlasništva. 
Ulaganja u ovisna i pridružena društva po metodi udjela objašnjena su u bilješci 19 uz revidirane financijske  izvještaje.
Nije bilo transakcija upisa dionica niti udjela tijekom poslovne godine u okviru odobrenog kapitala.
Ne postoji više redova dionica.
Društvo nema potvrda o sudjelovanju, konvertibilnih zadužnica, jamstava, opcija ili sličnih vrijednosnica ili prava.
Društvo nema udjela u društvima s neograničenom odgovornosti.
Konsolidirani financijski izvještaji izdavatelja su najveća grupa društava te Izdavatelj nije kontrolirani član niti jedne grupe.
Revidirani nekonsolidirani i konsolidirani financijski izvještaji za 2020. godinu su odobreni od strane Nadzornog odbora te je istovremeno Nadzornom odboru upućen Prijedlog odluke o pokriću gubitka radi zauzimanja stava. 
Transakcije s ostalim povezanim stranama objavljene su u bilješci 31 uz revidirane financijske  izvještaje.
Nakon datuma bilance nije bilo značajnijih događaja. 
Neto prihod Društva raščlanjen je u bilješkama 7 i 8 uz revidirane financijske  izvještaje.
Naknade za zakonom propisanu reviziju financijskih izvještaja Društva iznosile su 281 tisuća kuna. 
Obveze po najmovima proizašle iz primjene MSFI 16 iskazane su u sklopu AOP 105 i AOP 121, a pravo na korištenje imovine u sklopu pozicija AOP 011. Detalji su objavljeni u bilješci 28, 32 i 16 uz revidirane financijske izvještaje.
Radi pojašnjavanja pozicija Bilance i pozicija RDG-a te Novčanog tijeka iz standardnog obrasca GFI-POD i revidiranog financijskog izvještaja Društva navodimo slijedeće
POZICIJE BILANCE
1. Pozicija AOP 004-009; 011-018; 019 u revidiranom financijskom izvješću iskazana je u bilješci 15 - Nematerijalna imovina, bilješci 16 -  Nekretnine postrojenja i oprema i bilješci 17 - Ulaganje u nekretnine
2. Pozicija AOP 021;  024 u revidiranom izvješću pojašnjena je u bilješci 18 - Ulaganja u ovisna društva i bilješci 19 - Ulaganja u pridružena društva  
3. Pozicija AOP 032-035 u revidiranom financijskom izvješću pojašnjena je u bilješci 20 - Dani krediti
4. Pozicija AOP 036 u revidiranom financijskom izvješću pojašnjena je u bilješci 14 - Porez na dobit
5. Pozicija AOP 039-045 u revidiranom financijskom izvješću pojašnjena je u bilješci 21 - Zalihe
6. Pozicija AOP 047-052  objašnjena je u revidiranom financijskom  izvješću u bilješci 22 - Potraživanja od kupaca i ostala potraživanja
7. Pozicija AOP 056 ; 060; 061; 063;objašnjena je u revidiranom financijskom izvještaju u bilješci - 20 Dani krediti, bilješci 24 – Financijska imovina po fer vrijednosti kroz račun dobiti i gubitka, bilješci 23 - Depoziti i bilješci 25 Novac i novčani ekvivalenti
8. Pozicija AOP 068-076 objašnjena je u revidiranom financijskom izvještaju u bilješci 26 - Kapital i  rezerve
9. Pozicija AOP 082  u revidiranom financijskom izvješću pojašnjena je u bilješci 14 - Porez na dobit
10. Pozicija AOP od 089-094 objašnjena je u revidiranom financijskom izvješću u bilješci 29 - Rezerviranja
11. Pozicija AOP 101, AOP 105, AOP 113 i AOP 121 objašnjena je u revidiranom financijskom izvješću u bilješci 28  - Posudbe
12. Pozicija AOP 108; 110; 115; 117; 118; 122 objašnjena je u revidiranom financijskom izvještaju bilješci 30-Obveze prema dobavljačima i ostale obveze
Razlike koje postoje u pozicijama Bilance XLS  formata u usporedbi s Revizorskim izvještajem posljedica su strukture i sadržaja GFI-POD obrasca u XLS formatu  i u zaokruživanju , odnosno prikazivanju u tisućama kuna.
POZICIJE RDG
1. Pozicija AOP 126 i 130 u revidiranom izvješću su iskazane su bilješci 8 - Prihodi 
2. Pozicija AOP 134 -136  u revidiranom izvješću iskazane su u bilješci 9 - Troškovi materijala i energije i troškovi usluga
3. Pozicija AOP 138-140 u revidiranom izvješću pojašnjena su  u bilješci 10 - Troškovi zaposlenih
4. Pozicija AOP 141 u revidiranom izvješću objašnjena u bilješci 15 - Nematerijalna imovina, bilješci 16 -  Nekretnine postrojenja i oprema i bilješci 17 - Ulaganje u nekretnine
5. Pozicija AOP 142 u revidiranom izvješću objašnjena u bilješci 11 - Ostali poslovni rashodi
6. Pozicija AOP144 - 145 u revidiranom izvješću objašnjena u bilješci 16 i bilješci 22 ( str.74)
7. Pozicija AOP 147-153 u revidiranom izvješću objašnjena u bilješci 10 – Troškovi zaposlenih i bilješci 11 Ostali poslovni rashodi
8. Pozicija AOP 154-176 u revidiranom izvješću objašnjena u bilješci 12 – Ostali (gubici)/ dobici-neti i bilješci 13 – Financijski prihodi / (rashodi) – neto. 
Društvo u standardnom obrascu iskazuje efekt tečajnih razlika i kamata . U bilješci naveden točan iznos tečajnih razlika i kamata.
9. Pozicija AOP 182 u revidiranom izvješću  objašnjena u bilješci 14 - Porez na dobit
Razlike koje postoje u pozicijama RDG  XLS  formata u usporedbi s Revizorskim izvještajem posljedica su strukture i sadržaja GFI-POD obrasca u XLS formatu  i u zaokruživanju , odnosno prikazivanju u tisućama kuna.
POZICIJE NOVČANOG TIJEKA
Pozicije Izvještaja o novčanim tokovima pojašnjene su u bilješkama 8, 12,13, 15-17, 22, 25, 28 i 29 u revidiranom godišnjem izvještaju Luka Ploče d.d.
Razlike koje ne proizlaze kao posljedica strukture i sadržaja GFI-POD obrasca u XLS formatu odnose se na zaokruživanje, odnosno prikazivanje u tisućama kuna u odnosu na iskazivanje podataka u GFI_ POD obrascu.
</t>
  </si>
  <si>
    <t xml:space="preserve">BILJEŠKE UZ FINANCIJSKE IZVJEŠTAJE - GFI
Naziv izdavatelja: LUKA PLOČE d.d.
OIB:   51228874907
Izvještajno razdoblje: 01.01.2020.-31.12.2020.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</si>
</sst>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4"/>
      <name val="Arial"/>
      <family val="2"/>
      <charset val="238"/>
    </font>
    <font>
      <sz val="14"/>
      <name val="Arial"/>
      <family val="2"/>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35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8" borderId="44" xfId="0" applyNumberFormat="1" applyFont="1" applyFill="1" applyBorder="1" applyAlignment="1" applyProtection="1">
      <alignment horizontal="center" vertical="center"/>
    </xf>
    <xf numFmtId="165" fontId="17" fillId="8"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8" borderId="15" xfId="0" applyNumberFormat="1" applyFont="1" applyFill="1" applyBorder="1" applyAlignment="1" applyProtection="1">
      <alignment horizontal="center" vertical="center"/>
    </xf>
    <xf numFmtId="164" fontId="3" fillId="8"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9" borderId="33"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0" fontId="10" fillId="9" borderId="0" xfId="3" applyFill="1" applyProtection="1"/>
    <xf numFmtId="164" fontId="3" fillId="8"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9" borderId="1" xfId="0" applyFont="1" applyFill="1" applyBorder="1"/>
    <xf numFmtId="0" fontId="0" fillId="9" borderId="32" xfId="0" applyFill="1" applyBorder="1"/>
    <xf numFmtId="0" fontId="4" fillId="9" borderId="49" xfId="0" applyFont="1" applyFill="1" applyBorder="1" applyAlignment="1">
      <alignment vertical="center"/>
    </xf>
    <xf numFmtId="0" fontId="0" fillId="9" borderId="48" xfId="0" applyFill="1" applyBorder="1"/>
    <xf numFmtId="0" fontId="27" fillId="9" borderId="47" xfId="0" applyFont="1" applyFill="1" applyBorder="1"/>
    <xf numFmtId="0" fontId="27" fillId="9" borderId="48" xfId="0" applyFont="1" applyFill="1" applyBorder="1" applyAlignment="1">
      <alignment wrapText="1"/>
    </xf>
    <xf numFmtId="0" fontId="27" fillId="9" borderId="48" xfId="0" applyFont="1" applyFill="1" applyBorder="1"/>
    <xf numFmtId="0" fontId="3" fillId="9" borderId="0" xfId="0" applyFont="1" applyFill="1" applyBorder="1" applyAlignment="1">
      <alignment vertical="center"/>
    </xf>
    <xf numFmtId="0" fontId="3"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7" fillId="9" borderId="47" xfId="0" applyFont="1" applyFill="1" applyBorder="1" applyAlignment="1">
      <alignment vertical="top"/>
    </xf>
    <xf numFmtId="0" fontId="4" fillId="9" borderId="48"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8"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8"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8" borderId="15" xfId="0" applyNumberFormat="1" applyFont="1" applyFill="1" applyBorder="1" applyAlignment="1" applyProtection="1">
      <alignment vertical="center"/>
    </xf>
    <xf numFmtId="3" fontId="16" fillId="8"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8"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0" borderId="50" xfId="0" applyFont="1" applyFill="1" applyBorder="1" applyAlignment="1" applyProtection="1">
      <alignment horizontal="center" vertical="center"/>
      <protection locked="0"/>
    </xf>
    <xf numFmtId="3" fontId="16" fillId="8" borderId="14" xfId="0" applyNumberFormat="1" applyFont="1" applyFill="1" applyBorder="1" applyAlignment="1" applyProtection="1">
      <alignment horizontal="right" vertical="center" shrinkToFit="1"/>
    </xf>
    <xf numFmtId="3" fontId="16" fillId="8" borderId="16" xfId="0" applyNumberFormat="1" applyFont="1" applyFill="1" applyBorder="1" applyAlignment="1" applyProtection="1">
      <alignment horizontal="right" vertical="center" shrinkToFit="1"/>
    </xf>
    <xf numFmtId="3" fontId="16" fillId="9"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8" borderId="44" xfId="0" applyNumberFormat="1" applyFont="1" applyFill="1" applyBorder="1" applyAlignment="1" applyProtection="1">
      <alignment vertical="center" shrinkToFit="1"/>
    </xf>
    <xf numFmtId="3" fontId="22" fillId="8" borderId="45" xfId="0" applyNumberFormat="1" applyFont="1" applyFill="1" applyBorder="1" applyAlignment="1" applyProtection="1">
      <alignment vertical="center" shrinkToFit="1"/>
    </xf>
    <xf numFmtId="3" fontId="2" fillId="7" borderId="44" xfId="0" applyNumberFormat="1" applyFont="1" applyFill="1" applyBorder="1" applyAlignment="1" applyProtection="1">
      <alignment vertical="center" shrinkToFit="1"/>
    </xf>
    <xf numFmtId="0" fontId="27" fillId="9" borderId="0" xfId="0" applyFont="1" applyFill="1" applyBorder="1"/>
    <xf numFmtId="0" fontId="3" fillId="10" borderId="4" xfId="0" applyFont="1" applyFill="1" applyBorder="1" applyAlignment="1" applyProtection="1">
      <alignment horizontal="center" vertical="center"/>
      <protection locked="0"/>
    </xf>
    <xf numFmtId="0" fontId="27" fillId="9" borderId="47" xfId="0" applyFont="1" applyFill="1" applyBorder="1" applyAlignment="1">
      <alignment wrapText="1"/>
    </xf>
    <xf numFmtId="0" fontId="27" fillId="9" borderId="0" xfId="0" applyFont="1" applyFill="1" applyBorder="1" applyAlignment="1">
      <alignment wrapText="1"/>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0" fontId="28" fillId="9" borderId="0" xfId="0" applyFont="1" applyFill="1" applyBorder="1" applyAlignment="1">
      <alignment vertical="center"/>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0" xfId="0" applyFont="1" applyFill="1" applyBorder="1" applyAlignment="1">
      <alignment horizontal="center" vertical="center"/>
    </xf>
    <xf numFmtId="0" fontId="28" fillId="9" borderId="48" xfId="0" applyFont="1" applyFill="1" applyBorder="1" applyAlignment="1">
      <alignment vertical="center"/>
    </xf>
    <xf numFmtId="0" fontId="27" fillId="9" borderId="0" xfId="0" applyFont="1" applyFill="1" applyBorder="1" applyAlignment="1">
      <alignment vertical="top" wrapText="1"/>
    </xf>
    <xf numFmtId="0" fontId="27" fillId="9" borderId="0" xfId="0" applyFont="1" applyFill="1" applyBorder="1" applyAlignment="1">
      <alignment vertical="top"/>
    </xf>
    <xf numFmtId="0" fontId="4" fillId="9" borderId="0" xfId="0" applyFont="1" applyFill="1" applyBorder="1" applyAlignment="1">
      <alignment horizontal="right" vertical="center" wrapText="1"/>
    </xf>
    <xf numFmtId="0" fontId="29" fillId="0" borderId="0" xfId="0" applyFont="1" applyFill="1"/>
    <xf numFmtId="0" fontId="3" fillId="9" borderId="0" xfId="0" applyFont="1" applyFill="1" applyBorder="1" applyAlignment="1">
      <alignment horizontal="right" vertical="center" wrapText="1"/>
    </xf>
    <xf numFmtId="14" fontId="3" fillId="11" borderId="0" xfId="0" applyNumberFormat="1" applyFont="1" applyFill="1" applyBorder="1" applyAlignment="1" applyProtection="1">
      <alignment horizontal="center" vertical="center"/>
      <protection locked="0"/>
    </xf>
    <xf numFmtId="14" fontId="3" fillId="12" borderId="0" xfId="0" applyNumberFormat="1" applyFont="1" applyFill="1" applyBorder="1" applyAlignment="1" applyProtection="1">
      <alignment horizontal="center" vertical="center"/>
      <protection locked="0"/>
    </xf>
    <xf numFmtId="0" fontId="0" fillId="13" borderId="0" xfId="0" applyFill="1"/>
    <xf numFmtId="0" fontId="30" fillId="9" borderId="0" xfId="0" applyFont="1" applyFill="1" applyBorder="1" applyAlignment="1"/>
    <xf numFmtId="0" fontId="31" fillId="9" borderId="0" xfId="0" applyFont="1" applyFill="1" applyBorder="1" applyAlignment="1">
      <alignment vertical="center"/>
    </xf>
    <xf numFmtId="0" fontId="32" fillId="9" borderId="48" xfId="0" applyFont="1" applyFill="1" applyBorder="1" applyAlignment="1">
      <alignment vertical="center"/>
    </xf>
    <xf numFmtId="0" fontId="34" fillId="9" borderId="0" xfId="0" applyFont="1" applyFill="1" applyBorder="1" applyAlignment="1">
      <alignment vertical="center"/>
    </xf>
    <xf numFmtId="0" fontId="35" fillId="9" borderId="0" xfId="0" applyFont="1" applyFill="1" applyBorder="1" applyAlignment="1">
      <alignment vertical="center"/>
    </xf>
    <xf numFmtId="0" fontId="33" fillId="9" borderId="48" xfId="0" applyFont="1" applyFill="1" applyBorder="1" applyAlignment="1">
      <alignment vertical="center"/>
    </xf>
    <xf numFmtId="0" fontId="30" fillId="9" borderId="48" xfId="0" applyFont="1" applyFill="1" applyBorder="1"/>
    <xf numFmtId="49" fontId="3" fillId="10" borderId="50" xfId="0" applyNumberFormat="1" applyFont="1" applyFill="1" applyBorder="1" applyAlignment="1" applyProtection="1">
      <alignment horizontal="center" vertical="center"/>
      <protection locked="0"/>
    </xf>
    <xf numFmtId="1" fontId="3" fillId="10" borderId="50" xfId="0" applyNumberFormat="1" applyFont="1" applyFill="1" applyBorder="1" applyAlignment="1" applyProtection="1">
      <alignment horizontal="center" vertical="center"/>
      <protection locked="0"/>
    </xf>
    <xf numFmtId="0" fontId="27" fillId="9" borderId="0" xfId="0" applyFont="1" applyFill="1" applyBorder="1" applyAlignment="1">
      <alignment vertical="top"/>
    </xf>
    <xf numFmtId="0" fontId="27" fillId="9" borderId="0" xfId="0" applyFont="1" applyFill="1" applyBorder="1"/>
    <xf numFmtId="0" fontId="27" fillId="9" borderId="0" xfId="0" applyFont="1" applyFill="1" applyBorder="1" applyAlignment="1">
      <alignment vertical="top" wrapText="1"/>
    </xf>
    <xf numFmtId="0" fontId="27" fillId="9" borderId="0" xfId="0" applyFont="1" applyFill="1" applyBorder="1" applyAlignment="1">
      <alignment wrapText="1"/>
    </xf>
    <xf numFmtId="3" fontId="16" fillId="8" borderId="15" xfId="0" applyNumberFormat="1" applyFont="1" applyFill="1" applyBorder="1" applyAlignment="1" applyProtection="1">
      <alignment horizontal="right" vertical="center" shrinkToFit="1"/>
      <protection locked="0"/>
    </xf>
    <xf numFmtId="3" fontId="16" fillId="8" borderId="16"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33" xfId="0" applyNumberFormat="1" applyFont="1" applyFill="1" applyBorder="1" applyAlignment="1" applyProtection="1">
      <alignment horizontal="right" vertical="center"/>
      <protection locked="0"/>
    </xf>
    <xf numFmtId="3" fontId="4" fillId="0" borderId="33" xfId="0" applyNumberFormat="1" applyFont="1" applyFill="1" applyBorder="1" applyAlignment="1" applyProtection="1">
      <alignment horizontal="right" vertical="center"/>
      <protection locked="0"/>
    </xf>
    <xf numFmtId="3" fontId="4" fillId="0" borderId="33" xfId="0" applyNumberFormat="1" applyFont="1" applyFill="1" applyBorder="1" applyAlignment="1" applyProtection="1">
      <alignment horizontal="right" vertical="center"/>
      <protection locked="0"/>
    </xf>
    <xf numFmtId="3" fontId="4" fillId="0" borderId="33" xfId="0" applyNumberFormat="1" applyFont="1" applyFill="1" applyBorder="1" applyAlignment="1" applyProtection="1">
      <alignment horizontal="right" vertical="center"/>
      <protection locked="0"/>
    </xf>
    <xf numFmtId="3" fontId="4" fillId="0" borderId="33" xfId="0" applyNumberFormat="1" applyFont="1" applyFill="1" applyBorder="1" applyAlignment="1" applyProtection="1">
      <alignment horizontal="right" vertical="center"/>
      <protection locked="0"/>
    </xf>
    <xf numFmtId="3" fontId="4" fillId="0" borderId="33" xfId="0" applyNumberFormat="1" applyFont="1" applyFill="1" applyBorder="1" applyAlignment="1" applyProtection="1">
      <alignment horizontal="right" vertical="center"/>
      <protection locked="0"/>
    </xf>
    <xf numFmtId="3" fontId="4" fillId="0" borderId="33" xfId="0" applyNumberFormat="1" applyFont="1" applyFill="1" applyBorder="1" applyAlignment="1" applyProtection="1">
      <alignment horizontal="right" vertical="center"/>
      <protection locked="0"/>
    </xf>
    <xf numFmtId="3" fontId="4" fillId="0" borderId="33" xfId="0" applyNumberFormat="1" applyFont="1" applyFill="1" applyBorder="1" applyAlignment="1" applyProtection="1">
      <alignment horizontal="right" vertical="center"/>
      <protection locked="0"/>
    </xf>
    <xf numFmtId="3" fontId="4" fillId="0" borderId="33" xfId="0" applyNumberFormat="1" applyFont="1" applyFill="1" applyBorder="1" applyAlignment="1" applyProtection="1">
      <alignment horizontal="right" vertical="center"/>
      <protection locked="0"/>
    </xf>
    <xf numFmtId="3" fontId="4" fillId="0" borderId="33" xfId="0" applyNumberFormat="1" applyFont="1" applyFill="1" applyBorder="1" applyAlignment="1" applyProtection="1">
      <alignment horizontal="right" vertical="center"/>
      <protection locked="0"/>
    </xf>
    <xf numFmtId="3" fontId="4" fillId="0" borderId="33" xfId="0" applyNumberFormat="1" applyFont="1" applyFill="1" applyBorder="1" applyAlignment="1" applyProtection="1">
      <alignment horizontal="right" vertical="center"/>
      <protection locked="0"/>
    </xf>
    <xf numFmtId="0" fontId="27" fillId="9" borderId="0" xfId="0" applyFont="1" applyFill="1" applyBorder="1"/>
    <xf numFmtId="0" fontId="4" fillId="9" borderId="47" xfId="0" applyFont="1" applyFill="1" applyBorder="1" applyAlignment="1">
      <alignment horizontal="right" vertical="center" wrapText="1"/>
    </xf>
    <xf numFmtId="0" fontId="4" fillId="9" borderId="0" xfId="0" applyFont="1" applyFill="1" applyBorder="1" applyAlignment="1">
      <alignment horizontal="right" vertical="center" wrapText="1"/>
    </xf>
    <xf numFmtId="0" fontId="27" fillId="10" borderId="3" xfId="0" applyFont="1" applyFill="1" applyBorder="1" applyAlignment="1" applyProtection="1">
      <alignment vertical="center"/>
      <protection locked="0"/>
    </xf>
    <xf numFmtId="0" fontId="27" fillId="10" borderId="2" xfId="0" applyFont="1" applyFill="1" applyBorder="1" applyAlignment="1" applyProtection="1">
      <alignment vertical="center"/>
      <protection locked="0"/>
    </xf>
    <xf numFmtId="0" fontId="27" fillId="10" borderId="4" xfId="0" applyFont="1" applyFill="1" applyBorder="1" applyAlignment="1" applyProtection="1">
      <alignment vertical="center"/>
      <protection locked="0"/>
    </xf>
    <xf numFmtId="0" fontId="4" fillId="9" borderId="1"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0" xfId="0" applyFont="1" applyFill="1" applyBorder="1" applyAlignment="1">
      <alignment vertical="center"/>
    </xf>
    <xf numFmtId="49" fontId="3" fillId="10" borderId="3" xfId="0" applyNumberFormat="1" applyFont="1" applyFill="1" applyBorder="1" applyAlignment="1" applyProtection="1">
      <alignment vertical="center"/>
      <protection locked="0"/>
    </xf>
    <xf numFmtId="49" fontId="3" fillId="10" borderId="2" xfId="0" applyNumberFormat="1" applyFont="1" applyFill="1" applyBorder="1" applyAlignment="1" applyProtection="1">
      <alignment vertical="center"/>
      <protection locked="0"/>
    </xf>
    <xf numFmtId="49" fontId="3" fillId="10" borderId="4" xfId="0" applyNumberFormat="1" applyFont="1" applyFill="1" applyBorder="1" applyAlignment="1" applyProtection="1">
      <alignment vertical="center"/>
      <protection locked="0"/>
    </xf>
    <xf numFmtId="0" fontId="4" fillId="9" borderId="0" xfId="0" applyFont="1" applyFill="1" applyBorder="1" applyAlignment="1">
      <alignment horizontal="center" vertical="center"/>
    </xf>
    <xf numFmtId="0" fontId="4" fillId="9" borderId="48" xfId="0" applyFont="1" applyFill="1" applyBorder="1" applyAlignment="1">
      <alignment horizontal="center" vertical="center"/>
    </xf>
    <xf numFmtId="0" fontId="23" fillId="9" borderId="31" xfId="0" applyFont="1" applyFill="1" applyBorder="1" applyAlignment="1">
      <alignment vertical="center"/>
    </xf>
    <xf numFmtId="0" fontId="23" fillId="9" borderId="1" xfId="0" applyFont="1" applyFill="1" applyBorder="1" applyAlignment="1">
      <alignment vertical="center"/>
    </xf>
    <xf numFmtId="0" fontId="26" fillId="9" borderId="47"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48" xfId="0" applyFont="1" applyFill="1" applyBorder="1" applyAlignment="1">
      <alignment horizontal="center" vertical="center"/>
    </xf>
    <xf numFmtId="0" fontId="3" fillId="9" borderId="47" xfId="0" applyFont="1" applyFill="1" applyBorder="1" applyAlignment="1">
      <alignment vertical="center" wrapText="1"/>
    </xf>
    <xf numFmtId="0" fontId="3" fillId="9" borderId="0" xfId="0" applyFont="1" applyFill="1" applyBorder="1" applyAlignment="1">
      <alignment vertical="center" wrapText="1"/>
    </xf>
    <xf numFmtId="14" fontId="3" fillId="10" borderId="3" xfId="0" applyNumberFormat="1" applyFont="1" applyFill="1" applyBorder="1" applyAlignment="1" applyProtection="1">
      <alignment horizontal="center" vertical="center"/>
      <protection locked="0"/>
    </xf>
    <xf numFmtId="14" fontId="3" fillId="10"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9" borderId="0" xfId="0" applyFont="1" applyFill="1" applyBorder="1" applyAlignment="1">
      <alignment wrapText="1"/>
    </xf>
    <xf numFmtId="0" fontId="27" fillId="9" borderId="0" xfId="0" applyFont="1" applyFill="1" applyBorder="1" applyAlignment="1">
      <alignment vertical="center" wrapText="1"/>
    </xf>
    <xf numFmtId="0" fontId="25" fillId="9" borderId="47" xfId="0" applyFont="1" applyFill="1" applyBorder="1" applyAlignment="1">
      <alignment horizontal="center" vertical="center" wrapText="1"/>
    </xf>
    <xf numFmtId="0" fontId="25" fillId="9" borderId="0" xfId="0" applyFont="1" applyFill="1" applyBorder="1" applyAlignment="1">
      <alignment horizontal="center" vertical="center" wrapText="1"/>
    </xf>
    <xf numFmtId="0" fontId="4" fillId="9" borderId="47" xfId="0" applyFont="1" applyFill="1" applyBorder="1" applyAlignment="1">
      <alignment horizontal="right" vertical="center"/>
    </xf>
    <xf numFmtId="0" fontId="4" fillId="9" borderId="0" xfId="0" applyFont="1" applyFill="1" applyBorder="1" applyAlignment="1">
      <alignment horizontal="right" vertical="center"/>
    </xf>
    <xf numFmtId="49" fontId="3" fillId="10" borderId="3" xfId="0" applyNumberFormat="1" applyFont="1" applyFill="1" applyBorder="1" applyAlignment="1" applyProtection="1">
      <alignment horizontal="center" vertical="center"/>
      <protection locked="0"/>
    </xf>
    <xf numFmtId="49" fontId="3" fillId="10" borderId="4" xfId="0" applyNumberFormat="1" applyFont="1" applyFill="1" applyBorder="1" applyAlignment="1" applyProtection="1">
      <alignment horizontal="center" vertical="center"/>
      <protection locked="0"/>
    </xf>
    <xf numFmtId="0" fontId="2" fillId="9" borderId="0" xfId="0" applyFont="1" applyFill="1" applyBorder="1" applyAlignment="1">
      <alignment horizontal="right" vertical="center" wrapText="1"/>
    </xf>
    <xf numFmtId="0" fontId="2" fillId="9" borderId="48" xfId="0" applyFont="1" applyFill="1" applyBorder="1" applyAlignment="1">
      <alignment horizontal="right" vertical="center" wrapText="1"/>
    </xf>
    <xf numFmtId="0" fontId="3" fillId="10" borderId="3" xfId="0" applyFont="1" applyFill="1" applyBorder="1" applyAlignment="1" applyProtection="1">
      <alignment horizontal="center" vertical="center"/>
      <protection locked="0"/>
    </xf>
    <xf numFmtId="0" fontId="3" fillId="10" borderId="4" xfId="0" applyFont="1" applyFill="1" applyBorder="1" applyAlignment="1" applyProtection="1">
      <alignment horizontal="center" vertical="center"/>
      <protection locked="0"/>
    </xf>
    <xf numFmtId="0" fontId="28" fillId="9" borderId="47" xfId="0" applyFont="1" applyFill="1" applyBorder="1" applyAlignment="1">
      <alignment vertical="center"/>
    </xf>
    <xf numFmtId="0" fontId="28" fillId="9" borderId="0" xfId="0" applyFont="1" applyFill="1" applyBorder="1" applyAlignment="1">
      <alignment vertical="center"/>
    </xf>
    <xf numFmtId="0" fontId="27" fillId="9" borderId="47" xfId="0" applyFont="1" applyFill="1" applyBorder="1" applyAlignment="1">
      <alignment wrapText="1"/>
    </xf>
    <xf numFmtId="0" fontId="4" fillId="9" borderId="48" xfId="0" applyFont="1" applyFill="1" applyBorder="1" applyAlignment="1">
      <alignment horizontal="right" vertical="center" wrapText="1"/>
    </xf>
    <xf numFmtId="0" fontId="4" fillId="9" borderId="47"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3" fillId="10" borderId="3" xfId="0" applyFont="1" applyFill="1" applyBorder="1" applyAlignment="1" applyProtection="1">
      <alignment vertical="center"/>
      <protection locked="0"/>
    </xf>
    <xf numFmtId="0" fontId="3" fillId="10" borderId="2" xfId="0" applyFont="1" applyFill="1" applyBorder="1" applyAlignment="1" applyProtection="1">
      <alignment vertical="center"/>
      <protection locked="0"/>
    </xf>
    <xf numFmtId="0" fontId="3" fillId="10" borderId="4" xfId="0" applyFont="1" applyFill="1" applyBorder="1" applyAlignment="1" applyProtection="1">
      <alignment vertical="center"/>
      <protection locked="0"/>
    </xf>
    <xf numFmtId="0" fontId="27" fillId="10" borderId="3" xfId="0" applyFont="1" applyFill="1" applyBorder="1" applyProtection="1">
      <protection locked="0"/>
    </xf>
    <xf numFmtId="0" fontId="27" fillId="10" borderId="2" xfId="0" applyFont="1" applyFill="1" applyBorder="1" applyProtection="1">
      <protection locked="0"/>
    </xf>
    <xf numFmtId="0" fontId="27" fillId="10" borderId="4" xfId="0" applyFont="1" applyFill="1" applyBorder="1" applyProtection="1">
      <protection locked="0"/>
    </xf>
    <xf numFmtId="0" fontId="27" fillId="9" borderId="0" xfId="0" applyFont="1" applyFill="1" applyBorder="1" applyAlignment="1">
      <alignment vertical="center"/>
    </xf>
    <xf numFmtId="0" fontId="27" fillId="9" borderId="48" xfId="0" applyFont="1" applyFill="1" applyBorder="1" applyAlignment="1">
      <alignment vertical="center"/>
    </xf>
    <xf numFmtId="0" fontId="4" fillId="9" borderId="47" xfId="0" applyFont="1" applyFill="1" applyBorder="1" applyAlignment="1">
      <alignment horizontal="center" vertical="center"/>
    </xf>
    <xf numFmtId="0" fontId="33" fillId="9" borderId="0" xfId="0" applyFont="1" applyFill="1" applyBorder="1" applyAlignment="1">
      <alignment vertical="center"/>
    </xf>
    <xf numFmtId="0" fontId="33" fillId="9" borderId="48" xfId="0" applyFont="1" applyFill="1" applyBorder="1" applyAlignment="1">
      <alignment vertical="center"/>
    </xf>
    <xf numFmtId="0" fontId="3" fillId="10" borderId="3" xfId="0" applyFont="1" applyFill="1" applyBorder="1" applyAlignment="1" applyProtection="1">
      <alignment horizontal="right" vertical="center"/>
      <protection locked="0"/>
    </xf>
    <xf numFmtId="0" fontId="3" fillId="10" borderId="2" xfId="0" applyFont="1" applyFill="1" applyBorder="1" applyAlignment="1" applyProtection="1">
      <alignment horizontal="right" vertical="center"/>
      <protection locked="0"/>
    </xf>
    <xf numFmtId="0" fontId="27" fillId="9" borderId="0" xfId="0" applyFont="1" applyFill="1" applyBorder="1" applyProtection="1">
      <protection locked="0"/>
    </xf>
    <xf numFmtId="0" fontId="3" fillId="10" borderId="4" xfId="0" applyFont="1" applyFill="1" applyBorder="1" applyAlignment="1" applyProtection="1">
      <alignment horizontal="right" vertical="center"/>
      <protection locked="0"/>
    </xf>
    <xf numFmtId="0" fontId="27" fillId="9" borderId="0" xfId="0" applyFont="1" applyFill="1" applyBorder="1" applyAlignment="1">
      <alignment vertical="top"/>
    </xf>
    <xf numFmtId="0" fontId="27" fillId="9" borderId="0" xfId="0" applyFont="1" applyFill="1" applyBorder="1" applyAlignment="1">
      <alignment vertical="top" wrapText="1"/>
    </xf>
    <xf numFmtId="0" fontId="4" fillId="9" borderId="47" xfId="0" applyFont="1" applyFill="1" applyBorder="1" applyAlignment="1">
      <alignment horizontal="left" vertical="center"/>
    </xf>
    <xf numFmtId="0" fontId="4" fillId="9" borderId="0" xfId="0" applyFont="1" applyFill="1" applyBorder="1" applyAlignment="1">
      <alignment horizontal="left" vertical="center"/>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8"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8" borderId="15" xfId="0" applyFont="1" applyFill="1" applyBorder="1" applyAlignment="1" applyProtection="1">
      <alignment horizontal="left" vertical="center" wrapText="1"/>
    </xf>
    <xf numFmtId="0" fontId="14" fillId="8" borderId="25" xfId="0" applyFont="1" applyFill="1" applyBorder="1" applyAlignment="1" applyProtection="1">
      <alignment horizontal="left" vertical="center" wrapText="1"/>
    </xf>
    <xf numFmtId="0" fontId="14" fillId="8" borderId="26" xfId="0" applyFont="1" applyFill="1" applyBorder="1" applyAlignment="1" applyProtection="1">
      <alignment horizontal="left" vertical="center" wrapText="1"/>
    </xf>
    <xf numFmtId="0" fontId="14" fillId="8"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6" fillId="8" borderId="25" xfId="0" applyFont="1" applyFill="1" applyBorder="1" applyAlignment="1" applyProtection="1">
      <alignment horizontal="left" vertical="center" wrapText="1"/>
    </xf>
    <xf numFmtId="0" fontId="16" fillId="8" borderId="26" xfId="0" applyFont="1" applyFill="1" applyBorder="1" applyAlignment="1" applyProtection="1">
      <alignment horizontal="left" vertical="center" wrapText="1"/>
    </xf>
    <xf numFmtId="0" fontId="16" fillId="8"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8" borderId="15" xfId="0" applyFont="1" applyFill="1" applyBorder="1" applyAlignment="1" applyProtection="1">
      <alignment horizontal="left" vertical="center" wrapText="1"/>
    </xf>
    <xf numFmtId="0" fontId="3" fillId="8"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8"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4" fillId="8"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xf>
    <xf numFmtId="0" fontId="4" fillId="8"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4" fillId="8" borderId="14" xfId="0" applyFont="1" applyFill="1" applyBorder="1" applyAlignment="1" applyProtection="1">
      <alignment horizontal="left" vertical="center" wrapText="1"/>
    </xf>
    <xf numFmtId="0" fontId="3" fillId="8" borderId="25" xfId="0" applyFont="1" applyFill="1" applyBorder="1" applyAlignment="1" applyProtection="1">
      <alignment horizontal="left" vertical="center" wrapText="1"/>
    </xf>
    <xf numFmtId="0" fontId="3" fillId="8" borderId="26" xfId="0" applyFont="1" applyFill="1" applyBorder="1" applyAlignment="1" applyProtection="1">
      <alignment horizontal="left" vertical="center" wrapText="1"/>
    </xf>
    <xf numFmtId="0" fontId="3" fillId="8" borderId="27" xfId="0" applyFont="1" applyFill="1" applyBorder="1" applyAlignment="1" applyProtection="1">
      <alignment horizontal="left" vertical="center" wrapText="1"/>
    </xf>
    <xf numFmtId="0" fontId="11" fillId="8" borderId="22" xfId="0" applyFont="1" applyFill="1" applyBorder="1" applyAlignment="1" applyProtection="1">
      <alignment horizontal="left" vertical="center" wrapText="1"/>
    </xf>
    <xf numFmtId="0" fontId="11" fillId="8" borderId="23" xfId="0" applyFont="1" applyFill="1" applyBorder="1" applyAlignment="1" applyProtection="1">
      <alignment horizontal="left" vertical="center" wrapText="1"/>
    </xf>
    <xf numFmtId="0" fontId="11" fillId="8" borderId="24" xfId="0" applyFont="1" applyFill="1" applyBorder="1" applyAlignment="1" applyProtection="1">
      <alignment horizontal="left" vertical="center" wrapText="1"/>
    </xf>
    <xf numFmtId="0" fontId="11" fillId="6" borderId="31" xfId="0" applyFont="1" applyFill="1" applyBorder="1" applyAlignment="1" applyProtection="1">
      <alignment horizontal="left" vertical="center" shrinkToFit="1"/>
    </xf>
    <xf numFmtId="0" fontId="11" fillId="6" borderId="1" xfId="0" applyFont="1" applyFill="1" applyBorder="1" applyAlignment="1" applyProtection="1">
      <alignment horizontal="left" vertical="center" shrinkToFit="1"/>
    </xf>
    <xf numFmtId="0" fontId="11" fillId="6"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8" borderId="25" xfId="0" applyFont="1" applyFill="1" applyBorder="1" applyAlignment="1" applyProtection="1">
      <alignment horizontal="left" vertical="center" wrapText="1"/>
    </xf>
    <xf numFmtId="0" fontId="11" fillId="8" borderId="26" xfId="0" applyFont="1" applyFill="1" applyBorder="1" applyAlignment="1" applyProtection="1">
      <alignment horizontal="left" vertical="center" wrapText="1"/>
    </xf>
    <xf numFmtId="0" fontId="11" fillId="8"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8" borderId="25" xfId="0" applyFont="1" applyFill="1" applyBorder="1" applyAlignment="1" applyProtection="1">
      <alignment horizontal="left" vertical="center" wrapText="1" indent="1"/>
    </xf>
    <xf numFmtId="0" fontId="4" fillId="8" borderId="26" xfId="0" applyFont="1" applyFill="1" applyBorder="1" applyAlignment="1" applyProtection="1">
      <alignment horizontal="left" vertical="center" wrapText="1" indent="1"/>
    </xf>
    <xf numFmtId="0" fontId="4" fillId="8"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8" borderId="16" xfId="0" applyFont="1" applyFill="1" applyBorder="1" applyAlignment="1" applyProtection="1">
      <alignment horizontal="left" vertical="center" wrapText="1"/>
    </xf>
    <xf numFmtId="0" fontId="4" fillId="6" borderId="1" xfId="0" applyFont="1" applyFill="1" applyBorder="1" applyAlignment="1" applyProtection="1">
      <alignment horizontal="left" vertical="center" shrinkToFit="1"/>
    </xf>
    <xf numFmtId="0" fontId="4" fillId="6"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4" fillId="0" borderId="33" xfId="0" applyFont="1" applyFill="1" applyBorder="1" applyAlignment="1" applyProtection="1">
      <alignment horizontal="left" vertical="center" wrapText="1"/>
    </xf>
    <xf numFmtId="0" fontId="19" fillId="8" borderId="44" xfId="0" applyFont="1" applyFill="1" applyBorder="1" applyAlignment="1" applyProtection="1">
      <alignment horizontal="left" vertical="center" wrapText="1"/>
    </xf>
    <xf numFmtId="0" fontId="19" fillId="8"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8" borderId="45" xfId="0" applyFont="1" applyFill="1" applyBorder="1" applyAlignment="1" applyProtection="1">
      <alignment horizontal="left" vertical="center" wrapText="1"/>
    </xf>
    <xf numFmtId="0" fontId="19" fillId="5"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8"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5" borderId="43" xfId="0" applyFont="1" applyFill="1" applyBorder="1" applyAlignment="1" applyProtection="1">
      <alignment horizontal="left" vertical="center"/>
    </xf>
    <xf numFmtId="0" fontId="21" fillId="5"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36" fillId="0" borderId="0" xfId="0" applyFont="1" applyAlignment="1">
      <alignment horizontal="left" vertical="top" wrapText="1"/>
    </xf>
    <xf numFmtId="0" fontId="36" fillId="0" borderId="0" xfId="0" applyFont="1" applyAlignment="1">
      <alignment horizontal="left" vertical="top"/>
    </xf>
    <xf numFmtId="0" fontId="37" fillId="0" borderId="0" xfId="0" applyFont="1" applyAlignment="1">
      <alignment horizontal="left" wrapText="1"/>
    </xf>
    <xf numFmtId="0" fontId="37" fillId="0" borderId="0" xfId="0" applyFont="1" applyAlignment="1">
      <alignment horizontal="left"/>
    </xf>
  </cellXfs>
  <cellStyles count="5">
    <cellStyle name="Hyperlink 2" xfId="2" xr:uid="{00000000-0005-0000-0000-000000000000}"/>
    <cellStyle name="Normal 2" xfId="3" xr:uid="{00000000-0005-0000-0000-000002000000}"/>
    <cellStyle name="Normal 2 2" xfId="4" xr:uid="{8E5DA4DA-7D1E-4D66-9A82-4761C544FB34}"/>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E14" sqref="E14:F14"/>
    </sheetView>
  </sheetViews>
  <sheetFormatPr defaultRowHeight="12.75" x14ac:dyDescent="0.2"/>
  <cols>
    <col min="9" max="9" width="13.42578125" customWidth="1"/>
  </cols>
  <sheetData>
    <row r="1" spans="1:10" ht="15.75" x14ac:dyDescent="0.2">
      <c r="A1" s="165"/>
      <c r="B1" s="166"/>
      <c r="C1" s="166"/>
      <c r="D1" s="29"/>
      <c r="E1" s="29"/>
      <c r="F1" s="29"/>
      <c r="G1" s="29"/>
      <c r="H1" s="29"/>
      <c r="I1" s="29"/>
      <c r="J1" s="30"/>
    </row>
    <row r="2" spans="1:10" ht="14.45" customHeight="1" x14ac:dyDescent="0.2">
      <c r="A2" s="167" t="s">
        <v>404</v>
      </c>
      <c r="B2" s="168"/>
      <c r="C2" s="168"/>
      <c r="D2" s="168"/>
      <c r="E2" s="168"/>
      <c r="F2" s="168"/>
      <c r="G2" s="168"/>
      <c r="H2" s="168"/>
      <c r="I2" s="168"/>
      <c r="J2" s="169"/>
    </row>
    <row r="3" spans="1:10" ht="15" x14ac:dyDescent="0.2">
      <c r="A3" s="86"/>
      <c r="B3" s="87"/>
      <c r="C3" s="87"/>
      <c r="D3" s="87"/>
      <c r="E3" s="87"/>
      <c r="F3" s="87"/>
      <c r="G3" s="87"/>
      <c r="H3" s="87"/>
      <c r="I3" s="87"/>
      <c r="J3" s="88"/>
    </row>
    <row r="4" spans="1:10" ht="33.6" customHeight="1" x14ac:dyDescent="0.2">
      <c r="A4" s="170" t="s">
        <v>389</v>
      </c>
      <c r="B4" s="171"/>
      <c r="C4" s="171"/>
      <c r="D4" s="171"/>
      <c r="E4" s="172">
        <v>43831</v>
      </c>
      <c r="F4" s="173"/>
      <c r="G4" s="94" t="s">
        <v>0</v>
      </c>
      <c r="H4" s="172">
        <v>44196</v>
      </c>
      <c r="I4" s="173"/>
      <c r="J4" s="31"/>
    </row>
    <row r="5" spans="1:10" s="99" customFormat="1" ht="10.15" customHeight="1" x14ac:dyDescent="0.25">
      <c r="A5" s="174"/>
      <c r="B5" s="175"/>
      <c r="C5" s="175"/>
      <c r="D5" s="175"/>
      <c r="E5" s="175"/>
      <c r="F5" s="175"/>
      <c r="G5" s="175"/>
      <c r="H5" s="175"/>
      <c r="I5" s="175"/>
      <c r="J5" s="176"/>
    </row>
    <row r="6" spans="1:10" ht="20.45" customHeight="1" x14ac:dyDescent="0.2">
      <c r="A6" s="89"/>
      <c r="B6" s="100" t="s">
        <v>411</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9" t="s">
        <v>412</v>
      </c>
      <c r="B8" s="180"/>
      <c r="C8" s="180"/>
      <c r="D8" s="180"/>
      <c r="E8" s="180"/>
      <c r="F8" s="180"/>
      <c r="G8" s="180"/>
      <c r="H8" s="180"/>
      <c r="I8" s="180"/>
      <c r="J8" s="32"/>
    </row>
    <row r="9" spans="1:10" ht="14.25" x14ac:dyDescent="0.2">
      <c r="A9" s="33"/>
      <c r="B9" s="82"/>
      <c r="C9" s="82"/>
      <c r="D9" s="82"/>
      <c r="E9" s="178"/>
      <c r="F9" s="178"/>
      <c r="G9" s="151"/>
      <c r="H9" s="151"/>
      <c r="I9" s="92"/>
      <c r="J9" s="93"/>
    </row>
    <row r="10" spans="1:10" ht="25.9" customHeight="1" x14ac:dyDescent="0.2">
      <c r="A10" s="181" t="s">
        <v>390</v>
      </c>
      <c r="B10" s="182"/>
      <c r="C10" s="183" t="s">
        <v>431</v>
      </c>
      <c r="D10" s="184"/>
      <c r="E10" s="84"/>
      <c r="F10" s="185" t="s">
        <v>413</v>
      </c>
      <c r="G10" s="186"/>
      <c r="H10" s="187" t="s">
        <v>448</v>
      </c>
      <c r="I10" s="188"/>
      <c r="J10" s="34"/>
    </row>
    <row r="11" spans="1:10" ht="15.6" customHeight="1" x14ac:dyDescent="0.2">
      <c r="A11" s="33"/>
      <c r="B11" s="82"/>
      <c r="C11" s="82"/>
      <c r="D11" s="82"/>
      <c r="E11" s="177"/>
      <c r="F11" s="177"/>
      <c r="G11" s="177"/>
      <c r="H11" s="177"/>
      <c r="I11" s="85"/>
      <c r="J11" s="34"/>
    </row>
    <row r="12" spans="1:10" ht="21" customHeight="1" x14ac:dyDescent="0.2">
      <c r="A12" s="152" t="s">
        <v>405</v>
      </c>
      <c r="B12" s="182"/>
      <c r="C12" s="183" t="s">
        <v>432</v>
      </c>
      <c r="D12" s="184"/>
      <c r="E12" s="191"/>
      <c r="F12" s="177"/>
      <c r="G12" s="177"/>
      <c r="H12" s="177"/>
      <c r="I12" s="85"/>
      <c r="J12" s="34"/>
    </row>
    <row r="13" spans="1:10" ht="10.9" customHeight="1" x14ac:dyDescent="0.2">
      <c r="A13" s="84"/>
      <c r="B13" s="85"/>
      <c r="C13" s="82"/>
      <c r="D13" s="82"/>
      <c r="E13" s="151"/>
      <c r="F13" s="151"/>
      <c r="G13" s="151"/>
      <c r="H13" s="151"/>
      <c r="I13" s="82"/>
      <c r="J13" s="35"/>
    </row>
    <row r="14" spans="1:10" ht="22.9" customHeight="1" x14ac:dyDescent="0.2">
      <c r="A14" s="152" t="s">
        <v>391</v>
      </c>
      <c r="B14" s="192"/>
      <c r="C14" s="183" t="s">
        <v>433</v>
      </c>
      <c r="D14" s="184"/>
      <c r="E14" s="189"/>
      <c r="F14" s="190"/>
      <c r="G14" s="98" t="s">
        <v>414</v>
      </c>
      <c r="H14" s="187" t="s">
        <v>430</v>
      </c>
      <c r="I14" s="188"/>
      <c r="J14" s="95"/>
    </row>
    <row r="15" spans="1:10" ht="14.45" customHeight="1" x14ac:dyDescent="0.2">
      <c r="A15" s="84"/>
      <c r="B15" s="85"/>
      <c r="C15" s="82"/>
      <c r="D15" s="82"/>
      <c r="E15" s="151"/>
      <c r="F15" s="151"/>
      <c r="G15" s="151"/>
      <c r="H15" s="151"/>
      <c r="I15" s="82"/>
      <c r="J15" s="35"/>
    </row>
    <row r="16" spans="1:10" ht="13.15" customHeight="1" x14ac:dyDescent="0.2">
      <c r="A16" s="152" t="s">
        <v>415</v>
      </c>
      <c r="B16" s="192"/>
      <c r="C16" s="183" t="s">
        <v>434</v>
      </c>
      <c r="D16" s="184"/>
      <c r="E16" s="91"/>
      <c r="F16" s="91"/>
      <c r="G16" s="91"/>
      <c r="H16" s="91"/>
      <c r="I16" s="91"/>
      <c r="J16" s="95"/>
    </row>
    <row r="17" spans="1:10" ht="14.45" customHeight="1" x14ac:dyDescent="0.2">
      <c r="A17" s="193"/>
      <c r="B17" s="194"/>
      <c r="C17" s="194"/>
      <c r="D17" s="194"/>
      <c r="E17" s="194"/>
      <c r="F17" s="194"/>
      <c r="G17" s="194"/>
      <c r="H17" s="194"/>
      <c r="I17" s="194"/>
      <c r="J17" s="195"/>
    </row>
    <row r="18" spans="1:10" x14ac:dyDescent="0.2">
      <c r="A18" s="181" t="s">
        <v>392</v>
      </c>
      <c r="B18" s="182"/>
      <c r="C18" s="196" t="s">
        <v>435</v>
      </c>
      <c r="D18" s="197"/>
      <c r="E18" s="197"/>
      <c r="F18" s="197"/>
      <c r="G18" s="197"/>
      <c r="H18" s="197"/>
      <c r="I18" s="197"/>
      <c r="J18" s="198"/>
    </row>
    <row r="19" spans="1:10" ht="14.25" x14ac:dyDescent="0.2">
      <c r="A19" s="33"/>
      <c r="B19" s="82"/>
      <c r="C19" s="97"/>
      <c r="D19" s="82"/>
      <c r="E19" s="151"/>
      <c r="F19" s="151"/>
      <c r="G19" s="151"/>
      <c r="H19" s="151"/>
      <c r="I19" s="82"/>
      <c r="J19" s="35"/>
    </row>
    <row r="20" spans="1:10" ht="14.25" x14ac:dyDescent="0.2">
      <c r="A20" s="181" t="s">
        <v>393</v>
      </c>
      <c r="B20" s="182"/>
      <c r="C20" s="187">
        <v>20340</v>
      </c>
      <c r="D20" s="188"/>
      <c r="E20" s="151"/>
      <c r="F20" s="151"/>
      <c r="G20" s="196" t="s">
        <v>436</v>
      </c>
      <c r="H20" s="197"/>
      <c r="I20" s="197"/>
      <c r="J20" s="198"/>
    </row>
    <row r="21" spans="1:10" ht="14.25" x14ac:dyDescent="0.2">
      <c r="A21" s="33"/>
      <c r="B21" s="82"/>
      <c r="C21" s="82"/>
      <c r="D21" s="82"/>
      <c r="E21" s="151"/>
      <c r="F21" s="151"/>
      <c r="G21" s="151"/>
      <c r="H21" s="151"/>
      <c r="I21" s="82"/>
      <c r="J21" s="35"/>
    </row>
    <row r="22" spans="1:10" x14ac:dyDescent="0.2">
      <c r="A22" s="181" t="s">
        <v>394</v>
      </c>
      <c r="B22" s="182"/>
      <c r="C22" s="196" t="s">
        <v>437</v>
      </c>
      <c r="D22" s="197"/>
      <c r="E22" s="197"/>
      <c r="F22" s="197"/>
      <c r="G22" s="197"/>
      <c r="H22" s="197"/>
      <c r="I22" s="197"/>
      <c r="J22" s="198"/>
    </row>
    <row r="23" spans="1:10" ht="14.25" x14ac:dyDescent="0.2">
      <c r="A23" s="33"/>
      <c r="B23" s="82"/>
      <c r="C23" s="82"/>
      <c r="D23" s="82"/>
      <c r="E23" s="151"/>
      <c r="F23" s="151"/>
      <c r="G23" s="151"/>
      <c r="H23" s="151"/>
      <c r="I23" s="82"/>
      <c r="J23" s="35"/>
    </row>
    <row r="24" spans="1:10" ht="14.25" x14ac:dyDescent="0.2">
      <c r="A24" s="181" t="s">
        <v>395</v>
      </c>
      <c r="B24" s="182"/>
      <c r="C24" s="199" t="s">
        <v>438</v>
      </c>
      <c r="D24" s="200"/>
      <c r="E24" s="200"/>
      <c r="F24" s="200"/>
      <c r="G24" s="200"/>
      <c r="H24" s="200"/>
      <c r="I24" s="200"/>
      <c r="J24" s="201"/>
    </row>
    <row r="25" spans="1:10" ht="14.25" x14ac:dyDescent="0.2">
      <c r="A25" s="33"/>
      <c r="B25" s="82"/>
      <c r="C25" s="97"/>
      <c r="D25" s="82"/>
      <c r="E25" s="151"/>
      <c r="F25" s="151"/>
      <c r="G25" s="151"/>
      <c r="H25" s="151"/>
      <c r="I25" s="82"/>
      <c r="J25" s="35"/>
    </row>
    <row r="26" spans="1:10" ht="14.25" x14ac:dyDescent="0.2">
      <c r="A26" s="181" t="s">
        <v>396</v>
      </c>
      <c r="B26" s="182"/>
      <c r="C26" s="199" t="s">
        <v>439</v>
      </c>
      <c r="D26" s="200"/>
      <c r="E26" s="200"/>
      <c r="F26" s="200"/>
      <c r="G26" s="200"/>
      <c r="H26" s="200"/>
      <c r="I26" s="200"/>
      <c r="J26" s="201"/>
    </row>
    <row r="27" spans="1:10" ht="13.9" customHeight="1" x14ac:dyDescent="0.2">
      <c r="A27" s="33"/>
      <c r="B27" s="82"/>
      <c r="C27" s="97"/>
      <c r="D27" s="82"/>
      <c r="E27" s="151"/>
      <c r="F27" s="151"/>
      <c r="G27" s="151"/>
      <c r="H27" s="151"/>
      <c r="I27" s="82"/>
      <c r="J27" s="35"/>
    </row>
    <row r="28" spans="1:10" ht="22.9" customHeight="1" x14ac:dyDescent="0.2">
      <c r="A28" s="152" t="s">
        <v>406</v>
      </c>
      <c r="B28" s="182"/>
      <c r="C28" s="62">
        <v>432</v>
      </c>
      <c r="D28" s="36"/>
      <c r="E28" s="159"/>
      <c r="F28" s="159"/>
      <c r="G28" s="159"/>
      <c r="H28" s="159"/>
      <c r="I28" s="202"/>
      <c r="J28" s="203"/>
    </row>
    <row r="29" spans="1:10" ht="14.25" x14ac:dyDescent="0.2">
      <c r="A29" s="33"/>
      <c r="B29" s="82"/>
      <c r="C29" s="82"/>
      <c r="D29" s="82"/>
      <c r="E29" s="151"/>
      <c r="F29" s="151"/>
      <c r="G29" s="151"/>
      <c r="H29" s="151"/>
      <c r="I29" s="82"/>
      <c r="J29" s="35"/>
    </row>
    <row r="30" spans="1:10" ht="15" x14ac:dyDescent="0.2">
      <c r="A30" s="181" t="s">
        <v>397</v>
      </c>
      <c r="B30" s="182"/>
      <c r="C30" s="111" t="s">
        <v>417</v>
      </c>
      <c r="D30" s="204" t="s">
        <v>416</v>
      </c>
      <c r="E30" s="163"/>
      <c r="F30" s="163"/>
      <c r="G30" s="163"/>
      <c r="H30" s="104" t="s">
        <v>417</v>
      </c>
      <c r="I30" s="105" t="s">
        <v>418</v>
      </c>
      <c r="J30" s="106"/>
    </row>
    <row r="31" spans="1:10" x14ac:dyDescent="0.2">
      <c r="A31" s="181"/>
      <c r="B31" s="182"/>
      <c r="C31" s="37"/>
      <c r="D31" s="94"/>
      <c r="E31" s="190"/>
      <c r="F31" s="190"/>
      <c r="G31" s="190"/>
      <c r="H31" s="190"/>
      <c r="I31" s="205"/>
      <c r="J31" s="206"/>
    </row>
    <row r="32" spans="1:10" x14ac:dyDescent="0.2">
      <c r="A32" s="181" t="s">
        <v>407</v>
      </c>
      <c r="B32" s="182"/>
      <c r="C32" s="62" t="s">
        <v>421</v>
      </c>
      <c r="D32" s="204" t="s">
        <v>419</v>
      </c>
      <c r="E32" s="163"/>
      <c r="F32" s="163"/>
      <c r="G32" s="163"/>
      <c r="H32" s="107" t="s">
        <v>420</v>
      </c>
      <c r="I32" s="108" t="s">
        <v>421</v>
      </c>
      <c r="J32" s="109"/>
    </row>
    <row r="33" spans="1:10" ht="14.25" x14ac:dyDescent="0.2">
      <c r="A33" s="33"/>
      <c r="B33" s="82"/>
      <c r="C33" s="82"/>
      <c r="D33" s="82"/>
      <c r="E33" s="151"/>
      <c r="F33" s="151"/>
      <c r="G33" s="151"/>
      <c r="H33" s="151"/>
      <c r="I33" s="82"/>
      <c r="J33" s="35"/>
    </row>
    <row r="34" spans="1:10" x14ac:dyDescent="0.2">
      <c r="A34" s="204" t="s">
        <v>408</v>
      </c>
      <c r="B34" s="163"/>
      <c r="C34" s="163"/>
      <c r="D34" s="163"/>
      <c r="E34" s="163" t="s">
        <v>398</v>
      </c>
      <c r="F34" s="163"/>
      <c r="G34" s="163"/>
      <c r="H34" s="163"/>
      <c r="I34" s="163"/>
      <c r="J34" s="38" t="s">
        <v>399</v>
      </c>
    </row>
    <row r="35" spans="1:10" ht="14.25" x14ac:dyDescent="0.2">
      <c r="A35" s="33"/>
      <c r="B35" s="82"/>
      <c r="C35" s="82"/>
      <c r="D35" s="82"/>
      <c r="E35" s="151"/>
      <c r="F35" s="151"/>
      <c r="G35" s="151"/>
      <c r="H35" s="151"/>
      <c r="I35" s="82"/>
      <c r="J35" s="93"/>
    </row>
    <row r="36" spans="1:10" x14ac:dyDescent="0.2">
      <c r="A36" s="207"/>
      <c r="B36" s="208"/>
      <c r="C36" s="208"/>
      <c r="D36" s="208"/>
      <c r="E36" s="207"/>
      <c r="F36" s="208"/>
      <c r="G36" s="208"/>
      <c r="H36" s="208"/>
      <c r="I36" s="210"/>
      <c r="J36" s="83"/>
    </row>
    <row r="37" spans="1:10" ht="14.25" x14ac:dyDescent="0.2">
      <c r="A37" s="33"/>
      <c r="B37" s="82"/>
      <c r="C37" s="97"/>
      <c r="D37" s="212"/>
      <c r="E37" s="212"/>
      <c r="F37" s="212"/>
      <c r="G37" s="212"/>
      <c r="H37" s="212"/>
      <c r="I37" s="212"/>
      <c r="J37" s="35"/>
    </row>
    <row r="38" spans="1:10" x14ac:dyDescent="0.2">
      <c r="A38" s="207"/>
      <c r="B38" s="208"/>
      <c r="C38" s="208"/>
      <c r="D38" s="210"/>
      <c r="E38" s="207"/>
      <c r="F38" s="208"/>
      <c r="G38" s="208"/>
      <c r="H38" s="208"/>
      <c r="I38" s="210"/>
      <c r="J38" s="62"/>
    </row>
    <row r="39" spans="1:10" ht="14.25" x14ac:dyDescent="0.2">
      <c r="A39" s="33"/>
      <c r="B39" s="82"/>
      <c r="C39" s="97"/>
      <c r="D39" s="96"/>
      <c r="E39" s="212"/>
      <c r="F39" s="212"/>
      <c r="G39" s="212"/>
      <c r="H39" s="212"/>
      <c r="I39" s="85"/>
      <c r="J39" s="35"/>
    </row>
    <row r="40" spans="1:10" x14ac:dyDescent="0.2">
      <c r="A40" s="207"/>
      <c r="B40" s="208"/>
      <c r="C40" s="208"/>
      <c r="D40" s="210"/>
      <c r="E40" s="207"/>
      <c r="F40" s="208"/>
      <c r="G40" s="208"/>
      <c r="H40" s="208"/>
      <c r="I40" s="210"/>
      <c r="J40" s="62"/>
    </row>
    <row r="41" spans="1:10" ht="14.25" x14ac:dyDescent="0.2">
      <c r="A41" s="33"/>
      <c r="B41" s="114"/>
      <c r="C41" s="113"/>
      <c r="D41" s="115"/>
      <c r="E41" s="115"/>
      <c r="F41" s="115"/>
      <c r="G41" s="115"/>
      <c r="H41" s="115"/>
      <c r="I41" s="116"/>
      <c r="J41" s="35"/>
    </row>
    <row r="42" spans="1:10" x14ac:dyDescent="0.2">
      <c r="A42" s="207"/>
      <c r="B42" s="208"/>
      <c r="C42" s="208"/>
      <c r="D42" s="210"/>
      <c r="E42" s="207"/>
      <c r="F42" s="208"/>
      <c r="G42" s="208"/>
      <c r="H42" s="208"/>
      <c r="I42" s="210"/>
      <c r="J42" s="62"/>
    </row>
    <row r="43" spans="1:10" ht="14.25" x14ac:dyDescent="0.2">
      <c r="A43" s="39"/>
      <c r="B43" s="97"/>
      <c r="C43" s="211"/>
      <c r="D43" s="211"/>
      <c r="E43" s="151"/>
      <c r="F43" s="151"/>
      <c r="G43" s="211"/>
      <c r="H43" s="211"/>
      <c r="I43" s="211"/>
      <c r="J43" s="35"/>
    </row>
    <row r="44" spans="1:10" x14ac:dyDescent="0.2">
      <c r="A44" s="207"/>
      <c r="B44" s="208"/>
      <c r="C44" s="208"/>
      <c r="D44" s="210"/>
      <c r="E44" s="207"/>
      <c r="F44" s="208"/>
      <c r="G44" s="208"/>
      <c r="H44" s="208"/>
      <c r="I44" s="210"/>
      <c r="J44" s="62"/>
    </row>
    <row r="45" spans="1:10" ht="14.25" x14ac:dyDescent="0.2">
      <c r="A45" s="39"/>
      <c r="B45" s="97"/>
      <c r="C45" s="97"/>
      <c r="D45" s="82"/>
      <c r="E45" s="209"/>
      <c r="F45" s="209"/>
      <c r="G45" s="211"/>
      <c r="H45" s="211"/>
      <c r="I45" s="82"/>
      <c r="J45" s="35"/>
    </row>
    <row r="46" spans="1:10" x14ac:dyDescent="0.2">
      <c r="A46" s="207"/>
      <c r="B46" s="208"/>
      <c r="C46" s="208"/>
      <c r="D46" s="210"/>
      <c r="E46" s="207"/>
      <c r="F46" s="208"/>
      <c r="G46" s="208"/>
      <c r="H46" s="208"/>
      <c r="I46" s="210"/>
      <c r="J46" s="62"/>
    </row>
    <row r="47" spans="1:10" ht="14.25" x14ac:dyDescent="0.2">
      <c r="A47" s="39"/>
      <c r="B47" s="97"/>
      <c r="C47" s="97"/>
      <c r="D47" s="82"/>
      <c r="E47" s="151"/>
      <c r="F47" s="151"/>
      <c r="G47" s="211"/>
      <c r="H47" s="211"/>
      <c r="I47" s="82"/>
      <c r="J47" s="110" t="s">
        <v>422</v>
      </c>
    </row>
    <row r="48" spans="1:10" ht="14.25" x14ac:dyDescent="0.2">
      <c r="A48" s="39"/>
      <c r="B48" s="97"/>
      <c r="C48" s="97"/>
      <c r="D48" s="82"/>
      <c r="E48" s="151"/>
      <c r="F48" s="151"/>
      <c r="G48" s="211"/>
      <c r="H48" s="211"/>
      <c r="I48" s="82"/>
      <c r="J48" s="110" t="s">
        <v>423</v>
      </c>
    </row>
    <row r="49" spans="1:10" ht="14.45" customHeight="1" x14ac:dyDescent="0.2">
      <c r="A49" s="152" t="s">
        <v>400</v>
      </c>
      <c r="B49" s="153"/>
      <c r="C49" s="187"/>
      <c r="D49" s="188"/>
      <c r="E49" s="213" t="s">
        <v>424</v>
      </c>
      <c r="F49" s="214"/>
      <c r="G49" s="196"/>
      <c r="H49" s="197"/>
      <c r="I49" s="197"/>
      <c r="J49" s="198"/>
    </row>
    <row r="50" spans="1:10" ht="14.25" x14ac:dyDescent="0.2">
      <c r="A50" s="39"/>
      <c r="B50" s="97"/>
      <c r="C50" s="211"/>
      <c r="D50" s="211"/>
      <c r="E50" s="151"/>
      <c r="F50" s="151"/>
      <c r="G50" s="157" t="s">
        <v>425</v>
      </c>
      <c r="H50" s="157"/>
      <c r="I50" s="157"/>
      <c r="J50" s="40"/>
    </row>
    <row r="51" spans="1:10" ht="13.9" customHeight="1" x14ac:dyDescent="0.2">
      <c r="A51" s="152" t="s">
        <v>401</v>
      </c>
      <c r="B51" s="153"/>
      <c r="C51" s="196" t="s">
        <v>440</v>
      </c>
      <c r="D51" s="197"/>
      <c r="E51" s="197"/>
      <c r="F51" s="197"/>
      <c r="G51" s="197"/>
      <c r="H51" s="197"/>
      <c r="I51" s="197"/>
      <c r="J51" s="198"/>
    </row>
    <row r="52" spans="1:10" ht="14.25" x14ac:dyDescent="0.2">
      <c r="A52" s="33"/>
      <c r="B52" s="82"/>
      <c r="C52" s="159" t="s">
        <v>402</v>
      </c>
      <c r="D52" s="159"/>
      <c r="E52" s="159"/>
      <c r="F52" s="159"/>
      <c r="G52" s="159"/>
      <c r="H52" s="159"/>
      <c r="I52" s="159"/>
      <c r="J52" s="35"/>
    </row>
    <row r="53" spans="1:10" ht="14.25" x14ac:dyDescent="0.2">
      <c r="A53" s="152" t="s">
        <v>403</v>
      </c>
      <c r="B53" s="153"/>
      <c r="C53" s="160" t="s">
        <v>441</v>
      </c>
      <c r="D53" s="161"/>
      <c r="E53" s="162"/>
      <c r="F53" s="151"/>
      <c r="G53" s="151"/>
      <c r="H53" s="163"/>
      <c r="I53" s="163"/>
      <c r="J53" s="164"/>
    </row>
    <row r="54" spans="1:10" ht="14.25" x14ac:dyDescent="0.2">
      <c r="A54" s="33"/>
      <c r="B54" s="82"/>
      <c r="C54" s="97"/>
      <c r="D54" s="82"/>
      <c r="E54" s="151"/>
      <c r="F54" s="151"/>
      <c r="G54" s="151"/>
      <c r="H54" s="151"/>
      <c r="I54" s="82"/>
      <c r="J54" s="35"/>
    </row>
    <row r="55" spans="1:10" ht="14.45" customHeight="1" x14ac:dyDescent="0.2">
      <c r="A55" s="152" t="s">
        <v>395</v>
      </c>
      <c r="B55" s="153"/>
      <c r="C55" s="154" t="s">
        <v>442</v>
      </c>
      <c r="D55" s="155"/>
      <c r="E55" s="155"/>
      <c r="F55" s="155"/>
      <c r="G55" s="155"/>
      <c r="H55" s="155"/>
      <c r="I55" s="155"/>
      <c r="J55" s="156"/>
    </row>
    <row r="56" spans="1:10" ht="14.25" x14ac:dyDescent="0.2">
      <c r="A56" s="33"/>
      <c r="B56" s="82"/>
      <c r="C56" s="82"/>
      <c r="D56" s="82"/>
      <c r="E56" s="151"/>
      <c r="F56" s="151"/>
      <c r="G56" s="151"/>
      <c r="H56" s="151"/>
      <c r="I56" s="82"/>
      <c r="J56" s="35"/>
    </row>
    <row r="57" spans="1:10" ht="14.25" x14ac:dyDescent="0.2">
      <c r="A57" s="152" t="s">
        <v>426</v>
      </c>
      <c r="B57" s="153"/>
      <c r="C57" s="154" t="s">
        <v>443</v>
      </c>
      <c r="D57" s="155"/>
      <c r="E57" s="155"/>
      <c r="F57" s="155"/>
      <c r="G57" s="155"/>
      <c r="H57" s="155"/>
      <c r="I57" s="155"/>
      <c r="J57" s="156"/>
    </row>
    <row r="58" spans="1:10" ht="14.45" customHeight="1" x14ac:dyDescent="0.2">
      <c r="A58" s="33"/>
      <c r="B58" s="82"/>
      <c r="C58" s="157" t="s">
        <v>427</v>
      </c>
      <c r="D58" s="157"/>
      <c r="E58" s="157"/>
      <c r="F58" s="157"/>
      <c r="G58" s="82"/>
      <c r="H58" s="82"/>
      <c r="I58" s="82"/>
      <c r="J58" s="35"/>
    </row>
    <row r="59" spans="1:10" ht="14.25" x14ac:dyDescent="0.2">
      <c r="A59" s="152" t="s">
        <v>428</v>
      </c>
      <c r="B59" s="153"/>
      <c r="C59" s="154" t="s">
        <v>444</v>
      </c>
      <c r="D59" s="155"/>
      <c r="E59" s="155"/>
      <c r="F59" s="155"/>
      <c r="G59" s="155"/>
      <c r="H59" s="155"/>
      <c r="I59" s="155"/>
      <c r="J59" s="156"/>
    </row>
    <row r="60" spans="1:10" ht="14.45" customHeight="1" x14ac:dyDescent="0.2">
      <c r="A60" s="41"/>
      <c r="B60" s="42"/>
      <c r="C60" s="158" t="s">
        <v>429</v>
      </c>
      <c r="D60" s="158"/>
      <c r="E60" s="158"/>
      <c r="F60" s="158"/>
      <c r="G60" s="15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8740157480314965" right="0" top="0" bottom="0"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2" zoomScale="110" zoomScaleNormal="100" workbookViewId="0">
      <selection activeCell="H116" sqref="H116:I130"/>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44" t="s">
        <v>1</v>
      </c>
      <c r="B1" s="245"/>
      <c r="C1" s="245"/>
      <c r="D1" s="245"/>
      <c r="E1" s="245"/>
      <c r="F1" s="245"/>
      <c r="G1" s="245"/>
      <c r="H1" s="245"/>
      <c r="I1" s="245"/>
    </row>
    <row r="2" spans="1:9" x14ac:dyDescent="0.2">
      <c r="A2" s="246" t="s">
        <v>446</v>
      </c>
      <c r="B2" s="247"/>
      <c r="C2" s="247"/>
      <c r="D2" s="247"/>
      <c r="E2" s="247"/>
      <c r="F2" s="247"/>
      <c r="G2" s="247"/>
      <c r="H2" s="247"/>
      <c r="I2" s="247"/>
    </row>
    <row r="3" spans="1:9" x14ac:dyDescent="0.2">
      <c r="A3" s="248" t="s">
        <v>361</v>
      </c>
      <c r="B3" s="249"/>
      <c r="C3" s="249"/>
      <c r="D3" s="249"/>
      <c r="E3" s="249"/>
      <c r="F3" s="249"/>
      <c r="G3" s="249"/>
      <c r="H3" s="249"/>
      <c r="I3" s="249"/>
    </row>
    <row r="4" spans="1:9" ht="12.75" customHeight="1" x14ac:dyDescent="0.2">
      <c r="A4" s="215" t="s">
        <v>445</v>
      </c>
      <c r="B4" s="216"/>
      <c r="C4" s="216"/>
      <c r="D4" s="216"/>
      <c r="E4" s="216"/>
      <c r="F4" s="216"/>
      <c r="G4" s="216"/>
      <c r="H4" s="216"/>
      <c r="I4" s="217"/>
    </row>
    <row r="5" spans="1:9" ht="34.5" thickBot="1" x14ac:dyDescent="0.25">
      <c r="A5" s="253" t="s">
        <v>2</v>
      </c>
      <c r="B5" s="254"/>
      <c r="C5" s="254"/>
      <c r="D5" s="254"/>
      <c r="E5" s="254"/>
      <c r="F5" s="255"/>
      <c r="G5" s="26" t="s">
        <v>113</v>
      </c>
      <c r="H5" s="56" t="s">
        <v>376</v>
      </c>
      <c r="I5" s="57" t="s">
        <v>384</v>
      </c>
    </row>
    <row r="6" spans="1:9" x14ac:dyDescent="0.2">
      <c r="A6" s="250">
        <v>1</v>
      </c>
      <c r="B6" s="251"/>
      <c r="C6" s="251"/>
      <c r="D6" s="251"/>
      <c r="E6" s="251"/>
      <c r="F6" s="252"/>
      <c r="G6" s="27">
        <v>2</v>
      </c>
      <c r="H6" s="28">
        <v>3</v>
      </c>
      <c r="I6" s="28">
        <v>4</v>
      </c>
    </row>
    <row r="7" spans="1:9" x14ac:dyDescent="0.2">
      <c r="A7" s="256"/>
      <c r="B7" s="256"/>
      <c r="C7" s="256"/>
      <c r="D7" s="256"/>
      <c r="E7" s="256"/>
      <c r="F7" s="256"/>
      <c r="G7" s="256"/>
      <c r="H7" s="256"/>
      <c r="I7" s="257"/>
    </row>
    <row r="8" spans="1:9" ht="12.75" customHeight="1" x14ac:dyDescent="0.2">
      <c r="A8" s="258" t="s">
        <v>4</v>
      </c>
      <c r="B8" s="259"/>
      <c r="C8" s="259"/>
      <c r="D8" s="259"/>
      <c r="E8" s="259"/>
      <c r="F8" s="260"/>
      <c r="G8" s="16">
        <v>1</v>
      </c>
      <c r="H8" s="58">
        <v>0</v>
      </c>
      <c r="I8" s="58">
        <v>0</v>
      </c>
    </row>
    <row r="9" spans="1:9" ht="12.75" customHeight="1" x14ac:dyDescent="0.2">
      <c r="A9" s="230" t="s">
        <v>5</v>
      </c>
      <c r="B9" s="231"/>
      <c r="C9" s="231"/>
      <c r="D9" s="231"/>
      <c r="E9" s="231"/>
      <c r="F9" s="232"/>
      <c r="G9" s="17">
        <v>2</v>
      </c>
      <c r="H9" s="59">
        <f>H10+H17+H27+H38+H43</f>
        <v>362325350</v>
      </c>
      <c r="I9" s="59">
        <f>I10+I17+I27+I38+I43</f>
        <v>388902913</v>
      </c>
    </row>
    <row r="10" spans="1:9" ht="12.75" customHeight="1" x14ac:dyDescent="0.2">
      <c r="A10" s="241" t="s">
        <v>6</v>
      </c>
      <c r="B10" s="242"/>
      <c r="C10" s="242"/>
      <c r="D10" s="242"/>
      <c r="E10" s="242"/>
      <c r="F10" s="243"/>
      <c r="G10" s="17">
        <v>3</v>
      </c>
      <c r="H10" s="59">
        <f>H11+H12+H13+H14+H15+H16</f>
        <v>606599</v>
      </c>
      <c r="I10" s="59">
        <f>I11+I12+I13+I14+I15+I16</f>
        <v>414985</v>
      </c>
    </row>
    <row r="11" spans="1:9" ht="12.75" customHeight="1" x14ac:dyDescent="0.2">
      <c r="A11" s="238" t="s">
        <v>7</v>
      </c>
      <c r="B11" s="239"/>
      <c r="C11" s="239"/>
      <c r="D11" s="239"/>
      <c r="E11" s="239"/>
      <c r="F11" s="240"/>
      <c r="G11" s="16">
        <v>4</v>
      </c>
      <c r="H11" s="58">
        <v>0</v>
      </c>
      <c r="I11" s="58">
        <v>0</v>
      </c>
    </row>
    <row r="12" spans="1:9" ht="23.45" customHeight="1" x14ac:dyDescent="0.2">
      <c r="A12" s="238" t="s">
        <v>8</v>
      </c>
      <c r="B12" s="239"/>
      <c r="C12" s="239"/>
      <c r="D12" s="239"/>
      <c r="E12" s="239"/>
      <c r="F12" s="240"/>
      <c r="G12" s="16">
        <v>5</v>
      </c>
      <c r="H12" s="58">
        <v>0</v>
      </c>
      <c r="I12" s="58">
        <v>0</v>
      </c>
    </row>
    <row r="13" spans="1:9" ht="12.75" customHeight="1" x14ac:dyDescent="0.2">
      <c r="A13" s="238" t="s">
        <v>9</v>
      </c>
      <c r="B13" s="239"/>
      <c r="C13" s="239"/>
      <c r="D13" s="239"/>
      <c r="E13" s="239"/>
      <c r="F13" s="240"/>
      <c r="G13" s="16">
        <v>6</v>
      </c>
      <c r="H13" s="58">
        <v>0</v>
      </c>
      <c r="I13" s="58">
        <v>0</v>
      </c>
    </row>
    <row r="14" spans="1:9" ht="12.75" customHeight="1" x14ac:dyDescent="0.2">
      <c r="A14" s="238" t="s">
        <v>10</v>
      </c>
      <c r="B14" s="239"/>
      <c r="C14" s="239"/>
      <c r="D14" s="239"/>
      <c r="E14" s="239"/>
      <c r="F14" s="240"/>
      <c r="G14" s="16">
        <v>7</v>
      </c>
      <c r="H14" s="58">
        <v>0</v>
      </c>
      <c r="I14" s="58">
        <v>0</v>
      </c>
    </row>
    <row r="15" spans="1:9" ht="12.75" customHeight="1" x14ac:dyDescent="0.2">
      <c r="A15" s="238" t="s">
        <v>11</v>
      </c>
      <c r="B15" s="239"/>
      <c r="C15" s="239"/>
      <c r="D15" s="239"/>
      <c r="E15" s="239"/>
      <c r="F15" s="240"/>
      <c r="G15" s="16">
        <v>8</v>
      </c>
      <c r="H15" s="58">
        <v>0</v>
      </c>
      <c r="I15" s="58">
        <v>0</v>
      </c>
    </row>
    <row r="16" spans="1:9" ht="12.75" customHeight="1" x14ac:dyDescent="0.2">
      <c r="A16" s="238" t="s">
        <v>12</v>
      </c>
      <c r="B16" s="239"/>
      <c r="C16" s="239"/>
      <c r="D16" s="239"/>
      <c r="E16" s="239"/>
      <c r="F16" s="240"/>
      <c r="G16" s="16">
        <v>9</v>
      </c>
      <c r="H16" s="58">
        <v>606599</v>
      </c>
      <c r="I16" s="58">
        <v>414985</v>
      </c>
    </row>
    <row r="17" spans="1:9" ht="12.75" customHeight="1" x14ac:dyDescent="0.2">
      <c r="A17" s="241" t="s">
        <v>13</v>
      </c>
      <c r="B17" s="242"/>
      <c r="C17" s="242"/>
      <c r="D17" s="242"/>
      <c r="E17" s="242"/>
      <c r="F17" s="243"/>
      <c r="G17" s="17">
        <v>10</v>
      </c>
      <c r="H17" s="59">
        <f>H18+H19+H20+H21+H22+H23+H24+H25+H26</f>
        <v>351975563</v>
      </c>
      <c r="I17" s="59">
        <f>I18+I19+I20+I21+I22+I23+I24+I25+I26</f>
        <v>376991491</v>
      </c>
    </row>
    <row r="18" spans="1:9" ht="12.75" customHeight="1" x14ac:dyDescent="0.2">
      <c r="A18" s="238" t="s">
        <v>14</v>
      </c>
      <c r="B18" s="239"/>
      <c r="C18" s="239"/>
      <c r="D18" s="239"/>
      <c r="E18" s="239"/>
      <c r="F18" s="240"/>
      <c r="G18" s="16">
        <v>11</v>
      </c>
      <c r="H18" s="58">
        <v>40515559</v>
      </c>
      <c r="I18" s="58">
        <v>39167581</v>
      </c>
    </row>
    <row r="19" spans="1:9" ht="12.75" customHeight="1" x14ac:dyDescent="0.2">
      <c r="A19" s="238" t="s">
        <v>15</v>
      </c>
      <c r="B19" s="239"/>
      <c r="C19" s="239"/>
      <c r="D19" s="239"/>
      <c r="E19" s="239"/>
      <c r="F19" s="240"/>
      <c r="G19" s="16">
        <v>12</v>
      </c>
      <c r="H19" s="58">
        <v>8189747</v>
      </c>
      <c r="I19" s="58">
        <v>8015664</v>
      </c>
    </row>
    <row r="20" spans="1:9" ht="12.75" customHeight="1" x14ac:dyDescent="0.2">
      <c r="A20" s="238" t="s">
        <v>16</v>
      </c>
      <c r="B20" s="239"/>
      <c r="C20" s="239"/>
      <c r="D20" s="239"/>
      <c r="E20" s="239"/>
      <c r="F20" s="240"/>
      <c r="G20" s="16">
        <v>13</v>
      </c>
      <c r="H20" s="58">
        <v>282478261</v>
      </c>
      <c r="I20" s="58">
        <v>301671223</v>
      </c>
    </row>
    <row r="21" spans="1:9" ht="12.75" customHeight="1" x14ac:dyDescent="0.2">
      <c r="A21" s="238" t="s">
        <v>17</v>
      </c>
      <c r="B21" s="239"/>
      <c r="C21" s="239"/>
      <c r="D21" s="239"/>
      <c r="E21" s="239"/>
      <c r="F21" s="240"/>
      <c r="G21" s="16">
        <v>14</v>
      </c>
      <c r="H21" s="58">
        <v>16024363</v>
      </c>
      <c r="I21" s="58">
        <v>19102744</v>
      </c>
    </row>
    <row r="22" spans="1:9" ht="12.75" customHeight="1" x14ac:dyDescent="0.2">
      <c r="A22" s="238" t="s">
        <v>18</v>
      </c>
      <c r="B22" s="239"/>
      <c r="C22" s="239"/>
      <c r="D22" s="239"/>
      <c r="E22" s="239"/>
      <c r="F22" s="240"/>
      <c r="G22" s="16">
        <v>15</v>
      </c>
      <c r="H22" s="58">
        <v>0</v>
      </c>
      <c r="I22" s="58">
        <v>0</v>
      </c>
    </row>
    <row r="23" spans="1:9" ht="12.75" customHeight="1" x14ac:dyDescent="0.2">
      <c r="A23" s="238" t="s">
        <v>19</v>
      </c>
      <c r="B23" s="239"/>
      <c r="C23" s="239"/>
      <c r="D23" s="239"/>
      <c r="E23" s="239"/>
      <c r="F23" s="240"/>
      <c r="G23" s="16">
        <v>16</v>
      </c>
      <c r="H23" s="58">
        <v>146990</v>
      </c>
      <c r="I23" s="58">
        <v>1586907</v>
      </c>
    </row>
    <row r="24" spans="1:9" ht="12.75" customHeight="1" x14ac:dyDescent="0.2">
      <c r="A24" s="238" t="s">
        <v>20</v>
      </c>
      <c r="B24" s="239"/>
      <c r="C24" s="239"/>
      <c r="D24" s="239"/>
      <c r="E24" s="239"/>
      <c r="F24" s="240"/>
      <c r="G24" s="16">
        <v>17</v>
      </c>
      <c r="H24" s="58">
        <v>138227</v>
      </c>
      <c r="I24" s="58">
        <v>3061015</v>
      </c>
    </row>
    <row r="25" spans="1:9" ht="12.75" customHeight="1" x14ac:dyDescent="0.2">
      <c r="A25" s="238" t="s">
        <v>21</v>
      </c>
      <c r="B25" s="239"/>
      <c r="C25" s="239"/>
      <c r="D25" s="239"/>
      <c r="E25" s="239"/>
      <c r="F25" s="240"/>
      <c r="G25" s="16">
        <v>18</v>
      </c>
      <c r="H25" s="58">
        <v>0</v>
      </c>
      <c r="I25" s="58">
        <v>0</v>
      </c>
    </row>
    <row r="26" spans="1:9" ht="12.75" customHeight="1" x14ac:dyDescent="0.2">
      <c r="A26" s="238" t="s">
        <v>22</v>
      </c>
      <c r="B26" s="239"/>
      <c r="C26" s="239"/>
      <c r="D26" s="239"/>
      <c r="E26" s="239"/>
      <c r="F26" s="240"/>
      <c r="G26" s="16">
        <v>19</v>
      </c>
      <c r="H26" s="58">
        <v>4482416</v>
      </c>
      <c r="I26" s="58">
        <v>4386357</v>
      </c>
    </row>
    <row r="27" spans="1:9" ht="12.75" customHeight="1" x14ac:dyDescent="0.2">
      <c r="A27" s="241" t="s">
        <v>23</v>
      </c>
      <c r="B27" s="242"/>
      <c r="C27" s="242"/>
      <c r="D27" s="242"/>
      <c r="E27" s="242"/>
      <c r="F27" s="243"/>
      <c r="G27" s="17">
        <v>20</v>
      </c>
      <c r="H27" s="59">
        <f>SUM(H28:H37)</f>
        <v>7581439</v>
      </c>
      <c r="I27" s="59">
        <f>SUM(I28:I37)</f>
        <v>7581439</v>
      </c>
    </row>
    <row r="28" spans="1:9" ht="12.75" customHeight="1" x14ac:dyDescent="0.2">
      <c r="A28" s="238" t="s">
        <v>24</v>
      </c>
      <c r="B28" s="239"/>
      <c r="C28" s="239"/>
      <c r="D28" s="239"/>
      <c r="E28" s="239"/>
      <c r="F28" s="240"/>
      <c r="G28" s="16">
        <v>21</v>
      </c>
      <c r="H28" s="119">
        <v>7501939</v>
      </c>
      <c r="I28" s="58">
        <v>7501939</v>
      </c>
    </row>
    <row r="29" spans="1:9" ht="12.75" customHeight="1" x14ac:dyDescent="0.2">
      <c r="A29" s="238" t="s">
        <v>25</v>
      </c>
      <c r="B29" s="239"/>
      <c r="C29" s="239"/>
      <c r="D29" s="239"/>
      <c r="E29" s="239"/>
      <c r="F29" s="240"/>
      <c r="G29" s="16">
        <v>22</v>
      </c>
      <c r="H29" s="119">
        <v>0</v>
      </c>
      <c r="I29" s="58">
        <v>0</v>
      </c>
    </row>
    <row r="30" spans="1:9" ht="12.75" customHeight="1" x14ac:dyDescent="0.2">
      <c r="A30" s="238" t="s">
        <v>26</v>
      </c>
      <c r="B30" s="239"/>
      <c r="C30" s="239"/>
      <c r="D30" s="239"/>
      <c r="E30" s="239"/>
      <c r="F30" s="240"/>
      <c r="G30" s="16">
        <v>23</v>
      </c>
      <c r="H30" s="119">
        <v>0</v>
      </c>
      <c r="I30" s="58">
        <v>0</v>
      </c>
    </row>
    <row r="31" spans="1:9" ht="24.6" customHeight="1" x14ac:dyDescent="0.2">
      <c r="A31" s="238" t="s">
        <v>27</v>
      </c>
      <c r="B31" s="239"/>
      <c r="C31" s="239"/>
      <c r="D31" s="239"/>
      <c r="E31" s="239"/>
      <c r="F31" s="240"/>
      <c r="G31" s="16">
        <v>24</v>
      </c>
      <c r="H31" s="119">
        <v>79500</v>
      </c>
      <c r="I31" s="58">
        <v>79500</v>
      </c>
    </row>
    <row r="32" spans="1:9" ht="24" customHeight="1" x14ac:dyDescent="0.2">
      <c r="A32" s="238" t="s">
        <v>28</v>
      </c>
      <c r="B32" s="239"/>
      <c r="C32" s="239"/>
      <c r="D32" s="239"/>
      <c r="E32" s="239"/>
      <c r="F32" s="240"/>
      <c r="G32" s="16">
        <v>25</v>
      </c>
      <c r="H32" s="119">
        <v>0</v>
      </c>
      <c r="I32" s="58">
        <v>0</v>
      </c>
    </row>
    <row r="33" spans="1:9" ht="26.45" customHeight="1" x14ac:dyDescent="0.2">
      <c r="A33" s="238" t="s">
        <v>29</v>
      </c>
      <c r="B33" s="239"/>
      <c r="C33" s="239"/>
      <c r="D33" s="239"/>
      <c r="E33" s="239"/>
      <c r="F33" s="240"/>
      <c r="G33" s="16">
        <v>26</v>
      </c>
      <c r="H33" s="119">
        <v>0</v>
      </c>
      <c r="I33" s="58">
        <v>0</v>
      </c>
    </row>
    <row r="34" spans="1:9" ht="12.75" customHeight="1" x14ac:dyDescent="0.2">
      <c r="A34" s="238" t="s">
        <v>30</v>
      </c>
      <c r="B34" s="239"/>
      <c r="C34" s="239"/>
      <c r="D34" s="239"/>
      <c r="E34" s="239"/>
      <c r="F34" s="240"/>
      <c r="G34" s="16">
        <v>27</v>
      </c>
      <c r="H34" s="119">
        <v>0</v>
      </c>
      <c r="I34" s="58">
        <v>0</v>
      </c>
    </row>
    <row r="35" spans="1:9" ht="12.75" customHeight="1" x14ac:dyDescent="0.2">
      <c r="A35" s="238" t="s">
        <v>31</v>
      </c>
      <c r="B35" s="239"/>
      <c r="C35" s="239"/>
      <c r="D35" s="239"/>
      <c r="E35" s="239"/>
      <c r="F35" s="240"/>
      <c r="G35" s="16">
        <v>28</v>
      </c>
      <c r="H35" s="119">
        <v>0</v>
      </c>
      <c r="I35" s="58">
        <v>0</v>
      </c>
    </row>
    <row r="36" spans="1:9" ht="12.75" customHeight="1" x14ac:dyDescent="0.2">
      <c r="A36" s="238" t="s">
        <v>32</v>
      </c>
      <c r="B36" s="239"/>
      <c r="C36" s="239"/>
      <c r="D36" s="239"/>
      <c r="E36" s="239"/>
      <c r="F36" s="240"/>
      <c r="G36" s="16">
        <v>29</v>
      </c>
      <c r="H36" s="119">
        <v>0</v>
      </c>
      <c r="I36" s="58">
        <v>0</v>
      </c>
    </row>
    <row r="37" spans="1:9" ht="12.75" customHeight="1" x14ac:dyDescent="0.2">
      <c r="A37" s="238" t="s">
        <v>33</v>
      </c>
      <c r="B37" s="239"/>
      <c r="C37" s="239"/>
      <c r="D37" s="239"/>
      <c r="E37" s="239"/>
      <c r="F37" s="240"/>
      <c r="G37" s="16">
        <v>30</v>
      </c>
      <c r="H37" s="119">
        <v>0</v>
      </c>
      <c r="I37" s="58">
        <v>0</v>
      </c>
    </row>
    <row r="38" spans="1:9" ht="12.75" customHeight="1" x14ac:dyDescent="0.2">
      <c r="A38" s="241" t="s">
        <v>34</v>
      </c>
      <c r="B38" s="242"/>
      <c r="C38" s="242"/>
      <c r="D38" s="242"/>
      <c r="E38" s="242"/>
      <c r="F38" s="243"/>
      <c r="G38" s="17">
        <v>31</v>
      </c>
      <c r="H38" s="59">
        <f>H39+H40+H41+H42</f>
        <v>1420711</v>
      </c>
      <c r="I38" s="59">
        <f>I39+I40+I41+I42</f>
        <v>1183448</v>
      </c>
    </row>
    <row r="39" spans="1:9" ht="12.75" customHeight="1" x14ac:dyDescent="0.2">
      <c r="A39" s="238" t="s">
        <v>35</v>
      </c>
      <c r="B39" s="239"/>
      <c r="C39" s="239"/>
      <c r="D39" s="239"/>
      <c r="E39" s="239"/>
      <c r="F39" s="240"/>
      <c r="G39" s="16">
        <v>32</v>
      </c>
      <c r="H39" s="120">
        <v>0</v>
      </c>
      <c r="I39" s="58">
        <v>0</v>
      </c>
    </row>
    <row r="40" spans="1:9" ht="12.75" customHeight="1" x14ac:dyDescent="0.2">
      <c r="A40" s="238" t="s">
        <v>36</v>
      </c>
      <c r="B40" s="239"/>
      <c r="C40" s="239"/>
      <c r="D40" s="239"/>
      <c r="E40" s="239"/>
      <c r="F40" s="240"/>
      <c r="G40" s="16">
        <v>33</v>
      </c>
      <c r="H40" s="120">
        <v>0</v>
      </c>
      <c r="I40" s="58">
        <v>0</v>
      </c>
    </row>
    <row r="41" spans="1:9" ht="12.75" customHeight="1" x14ac:dyDescent="0.2">
      <c r="A41" s="238" t="s">
        <v>37</v>
      </c>
      <c r="B41" s="239"/>
      <c r="C41" s="239"/>
      <c r="D41" s="239"/>
      <c r="E41" s="239"/>
      <c r="F41" s="240"/>
      <c r="G41" s="16">
        <v>34</v>
      </c>
      <c r="H41" s="120">
        <v>0</v>
      </c>
      <c r="I41" s="58">
        <v>0</v>
      </c>
    </row>
    <row r="42" spans="1:9" ht="12.75" customHeight="1" x14ac:dyDescent="0.2">
      <c r="A42" s="238" t="s">
        <v>38</v>
      </c>
      <c r="B42" s="239"/>
      <c r="C42" s="239"/>
      <c r="D42" s="239"/>
      <c r="E42" s="239"/>
      <c r="F42" s="240"/>
      <c r="G42" s="16">
        <v>35</v>
      </c>
      <c r="H42" s="120">
        <v>1420711</v>
      </c>
      <c r="I42" s="58">
        <v>1183448</v>
      </c>
    </row>
    <row r="43" spans="1:9" ht="12.75" customHeight="1" x14ac:dyDescent="0.2">
      <c r="A43" s="222" t="s">
        <v>39</v>
      </c>
      <c r="B43" s="223"/>
      <c r="C43" s="223"/>
      <c r="D43" s="223"/>
      <c r="E43" s="223"/>
      <c r="F43" s="224"/>
      <c r="G43" s="16">
        <v>36</v>
      </c>
      <c r="H43" s="120">
        <v>741038</v>
      </c>
      <c r="I43" s="58">
        <v>2731550</v>
      </c>
    </row>
    <row r="44" spans="1:9" ht="12.75" customHeight="1" x14ac:dyDescent="0.2">
      <c r="A44" s="230" t="s">
        <v>40</v>
      </c>
      <c r="B44" s="231"/>
      <c r="C44" s="231"/>
      <c r="D44" s="231"/>
      <c r="E44" s="231"/>
      <c r="F44" s="232"/>
      <c r="G44" s="17">
        <v>37</v>
      </c>
      <c r="H44" s="59">
        <f>H45+H53+H60+H70</f>
        <v>224005732</v>
      </c>
      <c r="I44" s="59">
        <f>I45+I53+I60+I70</f>
        <v>175183919</v>
      </c>
    </row>
    <row r="45" spans="1:9" ht="12.75" customHeight="1" x14ac:dyDescent="0.2">
      <c r="A45" s="241" t="s">
        <v>41</v>
      </c>
      <c r="B45" s="242"/>
      <c r="C45" s="242"/>
      <c r="D45" s="242"/>
      <c r="E45" s="242"/>
      <c r="F45" s="243"/>
      <c r="G45" s="17">
        <v>38</v>
      </c>
      <c r="H45" s="59">
        <f>SUM(H46:H52)</f>
        <v>34671500</v>
      </c>
      <c r="I45" s="59">
        <f>SUM(I46:I52)</f>
        <v>6323739</v>
      </c>
    </row>
    <row r="46" spans="1:9" ht="12.75" customHeight="1" x14ac:dyDescent="0.2">
      <c r="A46" s="238" t="s">
        <v>42</v>
      </c>
      <c r="B46" s="239"/>
      <c r="C46" s="239"/>
      <c r="D46" s="239"/>
      <c r="E46" s="239"/>
      <c r="F46" s="240"/>
      <c r="G46" s="16">
        <v>39</v>
      </c>
      <c r="H46" s="121">
        <v>3895130</v>
      </c>
      <c r="I46" s="58">
        <v>3428185</v>
      </c>
    </row>
    <row r="47" spans="1:9" ht="12.75" customHeight="1" x14ac:dyDescent="0.2">
      <c r="A47" s="238" t="s">
        <v>43</v>
      </c>
      <c r="B47" s="239"/>
      <c r="C47" s="239"/>
      <c r="D47" s="239"/>
      <c r="E47" s="239"/>
      <c r="F47" s="240"/>
      <c r="G47" s="16">
        <v>40</v>
      </c>
      <c r="H47" s="121">
        <v>0</v>
      </c>
      <c r="I47" s="58">
        <v>0</v>
      </c>
    </row>
    <row r="48" spans="1:9" ht="12.75" customHeight="1" x14ac:dyDescent="0.2">
      <c r="A48" s="238" t="s">
        <v>44</v>
      </c>
      <c r="B48" s="239"/>
      <c r="C48" s="239"/>
      <c r="D48" s="239"/>
      <c r="E48" s="239"/>
      <c r="F48" s="240"/>
      <c r="G48" s="16">
        <v>41</v>
      </c>
      <c r="H48" s="121">
        <v>0</v>
      </c>
      <c r="I48" s="58">
        <v>0</v>
      </c>
    </row>
    <row r="49" spans="1:9" ht="12.75" customHeight="1" x14ac:dyDescent="0.2">
      <c r="A49" s="238" t="s">
        <v>45</v>
      </c>
      <c r="B49" s="239"/>
      <c r="C49" s="239"/>
      <c r="D49" s="239"/>
      <c r="E49" s="239"/>
      <c r="F49" s="240"/>
      <c r="G49" s="16">
        <v>42</v>
      </c>
      <c r="H49" s="121">
        <v>30769370</v>
      </c>
      <c r="I49" s="58">
        <v>2891977</v>
      </c>
    </row>
    <row r="50" spans="1:9" ht="12.75" customHeight="1" x14ac:dyDescent="0.2">
      <c r="A50" s="238" t="s">
        <v>46</v>
      </c>
      <c r="B50" s="239"/>
      <c r="C50" s="239"/>
      <c r="D50" s="239"/>
      <c r="E50" s="239"/>
      <c r="F50" s="240"/>
      <c r="G50" s="16">
        <v>43</v>
      </c>
      <c r="H50" s="121">
        <v>7000</v>
      </c>
      <c r="I50" s="58">
        <v>3577</v>
      </c>
    </row>
    <row r="51" spans="1:9" ht="12.75" customHeight="1" x14ac:dyDescent="0.2">
      <c r="A51" s="238" t="s">
        <v>47</v>
      </c>
      <c r="B51" s="239"/>
      <c r="C51" s="239"/>
      <c r="D51" s="239"/>
      <c r="E51" s="239"/>
      <c r="F51" s="240"/>
      <c r="G51" s="16">
        <v>44</v>
      </c>
      <c r="H51" s="121">
        <v>0</v>
      </c>
      <c r="I51" s="58">
        <v>0</v>
      </c>
    </row>
    <row r="52" spans="1:9" ht="12.75" customHeight="1" x14ac:dyDescent="0.2">
      <c r="A52" s="238" t="s">
        <v>48</v>
      </c>
      <c r="B52" s="239"/>
      <c r="C52" s="239"/>
      <c r="D52" s="239"/>
      <c r="E52" s="239"/>
      <c r="F52" s="240"/>
      <c r="G52" s="16">
        <v>45</v>
      </c>
      <c r="H52" s="121">
        <v>0</v>
      </c>
      <c r="I52" s="58">
        <v>0</v>
      </c>
    </row>
    <row r="53" spans="1:9" ht="12.75" customHeight="1" x14ac:dyDescent="0.2">
      <c r="A53" s="241" t="s">
        <v>49</v>
      </c>
      <c r="B53" s="242"/>
      <c r="C53" s="242"/>
      <c r="D53" s="242"/>
      <c r="E53" s="242"/>
      <c r="F53" s="243"/>
      <c r="G53" s="17">
        <v>46</v>
      </c>
      <c r="H53" s="59">
        <f>SUM(H54:H59)</f>
        <v>40320331</v>
      </c>
      <c r="I53" s="59">
        <f>SUM(I54:I59)</f>
        <v>90828490</v>
      </c>
    </row>
    <row r="54" spans="1:9" ht="12.75" customHeight="1" x14ac:dyDescent="0.2">
      <c r="A54" s="238" t="s">
        <v>50</v>
      </c>
      <c r="B54" s="239"/>
      <c r="C54" s="239"/>
      <c r="D54" s="239"/>
      <c r="E54" s="239"/>
      <c r="F54" s="240"/>
      <c r="G54" s="16">
        <v>47</v>
      </c>
      <c r="H54" s="122">
        <v>1174466</v>
      </c>
      <c r="I54" s="58">
        <v>1134237</v>
      </c>
    </row>
    <row r="55" spans="1:9" ht="12.75" customHeight="1" x14ac:dyDescent="0.2">
      <c r="A55" s="238" t="s">
        <v>51</v>
      </c>
      <c r="B55" s="239"/>
      <c r="C55" s="239"/>
      <c r="D55" s="239"/>
      <c r="E55" s="239"/>
      <c r="F55" s="240"/>
      <c r="G55" s="16">
        <v>48</v>
      </c>
      <c r="H55" s="122">
        <v>30709</v>
      </c>
      <c r="I55" s="58">
        <v>0</v>
      </c>
    </row>
    <row r="56" spans="1:9" ht="12.75" customHeight="1" x14ac:dyDescent="0.2">
      <c r="A56" s="238" t="s">
        <v>52</v>
      </c>
      <c r="B56" s="239"/>
      <c r="C56" s="239"/>
      <c r="D56" s="239"/>
      <c r="E56" s="239"/>
      <c r="F56" s="240"/>
      <c r="G56" s="16">
        <v>49</v>
      </c>
      <c r="H56" s="122">
        <v>35689307</v>
      </c>
      <c r="I56" s="58">
        <v>87880478</v>
      </c>
    </row>
    <row r="57" spans="1:9" ht="12.75" customHeight="1" x14ac:dyDescent="0.2">
      <c r="A57" s="238" t="s">
        <v>53</v>
      </c>
      <c r="B57" s="239"/>
      <c r="C57" s="239"/>
      <c r="D57" s="239"/>
      <c r="E57" s="239"/>
      <c r="F57" s="240"/>
      <c r="G57" s="16">
        <v>50</v>
      </c>
      <c r="H57" s="122">
        <v>1571</v>
      </c>
      <c r="I57" s="58">
        <v>8943</v>
      </c>
    </row>
    <row r="58" spans="1:9" ht="12.75" customHeight="1" x14ac:dyDescent="0.2">
      <c r="A58" s="238" t="s">
        <v>54</v>
      </c>
      <c r="B58" s="239"/>
      <c r="C58" s="239"/>
      <c r="D58" s="239"/>
      <c r="E58" s="239"/>
      <c r="F58" s="240"/>
      <c r="G58" s="16">
        <v>51</v>
      </c>
      <c r="H58" s="122">
        <v>2050107</v>
      </c>
      <c r="I58" s="58">
        <v>1793961</v>
      </c>
    </row>
    <row r="59" spans="1:9" ht="12.75" customHeight="1" x14ac:dyDescent="0.2">
      <c r="A59" s="238" t="s">
        <v>55</v>
      </c>
      <c r="B59" s="239"/>
      <c r="C59" s="239"/>
      <c r="D59" s="239"/>
      <c r="E59" s="239"/>
      <c r="F59" s="240"/>
      <c r="G59" s="16">
        <v>52</v>
      </c>
      <c r="H59" s="122">
        <v>1374171</v>
      </c>
      <c r="I59" s="58">
        <v>10871</v>
      </c>
    </row>
    <row r="60" spans="1:9" ht="12.75" customHeight="1" x14ac:dyDescent="0.2">
      <c r="A60" s="241" t="s">
        <v>56</v>
      </c>
      <c r="B60" s="242"/>
      <c r="C60" s="242"/>
      <c r="D60" s="242"/>
      <c r="E60" s="242"/>
      <c r="F60" s="243"/>
      <c r="G60" s="17">
        <v>53</v>
      </c>
      <c r="H60" s="59">
        <f>SUM(H61:H69)</f>
        <v>4171276</v>
      </c>
      <c r="I60" s="59">
        <f>SUM(I61:I69)</f>
        <v>5839324</v>
      </c>
    </row>
    <row r="61" spans="1:9" ht="12.75" customHeight="1" x14ac:dyDescent="0.2">
      <c r="A61" s="238" t="s">
        <v>24</v>
      </c>
      <c r="B61" s="239"/>
      <c r="C61" s="239"/>
      <c r="D61" s="239"/>
      <c r="E61" s="239"/>
      <c r="F61" s="240"/>
      <c r="G61" s="16">
        <v>54</v>
      </c>
      <c r="H61" s="123">
        <v>0</v>
      </c>
      <c r="I61" s="58">
        <v>0</v>
      </c>
    </row>
    <row r="62" spans="1:9" ht="12.75" customHeight="1" x14ac:dyDescent="0.2">
      <c r="A62" s="238" t="s">
        <v>25</v>
      </c>
      <c r="B62" s="239"/>
      <c r="C62" s="239"/>
      <c r="D62" s="239"/>
      <c r="E62" s="239"/>
      <c r="F62" s="240"/>
      <c r="G62" s="16">
        <v>55</v>
      </c>
      <c r="H62" s="123">
        <v>0</v>
      </c>
      <c r="I62" s="58">
        <v>0</v>
      </c>
    </row>
    <row r="63" spans="1:9" ht="12.75" customHeight="1" x14ac:dyDescent="0.2">
      <c r="A63" s="238" t="s">
        <v>26</v>
      </c>
      <c r="B63" s="239"/>
      <c r="C63" s="239"/>
      <c r="D63" s="239"/>
      <c r="E63" s="239"/>
      <c r="F63" s="240"/>
      <c r="G63" s="16">
        <v>56</v>
      </c>
      <c r="H63" s="123">
        <v>0</v>
      </c>
      <c r="I63" s="58">
        <v>1595628</v>
      </c>
    </row>
    <row r="64" spans="1:9" ht="23.45" customHeight="1" x14ac:dyDescent="0.2">
      <c r="A64" s="238" t="s">
        <v>57</v>
      </c>
      <c r="B64" s="239"/>
      <c r="C64" s="239"/>
      <c r="D64" s="239"/>
      <c r="E64" s="239"/>
      <c r="F64" s="240"/>
      <c r="G64" s="16">
        <v>57</v>
      </c>
      <c r="H64" s="123">
        <v>0</v>
      </c>
      <c r="I64" s="58">
        <v>0</v>
      </c>
    </row>
    <row r="65" spans="1:9" ht="21" customHeight="1" x14ac:dyDescent="0.2">
      <c r="A65" s="238" t="s">
        <v>28</v>
      </c>
      <c r="B65" s="239"/>
      <c r="C65" s="239"/>
      <c r="D65" s="239"/>
      <c r="E65" s="239"/>
      <c r="F65" s="240"/>
      <c r="G65" s="16">
        <v>58</v>
      </c>
      <c r="H65" s="123">
        <v>0</v>
      </c>
      <c r="I65" s="58">
        <v>0</v>
      </c>
    </row>
    <row r="66" spans="1:9" ht="22.9" customHeight="1" x14ac:dyDescent="0.2">
      <c r="A66" s="238" t="s">
        <v>29</v>
      </c>
      <c r="B66" s="239"/>
      <c r="C66" s="239"/>
      <c r="D66" s="239"/>
      <c r="E66" s="239"/>
      <c r="F66" s="240"/>
      <c r="G66" s="16">
        <v>59</v>
      </c>
      <c r="H66" s="123">
        <v>0</v>
      </c>
      <c r="I66" s="58">
        <v>0</v>
      </c>
    </row>
    <row r="67" spans="1:9" ht="12.75" customHeight="1" x14ac:dyDescent="0.2">
      <c r="A67" s="238" t="s">
        <v>30</v>
      </c>
      <c r="B67" s="239"/>
      <c r="C67" s="239"/>
      <c r="D67" s="239"/>
      <c r="E67" s="239"/>
      <c r="F67" s="240"/>
      <c r="G67" s="16">
        <v>60</v>
      </c>
      <c r="H67" s="123">
        <v>312780</v>
      </c>
      <c r="I67" s="58">
        <v>237392</v>
      </c>
    </row>
    <row r="68" spans="1:9" ht="12.75" customHeight="1" x14ac:dyDescent="0.2">
      <c r="A68" s="238" t="s">
        <v>31</v>
      </c>
      <c r="B68" s="239"/>
      <c r="C68" s="239"/>
      <c r="D68" s="239"/>
      <c r="E68" s="239"/>
      <c r="F68" s="240"/>
      <c r="G68" s="16">
        <v>61</v>
      </c>
      <c r="H68" s="123">
        <v>3858496</v>
      </c>
      <c r="I68" s="58">
        <v>4006304</v>
      </c>
    </row>
    <row r="69" spans="1:9" ht="12.75" customHeight="1" x14ac:dyDescent="0.2">
      <c r="A69" s="238" t="s">
        <v>58</v>
      </c>
      <c r="B69" s="239"/>
      <c r="C69" s="239"/>
      <c r="D69" s="239"/>
      <c r="E69" s="239"/>
      <c r="F69" s="240"/>
      <c r="G69" s="16">
        <v>62</v>
      </c>
      <c r="H69" s="123">
        <v>0</v>
      </c>
      <c r="I69" s="58">
        <v>0</v>
      </c>
    </row>
    <row r="70" spans="1:9" ht="12.75" customHeight="1" x14ac:dyDescent="0.2">
      <c r="A70" s="222" t="s">
        <v>59</v>
      </c>
      <c r="B70" s="223"/>
      <c r="C70" s="223"/>
      <c r="D70" s="223"/>
      <c r="E70" s="223"/>
      <c r="F70" s="224"/>
      <c r="G70" s="16">
        <v>63</v>
      </c>
      <c r="H70" s="123">
        <v>144842625</v>
      </c>
      <c r="I70" s="58">
        <v>72192366</v>
      </c>
    </row>
    <row r="71" spans="1:9" ht="12.75" customHeight="1" x14ac:dyDescent="0.2">
      <c r="A71" s="225" t="s">
        <v>60</v>
      </c>
      <c r="B71" s="226"/>
      <c r="C71" s="226"/>
      <c r="D71" s="226"/>
      <c r="E71" s="226"/>
      <c r="F71" s="227"/>
      <c r="G71" s="16">
        <v>64</v>
      </c>
      <c r="H71" s="123">
        <v>0</v>
      </c>
      <c r="I71" s="58">
        <v>862888</v>
      </c>
    </row>
    <row r="72" spans="1:9" ht="12.75" customHeight="1" x14ac:dyDescent="0.2">
      <c r="A72" s="230" t="s">
        <v>61</v>
      </c>
      <c r="B72" s="231"/>
      <c r="C72" s="231"/>
      <c r="D72" s="231"/>
      <c r="E72" s="231"/>
      <c r="F72" s="232"/>
      <c r="G72" s="17">
        <v>65</v>
      </c>
      <c r="H72" s="59">
        <f>H8+H9+H44+H71</f>
        <v>586331082</v>
      </c>
      <c r="I72" s="59">
        <f>I8+I9+I44+I71</f>
        <v>564949720</v>
      </c>
    </row>
    <row r="73" spans="1:9" ht="12.75" customHeight="1" x14ac:dyDescent="0.2">
      <c r="A73" s="233" t="s">
        <v>62</v>
      </c>
      <c r="B73" s="234"/>
      <c r="C73" s="234"/>
      <c r="D73" s="234"/>
      <c r="E73" s="234"/>
      <c r="F73" s="235"/>
      <c r="G73" s="19">
        <v>66</v>
      </c>
      <c r="H73" s="124">
        <v>0</v>
      </c>
      <c r="I73" s="60">
        <v>0</v>
      </c>
    </row>
    <row r="74" spans="1:9" x14ac:dyDescent="0.2">
      <c r="A74" s="236" t="s">
        <v>63</v>
      </c>
      <c r="B74" s="237"/>
      <c r="C74" s="237"/>
      <c r="D74" s="237"/>
      <c r="E74" s="237"/>
      <c r="F74" s="237"/>
      <c r="G74" s="237"/>
      <c r="H74" s="237"/>
      <c r="I74" s="237"/>
    </row>
    <row r="75" spans="1:9" ht="12.75" customHeight="1" x14ac:dyDescent="0.2">
      <c r="A75" s="220" t="s">
        <v>64</v>
      </c>
      <c r="B75" s="220"/>
      <c r="C75" s="220"/>
      <c r="D75" s="220"/>
      <c r="E75" s="220"/>
      <c r="F75" s="220"/>
      <c r="G75" s="17">
        <v>67</v>
      </c>
      <c r="H75" s="59">
        <f>H76+H77+H78+H84+H85+H89+H92+H95</f>
        <v>410121816</v>
      </c>
      <c r="I75" s="59">
        <f>I76+I77+I78+I84+I85+I89+I92+I95</f>
        <v>400304726</v>
      </c>
    </row>
    <row r="76" spans="1:9" ht="12.75" customHeight="1" x14ac:dyDescent="0.2">
      <c r="A76" s="228" t="s">
        <v>65</v>
      </c>
      <c r="B76" s="228"/>
      <c r="C76" s="228"/>
      <c r="D76" s="228"/>
      <c r="E76" s="228"/>
      <c r="F76" s="228"/>
      <c r="G76" s="16">
        <v>68</v>
      </c>
      <c r="H76" s="125">
        <v>169186800</v>
      </c>
      <c r="I76" s="44">
        <v>169186800</v>
      </c>
    </row>
    <row r="77" spans="1:9" ht="12.75" customHeight="1" x14ac:dyDescent="0.2">
      <c r="A77" s="228" t="s">
        <v>66</v>
      </c>
      <c r="B77" s="228"/>
      <c r="C77" s="228"/>
      <c r="D77" s="228"/>
      <c r="E77" s="228"/>
      <c r="F77" s="228"/>
      <c r="G77" s="16">
        <v>69</v>
      </c>
      <c r="H77" s="125">
        <v>88107087</v>
      </c>
      <c r="I77" s="44">
        <v>88107087</v>
      </c>
    </row>
    <row r="78" spans="1:9" ht="12.75" customHeight="1" x14ac:dyDescent="0.2">
      <c r="A78" s="229" t="s">
        <v>67</v>
      </c>
      <c r="B78" s="229"/>
      <c r="C78" s="229"/>
      <c r="D78" s="229"/>
      <c r="E78" s="229"/>
      <c r="F78" s="229"/>
      <c r="G78" s="17">
        <v>70</v>
      </c>
      <c r="H78" s="59">
        <f>SUM(H79:H83)</f>
        <v>39187370</v>
      </c>
      <c r="I78" s="59">
        <f>SUM(I79:I83)</f>
        <v>39187370</v>
      </c>
    </row>
    <row r="79" spans="1:9" ht="12.75" customHeight="1" x14ac:dyDescent="0.2">
      <c r="A79" s="218" t="s">
        <v>68</v>
      </c>
      <c r="B79" s="218"/>
      <c r="C79" s="218"/>
      <c r="D79" s="218"/>
      <c r="E79" s="218"/>
      <c r="F79" s="218"/>
      <c r="G79" s="16">
        <v>71</v>
      </c>
      <c r="H79" s="126">
        <v>8459340</v>
      </c>
      <c r="I79" s="44">
        <v>8459340</v>
      </c>
    </row>
    <row r="80" spans="1:9" ht="12.75" customHeight="1" x14ac:dyDescent="0.2">
      <c r="A80" s="218" t="s">
        <v>69</v>
      </c>
      <c r="B80" s="218"/>
      <c r="C80" s="218"/>
      <c r="D80" s="218"/>
      <c r="E80" s="218"/>
      <c r="F80" s="218"/>
      <c r="G80" s="16">
        <v>72</v>
      </c>
      <c r="H80" s="126">
        <v>8904560</v>
      </c>
      <c r="I80" s="44">
        <v>8904560</v>
      </c>
    </row>
    <row r="81" spans="1:9" ht="12.75" customHeight="1" x14ac:dyDescent="0.2">
      <c r="A81" s="218" t="s">
        <v>70</v>
      </c>
      <c r="B81" s="218"/>
      <c r="C81" s="218"/>
      <c r="D81" s="218"/>
      <c r="E81" s="218"/>
      <c r="F81" s="218"/>
      <c r="G81" s="16">
        <v>73</v>
      </c>
      <c r="H81" s="126">
        <v>-1066316</v>
      </c>
      <c r="I81" s="44">
        <v>-1066316</v>
      </c>
    </row>
    <row r="82" spans="1:9" ht="12.75" customHeight="1" x14ac:dyDescent="0.2">
      <c r="A82" s="218" t="s">
        <v>71</v>
      </c>
      <c r="B82" s="218"/>
      <c r="C82" s="218"/>
      <c r="D82" s="218"/>
      <c r="E82" s="218"/>
      <c r="F82" s="218"/>
      <c r="G82" s="16">
        <v>74</v>
      </c>
      <c r="H82" s="126">
        <v>0</v>
      </c>
      <c r="I82" s="44">
        <v>0</v>
      </c>
    </row>
    <row r="83" spans="1:9" ht="12.75" customHeight="1" x14ac:dyDescent="0.2">
      <c r="A83" s="218" t="s">
        <v>72</v>
      </c>
      <c r="B83" s="218"/>
      <c r="C83" s="218"/>
      <c r="D83" s="218"/>
      <c r="E83" s="218"/>
      <c r="F83" s="218"/>
      <c r="G83" s="16">
        <v>75</v>
      </c>
      <c r="H83" s="126">
        <v>22889786</v>
      </c>
      <c r="I83" s="44">
        <v>22889786</v>
      </c>
    </row>
    <row r="84" spans="1:9" ht="12.75" customHeight="1" x14ac:dyDescent="0.2">
      <c r="A84" s="228" t="s">
        <v>73</v>
      </c>
      <c r="B84" s="228"/>
      <c r="C84" s="228"/>
      <c r="D84" s="228"/>
      <c r="E84" s="228"/>
      <c r="F84" s="228"/>
      <c r="G84" s="16">
        <v>76</v>
      </c>
      <c r="H84" s="126">
        <v>0</v>
      </c>
      <c r="I84" s="44">
        <v>0</v>
      </c>
    </row>
    <row r="85" spans="1:9" ht="12.75" customHeight="1" x14ac:dyDescent="0.2">
      <c r="A85" s="229" t="s">
        <v>74</v>
      </c>
      <c r="B85" s="229"/>
      <c r="C85" s="229"/>
      <c r="D85" s="229"/>
      <c r="E85" s="229"/>
      <c r="F85" s="229"/>
      <c r="G85" s="17">
        <v>77</v>
      </c>
      <c r="H85" s="59">
        <f>H86+H87+H88</f>
        <v>0</v>
      </c>
      <c r="I85" s="59">
        <f>I86+I87+I88</f>
        <v>0</v>
      </c>
    </row>
    <row r="86" spans="1:9" ht="12.75" customHeight="1" x14ac:dyDescent="0.2">
      <c r="A86" s="218" t="s">
        <v>75</v>
      </c>
      <c r="B86" s="218"/>
      <c r="C86" s="218"/>
      <c r="D86" s="218"/>
      <c r="E86" s="218"/>
      <c r="F86" s="218"/>
      <c r="G86" s="16">
        <v>78</v>
      </c>
      <c r="H86" s="127">
        <v>0</v>
      </c>
      <c r="I86" s="58">
        <v>0</v>
      </c>
    </row>
    <row r="87" spans="1:9" ht="12.75" customHeight="1" x14ac:dyDescent="0.2">
      <c r="A87" s="218" t="s">
        <v>76</v>
      </c>
      <c r="B87" s="218"/>
      <c r="C87" s="218"/>
      <c r="D87" s="218"/>
      <c r="E87" s="218"/>
      <c r="F87" s="218"/>
      <c r="G87" s="16">
        <v>79</v>
      </c>
      <c r="H87" s="127">
        <v>0</v>
      </c>
      <c r="I87" s="58">
        <v>0</v>
      </c>
    </row>
    <row r="88" spans="1:9" ht="12.75" customHeight="1" x14ac:dyDescent="0.2">
      <c r="A88" s="218" t="s">
        <v>77</v>
      </c>
      <c r="B88" s="218"/>
      <c r="C88" s="218"/>
      <c r="D88" s="218"/>
      <c r="E88" s="218"/>
      <c r="F88" s="218"/>
      <c r="G88" s="16">
        <v>80</v>
      </c>
      <c r="H88" s="127">
        <v>0</v>
      </c>
      <c r="I88" s="58">
        <v>0</v>
      </c>
    </row>
    <row r="89" spans="1:9" ht="12.75" customHeight="1" x14ac:dyDescent="0.2">
      <c r="A89" s="229" t="s">
        <v>78</v>
      </c>
      <c r="B89" s="229"/>
      <c r="C89" s="229"/>
      <c r="D89" s="229"/>
      <c r="E89" s="229"/>
      <c r="F89" s="229"/>
      <c r="G89" s="17">
        <v>81</v>
      </c>
      <c r="H89" s="59">
        <f>H90-H91</f>
        <v>113118696</v>
      </c>
      <c r="I89" s="59">
        <f>I90-I91</f>
        <v>113640559</v>
      </c>
    </row>
    <row r="90" spans="1:9" ht="12.75" customHeight="1" x14ac:dyDescent="0.2">
      <c r="A90" s="218" t="s">
        <v>79</v>
      </c>
      <c r="B90" s="218"/>
      <c r="C90" s="218"/>
      <c r="D90" s="218"/>
      <c r="E90" s="218"/>
      <c r="F90" s="218"/>
      <c r="G90" s="16">
        <v>82</v>
      </c>
      <c r="H90" s="128">
        <v>113118696</v>
      </c>
      <c r="I90" s="44">
        <v>113640559</v>
      </c>
    </row>
    <row r="91" spans="1:9" ht="12.75" customHeight="1" x14ac:dyDescent="0.2">
      <c r="A91" s="218" t="s">
        <v>80</v>
      </c>
      <c r="B91" s="218"/>
      <c r="C91" s="218"/>
      <c r="D91" s="218"/>
      <c r="E91" s="218"/>
      <c r="F91" s="218"/>
      <c r="G91" s="16">
        <v>83</v>
      </c>
      <c r="H91" s="128">
        <v>0</v>
      </c>
      <c r="I91" s="44">
        <v>0</v>
      </c>
    </row>
    <row r="92" spans="1:9" ht="12.75" customHeight="1" x14ac:dyDescent="0.2">
      <c r="A92" s="229" t="s">
        <v>81</v>
      </c>
      <c r="B92" s="229"/>
      <c r="C92" s="229"/>
      <c r="D92" s="229"/>
      <c r="E92" s="229"/>
      <c r="F92" s="229"/>
      <c r="G92" s="17">
        <v>84</v>
      </c>
      <c r="H92" s="59">
        <f>H93-H94</f>
        <v>521863</v>
      </c>
      <c r="I92" s="59">
        <f>I93-I94</f>
        <v>-9817090</v>
      </c>
    </row>
    <row r="93" spans="1:9" ht="12.75" customHeight="1" x14ac:dyDescent="0.2">
      <c r="A93" s="218" t="s">
        <v>82</v>
      </c>
      <c r="B93" s="218"/>
      <c r="C93" s="218"/>
      <c r="D93" s="218"/>
      <c r="E93" s="218"/>
      <c r="F93" s="218"/>
      <c r="G93" s="16">
        <v>85</v>
      </c>
      <c r="H93" s="129">
        <v>521863</v>
      </c>
      <c r="I93" s="44">
        <v>0</v>
      </c>
    </row>
    <row r="94" spans="1:9" ht="12.75" customHeight="1" x14ac:dyDescent="0.2">
      <c r="A94" s="218" t="s">
        <v>83</v>
      </c>
      <c r="B94" s="218"/>
      <c r="C94" s="218"/>
      <c r="D94" s="218"/>
      <c r="E94" s="218"/>
      <c r="F94" s="218"/>
      <c r="G94" s="16">
        <v>86</v>
      </c>
      <c r="H94" s="129">
        <v>0</v>
      </c>
      <c r="I94" s="44">
        <v>9817090</v>
      </c>
    </row>
    <row r="95" spans="1:9" ht="12.75" customHeight="1" x14ac:dyDescent="0.2">
      <c r="A95" s="228" t="s">
        <v>84</v>
      </c>
      <c r="B95" s="228"/>
      <c r="C95" s="228"/>
      <c r="D95" s="228"/>
      <c r="E95" s="228"/>
      <c r="F95" s="228"/>
      <c r="G95" s="16">
        <v>87</v>
      </c>
      <c r="H95" s="129">
        <v>0</v>
      </c>
      <c r="I95" s="44">
        <v>0</v>
      </c>
    </row>
    <row r="96" spans="1:9" ht="12.75" customHeight="1" x14ac:dyDescent="0.2">
      <c r="A96" s="220" t="s">
        <v>85</v>
      </c>
      <c r="B96" s="220"/>
      <c r="C96" s="220"/>
      <c r="D96" s="220"/>
      <c r="E96" s="220"/>
      <c r="F96" s="220"/>
      <c r="G96" s="17">
        <v>88</v>
      </c>
      <c r="H96" s="59">
        <f>SUM(H97:H102)</f>
        <v>3512231</v>
      </c>
      <c r="I96" s="59">
        <f>SUM(I97:I102)</f>
        <v>4398578</v>
      </c>
    </row>
    <row r="97" spans="1:9" ht="12.75" customHeight="1" x14ac:dyDescent="0.2">
      <c r="A97" s="218" t="s">
        <v>86</v>
      </c>
      <c r="B97" s="218"/>
      <c r="C97" s="218"/>
      <c r="D97" s="218"/>
      <c r="E97" s="218"/>
      <c r="F97" s="218"/>
      <c r="G97" s="16">
        <v>89</v>
      </c>
      <c r="H97" s="130">
        <v>2508300</v>
      </c>
      <c r="I97" s="44">
        <v>1908147</v>
      </c>
    </row>
    <row r="98" spans="1:9" ht="12.75" customHeight="1" x14ac:dyDescent="0.2">
      <c r="A98" s="218" t="s">
        <v>87</v>
      </c>
      <c r="B98" s="218"/>
      <c r="C98" s="218"/>
      <c r="D98" s="218"/>
      <c r="E98" s="218"/>
      <c r="F98" s="218"/>
      <c r="G98" s="16">
        <v>90</v>
      </c>
      <c r="H98" s="130">
        <v>0</v>
      </c>
      <c r="I98" s="44">
        <v>0</v>
      </c>
    </row>
    <row r="99" spans="1:9" ht="12.75" customHeight="1" x14ac:dyDescent="0.2">
      <c r="A99" s="218" t="s">
        <v>88</v>
      </c>
      <c r="B99" s="218"/>
      <c r="C99" s="218"/>
      <c r="D99" s="218"/>
      <c r="E99" s="218"/>
      <c r="F99" s="218"/>
      <c r="G99" s="16">
        <v>91</v>
      </c>
      <c r="H99" s="130">
        <v>1003931</v>
      </c>
      <c r="I99" s="44">
        <v>2490431</v>
      </c>
    </row>
    <row r="100" spans="1:9" ht="12.75" customHeight="1" x14ac:dyDescent="0.2">
      <c r="A100" s="218" t="s">
        <v>89</v>
      </c>
      <c r="B100" s="218"/>
      <c r="C100" s="218"/>
      <c r="D100" s="218"/>
      <c r="E100" s="218"/>
      <c r="F100" s="218"/>
      <c r="G100" s="16">
        <v>92</v>
      </c>
      <c r="H100" s="130">
        <v>0</v>
      </c>
      <c r="I100" s="58">
        <v>0</v>
      </c>
    </row>
    <row r="101" spans="1:9" ht="12.75" customHeight="1" x14ac:dyDescent="0.2">
      <c r="A101" s="218" t="s">
        <v>90</v>
      </c>
      <c r="B101" s="218"/>
      <c r="C101" s="218"/>
      <c r="D101" s="218"/>
      <c r="E101" s="218"/>
      <c r="F101" s="218"/>
      <c r="G101" s="16">
        <v>93</v>
      </c>
      <c r="H101" s="130">
        <v>0</v>
      </c>
      <c r="I101" s="58">
        <v>0</v>
      </c>
    </row>
    <row r="102" spans="1:9" ht="12.75" customHeight="1" x14ac:dyDescent="0.2">
      <c r="A102" s="218" t="s">
        <v>91</v>
      </c>
      <c r="B102" s="218"/>
      <c r="C102" s="218"/>
      <c r="D102" s="218"/>
      <c r="E102" s="218"/>
      <c r="F102" s="218"/>
      <c r="G102" s="16">
        <v>94</v>
      </c>
      <c r="H102" s="130">
        <v>0</v>
      </c>
      <c r="I102" s="58">
        <v>0</v>
      </c>
    </row>
    <row r="103" spans="1:9" ht="12.75" customHeight="1" x14ac:dyDescent="0.2">
      <c r="A103" s="220" t="s">
        <v>92</v>
      </c>
      <c r="B103" s="220"/>
      <c r="C103" s="220"/>
      <c r="D103" s="220"/>
      <c r="E103" s="220"/>
      <c r="F103" s="220"/>
      <c r="G103" s="17">
        <v>95</v>
      </c>
      <c r="H103" s="59">
        <f>SUM(H104:H114)</f>
        <v>141481533</v>
      </c>
      <c r="I103" s="59">
        <f>SUM(I104:I114)</f>
        <v>131435164</v>
      </c>
    </row>
    <row r="104" spans="1:9" ht="12.75" customHeight="1" x14ac:dyDescent="0.2">
      <c r="A104" s="218" t="s">
        <v>93</v>
      </c>
      <c r="B104" s="218"/>
      <c r="C104" s="218"/>
      <c r="D104" s="218"/>
      <c r="E104" s="218"/>
      <c r="F104" s="218"/>
      <c r="G104" s="16">
        <v>96</v>
      </c>
      <c r="H104" s="131">
        <v>0</v>
      </c>
      <c r="I104" s="45">
        <v>0</v>
      </c>
    </row>
    <row r="105" spans="1:9" ht="12.75" customHeight="1" x14ac:dyDescent="0.2">
      <c r="A105" s="218" t="s">
        <v>94</v>
      </c>
      <c r="B105" s="218"/>
      <c r="C105" s="218"/>
      <c r="D105" s="218"/>
      <c r="E105" s="218"/>
      <c r="F105" s="218"/>
      <c r="G105" s="16">
        <v>97</v>
      </c>
      <c r="H105" s="131">
        <v>0</v>
      </c>
      <c r="I105" s="44">
        <v>0</v>
      </c>
    </row>
    <row r="106" spans="1:9" ht="12.75" customHeight="1" x14ac:dyDescent="0.2">
      <c r="A106" s="218" t="s">
        <v>95</v>
      </c>
      <c r="B106" s="218"/>
      <c r="C106" s="218"/>
      <c r="D106" s="218"/>
      <c r="E106" s="218"/>
      <c r="F106" s="218"/>
      <c r="G106" s="16">
        <v>98</v>
      </c>
      <c r="H106" s="131">
        <v>0</v>
      </c>
      <c r="I106" s="44">
        <v>0</v>
      </c>
    </row>
    <row r="107" spans="1:9" ht="22.15" customHeight="1" x14ac:dyDescent="0.2">
      <c r="A107" s="218" t="s">
        <v>96</v>
      </c>
      <c r="B107" s="218"/>
      <c r="C107" s="218"/>
      <c r="D107" s="218"/>
      <c r="E107" s="218"/>
      <c r="F107" s="218"/>
      <c r="G107" s="16">
        <v>99</v>
      </c>
      <c r="H107" s="131">
        <v>0</v>
      </c>
      <c r="I107" s="44">
        <v>0</v>
      </c>
    </row>
    <row r="108" spans="1:9" ht="12.75" customHeight="1" x14ac:dyDescent="0.2">
      <c r="A108" s="218" t="s">
        <v>97</v>
      </c>
      <c r="B108" s="218"/>
      <c r="C108" s="218"/>
      <c r="D108" s="218"/>
      <c r="E108" s="218"/>
      <c r="F108" s="218"/>
      <c r="G108" s="16">
        <v>100</v>
      </c>
      <c r="H108" s="131">
        <v>0</v>
      </c>
      <c r="I108" s="44">
        <v>0</v>
      </c>
    </row>
    <row r="109" spans="1:9" ht="12.75" customHeight="1" x14ac:dyDescent="0.2">
      <c r="A109" s="218" t="s">
        <v>98</v>
      </c>
      <c r="B109" s="218"/>
      <c r="C109" s="218"/>
      <c r="D109" s="218"/>
      <c r="E109" s="218"/>
      <c r="F109" s="218"/>
      <c r="G109" s="16">
        <v>101</v>
      </c>
      <c r="H109" s="131">
        <v>101719993</v>
      </c>
      <c r="I109" s="44">
        <v>95589837</v>
      </c>
    </row>
    <row r="110" spans="1:9" ht="12.75" customHeight="1" x14ac:dyDescent="0.2">
      <c r="A110" s="218" t="s">
        <v>99</v>
      </c>
      <c r="B110" s="218"/>
      <c r="C110" s="218"/>
      <c r="D110" s="218"/>
      <c r="E110" s="218"/>
      <c r="F110" s="218"/>
      <c r="G110" s="16">
        <v>102</v>
      </c>
      <c r="H110" s="131">
        <v>0</v>
      </c>
      <c r="I110" s="44">
        <v>0</v>
      </c>
    </row>
    <row r="111" spans="1:9" ht="12.75" customHeight="1" x14ac:dyDescent="0.2">
      <c r="A111" s="218" t="s">
        <v>100</v>
      </c>
      <c r="B111" s="218"/>
      <c r="C111" s="218"/>
      <c r="D111" s="218"/>
      <c r="E111" s="218"/>
      <c r="F111" s="218"/>
      <c r="G111" s="16">
        <v>103</v>
      </c>
      <c r="H111" s="131">
        <v>0</v>
      </c>
      <c r="I111" s="45">
        <v>0</v>
      </c>
    </row>
    <row r="112" spans="1:9" ht="12.75" customHeight="1" x14ac:dyDescent="0.2">
      <c r="A112" s="218" t="s">
        <v>101</v>
      </c>
      <c r="B112" s="218"/>
      <c r="C112" s="218"/>
      <c r="D112" s="218"/>
      <c r="E112" s="218"/>
      <c r="F112" s="218"/>
      <c r="G112" s="16">
        <v>104</v>
      </c>
      <c r="H112" s="131">
        <v>0</v>
      </c>
      <c r="I112" s="44">
        <v>0</v>
      </c>
    </row>
    <row r="113" spans="1:9" ht="12.75" customHeight="1" x14ac:dyDescent="0.2">
      <c r="A113" s="218" t="s">
        <v>102</v>
      </c>
      <c r="B113" s="218"/>
      <c r="C113" s="218"/>
      <c r="D113" s="218"/>
      <c r="E113" s="218"/>
      <c r="F113" s="218"/>
      <c r="G113" s="16">
        <v>105</v>
      </c>
      <c r="H113" s="131">
        <v>39761540</v>
      </c>
      <c r="I113" s="58">
        <v>35845327</v>
      </c>
    </row>
    <row r="114" spans="1:9" ht="12.75" customHeight="1" x14ac:dyDescent="0.2">
      <c r="A114" s="218" t="s">
        <v>103</v>
      </c>
      <c r="B114" s="218"/>
      <c r="C114" s="218"/>
      <c r="D114" s="218"/>
      <c r="E114" s="218"/>
      <c r="F114" s="218"/>
      <c r="G114" s="16">
        <v>106</v>
      </c>
      <c r="H114" s="131">
        <v>0</v>
      </c>
      <c r="I114" s="58">
        <v>0</v>
      </c>
    </row>
    <row r="115" spans="1:9" ht="12.75" customHeight="1" x14ac:dyDescent="0.2">
      <c r="A115" s="220" t="s">
        <v>104</v>
      </c>
      <c r="B115" s="220"/>
      <c r="C115" s="220"/>
      <c r="D115" s="220"/>
      <c r="E115" s="220"/>
      <c r="F115" s="220"/>
      <c r="G115" s="17">
        <v>107</v>
      </c>
      <c r="H115" s="59">
        <f>SUM(H116:H129)</f>
        <v>31215502</v>
      </c>
      <c r="I115" s="59">
        <f>SUM(I116:I129)</f>
        <v>26353033</v>
      </c>
    </row>
    <row r="116" spans="1:9" ht="12.75" customHeight="1" x14ac:dyDescent="0.2">
      <c r="A116" s="218" t="s">
        <v>93</v>
      </c>
      <c r="B116" s="218"/>
      <c r="C116" s="218"/>
      <c r="D116" s="218"/>
      <c r="E116" s="218"/>
      <c r="F116" s="218"/>
      <c r="G116" s="16">
        <v>108</v>
      </c>
      <c r="H116" s="132">
        <v>1103424</v>
      </c>
      <c r="I116" s="44">
        <v>338047</v>
      </c>
    </row>
    <row r="117" spans="1:9" ht="12.75" customHeight="1" x14ac:dyDescent="0.2">
      <c r="A117" s="218" t="s">
        <v>94</v>
      </c>
      <c r="B117" s="218"/>
      <c r="C117" s="218"/>
      <c r="D117" s="218"/>
      <c r="E117" s="218"/>
      <c r="F117" s="218"/>
      <c r="G117" s="16">
        <v>109</v>
      </c>
      <c r="H117" s="132">
        <v>0</v>
      </c>
      <c r="I117" s="44">
        <v>0</v>
      </c>
    </row>
    <row r="118" spans="1:9" ht="12.75" customHeight="1" x14ac:dyDescent="0.2">
      <c r="A118" s="218" t="s">
        <v>95</v>
      </c>
      <c r="B118" s="218"/>
      <c r="C118" s="218"/>
      <c r="D118" s="218"/>
      <c r="E118" s="218"/>
      <c r="F118" s="218"/>
      <c r="G118" s="16">
        <v>110</v>
      </c>
      <c r="H118" s="132">
        <v>1537939</v>
      </c>
      <c r="I118" s="44">
        <v>175695</v>
      </c>
    </row>
    <row r="119" spans="1:9" ht="25.9" customHeight="1" x14ac:dyDescent="0.2">
      <c r="A119" s="218" t="s">
        <v>96</v>
      </c>
      <c r="B119" s="218"/>
      <c r="C119" s="218"/>
      <c r="D119" s="218"/>
      <c r="E119" s="218"/>
      <c r="F119" s="218"/>
      <c r="G119" s="16">
        <v>111</v>
      </c>
      <c r="H119" s="132">
        <v>0</v>
      </c>
      <c r="I119" s="44">
        <v>0</v>
      </c>
    </row>
    <row r="120" spans="1:9" ht="12.75" customHeight="1" x14ac:dyDescent="0.2">
      <c r="A120" s="218" t="s">
        <v>97</v>
      </c>
      <c r="B120" s="218"/>
      <c r="C120" s="218"/>
      <c r="D120" s="218"/>
      <c r="E120" s="218"/>
      <c r="F120" s="218"/>
      <c r="G120" s="16">
        <v>112</v>
      </c>
      <c r="H120" s="132">
        <v>0</v>
      </c>
      <c r="I120" s="44">
        <v>0</v>
      </c>
    </row>
    <row r="121" spans="1:9" ht="12.75" customHeight="1" x14ac:dyDescent="0.2">
      <c r="A121" s="218" t="s">
        <v>98</v>
      </c>
      <c r="B121" s="218"/>
      <c r="C121" s="218"/>
      <c r="D121" s="218"/>
      <c r="E121" s="218"/>
      <c r="F121" s="218"/>
      <c r="G121" s="16">
        <v>113</v>
      </c>
      <c r="H121" s="132">
        <v>10129651</v>
      </c>
      <c r="I121" s="44">
        <v>9154442</v>
      </c>
    </row>
    <row r="122" spans="1:9" ht="12.75" customHeight="1" x14ac:dyDescent="0.2">
      <c r="A122" s="218" t="s">
        <v>99</v>
      </c>
      <c r="B122" s="218"/>
      <c r="C122" s="218"/>
      <c r="D122" s="218"/>
      <c r="E122" s="218"/>
      <c r="F122" s="218"/>
      <c r="G122" s="16">
        <v>114</v>
      </c>
      <c r="H122" s="132">
        <v>52627</v>
      </c>
      <c r="I122" s="44">
        <v>0</v>
      </c>
    </row>
    <row r="123" spans="1:9" ht="12.75" customHeight="1" x14ac:dyDescent="0.2">
      <c r="A123" s="218" t="s">
        <v>100</v>
      </c>
      <c r="B123" s="218"/>
      <c r="C123" s="218"/>
      <c r="D123" s="218"/>
      <c r="E123" s="218"/>
      <c r="F123" s="218"/>
      <c r="G123" s="16">
        <v>115</v>
      </c>
      <c r="H123" s="132">
        <v>7426925</v>
      </c>
      <c r="I123" s="44">
        <v>3513787</v>
      </c>
    </row>
    <row r="124" spans="1:9" x14ac:dyDescent="0.2">
      <c r="A124" s="218" t="s">
        <v>101</v>
      </c>
      <c r="B124" s="218"/>
      <c r="C124" s="218"/>
      <c r="D124" s="218"/>
      <c r="E124" s="218"/>
      <c r="F124" s="218"/>
      <c r="G124" s="16">
        <v>116</v>
      </c>
      <c r="H124" s="132">
        <v>0</v>
      </c>
      <c r="I124" s="44">
        <v>0</v>
      </c>
    </row>
    <row r="125" spans="1:9" x14ac:dyDescent="0.2">
      <c r="A125" s="218" t="s">
        <v>105</v>
      </c>
      <c r="B125" s="218"/>
      <c r="C125" s="218"/>
      <c r="D125" s="218"/>
      <c r="E125" s="218"/>
      <c r="F125" s="218"/>
      <c r="G125" s="16">
        <v>117</v>
      </c>
      <c r="H125" s="132">
        <v>5738105</v>
      </c>
      <c r="I125" s="44">
        <v>6696028</v>
      </c>
    </row>
    <row r="126" spans="1:9" x14ac:dyDescent="0.2">
      <c r="A126" s="218" t="s">
        <v>106</v>
      </c>
      <c r="B126" s="218"/>
      <c r="C126" s="218"/>
      <c r="D126" s="218"/>
      <c r="E126" s="218"/>
      <c r="F126" s="218"/>
      <c r="G126" s="16">
        <v>118</v>
      </c>
      <c r="H126" s="132">
        <v>4670148</v>
      </c>
      <c r="I126" s="44">
        <v>1891827</v>
      </c>
    </row>
    <row r="127" spans="1:9" x14ac:dyDescent="0.2">
      <c r="A127" s="218" t="s">
        <v>107</v>
      </c>
      <c r="B127" s="218"/>
      <c r="C127" s="218"/>
      <c r="D127" s="218"/>
      <c r="E127" s="218"/>
      <c r="F127" s="218"/>
      <c r="G127" s="16">
        <v>119</v>
      </c>
      <c r="H127" s="132">
        <v>0</v>
      </c>
      <c r="I127" s="44">
        <v>0</v>
      </c>
    </row>
    <row r="128" spans="1:9" x14ac:dyDescent="0.2">
      <c r="A128" s="218" t="s">
        <v>108</v>
      </c>
      <c r="B128" s="218"/>
      <c r="C128" s="218"/>
      <c r="D128" s="218"/>
      <c r="E128" s="218"/>
      <c r="F128" s="218"/>
      <c r="G128" s="16">
        <v>120</v>
      </c>
      <c r="H128" s="132">
        <v>0</v>
      </c>
      <c r="I128" s="58">
        <v>0</v>
      </c>
    </row>
    <row r="129" spans="1:9" x14ac:dyDescent="0.2">
      <c r="A129" s="218" t="s">
        <v>109</v>
      </c>
      <c r="B129" s="218"/>
      <c r="C129" s="218"/>
      <c r="D129" s="218"/>
      <c r="E129" s="218"/>
      <c r="F129" s="218"/>
      <c r="G129" s="16">
        <v>121</v>
      </c>
      <c r="H129" s="132">
        <v>556683</v>
      </c>
      <c r="I129" s="58">
        <v>4583207</v>
      </c>
    </row>
    <row r="130" spans="1:9" ht="22.15" customHeight="1" x14ac:dyDescent="0.2">
      <c r="A130" s="219" t="s">
        <v>110</v>
      </c>
      <c r="B130" s="219"/>
      <c r="C130" s="219"/>
      <c r="D130" s="219"/>
      <c r="E130" s="219"/>
      <c r="F130" s="219"/>
      <c r="G130" s="16">
        <v>122</v>
      </c>
      <c r="H130" s="132">
        <v>0</v>
      </c>
      <c r="I130" s="58">
        <v>2458219</v>
      </c>
    </row>
    <row r="131" spans="1:9" x14ac:dyDescent="0.2">
      <c r="A131" s="220" t="s">
        <v>111</v>
      </c>
      <c r="B131" s="220"/>
      <c r="C131" s="220"/>
      <c r="D131" s="220"/>
      <c r="E131" s="220"/>
      <c r="F131" s="220"/>
      <c r="G131" s="17">
        <v>123</v>
      </c>
      <c r="H131" s="59">
        <f>H75+H96+H103+H115+H130</f>
        <v>586331082</v>
      </c>
      <c r="I131" s="59">
        <f>I75+I96+I103+I115+I130</f>
        <v>564949720</v>
      </c>
    </row>
    <row r="132" spans="1:9" x14ac:dyDescent="0.2">
      <c r="A132" s="221" t="s">
        <v>112</v>
      </c>
      <c r="B132" s="221"/>
      <c r="C132" s="221"/>
      <c r="D132" s="221"/>
      <c r="E132" s="221"/>
      <c r="F132" s="221"/>
      <c r="G132" s="19">
        <v>124</v>
      </c>
      <c r="H132" s="60">
        <v>0</v>
      </c>
      <c r="I132" s="60">
        <f>I72-I131</f>
        <v>0</v>
      </c>
    </row>
  </sheetData>
  <sheetProtection algorithmName="SHA-512" hashValue="+VqnHTzjkVc3S3UNAyFqtBJF2rwrrrS4S0uRXhbtYOd86NOqnT1Y8lCJ8CvZ4AoEDmba1gZzk9h1mWvhy0N0GQ==" saltValue="N/U478ZIGlvErLDdNzqlAg==" spinCount="100000" sheet="1" objects="1" scenarios="1"/>
  <mergeCells count="132">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34:F34"/>
    <mergeCell ref="A35:F35"/>
    <mergeCell ref="A36:F36"/>
    <mergeCell ref="A37:F37"/>
    <mergeCell ref="A50:F50"/>
    <mergeCell ref="A47:F47"/>
    <mergeCell ref="A38:F38"/>
    <mergeCell ref="A39:F39"/>
    <mergeCell ref="A28:F28"/>
    <mergeCell ref="A29:F29"/>
    <mergeCell ref="A30:F30"/>
    <mergeCell ref="A31:F3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16:F16"/>
    <mergeCell ref="A17:F17"/>
    <mergeCell ref="A6:F6"/>
    <mergeCell ref="A5:F5"/>
    <mergeCell ref="A7:I7"/>
    <mergeCell ref="A8:F8"/>
    <mergeCell ref="A9:F9"/>
    <mergeCell ref="A10:F10"/>
    <mergeCell ref="A11:F11"/>
    <mergeCell ref="A93:F93"/>
    <mergeCell ref="A42:F42"/>
    <mergeCell ref="A43:F43"/>
    <mergeCell ref="A48:F48"/>
    <mergeCell ref="A49:F49"/>
    <mergeCell ref="A89:F89"/>
    <mergeCell ref="A90:F90"/>
    <mergeCell ref="A64:F64"/>
    <mergeCell ref="A65:F65"/>
    <mergeCell ref="A66:F66"/>
    <mergeCell ref="A44:F44"/>
    <mergeCell ref="A45:F45"/>
    <mergeCell ref="A46:F46"/>
    <mergeCell ref="A51:F51"/>
    <mergeCell ref="A52:F52"/>
    <mergeCell ref="A57:F57"/>
    <mergeCell ref="A58:F58"/>
    <mergeCell ref="A59:F59"/>
    <mergeCell ref="A4:I4"/>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8740157480314965" right="0" top="0.31496062992125984" bottom="0" header="0.51181102362204722" footer="0.51181102362204722"/>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view="pageBreakPreview" topLeftCell="A61" zoomScale="110" zoomScaleNormal="100" zoomScaleSheetLayoutView="110" workbookViewId="0">
      <selection activeCell="H88" sqref="H88"/>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81" t="s">
        <v>114</v>
      </c>
      <c r="B1" s="245"/>
      <c r="C1" s="245"/>
      <c r="D1" s="245"/>
      <c r="E1" s="245"/>
      <c r="F1" s="245"/>
      <c r="G1" s="245"/>
      <c r="H1" s="245"/>
      <c r="I1" s="245"/>
    </row>
    <row r="2" spans="1:9" x14ac:dyDescent="0.2">
      <c r="A2" s="280" t="s">
        <v>447</v>
      </c>
      <c r="B2" s="247"/>
      <c r="C2" s="247"/>
      <c r="D2" s="247"/>
      <c r="E2" s="247"/>
      <c r="F2" s="247"/>
      <c r="G2" s="247"/>
      <c r="H2" s="247"/>
      <c r="I2" s="247"/>
    </row>
    <row r="3" spans="1:9" x14ac:dyDescent="0.2">
      <c r="A3" s="261" t="s">
        <v>361</v>
      </c>
      <c r="B3" s="262"/>
      <c r="C3" s="262"/>
      <c r="D3" s="262"/>
      <c r="E3" s="262"/>
      <c r="F3" s="262"/>
      <c r="G3" s="262"/>
      <c r="H3" s="262"/>
      <c r="I3" s="262"/>
    </row>
    <row r="4" spans="1:9" ht="12.75" customHeight="1" x14ac:dyDescent="0.2">
      <c r="A4" s="215" t="s">
        <v>445</v>
      </c>
      <c r="B4" s="216"/>
      <c r="C4" s="216"/>
      <c r="D4" s="216"/>
      <c r="E4" s="216"/>
      <c r="F4" s="216"/>
      <c r="G4" s="216"/>
      <c r="H4" s="216"/>
      <c r="I4" s="217"/>
    </row>
    <row r="5" spans="1:9" ht="24" thickBot="1" x14ac:dyDescent="0.25">
      <c r="A5" s="278" t="s">
        <v>2</v>
      </c>
      <c r="B5" s="254"/>
      <c r="C5" s="254"/>
      <c r="D5" s="254"/>
      <c r="E5" s="254"/>
      <c r="F5" s="255"/>
      <c r="G5" s="12" t="s">
        <v>115</v>
      </c>
      <c r="H5" s="46" t="s">
        <v>377</v>
      </c>
      <c r="I5" s="46" t="s">
        <v>353</v>
      </c>
    </row>
    <row r="6" spans="1:9" x14ac:dyDescent="0.2">
      <c r="A6" s="279">
        <v>1</v>
      </c>
      <c r="B6" s="251"/>
      <c r="C6" s="251"/>
      <c r="D6" s="251"/>
      <c r="E6" s="251"/>
      <c r="F6" s="252"/>
      <c r="G6" s="14">
        <v>2</v>
      </c>
      <c r="H6" s="20">
        <v>3</v>
      </c>
      <c r="I6" s="20">
        <v>4</v>
      </c>
    </row>
    <row r="7" spans="1:9" x14ac:dyDescent="0.2">
      <c r="A7" s="282" t="s">
        <v>128</v>
      </c>
      <c r="B7" s="282"/>
      <c r="C7" s="282"/>
      <c r="D7" s="282"/>
      <c r="E7" s="282"/>
      <c r="F7" s="282"/>
      <c r="G7" s="24">
        <v>125</v>
      </c>
      <c r="H7" s="63">
        <f>SUM(H8:H12)</f>
        <v>155180282</v>
      </c>
      <c r="I7" s="63">
        <f>SUM(I8:I12)</f>
        <v>214320404</v>
      </c>
    </row>
    <row r="8" spans="1:9" x14ac:dyDescent="0.2">
      <c r="A8" s="218" t="s">
        <v>129</v>
      </c>
      <c r="B8" s="218"/>
      <c r="C8" s="218"/>
      <c r="D8" s="218"/>
      <c r="E8" s="218"/>
      <c r="F8" s="218"/>
      <c r="G8" s="16">
        <v>126</v>
      </c>
      <c r="H8" s="133">
        <v>4305983</v>
      </c>
      <c r="I8" s="58">
        <v>3652634</v>
      </c>
    </row>
    <row r="9" spans="1:9" x14ac:dyDescent="0.2">
      <c r="A9" s="218" t="s">
        <v>130</v>
      </c>
      <c r="B9" s="218"/>
      <c r="C9" s="218"/>
      <c r="D9" s="218"/>
      <c r="E9" s="218"/>
      <c r="F9" s="218"/>
      <c r="G9" s="16">
        <v>127</v>
      </c>
      <c r="H9" s="133">
        <v>150101634</v>
      </c>
      <c r="I9" s="58">
        <v>209257558</v>
      </c>
    </row>
    <row r="10" spans="1:9" x14ac:dyDescent="0.2">
      <c r="A10" s="218" t="s">
        <v>131</v>
      </c>
      <c r="B10" s="218"/>
      <c r="C10" s="218"/>
      <c r="D10" s="218"/>
      <c r="E10" s="218"/>
      <c r="F10" s="218"/>
      <c r="G10" s="16">
        <v>128</v>
      </c>
      <c r="H10" s="133">
        <v>0</v>
      </c>
      <c r="I10" s="58">
        <v>722946</v>
      </c>
    </row>
    <row r="11" spans="1:9" x14ac:dyDescent="0.2">
      <c r="A11" s="218" t="s">
        <v>132</v>
      </c>
      <c r="B11" s="218"/>
      <c r="C11" s="218"/>
      <c r="D11" s="218"/>
      <c r="E11" s="218"/>
      <c r="F11" s="218"/>
      <c r="G11" s="16">
        <v>129</v>
      </c>
      <c r="H11" s="133">
        <v>0</v>
      </c>
      <c r="I11" s="58">
        <v>0</v>
      </c>
    </row>
    <row r="12" spans="1:9" x14ac:dyDescent="0.2">
      <c r="A12" s="218" t="s">
        <v>133</v>
      </c>
      <c r="B12" s="218"/>
      <c r="C12" s="218"/>
      <c r="D12" s="218"/>
      <c r="E12" s="218"/>
      <c r="F12" s="218"/>
      <c r="G12" s="16">
        <v>130</v>
      </c>
      <c r="H12" s="133">
        <v>772665</v>
      </c>
      <c r="I12" s="58">
        <v>687266</v>
      </c>
    </row>
    <row r="13" spans="1:9" x14ac:dyDescent="0.2">
      <c r="A13" s="220" t="s">
        <v>134</v>
      </c>
      <c r="B13" s="220"/>
      <c r="C13" s="220"/>
      <c r="D13" s="220"/>
      <c r="E13" s="220"/>
      <c r="F13" s="220"/>
      <c r="G13" s="17">
        <v>131</v>
      </c>
      <c r="H13" s="59">
        <f>H14+H15+H19+H23+H24+H25+H28+H35</f>
        <v>149714431</v>
      </c>
      <c r="I13" s="59">
        <f>I14+I15+I19+I23+I24+I25+I28+I35</f>
        <v>219928140</v>
      </c>
    </row>
    <row r="14" spans="1:9" x14ac:dyDescent="0.2">
      <c r="A14" s="218" t="s">
        <v>116</v>
      </c>
      <c r="B14" s="218"/>
      <c r="C14" s="218"/>
      <c r="D14" s="218"/>
      <c r="E14" s="218"/>
      <c r="F14" s="218"/>
      <c r="G14" s="16">
        <v>132</v>
      </c>
      <c r="H14" s="58">
        <v>0</v>
      </c>
      <c r="I14" s="58">
        <v>0</v>
      </c>
    </row>
    <row r="15" spans="1:9" x14ac:dyDescent="0.2">
      <c r="A15" s="276" t="s">
        <v>135</v>
      </c>
      <c r="B15" s="276"/>
      <c r="C15" s="276"/>
      <c r="D15" s="276"/>
      <c r="E15" s="276"/>
      <c r="F15" s="276"/>
      <c r="G15" s="17">
        <v>133</v>
      </c>
      <c r="H15" s="59">
        <f>SUM(H16:H18)</f>
        <v>60492109</v>
      </c>
      <c r="I15" s="59">
        <f>SUM(I16:I18)</f>
        <v>129845384</v>
      </c>
    </row>
    <row r="16" spans="1:9" x14ac:dyDescent="0.2">
      <c r="A16" s="275" t="s">
        <v>136</v>
      </c>
      <c r="B16" s="275"/>
      <c r="C16" s="275"/>
      <c r="D16" s="275"/>
      <c r="E16" s="275"/>
      <c r="F16" s="275"/>
      <c r="G16" s="16">
        <v>134</v>
      </c>
      <c r="H16" s="134">
        <v>15657807</v>
      </c>
      <c r="I16" s="58">
        <v>12289562</v>
      </c>
    </row>
    <row r="17" spans="1:9" x14ac:dyDescent="0.2">
      <c r="A17" s="275" t="s">
        <v>137</v>
      </c>
      <c r="B17" s="275"/>
      <c r="C17" s="275"/>
      <c r="D17" s="275"/>
      <c r="E17" s="275"/>
      <c r="F17" s="275"/>
      <c r="G17" s="16">
        <v>135</v>
      </c>
      <c r="H17" s="134">
        <v>27540044</v>
      </c>
      <c r="I17" s="58">
        <v>99503478</v>
      </c>
    </row>
    <row r="18" spans="1:9" x14ac:dyDescent="0.2">
      <c r="A18" s="275" t="s">
        <v>138</v>
      </c>
      <c r="B18" s="275"/>
      <c r="C18" s="275"/>
      <c r="D18" s="275"/>
      <c r="E18" s="275"/>
      <c r="F18" s="275"/>
      <c r="G18" s="16">
        <v>136</v>
      </c>
      <c r="H18" s="134">
        <v>17294258</v>
      </c>
      <c r="I18" s="58">
        <v>18052344</v>
      </c>
    </row>
    <row r="19" spans="1:9" x14ac:dyDescent="0.2">
      <c r="A19" s="276" t="s">
        <v>139</v>
      </c>
      <c r="B19" s="276"/>
      <c r="C19" s="276"/>
      <c r="D19" s="276"/>
      <c r="E19" s="276"/>
      <c r="F19" s="276"/>
      <c r="G19" s="17">
        <v>137</v>
      </c>
      <c r="H19" s="59">
        <f>SUM(H20:H22)</f>
        <v>56085995</v>
      </c>
      <c r="I19" s="59">
        <f>SUM(I20:I22)</f>
        <v>53687587</v>
      </c>
    </row>
    <row r="20" spans="1:9" x14ac:dyDescent="0.2">
      <c r="A20" s="275" t="s">
        <v>117</v>
      </c>
      <c r="B20" s="275"/>
      <c r="C20" s="275"/>
      <c r="D20" s="275"/>
      <c r="E20" s="275"/>
      <c r="F20" s="275"/>
      <c r="G20" s="16">
        <v>138</v>
      </c>
      <c r="H20" s="135">
        <v>35471085</v>
      </c>
      <c r="I20" s="58">
        <v>34164016</v>
      </c>
    </row>
    <row r="21" spans="1:9" x14ac:dyDescent="0.2">
      <c r="A21" s="275" t="s">
        <v>118</v>
      </c>
      <c r="B21" s="275"/>
      <c r="C21" s="275"/>
      <c r="D21" s="275"/>
      <c r="E21" s="275"/>
      <c r="F21" s="275"/>
      <c r="G21" s="16">
        <v>139</v>
      </c>
      <c r="H21" s="135">
        <v>12923533</v>
      </c>
      <c r="I21" s="58">
        <v>12227039</v>
      </c>
    </row>
    <row r="22" spans="1:9" x14ac:dyDescent="0.2">
      <c r="A22" s="275" t="s">
        <v>119</v>
      </c>
      <c r="B22" s="275"/>
      <c r="C22" s="275"/>
      <c r="D22" s="275"/>
      <c r="E22" s="275"/>
      <c r="F22" s="275"/>
      <c r="G22" s="16">
        <v>140</v>
      </c>
      <c r="H22" s="135">
        <v>7691377</v>
      </c>
      <c r="I22" s="58">
        <v>7296532</v>
      </c>
    </row>
    <row r="23" spans="1:9" x14ac:dyDescent="0.2">
      <c r="A23" s="218" t="s">
        <v>120</v>
      </c>
      <c r="B23" s="218"/>
      <c r="C23" s="218"/>
      <c r="D23" s="218"/>
      <c r="E23" s="218"/>
      <c r="F23" s="218"/>
      <c r="G23" s="16">
        <v>141</v>
      </c>
      <c r="H23" s="135">
        <v>11498249</v>
      </c>
      <c r="I23" s="58">
        <v>13656043</v>
      </c>
    </row>
    <row r="24" spans="1:9" x14ac:dyDescent="0.2">
      <c r="A24" s="218" t="s">
        <v>121</v>
      </c>
      <c r="B24" s="218"/>
      <c r="C24" s="218"/>
      <c r="D24" s="218"/>
      <c r="E24" s="218"/>
      <c r="F24" s="218"/>
      <c r="G24" s="16">
        <v>142</v>
      </c>
      <c r="H24" s="135">
        <v>15684167</v>
      </c>
      <c r="I24" s="58">
        <v>15342322</v>
      </c>
    </row>
    <row r="25" spans="1:9" x14ac:dyDescent="0.2">
      <c r="A25" s="276" t="s">
        <v>140</v>
      </c>
      <c r="B25" s="276"/>
      <c r="C25" s="276"/>
      <c r="D25" s="276"/>
      <c r="E25" s="276"/>
      <c r="F25" s="276"/>
      <c r="G25" s="17">
        <v>143</v>
      </c>
      <c r="H25" s="59">
        <f>H26+H27</f>
        <v>5953911</v>
      </c>
      <c r="I25" s="59">
        <f>I26+I27</f>
        <v>1888347</v>
      </c>
    </row>
    <row r="26" spans="1:9" x14ac:dyDescent="0.2">
      <c r="A26" s="275" t="s">
        <v>141</v>
      </c>
      <c r="B26" s="275"/>
      <c r="C26" s="275"/>
      <c r="D26" s="275"/>
      <c r="E26" s="275"/>
      <c r="F26" s="275"/>
      <c r="G26" s="16">
        <v>144</v>
      </c>
      <c r="H26" s="136">
        <v>2615571</v>
      </c>
      <c r="I26" s="58">
        <v>799274</v>
      </c>
    </row>
    <row r="27" spans="1:9" x14ac:dyDescent="0.2">
      <c r="A27" s="275" t="s">
        <v>142</v>
      </c>
      <c r="B27" s="275"/>
      <c r="C27" s="275"/>
      <c r="D27" s="275"/>
      <c r="E27" s="275"/>
      <c r="F27" s="275"/>
      <c r="G27" s="16">
        <v>145</v>
      </c>
      <c r="H27" s="136">
        <v>3338340</v>
      </c>
      <c r="I27" s="58">
        <v>1089073</v>
      </c>
    </row>
    <row r="28" spans="1:9" x14ac:dyDescent="0.2">
      <c r="A28" s="276" t="s">
        <v>143</v>
      </c>
      <c r="B28" s="276"/>
      <c r="C28" s="276"/>
      <c r="D28" s="276"/>
      <c r="E28" s="276"/>
      <c r="F28" s="276"/>
      <c r="G28" s="17">
        <v>146</v>
      </c>
      <c r="H28" s="59">
        <f>SUM(H29:H34)</f>
        <v>0</v>
      </c>
      <c r="I28" s="59">
        <f>SUM(I29:I34)</f>
        <v>5508457</v>
      </c>
    </row>
    <row r="29" spans="1:9" x14ac:dyDescent="0.2">
      <c r="A29" s="275" t="s">
        <v>144</v>
      </c>
      <c r="B29" s="275"/>
      <c r="C29" s="275"/>
      <c r="D29" s="275"/>
      <c r="E29" s="275"/>
      <c r="F29" s="275"/>
      <c r="G29" s="16">
        <v>147</v>
      </c>
      <c r="H29" s="58">
        <v>0</v>
      </c>
      <c r="I29" s="58">
        <v>4008457</v>
      </c>
    </row>
    <row r="30" spans="1:9" x14ac:dyDescent="0.2">
      <c r="A30" s="275" t="s">
        <v>145</v>
      </c>
      <c r="B30" s="275"/>
      <c r="C30" s="275"/>
      <c r="D30" s="275"/>
      <c r="E30" s="275"/>
      <c r="F30" s="275"/>
      <c r="G30" s="16">
        <v>148</v>
      </c>
      <c r="H30" s="58">
        <v>0</v>
      </c>
      <c r="I30" s="58">
        <v>0</v>
      </c>
    </row>
    <row r="31" spans="1:9" x14ac:dyDescent="0.2">
      <c r="A31" s="275" t="s">
        <v>146</v>
      </c>
      <c r="B31" s="275"/>
      <c r="C31" s="275"/>
      <c r="D31" s="275"/>
      <c r="E31" s="275"/>
      <c r="F31" s="275"/>
      <c r="G31" s="16">
        <v>149</v>
      </c>
      <c r="H31" s="58">
        <v>0</v>
      </c>
      <c r="I31" s="58">
        <v>1500000</v>
      </c>
    </row>
    <row r="32" spans="1:9" x14ac:dyDescent="0.2">
      <c r="A32" s="275" t="s">
        <v>147</v>
      </c>
      <c r="B32" s="275"/>
      <c r="C32" s="275"/>
      <c r="D32" s="275"/>
      <c r="E32" s="275"/>
      <c r="F32" s="275"/>
      <c r="G32" s="16">
        <v>150</v>
      </c>
      <c r="H32" s="58">
        <v>0</v>
      </c>
      <c r="I32" s="58">
        <v>0</v>
      </c>
    </row>
    <row r="33" spans="1:9" x14ac:dyDescent="0.2">
      <c r="A33" s="275" t="s">
        <v>148</v>
      </c>
      <c r="B33" s="275"/>
      <c r="C33" s="275"/>
      <c r="D33" s="275"/>
      <c r="E33" s="275"/>
      <c r="F33" s="275"/>
      <c r="G33" s="16">
        <v>151</v>
      </c>
      <c r="H33" s="58">
        <v>0</v>
      </c>
      <c r="I33" s="58">
        <v>0</v>
      </c>
    </row>
    <row r="34" spans="1:9" x14ac:dyDescent="0.2">
      <c r="A34" s="275" t="s">
        <v>149</v>
      </c>
      <c r="B34" s="275"/>
      <c r="C34" s="275"/>
      <c r="D34" s="275"/>
      <c r="E34" s="275"/>
      <c r="F34" s="275"/>
      <c r="G34" s="16">
        <v>152</v>
      </c>
      <c r="H34" s="58">
        <v>0</v>
      </c>
      <c r="I34" s="58">
        <v>0</v>
      </c>
    </row>
    <row r="35" spans="1:9" x14ac:dyDescent="0.2">
      <c r="A35" s="218" t="s">
        <v>122</v>
      </c>
      <c r="B35" s="218"/>
      <c r="C35" s="218"/>
      <c r="D35" s="218"/>
      <c r="E35" s="218"/>
      <c r="F35" s="218"/>
      <c r="G35" s="16">
        <v>153</v>
      </c>
      <c r="H35" s="58">
        <v>0</v>
      </c>
      <c r="I35" s="58">
        <v>0</v>
      </c>
    </row>
    <row r="36" spans="1:9" x14ac:dyDescent="0.2">
      <c r="A36" s="220" t="s">
        <v>150</v>
      </c>
      <c r="B36" s="220"/>
      <c r="C36" s="220"/>
      <c r="D36" s="220"/>
      <c r="E36" s="220"/>
      <c r="F36" s="220"/>
      <c r="G36" s="17">
        <v>154</v>
      </c>
      <c r="H36" s="59">
        <f>SUM(H37:H46)</f>
        <v>0</v>
      </c>
      <c r="I36" s="59">
        <f>SUM(I37:I46)</f>
        <v>2482408</v>
      </c>
    </row>
    <row r="37" spans="1:9" x14ac:dyDescent="0.2">
      <c r="A37" s="218" t="s">
        <v>151</v>
      </c>
      <c r="B37" s="218"/>
      <c r="C37" s="218"/>
      <c r="D37" s="218"/>
      <c r="E37" s="218"/>
      <c r="F37" s="218"/>
      <c r="G37" s="16">
        <v>155</v>
      </c>
      <c r="H37" s="58">
        <v>0</v>
      </c>
      <c r="I37" s="58">
        <v>0</v>
      </c>
    </row>
    <row r="38" spans="1:9" ht="25.15" customHeight="1" x14ac:dyDescent="0.2">
      <c r="A38" s="218" t="s">
        <v>152</v>
      </c>
      <c r="B38" s="218"/>
      <c r="C38" s="218"/>
      <c r="D38" s="218"/>
      <c r="E38" s="218"/>
      <c r="F38" s="218"/>
      <c r="G38" s="16">
        <v>156</v>
      </c>
      <c r="H38" s="58">
        <v>0</v>
      </c>
      <c r="I38" s="58">
        <v>0</v>
      </c>
    </row>
    <row r="39" spans="1:9" ht="28.15" customHeight="1" x14ac:dyDescent="0.2">
      <c r="A39" s="218" t="s">
        <v>153</v>
      </c>
      <c r="B39" s="218"/>
      <c r="C39" s="218"/>
      <c r="D39" s="218"/>
      <c r="E39" s="218"/>
      <c r="F39" s="218"/>
      <c r="G39" s="16">
        <v>157</v>
      </c>
      <c r="H39" s="58">
        <v>0</v>
      </c>
      <c r="I39" s="58">
        <v>0</v>
      </c>
    </row>
    <row r="40" spans="1:9" ht="28.15" customHeight="1" x14ac:dyDescent="0.2">
      <c r="A40" s="218" t="s">
        <v>154</v>
      </c>
      <c r="B40" s="218"/>
      <c r="C40" s="218"/>
      <c r="D40" s="218"/>
      <c r="E40" s="218"/>
      <c r="F40" s="218"/>
      <c r="G40" s="16">
        <v>158</v>
      </c>
      <c r="H40" s="58">
        <v>0</v>
      </c>
      <c r="I40" s="58">
        <v>34297</v>
      </c>
    </row>
    <row r="41" spans="1:9" ht="22.9" customHeight="1" x14ac:dyDescent="0.2">
      <c r="A41" s="218" t="s">
        <v>155</v>
      </c>
      <c r="B41" s="218"/>
      <c r="C41" s="218"/>
      <c r="D41" s="218"/>
      <c r="E41" s="218"/>
      <c r="F41" s="218"/>
      <c r="G41" s="16">
        <v>159</v>
      </c>
      <c r="H41" s="58">
        <v>0</v>
      </c>
      <c r="I41" s="58">
        <v>0</v>
      </c>
    </row>
    <row r="42" spans="1:9" x14ac:dyDescent="0.2">
      <c r="A42" s="218" t="s">
        <v>156</v>
      </c>
      <c r="B42" s="218"/>
      <c r="C42" s="218"/>
      <c r="D42" s="218"/>
      <c r="E42" s="218"/>
      <c r="F42" s="218"/>
      <c r="G42" s="16">
        <v>160</v>
      </c>
      <c r="H42" s="58">
        <v>0</v>
      </c>
      <c r="I42" s="58">
        <v>0</v>
      </c>
    </row>
    <row r="43" spans="1:9" x14ac:dyDescent="0.2">
      <c r="A43" s="218" t="s">
        <v>157</v>
      </c>
      <c r="B43" s="218"/>
      <c r="C43" s="218"/>
      <c r="D43" s="218"/>
      <c r="E43" s="218"/>
      <c r="F43" s="218"/>
      <c r="G43" s="16">
        <v>161</v>
      </c>
      <c r="H43" s="58">
        <v>0</v>
      </c>
      <c r="I43" s="58">
        <v>30109</v>
      </c>
    </row>
    <row r="44" spans="1:9" x14ac:dyDescent="0.2">
      <c r="A44" s="218" t="s">
        <v>158</v>
      </c>
      <c r="B44" s="218"/>
      <c r="C44" s="218"/>
      <c r="D44" s="218"/>
      <c r="E44" s="218"/>
      <c r="F44" s="218"/>
      <c r="G44" s="16">
        <v>162</v>
      </c>
      <c r="H44" s="58">
        <v>0</v>
      </c>
      <c r="I44" s="58">
        <v>2418002</v>
      </c>
    </row>
    <row r="45" spans="1:9" x14ac:dyDescent="0.2">
      <c r="A45" s="218" t="s">
        <v>159</v>
      </c>
      <c r="B45" s="218"/>
      <c r="C45" s="218"/>
      <c r="D45" s="218"/>
      <c r="E45" s="218"/>
      <c r="F45" s="218"/>
      <c r="G45" s="16">
        <v>163</v>
      </c>
      <c r="H45" s="58">
        <v>0</v>
      </c>
      <c r="I45" s="58">
        <v>0</v>
      </c>
    </row>
    <row r="46" spans="1:9" x14ac:dyDescent="0.2">
      <c r="A46" s="218" t="s">
        <v>160</v>
      </c>
      <c r="B46" s="218"/>
      <c r="C46" s="218"/>
      <c r="D46" s="218"/>
      <c r="E46" s="218"/>
      <c r="F46" s="218"/>
      <c r="G46" s="16">
        <v>164</v>
      </c>
      <c r="H46" s="58">
        <v>0</v>
      </c>
      <c r="I46" s="58">
        <v>0</v>
      </c>
    </row>
    <row r="47" spans="1:9" x14ac:dyDescent="0.2">
      <c r="A47" s="220" t="s">
        <v>161</v>
      </c>
      <c r="B47" s="220"/>
      <c r="C47" s="220"/>
      <c r="D47" s="220"/>
      <c r="E47" s="220"/>
      <c r="F47" s="220"/>
      <c r="G47" s="17">
        <v>165</v>
      </c>
      <c r="H47" s="59">
        <f>SUM(H48:H54)</f>
        <v>4098403</v>
      </c>
      <c r="I47" s="59">
        <f>SUM(I48:I54)</f>
        <v>8682274</v>
      </c>
    </row>
    <row r="48" spans="1:9" ht="23.45" customHeight="1" x14ac:dyDescent="0.2">
      <c r="A48" s="218" t="s">
        <v>162</v>
      </c>
      <c r="B48" s="218"/>
      <c r="C48" s="218"/>
      <c r="D48" s="218"/>
      <c r="E48" s="218"/>
      <c r="F48" s="218"/>
      <c r="G48" s="16">
        <v>166</v>
      </c>
      <c r="H48" s="58">
        <v>0</v>
      </c>
      <c r="I48" s="137">
        <v>0</v>
      </c>
    </row>
    <row r="49" spans="1:9" x14ac:dyDescent="0.2">
      <c r="A49" s="272" t="s">
        <v>163</v>
      </c>
      <c r="B49" s="272"/>
      <c r="C49" s="272"/>
      <c r="D49" s="272"/>
      <c r="E49" s="272"/>
      <c r="F49" s="272"/>
      <c r="G49" s="16">
        <v>167</v>
      </c>
      <c r="H49" s="58">
        <v>0</v>
      </c>
      <c r="I49" s="137">
        <v>0</v>
      </c>
    </row>
    <row r="50" spans="1:9" x14ac:dyDescent="0.2">
      <c r="A50" s="272" t="s">
        <v>164</v>
      </c>
      <c r="B50" s="272"/>
      <c r="C50" s="272"/>
      <c r="D50" s="272"/>
      <c r="E50" s="272"/>
      <c r="F50" s="272"/>
      <c r="G50" s="16">
        <v>168</v>
      </c>
      <c r="H50" s="58">
        <v>3930395</v>
      </c>
      <c r="I50" s="137">
        <v>4373320</v>
      </c>
    </row>
    <row r="51" spans="1:9" x14ac:dyDescent="0.2">
      <c r="A51" s="272" t="s">
        <v>165</v>
      </c>
      <c r="B51" s="272"/>
      <c r="C51" s="272"/>
      <c r="D51" s="272"/>
      <c r="E51" s="272"/>
      <c r="F51" s="272"/>
      <c r="G51" s="16">
        <v>169</v>
      </c>
      <c r="H51" s="58">
        <v>0</v>
      </c>
      <c r="I51" s="137">
        <v>4233566</v>
      </c>
    </row>
    <row r="52" spans="1:9" x14ac:dyDescent="0.2">
      <c r="A52" s="272" t="s">
        <v>166</v>
      </c>
      <c r="B52" s="272"/>
      <c r="C52" s="272"/>
      <c r="D52" s="272"/>
      <c r="E52" s="272"/>
      <c r="F52" s="272"/>
      <c r="G52" s="16">
        <v>170</v>
      </c>
      <c r="H52" s="58">
        <v>168008</v>
      </c>
      <c r="I52" s="137">
        <v>75388</v>
      </c>
    </row>
    <row r="53" spans="1:9" x14ac:dyDescent="0.2">
      <c r="A53" s="272" t="s">
        <v>167</v>
      </c>
      <c r="B53" s="272"/>
      <c r="C53" s="272"/>
      <c r="D53" s="272"/>
      <c r="E53" s="272"/>
      <c r="F53" s="272"/>
      <c r="G53" s="16">
        <v>171</v>
      </c>
      <c r="H53" s="58">
        <v>0</v>
      </c>
      <c r="I53" s="137">
        <v>0</v>
      </c>
    </row>
    <row r="54" spans="1:9" x14ac:dyDescent="0.2">
      <c r="A54" s="272" t="s">
        <v>168</v>
      </c>
      <c r="B54" s="272"/>
      <c r="C54" s="272"/>
      <c r="D54" s="272"/>
      <c r="E54" s="272"/>
      <c r="F54" s="272"/>
      <c r="G54" s="16">
        <v>172</v>
      </c>
      <c r="H54" s="58">
        <v>0</v>
      </c>
      <c r="I54" s="137">
        <v>0</v>
      </c>
    </row>
    <row r="55" spans="1:9" ht="30.6" customHeight="1" x14ac:dyDescent="0.2">
      <c r="A55" s="219" t="s">
        <v>169</v>
      </c>
      <c r="B55" s="219"/>
      <c r="C55" s="219"/>
      <c r="D55" s="219"/>
      <c r="E55" s="219"/>
      <c r="F55" s="219"/>
      <c r="G55" s="16">
        <v>173</v>
      </c>
      <c r="H55" s="58">
        <v>0</v>
      </c>
      <c r="I55" s="137">
        <v>0</v>
      </c>
    </row>
    <row r="56" spans="1:9" x14ac:dyDescent="0.2">
      <c r="A56" s="219" t="s">
        <v>170</v>
      </c>
      <c r="B56" s="219"/>
      <c r="C56" s="219"/>
      <c r="D56" s="219"/>
      <c r="E56" s="219"/>
      <c r="F56" s="219"/>
      <c r="G56" s="16">
        <v>174</v>
      </c>
      <c r="H56" s="58">
        <v>0</v>
      </c>
      <c r="I56" s="137">
        <v>0</v>
      </c>
    </row>
    <row r="57" spans="1:9" ht="28.9" customHeight="1" x14ac:dyDescent="0.2">
      <c r="A57" s="219" t="s">
        <v>171</v>
      </c>
      <c r="B57" s="219"/>
      <c r="C57" s="219"/>
      <c r="D57" s="219"/>
      <c r="E57" s="219"/>
      <c r="F57" s="219"/>
      <c r="G57" s="16">
        <v>175</v>
      </c>
      <c r="H57" s="58">
        <v>0</v>
      </c>
      <c r="I57" s="137">
        <v>0</v>
      </c>
    </row>
    <row r="58" spans="1:9" x14ac:dyDescent="0.2">
      <c r="A58" s="219" t="s">
        <v>172</v>
      </c>
      <c r="B58" s="219"/>
      <c r="C58" s="219"/>
      <c r="D58" s="219"/>
      <c r="E58" s="219"/>
      <c r="F58" s="219"/>
      <c r="G58" s="16">
        <v>176</v>
      </c>
      <c r="H58" s="58">
        <v>0</v>
      </c>
      <c r="I58" s="137">
        <v>0</v>
      </c>
    </row>
    <row r="59" spans="1:9" x14ac:dyDescent="0.2">
      <c r="A59" s="220" t="s">
        <v>173</v>
      </c>
      <c r="B59" s="220"/>
      <c r="C59" s="220"/>
      <c r="D59" s="220"/>
      <c r="E59" s="220"/>
      <c r="F59" s="220"/>
      <c r="G59" s="17">
        <v>177</v>
      </c>
      <c r="H59" s="59">
        <f>H7+H36+H55+H56</f>
        <v>155180282</v>
      </c>
      <c r="I59" s="59">
        <f>I7+I36+I55+I56</f>
        <v>216802812</v>
      </c>
    </row>
    <row r="60" spans="1:9" x14ac:dyDescent="0.2">
      <c r="A60" s="220" t="s">
        <v>174</v>
      </c>
      <c r="B60" s="220"/>
      <c r="C60" s="220"/>
      <c r="D60" s="220"/>
      <c r="E60" s="220"/>
      <c r="F60" s="220"/>
      <c r="G60" s="17">
        <v>178</v>
      </c>
      <c r="H60" s="59">
        <f>H13+H47+H57+H58</f>
        <v>153812834</v>
      </c>
      <c r="I60" s="59">
        <f>I13+I47+I57+I58</f>
        <v>228610414</v>
      </c>
    </row>
    <row r="61" spans="1:9" x14ac:dyDescent="0.2">
      <c r="A61" s="220" t="s">
        <v>175</v>
      </c>
      <c r="B61" s="220"/>
      <c r="C61" s="220"/>
      <c r="D61" s="220"/>
      <c r="E61" s="220"/>
      <c r="F61" s="220"/>
      <c r="G61" s="17">
        <v>179</v>
      </c>
      <c r="H61" s="59">
        <f>H59-H60</f>
        <v>1367448</v>
      </c>
      <c r="I61" s="59">
        <f>I59-I60</f>
        <v>-11807602</v>
      </c>
    </row>
    <row r="62" spans="1:9" x14ac:dyDescent="0.2">
      <c r="A62" s="274" t="s">
        <v>176</v>
      </c>
      <c r="B62" s="274"/>
      <c r="C62" s="274"/>
      <c r="D62" s="274"/>
      <c r="E62" s="274"/>
      <c r="F62" s="274"/>
      <c r="G62" s="17">
        <v>180</v>
      </c>
      <c r="H62" s="59">
        <f>+IF((H59-H60)&gt;0,(H59-H60),0)</f>
        <v>1367448</v>
      </c>
      <c r="I62" s="59">
        <f>+IF((I59-I60)&gt;0,(I59-I60),0)</f>
        <v>0</v>
      </c>
    </row>
    <row r="63" spans="1:9" x14ac:dyDescent="0.2">
      <c r="A63" s="274" t="s">
        <v>177</v>
      </c>
      <c r="B63" s="274"/>
      <c r="C63" s="274"/>
      <c r="D63" s="274"/>
      <c r="E63" s="274"/>
      <c r="F63" s="274"/>
      <c r="G63" s="17">
        <v>181</v>
      </c>
      <c r="H63" s="59">
        <f>+IF((H59-H60)&lt;0,(H59-H60),0)</f>
        <v>0</v>
      </c>
      <c r="I63" s="59">
        <f>+IF((I59-I60)&lt;0,(I59-I60),0)</f>
        <v>-11807602</v>
      </c>
    </row>
    <row r="64" spans="1:9" x14ac:dyDescent="0.2">
      <c r="A64" s="219" t="s">
        <v>123</v>
      </c>
      <c r="B64" s="219"/>
      <c r="C64" s="219"/>
      <c r="D64" s="219"/>
      <c r="E64" s="219"/>
      <c r="F64" s="219"/>
      <c r="G64" s="16">
        <v>182</v>
      </c>
      <c r="H64" s="139">
        <v>845585</v>
      </c>
      <c r="I64" s="138">
        <v>-1990512</v>
      </c>
    </row>
    <row r="65" spans="1:9" x14ac:dyDescent="0.2">
      <c r="A65" s="220" t="s">
        <v>178</v>
      </c>
      <c r="B65" s="220"/>
      <c r="C65" s="220"/>
      <c r="D65" s="220"/>
      <c r="E65" s="220"/>
      <c r="F65" s="220"/>
      <c r="G65" s="17">
        <v>183</v>
      </c>
      <c r="H65" s="59">
        <f>H61-H64</f>
        <v>521863</v>
      </c>
      <c r="I65" s="59">
        <f>I61-I64</f>
        <v>-9817090</v>
      </c>
    </row>
    <row r="66" spans="1:9" x14ac:dyDescent="0.2">
      <c r="A66" s="274" t="s">
        <v>179</v>
      </c>
      <c r="B66" s="274"/>
      <c r="C66" s="274"/>
      <c r="D66" s="274"/>
      <c r="E66" s="274"/>
      <c r="F66" s="274"/>
      <c r="G66" s="17">
        <v>184</v>
      </c>
      <c r="H66" s="59">
        <f>+IF((H61-H64)&gt;0,(H61-H64),0)</f>
        <v>521863</v>
      </c>
      <c r="I66" s="59">
        <f>+IF((I61-I64)&gt;0,(I61-I64),0)</f>
        <v>0</v>
      </c>
    </row>
    <row r="67" spans="1:9" x14ac:dyDescent="0.2">
      <c r="A67" s="277" t="s">
        <v>180</v>
      </c>
      <c r="B67" s="277"/>
      <c r="C67" s="277"/>
      <c r="D67" s="277"/>
      <c r="E67" s="277"/>
      <c r="F67" s="277"/>
      <c r="G67" s="18">
        <v>185</v>
      </c>
      <c r="H67" s="64">
        <f>+IF((H61-H64)&lt;0,(H61-H64),0)</f>
        <v>0</v>
      </c>
      <c r="I67" s="64">
        <f>+IF((I61-I64)&lt;0,(I61-I64),0)</f>
        <v>-9817090</v>
      </c>
    </row>
    <row r="68" spans="1:9" x14ac:dyDescent="0.2">
      <c r="A68" s="236" t="s">
        <v>181</v>
      </c>
      <c r="B68" s="236"/>
      <c r="C68" s="236"/>
      <c r="D68" s="236"/>
      <c r="E68" s="236"/>
      <c r="F68" s="236"/>
      <c r="G68" s="265"/>
      <c r="H68" s="265"/>
      <c r="I68" s="265"/>
    </row>
    <row r="69" spans="1:9" ht="25.9" customHeight="1" x14ac:dyDescent="0.2">
      <c r="A69" s="220" t="s">
        <v>182</v>
      </c>
      <c r="B69" s="220"/>
      <c r="C69" s="220"/>
      <c r="D69" s="220"/>
      <c r="E69" s="220"/>
      <c r="F69" s="220"/>
      <c r="G69" s="17">
        <v>186</v>
      </c>
      <c r="H69" s="59">
        <f>H70-H71</f>
        <v>0</v>
      </c>
      <c r="I69" s="59">
        <f>I70-I71</f>
        <v>0</v>
      </c>
    </row>
    <row r="70" spans="1:9" x14ac:dyDescent="0.2">
      <c r="A70" s="272" t="s">
        <v>183</v>
      </c>
      <c r="B70" s="272"/>
      <c r="C70" s="272"/>
      <c r="D70" s="272"/>
      <c r="E70" s="272"/>
      <c r="F70" s="272"/>
      <c r="G70" s="16">
        <v>187</v>
      </c>
      <c r="H70" s="58">
        <v>0</v>
      </c>
      <c r="I70" s="58">
        <v>0</v>
      </c>
    </row>
    <row r="71" spans="1:9" x14ac:dyDescent="0.2">
      <c r="A71" s="272" t="s">
        <v>184</v>
      </c>
      <c r="B71" s="272"/>
      <c r="C71" s="272"/>
      <c r="D71" s="272"/>
      <c r="E71" s="272"/>
      <c r="F71" s="272"/>
      <c r="G71" s="16">
        <v>188</v>
      </c>
      <c r="H71" s="58">
        <v>0</v>
      </c>
      <c r="I71" s="58">
        <v>0</v>
      </c>
    </row>
    <row r="72" spans="1:9" x14ac:dyDescent="0.2">
      <c r="A72" s="219" t="s">
        <v>185</v>
      </c>
      <c r="B72" s="219"/>
      <c r="C72" s="219"/>
      <c r="D72" s="219"/>
      <c r="E72" s="219"/>
      <c r="F72" s="219"/>
      <c r="G72" s="16">
        <v>189</v>
      </c>
      <c r="H72" s="58">
        <v>0</v>
      </c>
      <c r="I72" s="58">
        <v>0</v>
      </c>
    </row>
    <row r="73" spans="1:9" x14ac:dyDescent="0.2">
      <c r="A73" s="274" t="s">
        <v>186</v>
      </c>
      <c r="B73" s="274"/>
      <c r="C73" s="274"/>
      <c r="D73" s="274"/>
      <c r="E73" s="274"/>
      <c r="F73" s="274"/>
      <c r="G73" s="17">
        <v>190</v>
      </c>
      <c r="H73" s="117">
        <v>0</v>
      </c>
      <c r="I73" s="117">
        <v>0</v>
      </c>
    </row>
    <row r="74" spans="1:9" x14ac:dyDescent="0.2">
      <c r="A74" s="277" t="s">
        <v>187</v>
      </c>
      <c r="B74" s="277"/>
      <c r="C74" s="277"/>
      <c r="D74" s="277"/>
      <c r="E74" s="277"/>
      <c r="F74" s="277"/>
      <c r="G74" s="18">
        <v>191</v>
      </c>
      <c r="H74" s="118">
        <v>0</v>
      </c>
      <c r="I74" s="118">
        <v>0</v>
      </c>
    </row>
    <row r="75" spans="1:9" x14ac:dyDescent="0.2">
      <c r="A75" s="236" t="s">
        <v>188</v>
      </c>
      <c r="B75" s="236"/>
      <c r="C75" s="236"/>
      <c r="D75" s="236"/>
      <c r="E75" s="236"/>
      <c r="F75" s="236"/>
      <c r="G75" s="265"/>
      <c r="H75" s="265"/>
      <c r="I75" s="265"/>
    </row>
    <row r="76" spans="1:9" x14ac:dyDescent="0.2">
      <c r="A76" s="220" t="s">
        <v>189</v>
      </c>
      <c r="B76" s="220"/>
      <c r="C76" s="220"/>
      <c r="D76" s="220"/>
      <c r="E76" s="220"/>
      <c r="F76" s="220"/>
      <c r="G76" s="17">
        <v>192</v>
      </c>
      <c r="H76" s="117">
        <v>0</v>
      </c>
      <c r="I76" s="117">
        <v>0</v>
      </c>
    </row>
    <row r="77" spans="1:9" x14ac:dyDescent="0.2">
      <c r="A77" s="273" t="s">
        <v>190</v>
      </c>
      <c r="B77" s="273"/>
      <c r="C77" s="273"/>
      <c r="D77" s="273"/>
      <c r="E77" s="273"/>
      <c r="F77" s="273"/>
      <c r="G77" s="22">
        <v>193</v>
      </c>
      <c r="H77" s="65">
        <v>0</v>
      </c>
      <c r="I77" s="65">
        <v>0</v>
      </c>
    </row>
    <row r="78" spans="1:9" x14ac:dyDescent="0.2">
      <c r="A78" s="273" t="s">
        <v>191</v>
      </c>
      <c r="B78" s="273"/>
      <c r="C78" s="273"/>
      <c r="D78" s="273"/>
      <c r="E78" s="273"/>
      <c r="F78" s="273"/>
      <c r="G78" s="22">
        <v>194</v>
      </c>
      <c r="H78" s="65">
        <v>0</v>
      </c>
      <c r="I78" s="65">
        <v>0</v>
      </c>
    </row>
    <row r="79" spans="1:9" x14ac:dyDescent="0.2">
      <c r="A79" s="220" t="s">
        <v>192</v>
      </c>
      <c r="B79" s="220"/>
      <c r="C79" s="220"/>
      <c r="D79" s="220"/>
      <c r="E79" s="220"/>
      <c r="F79" s="220"/>
      <c r="G79" s="17">
        <v>195</v>
      </c>
      <c r="H79" s="117">
        <v>0</v>
      </c>
      <c r="I79" s="117">
        <v>0</v>
      </c>
    </row>
    <row r="80" spans="1:9" x14ac:dyDescent="0.2">
      <c r="A80" s="220" t="s">
        <v>193</v>
      </c>
      <c r="B80" s="220"/>
      <c r="C80" s="220"/>
      <c r="D80" s="220"/>
      <c r="E80" s="220"/>
      <c r="F80" s="220"/>
      <c r="G80" s="17">
        <v>196</v>
      </c>
      <c r="H80" s="117">
        <v>0</v>
      </c>
      <c r="I80" s="117">
        <v>0</v>
      </c>
    </row>
    <row r="81" spans="1:9" x14ac:dyDescent="0.2">
      <c r="A81" s="274" t="s">
        <v>194</v>
      </c>
      <c r="B81" s="274"/>
      <c r="C81" s="274"/>
      <c r="D81" s="274"/>
      <c r="E81" s="274"/>
      <c r="F81" s="274"/>
      <c r="G81" s="17">
        <v>197</v>
      </c>
      <c r="H81" s="117">
        <v>0</v>
      </c>
      <c r="I81" s="117">
        <v>0</v>
      </c>
    </row>
    <row r="82" spans="1:9" x14ac:dyDescent="0.2">
      <c r="A82" s="277" t="s">
        <v>195</v>
      </c>
      <c r="B82" s="277"/>
      <c r="C82" s="277"/>
      <c r="D82" s="277"/>
      <c r="E82" s="277"/>
      <c r="F82" s="277"/>
      <c r="G82" s="18">
        <v>198</v>
      </c>
      <c r="H82" s="118">
        <v>0</v>
      </c>
      <c r="I82" s="118">
        <v>0</v>
      </c>
    </row>
    <row r="83" spans="1:9" x14ac:dyDescent="0.2">
      <c r="A83" s="236" t="s">
        <v>124</v>
      </c>
      <c r="B83" s="236"/>
      <c r="C83" s="236"/>
      <c r="D83" s="236"/>
      <c r="E83" s="236"/>
      <c r="F83" s="236"/>
      <c r="G83" s="265"/>
      <c r="H83" s="265"/>
      <c r="I83" s="265"/>
    </row>
    <row r="84" spans="1:9" x14ac:dyDescent="0.2">
      <c r="A84" s="266" t="s">
        <v>196</v>
      </c>
      <c r="B84" s="266"/>
      <c r="C84" s="266"/>
      <c r="D84" s="266"/>
      <c r="E84" s="266"/>
      <c r="F84" s="266"/>
      <c r="G84" s="17">
        <v>199</v>
      </c>
      <c r="H84" s="53">
        <f>H85+H86</f>
        <v>0</v>
      </c>
      <c r="I84" s="53">
        <f>I85+I86</f>
        <v>0</v>
      </c>
    </row>
    <row r="85" spans="1:9" x14ac:dyDescent="0.2">
      <c r="A85" s="267" t="s">
        <v>197</v>
      </c>
      <c r="B85" s="267"/>
      <c r="C85" s="267"/>
      <c r="D85" s="267"/>
      <c r="E85" s="267"/>
      <c r="F85" s="267"/>
      <c r="G85" s="16">
        <v>200</v>
      </c>
      <c r="H85" s="52">
        <v>0</v>
      </c>
      <c r="I85" s="52">
        <v>0</v>
      </c>
    </row>
    <row r="86" spans="1:9" x14ac:dyDescent="0.2">
      <c r="A86" s="268" t="s">
        <v>198</v>
      </c>
      <c r="B86" s="268"/>
      <c r="C86" s="268"/>
      <c r="D86" s="268"/>
      <c r="E86" s="268"/>
      <c r="F86" s="268"/>
      <c r="G86" s="19">
        <v>201</v>
      </c>
      <c r="H86" s="66">
        <v>0</v>
      </c>
      <c r="I86" s="66">
        <v>0</v>
      </c>
    </row>
    <row r="87" spans="1:9" x14ac:dyDescent="0.2">
      <c r="A87" s="269" t="s">
        <v>126</v>
      </c>
      <c r="B87" s="269"/>
      <c r="C87" s="269"/>
      <c r="D87" s="269"/>
      <c r="E87" s="269"/>
      <c r="F87" s="269"/>
      <c r="G87" s="270"/>
      <c r="H87" s="270"/>
      <c r="I87" s="270"/>
    </row>
    <row r="88" spans="1:9" x14ac:dyDescent="0.2">
      <c r="A88" s="271" t="s">
        <v>199</v>
      </c>
      <c r="B88" s="271"/>
      <c r="C88" s="271"/>
      <c r="D88" s="271"/>
      <c r="E88" s="271"/>
      <c r="F88" s="271"/>
      <c r="G88" s="16">
        <v>202</v>
      </c>
      <c r="H88" s="52">
        <f>H65</f>
        <v>521863</v>
      </c>
      <c r="I88" s="52">
        <f>I65</f>
        <v>-9817090</v>
      </c>
    </row>
    <row r="89" spans="1:9" ht="24.6" customHeight="1" x14ac:dyDescent="0.2">
      <c r="A89" s="263" t="s">
        <v>200</v>
      </c>
      <c r="B89" s="263"/>
      <c r="C89" s="263"/>
      <c r="D89" s="263"/>
      <c r="E89" s="263"/>
      <c r="F89" s="263"/>
      <c r="G89" s="17">
        <v>203</v>
      </c>
      <c r="H89" s="53">
        <f>SUM(H90:H97)</f>
        <v>0</v>
      </c>
      <c r="I89" s="53">
        <f>SUM(I90:I97)</f>
        <v>0</v>
      </c>
    </row>
    <row r="90" spans="1:9" x14ac:dyDescent="0.2">
      <c r="A90" s="272" t="s">
        <v>201</v>
      </c>
      <c r="B90" s="272"/>
      <c r="C90" s="272"/>
      <c r="D90" s="272"/>
      <c r="E90" s="272"/>
      <c r="F90" s="272"/>
      <c r="G90" s="16">
        <v>204</v>
      </c>
      <c r="H90" s="52">
        <v>0</v>
      </c>
      <c r="I90" s="52">
        <v>0</v>
      </c>
    </row>
    <row r="91" spans="1:9" ht="21.6" customHeight="1" x14ac:dyDescent="0.2">
      <c r="A91" s="272" t="s">
        <v>202</v>
      </c>
      <c r="B91" s="272"/>
      <c r="C91" s="272"/>
      <c r="D91" s="272"/>
      <c r="E91" s="272"/>
      <c r="F91" s="272"/>
      <c r="G91" s="16">
        <v>205</v>
      </c>
      <c r="H91" s="52">
        <v>0</v>
      </c>
      <c r="I91" s="52">
        <v>0</v>
      </c>
    </row>
    <row r="92" spans="1:9" ht="21.6" customHeight="1" x14ac:dyDescent="0.2">
      <c r="A92" s="272" t="s">
        <v>203</v>
      </c>
      <c r="B92" s="272"/>
      <c r="C92" s="272"/>
      <c r="D92" s="272"/>
      <c r="E92" s="272"/>
      <c r="F92" s="272"/>
      <c r="G92" s="16">
        <v>206</v>
      </c>
      <c r="H92" s="52">
        <v>0</v>
      </c>
      <c r="I92" s="52">
        <v>0</v>
      </c>
    </row>
    <row r="93" spans="1:9" x14ac:dyDescent="0.2">
      <c r="A93" s="272" t="s">
        <v>204</v>
      </c>
      <c r="B93" s="272"/>
      <c r="C93" s="272"/>
      <c r="D93" s="272"/>
      <c r="E93" s="272"/>
      <c r="F93" s="272"/>
      <c r="G93" s="16">
        <v>207</v>
      </c>
      <c r="H93" s="52">
        <v>0</v>
      </c>
      <c r="I93" s="52">
        <v>0</v>
      </c>
    </row>
    <row r="94" spans="1:9" x14ac:dyDescent="0.2">
      <c r="A94" s="272" t="s">
        <v>205</v>
      </c>
      <c r="B94" s="272"/>
      <c r="C94" s="272"/>
      <c r="D94" s="272"/>
      <c r="E94" s="272"/>
      <c r="F94" s="272"/>
      <c r="G94" s="16">
        <v>208</v>
      </c>
      <c r="H94" s="52">
        <v>0</v>
      </c>
      <c r="I94" s="52">
        <v>0</v>
      </c>
    </row>
    <row r="95" spans="1:9" ht="20.45" customHeight="1" x14ac:dyDescent="0.2">
      <c r="A95" s="272" t="s">
        <v>206</v>
      </c>
      <c r="B95" s="272"/>
      <c r="C95" s="272"/>
      <c r="D95" s="272"/>
      <c r="E95" s="272"/>
      <c r="F95" s="272"/>
      <c r="G95" s="16">
        <v>209</v>
      </c>
      <c r="H95" s="52">
        <v>0</v>
      </c>
      <c r="I95" s="52">
        <v>0</v>
      </c>
    </row>
    <row r="96" spans="1:9" x14ac:dyDescent="0.2">
      <c r="A96" s="272" t="s">
        <v>207</v>
      </c>
      <c r="B96" s="272"/>
      <c r="C96" s="272"/>
      <c r="D96" s="272"/>
      <c r="E96" s="272"/>
      <c r="F96" s="272"/>
      <c r="G96" s="16">
        <v>210</v>
      </c>
      <c r="H96" s="52">
        <v>0</v>
      </c>
      <c r="I96" s="52">
        <v>0</v>
      </c>
    </row>
    <row r="97" spans="1:9" x14ac:dyDescent="0.2">
      <c r="A97" s="272" t="s">
        <v>208</v>
      </c>
      <c r="B97" s="272"/>
      <c r="C97" s="272"/>
      <c r="D97" s="272"/>
      <c r="E97" s="272"/>
      <c r="F97" s="272"/>
      <c r="G97" s="16">
        <v>211</v>
      </c>
      <c r="H97" s="52">
        <v>0</v>
      </c>
      <c r="I97" s="52">
        <v>0</v>
      </c>
    </row>
    <row r="98" spans="1:9" x14ac:dyDescent="0.2">
      <c r="A98" s="271" t="s">
        <v>127</v>
      </c>
      <c r="B98" s="271"/>
      <c r="C98" s="271"/>
      <c r="D98" s="271"/>
      <c r="E98" s="271"/>
      <c r="F98" s="271"/>
      <c r="G98" s="16">
        <v>212</v>
      </c>
      <c r="H98" s="52">
        <v>0</v>
      </c>
      <c r="I98" s="52">
        <v>0</v>
      </c>
    </row>
    <row r="99" spans="1:9" ht="27.6" customHeight="1" x14ac:dyDescent="0.2">
      <c r="A99" s="263" t="s">
        <v>209</v>
      </c>
      <c r="B99" s="263"/>
      <c r="C99" s="263"/>
      <c r="D99" s="263"/>
      <c r="E99" s="263"/>
      <c r="F99" s="263"/>
      <c r="G99" s="17">
        <v>213</v>
      </c>
      <c r="H99" s="53">
        <f>H89-H98</f>
        <v>0</v>
      </c>
      <c r="I99" s="53">
        <f>I89-I98</f>
        <v>0</v>
      </c>
    </row>
    <row r="100" spans="1:9" x14ac:dyDescent="0.2">
      <c r="A100" s="264" t="s">
        <v>210</v>
      </c>
      <c r="B100" s="264"/>
      <c r="C100" s="264"/>
      <c r="D100" s="264"/>
      <c r="E100" s="264"/>
      <c r="F100" s="264"/>
      <c r="G100" s="18">
        <v>214</v>
      </c>
      <c r="H100" s="54">
        <f>H88+H99</f>
        <v>521863</v>
      </c>
      <c r="I100" s="54">
        <f>I88+I99</f>
        <v>-9817090</v>
      </c>
    </row>
    <row r="101" spans="1:9" x14ac:dyDescent="0.2">
      <c r="A101" s="236" t="s">
        <v>211</v>
      </c>
      <c r="B101" s="236"/>
      <c r="C101" s="236"/>
      <c r="D101" s="236"/>
      <c r="E101" s="236"/>
      <c r="F101" s="236"/>
      <c r="G101" s="265"/>
      <c r="H101" s="265"/>
      <c r="I101" s="265"/>
    </row>
    <row r="102" spans="1:9" x14ac:dyDescent="0.2">
      <c r="A102" s="266" t="s">
        <v>212</v>
      </c>
      <c r="B102" s="266"/>
      <c r="C102" s="266"/>
      <c r="D102" s="266"/>
      <c r="E102" s="266"/>
      <c r="F102" s="266"/>
      <c r="G102" s="17">
        <v>215</v>
      </c>
      <c r="H102" s="53">
        <f>H103+H104</f>
        <v>0</v>
      </c>
      <c r="I102" s="53">
        <f>I103+I104</f>
        <v>0</v>
      </c>
    </row>
    <row r="103" spans="1:9" x14ac:dyDescent="0.2">
      <c r="A103" s="267" t="s">
        <v>125</v>
      </c>
      <c r="B103" s="267"/>
      <c r="C103" s="267"/>
      <c r="D103" s="267"/>
      <c r="E103" s="267"/>
      <c r="F103" s="267"/>
      <c r="G103" s="16">
        <v>216</v>
      </c>
      <c r="H103" s="52">
        <v>0</v>
      </c>
      <c r="I103" s="52">
        <v>0</v>
      </c>
    </row>
    <row r="104" spans="1:9" x14ac:dyDescent="0.2">
      <c r="A104" s="268" t="s">
        <v>213</v>
      </c>
      <c r="B104" s="268"/>
      <c r="C104" s="268"/>
      <c r="D104" s="268"/>
      <c r="E104" s="268"/>
      <c r="F104" s="268"/>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7:F7"/>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4:I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8740157480314965" right="0" top="0" bottom="0"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81" t="s">
        <v>214</v>
      </c>
      <c r="B1" s="310"/>
      <c r="C1" s="310"/>
      <c r="D1" s="310"/>
      <c r="E1" s="310"/>
      <c r="F1" s="310"/>
      <c r="G1" s="310"/>
      <c r="H1" s="310"/>
      <c r="I1" s="310"/>
    </row>
    <row r="2" spans="1:9" x14ac:dyDescent="0.2">
      <c r="A2" s="280" t="s">
        <v>447</v>
      </c>
      <c r="B2" s="247"/>
      <c r="C2" s="247"/>
      <c r="D2" s="247"/>
      <c r="E2" s="247"/>
      <c r="F2" s="247"/>
      <c r="G2" s="247"/>
      <c r="H2" s="247"/>
      <c r="I2" s="247"/>
    </row>
    <row r="3" spans="1:9" x14ac:dyDescent="0.2">
      <c r="A3" s="311" t="s">
        <v>361</v>
      </c>
      <c r="B3" s="312"/>
      <c r="C3" s="312"/>
      <c r="D3" s="312"/>
      <c r="E3" s="312"/>
      <c r="F3" s="312"/>
      <c r="G3" s="312"/>
      <c r="H3" s="312"/>
      <c r="I3" s="312"/>
    </row>
    <row r="4" spans="1:9" ht="12.75" customHeight="1" x14ac:dyDescent="0.2">
      <c r="A4" s="215" t="s">
        <v>445</v>
      </c>
      <c r="B4" s="216"/>
      <c r="C4" s="216"/>
      <c r="D4" s="216"/>
      <c r="E4" s="216"/>
      <c r="F4" s="216"/>
      <c r="G4" s="216"/>
      <c r="H4" s="216"/>
      <c r="I4" s="217"/>
    </row>
    <row r="5" spans="1:9" ht="23.25" thickBot="1" x14ac:dyDescent="0.25">
      <c r="A5" s="313" t="s">
        <v>2</v>
      </c>
      <c r="B5" s="314"/>
      <c r="C5" s="314"/>
      <c r="D5" s="314"/>
      <c r="E5" s="314"/>
      <c r="F5" s="315"/>
      <c r="G5" s="13" t="s">
        <v>115</v>
      </c>
      <c r="H5" s="46" t="s">
        <v>377</v>
      </c>
      <c r="I5" s="46" t="s">
        <v>353</v>
      </c>
    </row>
    <row r="6" spans="1:9" x14ac:dyDescent="0.2">
      <c r="A6" s="316">
        <v>1</v>
      </c>
      <c r="B6" s="317"/>
      <c r="C6" s="317"/>
      <c r="D6" s="317"/>
      <c r="E6" s="317"/>
      <c r="F6" s="318"/>
      <c r="G6" s="20">
        <v>2</v>
      </c>
      <c r="H6" s="20" t="s">
        <v>215</v>
      </c>
      <c r="I6" s="20" t="s">
        <v>216</v>
      </c>
    </row>
    <row r="7" spans="1:9" x14ac:dyDescent="0.2">
      <c r="A7" s="289" t="s">
        <v>217</v>
      </c>
      <c r="B7" s="290"/>
      <c r="C7" s="290"/>
      <c r="D7" s="290"/>
      <c r="E7" s="290"/>
      <c r="F7" s="290"/>
      <c r="G7" s="290"/>
      <c r="H7" s="290"/>
      <c r="I7" s="291"/>
    </row>
    <row r="8" spans="1:9" ht="12.75" customHeight="1" x14ac:dyDescent="0.2">
      <c r="A8" s="292" t="s">
        <v>218</v>
      </c>
      <c r="B8" s="293"/>
      <c r="C8" s="293"/>
      <c r="D8" s="293"/>
      <c r="E8" s="293"/>
      <c r="F8" s="294"/>
      <c r="G8" s="21">
        <v>1</v>
      </c>
      <c r="H8" s="140">
        <f>RDG!H61</f>
        <v>1367448</v>
      </c>
      <c r="I8" s="47">
        <f>RDG!I61</f>
        <v>-11807602</v>
      </c>
    </row>
    <row r="9" spans="1:9" ht="12.75" customHeight="1" x14ac:dyDescent="0.2">
      <c r="A9" s="307" t="s">
        <v>219</v>
      </c>
      <c r="B9" s="308"/>
      <c r="C9" s="308"/>
      <c r="D9" s="308"/>
      <c r="E9" s="308"/>
      <c r="F9" s="309"/>
      <c r="G9" s="17">
        <v>2</v>
      </c>
      <c r="H9" s="48">
        <f>H10+H11+H12+H13+H14+H15+H16+H17</f>
        <v>22380700</v>
      </c>
      <c r="I9" s="48">
        <f>I10+I11+I12+I13+I14+I15+I16+I17</f>
        <v>23382004</v>
      </c>
    </row>
    <row r="10" spans="1:9" ht="12.75" customHeight="1" x14ac:dyDescent="0.2">
      <c r="A10" s="304" t="s">
        <v>220</v>
      </c>
      <c r="B10" s="305"/>
      <c r="C10" s="305"/>
      <c r="D10" s="305"/>
      <c r="E10" s="305"/>
      <c r="F10" s="306"/>
      <c r="G10" s="22">
        <v>3</v>
      </c>
      <c r="H10" s="141">
        <v>11498249</v>
      </c>
      <c r="I10" s="49">
        <f>RDG!I23</f>
        <v>13656043</v>
      </c>
    </row>
    <row r="11" spans="1:9" ht="31.15" customHeight="1" x14ac:dyDescent="0.2">
      <c r="A11" s="304" t="s">
        <v>385</v>
      </c>
      <c r="B11" s="305"/>
      <c r="C11" s="305"/>
      <c r="D11" s="305"/>
      <c r="E11" s="305"/>
      <c r="F11" s="306"/>
      <c r="G11" s="22">
        <v>4</v>
      </c>
      <c r="H11" s="141">
        <v>2614635</v>
      </c>
      <c r="I11" s="49">
        <v>798074</v>
      </c>
    </row>
    <row r="12" spans="1:9" ht="28.15" customHeight="1" x14ac:dyDescent="0.2">
      <c r="A12" s="304" t="s">
        <v>386</v>
      </c>
      <c r="B12" s="305"/>
      <c r="C12" s="305"/>
      <c r="D12" s="305"/>
      <c r="E12" s="305"/>
      <c r="F12" s="306"/>
      <c r="G12" s="22">
        <v>5</v>
      </c>
      <c r="H12" s="141">
        <v>3660448</v>
      </c>
      <c r="I12" s="49">
        <v>1164461</v>
      </c>
    </row>
    <row r="13" spans="1:9" ht="12.75" customHeight="1" x14ac:dyDescent="0.2">
      <c r="A13" s="304" t="s">
        <v>221</v>
      </c>
      <c r="B13" s="305"/>
      <c r="C13" s="305"/>
      <c r="D13" s="305"/>
      <c r="E13" s="305"/>
      <c r="F13" s="306"/>
      <c r="G13" s="22">
        <v>6</v>
      </c>
      <c r="H13" s="141">
        <v>-27489</v>
      </c>
      <c r="I13" s="49">
        <v>-64406</v>
      </c>
    </row>
    <row r="14" spans="1:9" ht="12.75" customHeight="1" x14ac:dyDescent="0.2">
      <c r="A14" s="304" t="s">
        <v>222</v>
      </c>
      <c r="B14" s="305"/>
      <c r="C14" s="305"/>
      <c r="D14" s="305"/>
      <c r="E14" s="305"/>
      <c r="F14" s="306"/>
      <c r="G14" s="22">
        <v>7</v>
      </c>
      <c r="H14" s="141">
        <v>2839128</v>
      </c>
      <c r="I14" s="49">
        <v>4373320</v>
      </c>
    </row>
    <row r="15" spans="1:9" ht="12.75" customHeight="1" x14ac:dyDescent="0.2">
      <c r="A15" s="304" t="s">
        <v>223</v>
      </c>
      <c r="B15" s="305"/>
      <c r="C15" s="305"/>
      <c r="D15" s="305"/>
      <c r="E15" s="305"/>
      <c r="F15" s="306"/>
      <c r="G15" s="22">
        <v>8</v>
      </c>
      <c r="H15" s="141">
        <v>1795729</v>
      </c>
      <c r="I15" s="49">
        <v>1278001</v>
      </c>
    </row>
    <row r="16" spans="1:9" ht="12.75" customHeight="1" x14ac:dyDescent="0.2">
      <c r="A16" s="304" t="s">
        <v>224</v>
      </c>
      <c r="B16" s="305"/>
      <c r="C16" s="305"/>
      <c r="D16" s="305"/>
      <c r="E16" s="305"/>
      <c r="F16" s="306"/>
      <c r="G16" s="22">
        <v>9</v>
      </c>
      <c r="H16" s="141">
        <v>0</v>
      </c>
      <c r="I16" s="49">
        <v>2176511</v>
      </c>
    </row>
    <row r="17" spans="1:9" ht="27.6" customHeight="1" x14ac:dyDescent="0.2">
      <c r="A17" s="304" t="s">
        <v>225</v>
      </c>
      <c r="B17" s="305"/>
      <c r="C17" s="305"/>
      <c r="D17" s="305"/>
      <c r="E17" s="305"/>
      <c r="F17" s="306"/>
      <c r="G17" s="22">
        <v>10</v>
      </c>
      <c r="H17" s="141">
        <v>0</v>
      </c>
      <c r="I17" s="49">
        <v>0</v>
      </c>
    </row>
    <row r="18" spans="1:9" ht="29.45" customHeight="1" x14ac:dyDescent="0.2">
      <c r="A18" s="283" t="s">
        <v>388</v>
      </c>
      <c r="B18" s="284"/>
      <c r="C18" s="284"/>
      <c r="D18" s="284"/>
      <c r="E18" s="284"/>
      <c r="F18" s="285"/>
      <c r="G18" s="17">
        <v>11</v>
      </c>
      <c r="H18" s="48">
        <f>H8+H9</f>
        <v>23748148</v>
      </c>
      <c r="I18" s="48">
        <f>I8+I9</f>
        <v>11574402</v>
      </c>
    </row>
    <row r="19" spans="1:9" ht="12.75" customHeight="1" x14ac:dyDescent="0.2">
      <c r="A19" s="307" t="s">
        <v>226</v>
      </c>
      <c r="B19" s="308"/>
      <c r="C19" s="308"/>
      <c r="D19" s="308"/>
      <c r="E19" s="308"/>
      <c r="F19" s="309"/>
      <c r="G19" s="17">
        <v>12</v>
      </c>
      <c r="H19" s="48">
        <f>H20+H21+H22+H23</f>
        <v>-37808061</v>
      </c>
      <c r="I19" s="48">
        <f>I20+I21+I22+I23</f>
        <v>-29303818</v>
      </c>
    </row>
    <row r="20" spans="1:9" ht="12.75" customHeight="1" x14ac:dyDescent="0.2">
      <c r="A20" s="304" t="s">
        <v>227</v>
      </c>
      <c r="B20" s="305"/>
      <c r="C20" s="305"/>
      <c r="D20" s="305"/>
      <c r="E20" s="305"/>
      <c r="F20" s="306"/>
      <c r="G20" s="22">
        <v>13</v>
      </c>
      <c r="H20" s="142">
        <v>2681325</v>
      </c>
      <c r="I20" s="49">
        <v>-5082837</v>
      </c>
    </row>
    <row r="21" spans="1:9" ht="12.75" customHeight="1" x14ac:dyDescent="0.2">
      <c r="A21" s="304" t="s">
        <v>228</v>
      </c>
      <c r="B21" s="305"/>
      <c r="C21" s="305"/>
      <c r="D21" s="305"/>
      <c r="E21" s="305"/>
      <c r="F21" s="306"/>
      <c r="G21" s="22">
        <v>14</v>
      </c>
      <c r="H21" s="142">
        <v>-9903857</v>
      </c>
      <c r="I21" s="49">
        <v>-52120233</v>
      </c>
    </row>
    <row r="22" spans="1:9" ht="12.75" customHeight="1" x14ac:dyDescent="0.2">
      <c r="A22" s="304" t="s">
        <v>229</v>
      </c>
      <c r="B22" s="305"/>
      <c r="C22" s="305"/>
      <c r="D22" s="305"/>
      <c r="E22" s="305"/>
      <c r="F22" s="306"/>
      <c r="G22" s="22">
        <v>15</v>
      </c>
      <c r="H22" s="142">
        <v>-30585529</v>
      </c>
      <c r="I22" s="49">
        <v>27899252</v>
      </c>
    </row>
    <row r="23" spans="1:9" ht="12.75" customHeight="1" x14ac:dyDescent="0.2">
      <c r="A23" s="304" t="s">
        <v>230</v>
      </c>
      <c r="B23" s="305"/>
      <c r="C23" s="305"/>
      <c r="D23" s="305"/>
      <c r="E23" s="305"/>
      <c r="F23" s="306"/>
      <c r="G23" s="22">
        <v>16</v>
      </c>
      <c r="H23" s="142">
        <v>0</v>
      </c>
      <c r="I23" s="49">
        <v>0</v>
      </c>
    </row>
    <row r="24" spans="1:9" ht="12.75" customHeight="1" x14ac:dyDescent="0.2">
      <c r="A24" s="283" t="s">
        <v>231</v>
      </c>
      <c r="B24" s="284"/>
      <c r="C24" s="284"/>
      <c r="D24" s="284"/>
      <c r="E24" s="284"/>
      <c r="F24" s="285"/>
      <c r="G24" s="17">
        <v>17</v>
      </c>
      <c r="H24" s="48">
        <f>H18+H19</f>
        <v>-14059913</v>
      </c>
      <c r="I24" s="48">
        <f>I18+I19</f>
        <v>-17729416</v>
      </c>
    </row>
    <row r="25" spans="1:9" ht="12.75" customHeight="1" x14ac:dyDescent="0.2">
      <c r="A25" s="295" t="s">
        <v>232</v>
      </c>
      <c r="B25" s="296"/>
      <c r="C25" s="296"/>
      <c r="D25" s="296"/>
      <c r="E25" s="296"/>
      <c r="F25" s="297"/>
      <c r="G25" s="22">
        <v>18</v>
      </c>
      <c r="H25" s="143">
        <v>-2839128</v>
      </c>
      <c r="I25" s="49">
        <v>-2546529</v>
      </c>
    </row>
    <row r="26" spans="1:9" ht="12.75" customHeight="1" x14ac:dyDescent="0.2">
      <c r="A26" s="295" t="s">
        <v>233</v>
      </c>
      <c r="B26" s="296"/>
      <c r="C26" s="296"/>
      <c r="D26" s="296"/>
      <c r="E26" s="296"/>
      <c r="F26" s="297"/>
      <c r="G26" s="22">
        <v>19</v>
      </c>
      <c r="H26" s="143">
        <v>-1193218</v>
      </c>
      <c r="I26" s="49">
        <v>-1312214</v>
      </c>
    </row>
    <row r="27" spans="1:9" ht="28.9" customHeight="1" x14ac:dyDescent="0.2">
      <c r="A27" s="286" t="s">
        <v>234</v>
      </c>
      <c r="B27" s="287"/>
      <c r="C27" s="287"/>
      <c r="D27" s="287"/>
      <c r="E27" s="287"/>
      <c r="F27" s="288"/>
      <c r="G27" s="18">
        <v>20</v>
      </c>
      <c r="H27" s="50">
        <f>H24+H25+H26</f>
        <v>-18092259</v>
      </c>
      <c r="I27" s="50">
        <f>I24+I25+I26</f>
        <v>-21588159</v>
      </c>
    </row>
    <row r="28" spans="1:9" x14ac:dyDescent="0.2">
      <c r="A28" s="289" t="s">
        <v>235</v>
      </c>
      <c r="B28" s="290"/>
      <c r="C28" s="290"/>
      <c r="D28" s="290"/>
      <c r="E28" s="290"/>
      <c r="F28" s="290"/>
      <c r="G28" s="290"/>
      <c r="H28" s="290"/>
      <c r="I28" s="291"/>
    </row>
    <row r="29" spans="1:9" ht="23.45" customHeight="1" x14ac:dyDescent="0.2">
      <c r="A29" s="292" t="s">
        <v>236</v>
      </c>
      <c r="B29" s="293"/>
      <c r="C29" s="293"/>
      <c r="D29" s="293"/>
      <c r="E29" s="293"/>
      <c r="F29" s="294"/>
      <c r="G29" s="21">
        <v>21</v>
      </c>
      <c r="H29" s="144">
        <v>1000</v>
      </c>
      <c r="I29" s="51">
        <v>1200</v>
      </c>
    </row>
    <row r="30" spans="1:9" ht="12.75" customHeight="1" x14ac:dyDescent="0.2">
      <c r="A30" s="295" t="s">
        <v>237</v>
      </c>
      <c r="B30" s="296"/>
      <c r="C30" s="296"/>
      <c r="D30" s="296"/>
      <c r="E30" s="296"/>
      <c r="F30" s="297"/>
      <c r="G30" s="22">
        <v>22</v>
      </c>
      <c r="H30" s="144">
        <v>0</v>
      </c>
      <c r="I30" s="52">
        <v>0</v>
      </c>
    </row>
    <row r="31" spans="1:9" ht="12.75" customHeight="1" x14ac:dyDescent="0.2">
      <c r="A31" s="295" t="s">
        <v>238</v>
      </c>
      <c r="B31" s="296"/>
      <c r="C31" s="296"/>
      <c r="D31" s="296"/>
      <c r="E31" s="296"/>
      <c r="F31" s="297"/>
      <c r="G31" s="22">
        <v>23</v>
      </c>
      <c r="H31" s="144">
        <v>19469</v>
      </c>
      <c r="I31" s="52">
        <v>64406</v>
      </c>
    </row>
    <row r="32" spans="1:9" ht="12.75" customHeight="1" x14ac:dyDescent="0.2">
      <c r="A32" s="295" t="s">
        <v>239</v>
      </c>
      <c r="B32" s="296"/>
      <c r="C32" s="296"/>
      <c r="D32" s="296"/>
      <c r="E32" s="296"/>
      <c r="F32" s="297"/>
      <c r="G32" s="22">
        <v>24</v>
      </c>
      <c r="H32" s="144">
        <v>8020</v>
      </c>
      <c r="I32" s="52">
        <v>0</v>
      </c>
    </row>
    <row r="33" spans="1:9" ht="12.75" customHeight="1" x14ac:dyDescent="0.2">
      <c r="A33" s="295" t="s">
        <v>240</v>
      </c>
      <c r="B33" s="296"/>
      <c r="C33" s="296"/>
      <c r="D33" s="296"/>
      <c r="E33" s="296"/>
      <c r="F33" s="297"/>
      <c r="G33" s="22">
        <v>25</v>
      </c>
      <c r="H33" s="144">
        <v>0</v>
      </c>
      <c r="I33" s="52">
        <v>0</v>
      </c>
    </row>
    <row r="34" spans="1:9" ht="12.75" customHeight="1" x14ac:dyDescent="0.2">
      <c r="A34" s="295" t="s">
        <v>241</v>
      </c>
      <c r="B34" s="296"/>
      <c r="C34" s="296"/>
      <c r="D34" s="296"/>
      <c r="E34" s="296"/>
      <c r="F34" s="297"/>
      <c r="G34" s="22">
        <v>26</v>
      </c>
      <c r="H34" s="144">
        <v>105229</v>
      </c>
      <c r="I34" s="52">
        <v>0</v>
      </c>
    </row>
    <row r="35" spans="1:9" ht="27.6" customHeight="1" x14ac:dyDescent="0.2">
      <c r="A35" s="283" t="s">
        <v>242</v>
      </c>
      <c r="B35" s="284"/>
      <c r="C35" s="284"/>
      <c r="D35" s="284"/>
      <c r="E35" s="284"/>
      <c r="F35" s="285"/>
      <c r="G35" s="17">
        <v>27</v>
      </c>
      <c r="H35" s="53">
        <f>H29+H30+H31+H32+H33+H34</f>
        <v>133718</v>
      </c>
      <c r="I35" s="53">
        <f>I29+I30+I31+I32+I33+I34</f>
        <v>65606</v>
      </c>
    </row>
    <row r="36" spans="1:9" ht="26.45" customHeight="1" x14ac:dyDescent="0.2">
      <c r="A36" s="295" t="s">
        <v>243</v>
      </c>
      <c r="B36" s="296"/>
      <c r="C36" s="296"/>
      <c r="D36" s="296"/>
      <c r="E36" s="296"/>
      <c r="F36" s="297"/>
      <c r="G36" s="22">
        <v>28</v>
      </c>
      <c r="H36" s="145">
        <v>-30330040</v>
      </c>
      <c r="I36" s="52">
        <v>-38940197</v>
      </c>
    </row>
    <row r="37" spans="1:9" ht="12.75" customHeight="1" x14ac:dyDescent="0.2">
      <c r="A37" s="295" t="s">
        <v>244</v>
      </c>
      <c r="B37" s="296"/>
      <c r="C37" s="296"/>
      <c r="D37" s="296"/>
      <c r="E37" s="296"/>
      <c r="F37" s="297"/>
      <c r="G37" s="22">
        <v>29</v>
      </c>
      <c r="H37" s="145">
        <v>0</v>
      </c>
      <c r="I37" s="52">
        <v>0</v>
      </c>
    </row>
    <row r="38" spans="1:9" ht="12.75" customHeight="1" x14ac:dyDescent="0.2">
      <c r="A38" s="295" t="s">
        <v>245</v>
      </c>
      <c r="B38" s="296"/>
      <c r="C38" s="296"/>
      <c r="D38" s="296"/>
      <c r="E38" s="296"/>
      <c r="F38" s="297"/>
      <c r="G38" s="22">
        <v>30</v>
      </c>
      <c r="H38" s="145">
        <v>0</v>
      </c>
      <c r="I38" s="52">
        <v>-1595628</v>
      </c>
    </row>
    <row r="39" spans="1:9" ht="12.75" customHeight="1" x14ac:dyDescent="0.2">
      <c r="A39" s="295" t="s">
        <v>246</v>
      </c>
      <c r="B39" s="296"/>
      <c r="C39" s="296"/>
      <c r="D39" s="296"/>
      <c r="E39" s="296"/>
      <c r="F39" s="297"/>
      <c r="G39" s="22">
        <v>31</v>
      </c>
      <c r="H39" s="145">
        <v>0</v>
      </c>
      <c r="I39" s="52">
        <v>0</v>
      </c>
    </row>
    <row r="40" spans="1:9" ht="12.75" customHeight="1" x14ac:dyDescent="0.2">
      <c r="A40" s="295" t="s">
        <v>247</v>
      </c>
      <c r="B40" s="296"/>
      <c r="C40" s="296"/>
      <c r="D40" s="296"/>
      <c r="E40" s="296"/>
      <c r="F40" s="297"/>
      <c r="G40" s="22">
        <v>32</v>
      </c>
      <c r="H40" s="145">
        <v>-3349161</v>
      </c>
      <c r="I40" s="52">
        <v>0</v>
      </c>
    </row>
    <row r="41" spans="1:9" ht="22.9" customHeight="1" x14ac:dyDescent="0.2">
      <c r="A41" s="283" t="s">
        <v>248</v>
      </c>
      <c r="B41" s="284"/>
      <c r="C41" s="284"/>
      <c r="D41" s="284"/>
      <c r="E41" s="284"/>
      <c r="F41" s="285"/>
      <c r="G41" s="17">
        <v>33</v>
      </c>
      <c r="H41" s="53">
        <f>H36+H37+H38+H39+H40</f>
        <v>-33679201</v>
      </c>
      <c r="I41" s="53">
        <f>I36+I37+I38+I39+I40</f>
        <v>-40535825</v>
      </c>
    </row>
    <row r="42" spans="1:9" ht="30.6" customHeight="1" x14ac:dyDescent="0.2">
      <c r="A42" s="286" t="s">
        <v>249</v>
      </c>
      <c r="B42" s="287"/>
      <c r="C42" s="287"/>
      <c r="D42" s="287"/>
      <c r="E42" s="287"/>
      <c r="F42" s="288"/>
      <c r="G42" s="18">
        <v>34</v>
      </c>
      <c r="H42" s="54">
        <f>H35+H41</f>
        <v>-33545483</v>
      </c>
      <c r="I42" s="54">
        <f>I35+I41</f>
        <v>-40470219</v>
      </c>
    </row>
    <row r="43" spans="1:9" x14ac:dyDescent="0.2">
      <c r="A43" s="289" t="s">
        <v>250</v>
      </c>
      <c r="B43" s="290"/>
      <c r="C43" s="290"/>
      <c r="D43" s="290"/>
      <c r="E43" s="290"/>
      <c r="F43" s="290"/>
      <c r="G43" s="290"/>
      <c r="H43" s="290"/>
      <c r="I43" s="291"/>
    </row>
    <row r="44" spans="1:9" ht="12.75" customHeight="1" x14ac:dyDescent="0.2">
      <c r="A44" s="292" t="s">
        <v>251</v>
      </c>
      <c r="B44" s="293"/>
      <c r="C44" s="293"/>
      <c r="D44" s="293"/>
      <c r="E44" s="293"/>
      <c r="F44" s="294"/>
      <c r="G44" s="21">
        <v>35</v>
      </c>
      <c r="H44" s="146">
        <v>0</v>
      </c>
      <c r="I44" s="51">
        <v>0</v>
      </c>
    </row>
    <row r="45" spans="1:9" ht="27.6" customHeight="1" x14ac:dyDescent="0.2">
      <c r="A45" s="295" t="s">
        <v>252</v>
      </c>
      <c r="B45" s="296"/>
      <c r="C45" s="296"/>
      <c r="D45" s="296"/>
      <c r="E45" s="296"/>
      <c r="F45" s="297"/>
      <c r="G45" s="22">
        <v>36</v>
      </c>
      <c r="H45" s="146">
        <v>0</v>
      </c>
      <c r="I45" s="52">
        <v>0</v>
      </c>
    </row>
    <row r="46" spans="1:9" ht="12.75" customHeight="1" x14ac:dyDescent="0.2">
      <c r="A46" s="295" t="s">
        <v>253</v>
      </c>
      <c r="B46" s="296"/>
      <c r="C46" s="296"/>
      <c r="D46" s="296"/>
      <c r="E46" s="296"/>
      <c r="F46" s="297"/>
      <c r="G46" s="22">
        <v>37</v>
      </c>
      <c r="H46" s="146">
        <v>395502</v>
      </c>
      <c r="I46" s="52">
        <v>378482</v>
      </c>
    </row>
    <row r="47" spans="1:9" ht="12.75" customHeight="1" x14ac:dyDescent="0.2">
      <c r="A47" s="295" t="s">
        <v>254</v>
      </c>
      <c r="B47" s="296"/>
      <c r="C47" s="296"/>
      <c r="D47" s="296"/>
      <c r="E47" s="296"/>
      <c r="F47" s="297"/>
      <c r="G47" s="22">
        <v>38</v>
      </c>
      <c r="H47" s="146">
        <v>0</v>
      </c>
      <c r="I47" s="52">
        <v>0</v>
      </c>
    </row>
    <row r="48" spans="1:9" ht="25.9" customHeight="1" x14ac:dyDescent="0.2">
      <c r="A48" s="283" t="s">
        <v>255</v>
      </c>
      <c r="B48" s="284"/>
      <c r="C48" s="284"/>
      <c r="D48" s="284"/>
      <c r="E48" s="284"/>
      <c r="F48" s="285"/>
      <c r="G48" s="17">
        <v>39</v>
      </c>
      <c r="H48" s="53">
        <f>H44+H45+H46+H47</f>
        <v>395502</v>
      </c>
      <c r="I48" s="53">
        <f>I44+I45+I46+I47</f>
        <v>378482</v>
      </c>
    </row>
    <row r="49" spans="1:9" ht="24.6" customHeight="1" x14ac:dyDescent="0.2">
      <c r="A49" s="295" t="s">
        <v>387</v>
      </c>
      <c r="B49" s="296"/>
      <c r="C49" s="296"/>
      <c r="D49" s="296"/>
      <c r="E49" s="296"/>
      <c r="F49" s="297"/>
      <c r="G49" s="22">
        <v>40</v>
      </c>
      <c r="H49" s="147">
        <v>-11191372</v>
      </c>
      <c r="I49" s="52">
        <v>-4294881</v>
      </c>
    </row>
    <row r="50" spans="1:9" ht="12.75" customHeight="1" x14ac:dyDescent="0.2">
      <c r="A50" s="295" t="s">
        <v>256</v>
      </c>
      <c r="B50" s="296"/>
      <c r="C50" s="296"/>
      <c r="D50" s="296"/>
      <c r="E50" s="296"/>
      <c r="F50" s="297"/>
      <c r="G50" s="22">
        <v>41</v>
      </c>
      <c r="H50" s="147">
        <v>0</v>
      </c>
      <c r="I50" s="52">
        <v>0</v>
      </c>
    </row>
    <row r="51" spans="1:9" ht="12.75" customHeight="1" x14ac:dyDescent="0.2">
      <c r="A51" s="295" t="s">
        <v>257</v>
      </c>
      <c r="B51" s="296"/>
      <c r="C51" s="296"/>
      <c r="D51" s="296"/>
      <c r="E51" s="296"/>
      <c r="F51" s="297"/>
      <c r="G51" s="22">
        <v>42</v>
      </c>
      <c r="H51" s="147">
        <v>0</v>
      </c>
      <c r="I51" s="52">
        <v>0</v>
      </c>
    </row>
    <row r="52" spans="1:9" ht="26.45" customHeight="1" x14ac:dyDescent="0.2">
      <c r="A52" s="295" t="s">
        <v>258</v>
      </c>
      <c r="B52" s="296"/>
      <c r="C52" s="296"/>
      <c r="D52" s="296"/>
      <c r="E52" s="296"/>
      <c r="F52" s="297"/>
      <c r="G52" s="22">
        <v>43</v>
      </c>
      <c r="H52" s="147">
        <v>0</v>
      </c>
      <c r="I52" s="52">
        <v>0</v>
      </c>
    </row>
    <row r="53" spans="1:9" ht="12.75" customHeight="1" x14ac:dyDescent="0.2">
      <c r="A53" s="295" t="s">
        <v>259</v>
      </c>
      <c r="B53" s="296"/>
      <c r="C53" s="296"/>
      <c r="D53" s="296"/>
      <c r="E53" s="296"/>
      <c r="F53" s="297"/>
      <c r="G53" s="22">
        <v>44</v>
      </c>
      <c r="H53" s="147">
        <v>0</v>
      </c>
      <c r="I53" s="52">
        <v>-6675482</v>
      </c>
    </row>
    <row r="54" spans="1:9" ht="27.6" customHeight="1" x14ac:dyDescent="0.2">
      <c r="A54" s="283" t="s">
        <v>260</v>
      </c>
      <c r="B54" s="284"/>
      <c r="C54" s="284"/>
      <c r="D54" s="284"/>
      <c r="E54" s="284"/>
      <c r="F54" s="285"/>
      <c r="G54" s="17">
        <v>45</v>
      </c>
      <c r="H54" s="53">
        <f>H49+H50+H51+H52+H53</f>
        <v>-11191372</v>
      </c>
      <c r="I54" s="53">
        <f>I49+I50+I51+I52+I53</f>
        <v>-10970363</v>
      </c>
    </row>
    <row r="55" spans="1:9" ht="27.6" customHeight="1" x14ac:dyDescent="0.2">
      <c r="A55" s="298" t="s">
        <v>261</v>
      </c>
      <c r="B55" s="299"/>
      <c r="C55" s="299"/>
      <c r="D55" s="299"/>
      <c r="E55" s="299"/>
      <c r="F55" s="300"/>
      <c r="G55" s="17">
        <v>46</v>
      </c>
      <c r="H55" s="53">
        <f>H48+H54</f>
        <v>-10795870</v>
      </c>
      <c r="I55" s="53">
        <f>I48+I54</f>
        <v>-10591881</v>
      </c>
    </row>
    <row r="56" spans="1:9" x14ac:dyDescent="0.2">
      <c r="A56" s="238" t="s">
        <v>262</v>
      </c>
      <c r="B56" s="239"/>
      <c r="C56" s="239"/>
      <c r="D56" s="239"/>
      <c r="E56" s="239"/>
      <c r="F56" s="240"/>
      <c r="G56" s="22">
        <v>47</v>
      </c>
      <c r="H56" s="148">
        <v>-521197</v>
      </c>
      <c r="I56" s="52">
        <v>0</v>
      </c>
    </row>
    <row r="57" spans="1:9" ht="27" customHeight="1" x14ac:dyDescent="0.2">
      <c r="A57" s="298" t="s">
        <v>263</v>
      </c>
      <c r="B57" s="299"/>
      <c r="C57" s="299"/>
      <c r="D57" s="299"/>
      <c r="E57" s="299"/>
      <c r="F57" s="300"/>
      <c r="G57" s="17">
        <v>48</v>
      </c>
      <c r="H57" s="53">
        <f>H27+H42+H55+H56</f>
        <v>-62954809</v>
      </c>
      <c r="I57" s="53">
        <f>I27+I42+I55+I56</f>
        <v>-72650259</v>
      </c>
    </row>
    <row r="58" spans="1:9" ht="15.6" customHeight="1" x14ac:dyDescent="0.2">
      <c r="A58" s="301" t="s">
        <v>264</v>
      </c>
      <c r="B58" s="302"/>
      <c r="C58" s="302"/>
      <c r="D58" s="302"/>
      <c r="E58" s="302"/>
      <c r="F58" s="303"/>
      <c r="G58" s="22">
        <v>49</v>
      </c>
      <c r="H58" s="149">
        <v>207797434</v>
      </c>
      <c r="I58" s="52">
        <v>144842625</v>
      </c>
    </row>
    <row r="59" spans="1:9" ht="28.9" customHeight="1" x14ac:dyDescent="0.2">
      <c r="A59" s="286" t="s">
        <v>265</v>
      </c>
      <c r="B59" s="287"/>
      <c r="C59" s="287"/>
      <c r="D59" s="287"/>
      <c r="E59" s="287"/>
      <c r="F59" s="288"/>
      <c r="G59" s="18">
        <v>50</v>
      </c>
      <c r="H59" s="54">
        <f>H57+H58</f>
        <v>144842625</v>
      </c>
      <c r="I59" s="54">
        <f>I57+I58</f>
        <v>72192366</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4:I4"/>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4:F54"/>
    <mergeCell ref="A41:F41"/>
    <mergeCell ref="A42:F42"/>
    <mergeCell ref="A43:I43"/>
    <mergeCell ref="A44:F44"/>
    <mergeCell ref="A45:F45"/>
    <mergeCell ref="A46:F46"/>
    <mergeCell ref="A47:F47"/>
    <mergeCell ref="A53:F53"/>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8740157480314965" right="0" top="0" bottom="0"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50" activeCellId="3" sqref="H36:I39 H41:I45 H48:I48 H50:I50"/>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81" t="s">
        <v>266</v>
      </c>
      <c r="B1" s="310"/>
      <c r="C1" s="310"/>
      <c r="D1" s="310"/>
      <c r="E1" s="310"/>
      <c r="F1" s="310"/>
      <c r="G1" s="310"/>
      <c r="H1" s="310"/>
      <c r="I1" s="310"/>
    </row>
    <row r="2" spans="1:9" ht="12.75" customHeight="1" x14ac:dyDescent="0.2">
      <c r="A2" s="280" t="s">
        <v>409</v>
      </c>
      <c r="B2" s="247"/>
      <c r="C2" s="247"/>
      <c r="D2" s="247"/>
      <c r="E2" s="247"/>
      <c r="F2" s="247"/>
      <c r="G2" s="247"/>
      <c r="H2" s="247"/>
      <c r="I2" s="247"/>
    </row>
    <row r="3" spans="1:9" x14ac:dyDescent="0.2">
      <c r="A3" s="311" t="s">
        <v>361</v>
      </c>
      <c r="B3" s="319"/>
      <c r="C3" s="319"/>
      <c r="D3" s="319"/>
      <c r="E3" s="319"/>
      <c r="F3" s="319"/>
      <c r="G3" s="319"/>
      <c r="H3" s="319"/>
      <c r="I3" s="319"/>
    </row>
    <row r="4" spans="1:9" x14ac:dyDescent="0.2">
      <c r="A4" s="326" t="s">
        <v>410</v>
      </c>
      <c r="B4" s="216"/>
      <c r="C4" s="216"/>
      <c r="D4" s="216"/>
      <c r="E4" s="216"/>
      <c r="F4" s="216"/>
      <c r="G4" s="216"/>
      <c r="H4" s="216"/>
      <c r="I4" s="217"/>
    </row>
    <row r="5" spans="1:9" ht="34.5" thickBot="1" x14ac:dyDescent="0.25">
      <c r="A5" s="313" t="s">
        <v>2</v>
      </c>
      <c r="B5" s="314"/>
      <c r="C5" s="314"/>
      <c r="D5" s="314"/>
      <c r="E5" s="314"/>
      <c r="F5" s="315"/>
      <c r="G5" s="12" t="s">
        <v>115</v>
      </c>
      <c r="H5" s="46" t="s">
        <v>377</v>
      </c>
      <c r="I5" s="46" t="s">
        <v>353</v>
      </c>
    </row>
    <row r="6" spans="1:9" x14ac:dyDescent="0.2">
      <c r="A6" s="316">
        <v>1</v>
      </c>
      <c r="B6" s="317"/>
      <c r="C6" s="317"/>
      <c r="D6" s="317"/>
      <c r="E6" s="317"/>
      <c r="F6" s="318"/>
      <c r="G6" s="14">
        <v>2</v>
      </c>
      <c r="H6" s="20" t="s">
        <v>215</v>
      </c>
      <c r="I6" s="20" t="s">
        <v>216</v>
      </c>
    </row>
    <row r="7" spans="1:9" x14ac:dyDescent="0.2">
      <c r="A7" s="289" t="s">
        <v>217</v>
      </c>
      <c r="B7" s="323"/>
      <c r="C7" s="323"/>
      <c r="D7" s="323"/>
      <c r="E7" s="323"/>
      <c r="F7" s="323"/>
      <c r="G7" s="323"/>
      <c r="H7" s="323"/>
      <c r="I7" s="324"/>
    </row>
    <row r="8" spans="1:9" x14ac:dyDescent="0.2">
      <c r="A8" s="325" t="s">
        <v>267</v>
      </c>
      <c r="B8" s="325"/>
      <c r="C8" s="325"/>
      <c r="D8" s="325"/>
      <c r="E8" s="325"/>
      <c r="F8" s="325"/>
      <c r="G8" s="15">
        <v>1</v>
      </c>
      <c r="H8" s="51">
        <v>0</v>
      </c>
      <c r="I8" s="51">
        <v>0</v>
      </c>
    </row>
    <row r="9" spans="1:9" x14ac:dyDescent="0.2">
      <c r="A9" s="272" t="s">
        <v>268</v>
      </c>
      <c r="B9" s="272"/>
      <c r="C9" s="272"/>
      <c r="D9" s="272"/>
      <c r="E9" s="272"/>
      <c r="F9" s="272"/>
      <c r="G9" s="16">
        <v>2</v>
      </c>
      <c r="H9" s="52">
        <v>0</v>
      </c>
      <c r="I9" s="52">
        <v>0</v>
      </c>
    </row>
    <row r="10" spans="1:9" x14ac:dyDescent="0.2">
      <c r="A10" s="272" t="s">
        <v>269</v>
      </c>
      <c r="B10" s="272"/>
      <c r="C10" s="272"/>
      <c r="D10" s="272"/>
      <c r="E10" s="272"/>
      <c r="F10" s="272"/>
      <c r="G10" s="16">
        <v>3</v>
      </c>
      <c r="H10" s="52">
        <v>0</v>
      </c>
      <c r="I10" s="52">
        <v>0</v>
      </c>
    </row>
    <row r="11" spans="1:9" x14ac:dyDescent="0.2">
      <c r="A11" s="272" t="s">
        <v>270</v>
      </c>
      <c r="B11" s="272"/>
      <c r="C11" s="272"/>
      <c r="D11" s="272"/>
      <c r="E11" s="272"/>
      <c r="F11" s="272"/>
      <c r="G11" s="16">
        <v>4</v>
      </c>
      <c r="H11" s="52">
        <v>0</v>
      </c>
      <c r="I11" s="52">
        <v>0</v>
      </c>
    </row>
    <row r="12" spans="1:9" x14ac:dyDescent="0.2">
      <c r="A12" s="272" t="s">
        <v>271</v>
      </c>
      <c r="B12" s="272"/>
      <c r="C12" s="272"/>
      <c r="D12" s="272"/>
      <c r="E12" s="272"/>
      <c r="F12" s="272"/>
      <c r="G12" s="16">
        <v>5</v>
      </c>
      <c r="H12" s="52">
        <v>0</v>
      </c>
      <c r="I12" s="52">
        <v>0</v>
      </c>
    </row>
    <row r="13" spans="1:9" x14ac:dyDescent="0.2">
      <c r="A13" s="272" t="s">
        <v>272</v>
      </c>
      <c r="B13" s="272"/>
      <c r="C13" s="272"/>
      <c r="D13" s="272"/>
      <c r="E13" s="272"/>
      <c r="F13" s="272"/>
      <c r="G13" s="16">
        <v>6</v>
      </c>
      <c r="H13" s="52">
        <v>0</v>
      </c>
      <c r="I13" s="52">
        <v>0</v>
      </c>
    </row>
    <row r="14" spans="1:9" x14ac:dyDescent="0.2">
      <c r="A14" s="272" t="s">
        <v>273</v>
      </c>
      <c r="B14" s="272"/>
      <c r="C14" s="272"/>
      <c r="D14" s="272"/>
      <c r="E14" s="272"/>
      <c r="F14" s="272"/>
      <c r="G14" s="16">
        <v>7</v>
      </c>
      <c r="H14" s="52">
        <v>0</v>
      </c>
      <c r="I14" s="52">
        <v>0</v>
      </c>
    </row>
    <row r="15" spans="1:9" x14ac:dyDescent="0.2">
      <c r="A15" s="272" t="s">
        <v>274</v>
      </c>
      <c r="B15" s="272"/>
      <c r="C15" s="272"/>
      <c r="D15" s="272"/>
      <c r="E15" s="272"/>
      <c r="F15" s="272"/>
      <c r="G15" s="16">
        <v>8</v>
      </c>
      <c r="H15" s="52">
        <v>0</v>
      </c>
      <c r="I15" s="52">
        <v>0</v>
      </c>
    </row>
    <row r="16" spans="1:9" x14ac:dyDescent="0.2">
      <c r="A16" s="263" t="s">
        <v>275</v>
      </c>
      <c r="B16" s="263"/>
      <c r="C16" s="263"/>
      <c r="D16" s="263"/>
      <c r="E16" s="263"/>
      <c r="F16" s="263"/>
      <c r="G16" s="17">
        <v>9</v>
      </c>
      <c r="H16" s="53">
        <f>SUM(H8:H15)</f>
        <v>0</v>
      </c>
      <c r="I16" s="53">
        <f>SUM(I8:I15)</f>
        <v>0</v>
      </c>
    </row>
    <row r="17" spans="1:9" x14ac:dyDescent="0.2">
      <c r="A17" s="272" t="s">
        <v>276</v>
      </c>
      <c r="B17" s="272"/>
      <c r="C17" s="272"/>
      <c r="D17" s="272"/>
      <c r="E17" s="272"/>
      <c r="F17" s="272"/>
      <c r="G17" s="16">
        <v>10</v>
      </c>
      <c r="H17" s="52">
        <v>0</v>
      </c>
      <c r="I17" s="52">
        <v>0</v>
      </c>
    </row>
    <row r="18" spans="1:9" x14ac:dyDescent="0.2">
      <c r="A18" s="272" t="s">
        <v>277</v>
      </c>
      <c r="B18" s="272"/>
      <c r="C18" s="272"/>
      <c r="D18" s="272"/>
      <c r="E18" s="272"/>
      <c r="F18" s="272"/>
      <c r="G18" s="16">
        <v>11</v>
      </c>
      <c r="H18" s="52">
        <v>0</v>
      </c>
      <c r="I18" s="52">
        <v>0</v>
      </c>
    </row>
    <row r="19" spans="1:9" ht="25.9" customHeight="1" x14ac:dyDescent="0.2">
      <c r="A19" s="322" t="s">
        <v>278</v>
      </c>
      <c r="B19" s="322"/>
      <c r="C19" s="322"/>
      <c r="D19" s="322"/>
      <c r="E19" s="322"/>
      <c r="F19" s="322"/>
      <c r="G19" s="18">
        <v>12</v>
      </c>
      <c r="H19" s="54">
        <f>H16+H17+H18</f>
        <v>0</v>
      </c>
      <c r="I19" s="54">
        <f>I16+I17+I18</f>
        <v>0</v>
      </c>
    </row>
    <row r="20" spans="1:9" x14ac:dyDescent="0.2">
      <c r="A20" s="289" t="s">
        <v>235</v>
      </c>
      <c r="B20" s="323"/>
      <c r="C20" s="323"/>
      <c r="D20" s="323"/>
      <c r="E20" s="323"/>
      <c r="F20" s="323"/>
      <c r="G20" s="323"/>
      <c r="H20" s="323"/>
      <c r="I20" s="324"/>
    </row>
    <row r="21" spans="1:9" ht="26.45" customHeight="1" x14ac:dyDescent="0.2">
      <c r="A21" s="325" t="s">
        <v>279</v>
      </c>
      <c r="B21" s="325"/>
      <c r="C21" s="325"/>
      <c r="D21" s="325"/>
      <c r="E21" s="325"/>
      <c r="F21" s="325"/>
      <c r="G21" s="15">
        <v>13</v>
      </c>
      <c r="H21" s="51">
        <v>0</v>
      </c>
      <c r="I21" s="51">
        <v>0</v>
      </c>
    </row>
    <row r="22" spans="1:9" x14ac:dyDescent="0.2">
      <c r="A22" s="272" t="s">
        <v>280</v>
      </c>
      <c r="B22" s="272"/>
      <c r="C22" s="272"/>
      <c r="D22" s="272"/>
      <c r="E22" s="272"/>
      <c r="F22" s="272"/>
      <c r="G22" s="16">
        <v>14</v>
      </c>
      <c r="H22" s="52">
        <v>0</v>
      </c>
      <c r="I22" s="52">
        <v>0</v>
      </c>
    </row>
    <row r="23" spans="1:9" x14ac:dyDescent="0.2">
      <c r="A23" s="272" t="s">
        <v>281</v>
      </c>
      <c r="B23" s="272"/>
      <c r="C23" s="272"/>
      <c r="D23" s="272"/>
      <c r="E23" s="272"/>
      <c r="F23" s="272"/>
      <c r="G23" s="16">
        <v>15</v>
      </c>
      <c r="H23" s="52">
        <v>0</v>
      </c>
      <c r="I23" s="52">
        <v>0</v>
      </c>
    </row>
    <row r="24" spans="1:9" x14ac:dyDescent="0.2">
      <c r="A24" s="272" t="s">
        <v>282</v>
      </c>
      <c r="B24" s="272"/>
      <c r="C24" s="272"/>
      <c r="D24" s="272"/>
      <c r="E24" s="272"/>
      <c r="F24" s="272"/>
      <c r="G24" s="16">
        <v>16</v>
      </c>
      <c r="H24" s="52">
        <v>0</v>
      </c>
      <c r="I24" s="52">
        <v>0</v>
      </c>
    </row>
    <row r="25" spans="1:9" x14ac:dyDescent="0.2">
      <c r="A25" s="272" t="s">
        <v>283</v>
      </c>
      <c r="B25" s="272"/>
      <c r="C25" s="272"/>
      <c r="D25" s="272"/>
      <c r="E25" s="272"/>
      <c r="F25" s="272"/>
      <c r="G25" s="16">
        <v>17</v>
      </c>
      <c r="H25" s="52">
        <v>0</v>
      </c>
      <c r="I25" s="52">
        <v>0</v>
      </c>
    </row>
    <row r="26" spans="1:9" x14ac:dyDescent="0.2">
      <c r="A26" s="272" t="s">
        <v>284</v>
      </c>
      <c r="B26" s="272"/>
      <c r="C26" s="272"/>
      <c r="D26" s="272"/>
      <c r="E26" s="272"/>
      <c r="F26" s="272"/>
      <c r="G26" s="16">
        <v>18</v>
      </c>
      <c r="H26" s="52">
        <v>0</v>
      </c>
      <c r="I26" s="52">
        <v>0</v>
      </c>
    </row>
    <row r="27" spans="1:9" ht="25.15" customHeight="1" x14ac:dyDescent="0.2">
      <c r="A27" s="263" t="s">
        <v>285</v>
      </c>
      <c r="B27" s="263"/>
      <c r="C27" s="263"/>
      <c r="D27" s="263"/>
      <c r="E27" s="263"/>
      <c r="F27" s="263"/>
      <c r="G27" s="17">
        <v>19</v>
      </c>
      <c r="H27" s="53">
        <f>SUM(H21:H26)</f>
        <v>0</v>
      </c>
      <c r="I27" s="53">
        <f>SUM(I21:I26)</f>
        <v>0</v>
      </c>
    </row>
    <row r="28" spans="1:9" ht="21" customHeight="1" x14ac:dyDescent="0.2">
      <c r="A28" s="272" t="s">
        <v>286</v>
      </c>
      <c r="B28" s="272"/>
      <c r="C28" s="272"/>
      <c r="D28" s="272"/>
      <c r="E28" s="272"/>
      <c r="F28" s="272"/>
      <c r="G28" s="16">
        <v>20</v>
      </c>
      <c r="H28" s="52">
        <v>0</v>
      </c>
      <c r="I28" s="52">
        <v>0</v>
      </c>
    </row>
    <row r="29" spans="1:9" x14ac:dyDescent="0.2">
      <c r="A29" s="272" t="s">
        <v>287</v>
      </c>
      <c r="B29" s="272"/>
      <c r="C29" s="272"/>
      <c r="D29" s="272"/>
      <c r="E29" s="272"/>
      <c r="F29" s="272"/>
      <c r="G29" s="16">
        <v>21</v>
      </c>
      <c r="H29" s="52">
        <v>0</v>
      </c>
      <c r="I29" s="52">
        <v>0</v>
      </c>
    </row>
    <row r="30" spans="1:9" x14ac:dyDescent="0.2">
      <c r="A30" s="272" t="s">
        <v>288</v>
      </c>
      <c r="B30" s="272"/>
      <c r="C30" s="272"/>
      <c r="D30" s="272"/>
      <c r="E30" s="272"/>
      <c r="F30" s="272"/>
      <c r="G30" s="16">
        <v>22</v>
      </c>
      <c r="H30" s="52">
        <v>0</v>
      </c>
      <c r="I30" s="52">
        <v>0</v>
      </c>
    </row>
    <row r="31" spans="1:9" x14ac:dyDescent="0.2">
      <c r="A31" s="272" t="s">
        <v>289</v>
      </c>
      <c r="B31" s="272"/>
      <c r="C31" s="272"/>
      <c r="D31" s="272"/>
      <c r="E31" s="272"/>
      <c r="F31" s="272"/>
      <c r="G31" s="16">
        <v>23</v>
      </c>
      <c r="H31" s="52">
        <v>0</v>
      </c>
      <c r="I31" s="52">
        <v>0</v>
      </c>
    </row>
    <row r="32" spans="1:9" x14ac:dyDescent="0.2">
      <c r="A32" s="272" t="s">
        <v>290</v>
      </c>
      <c r="B32" s="272"/>
      <c r="C32" s="272"/>
      <c r="D32" s="272"/>
      <c r="E32" s="272"/>
      <c r="F32" s="272"/>
      <c r="G32" s="16">
        <v>24</v>
      </c>
      <c r="H32" s="52">
        <v>0</v>
      </c>
      <c r="I32" s="52">
        <v>0</v>
      </c>
    </row>
    <row r="33" spans="1:9" ht="28.9" customHeight="1" x14ac:dyDescent="0.2">
      <c r="A33" s="263" t="s">
        <v>291</v>
      </c>
      <c r="B33" s="263"/>
      <c r="C33" s="263"/>
      <c r="D33" s="263"/>
      <c r="E33" s="263"/>
      <c r="F33" s="263"/>
      <c r="G33" s="17">
        <v>25</v>
      </c>
      <c r="H33" s="53">
        <f>SUM(H28:H32)</f>
        <v>0</v>
      </c>
      <c r="I33" s="53">
        <f>SUM(I28:I32)</f>
        <v>0</v>
      </c>
    </row>
    <row r="34" spans="1:9" ht="26.45" customHeight="1" x14ac:dyDescent="0.2">
      <c r="A34" s="322" t="s">
        <v>292</v>
      </c>
      <c r="B34" s="322"/>
      <c r="C34" s="322"/>
      <c r="D34" s="322"/>
      <c r="E34" s="322"/>
      <c r="F34" s="322"/>
      <c r="G34" s="18">
        <v>26</v>
      </c>
      <c r="H34" s="54">
        <f>H27+H33</f>
        <v>0</v>
      </c>
      <c r="I34" s="54">
        <f>I27+I33</f>
        <v>0</v>
      </c>
    </row>
    <row r="35" spans="1:9" x14ac:dyDescent="0.2">
      <c r="A35" s="289" t="s">
        <v>250</v>
      </c>
      <c r="B35" s="323"/>
      <c r="C35" s="323"/>
      <c r="D35" s="323"/>
      <c r="E35" s="323"/>
      <c r="F35" s="323"/>
      <c r="G35" s="323">
        <v>0</v>
      </c>
      <c r="H35" s="323"/>
      <c r="I35" s="324"/>
    </row>
    <row r="36" spans="1:9" x14ac:dyDescent="0.2">
      <c r="A36" s="327" t="s">
        <v>293</v>
      </c>
      <c r="B36" s="327"/>
      <c r="C36" s="327"/>
      <c r="D36" s="327"/>
      <c r="E36" s="327"/>
      <c r="F36" s="327"/>
      <c r="G36" s="15">
        <v>27</v>
      </c>
      <c r="H36" s="51">
        <v>0</v>
      </c>
      <c r="I36" s="51">
        <v>0</v>
      </c>
    </row>
    <row r="37" spans="1:9" ht="21.6" customHeight="1" x14ac:dyDescent="0.2">
      <c r="A37" s="218" t="s">
        <v>294</v>
      </c>
      <c r="B37" s="218"/>
      <c r="C37" s="218"/>
      <c r="D37" s="218"/>
      <c r="E37" s="218"/>
      <c r="F37" s="218"/>
      <c r="G37" s="16">
        <v>28</v>
      </c>
      <c r="H37" s="52">
        <v>0</v>
      </c>
      <c r="I37" s="52">
        <v>0</v>
      </c>
    </row>
    <row r="38" spans="1:9" x14ac:dyDescent="0.2">
      <c r="A38" s="218" t="s">
        <v>295</v>
      </c>
      <c r="B38" s="218"/>
      <c r="C38" s="218"/>
      <c r="D38" s="218"/>
      <c r="E38" s="218"/>
      <c r="F38" s="218"/>
      <c r="G38" s="16">
        <v>29</v>
      </c>
      <c r="H38" s="52">
        <v>0</v>
      </c>
      <c r="I38" s="52">
        <v>0</v>
      </c>
    </row>
    <row r="39" spans="1:9" x14ac:dyDescent="0.2">
      <c r="A39" s="218" t="s">
        <v>296</v>
      </c>
      <c r="B39" s="218"/>
      <c r="C39" s="218"/>
      <c r="D39" s="218"/>
      <c r="E39" s="218"/>
      <c r="F39" s="218"/>
      <c r="G39" s="16">
        <v>30</v>
      </c>
      <c r="H39" s="52">
        <v>0</v>
      </c>
      <c r="I39" s="52">
        <v>0</v>
      </c>
    </row>
    <row r="40" spans="1:9" ht="26.45" customHeight="1" x14ac:dyDescent="0.2">
      <c r="A40" s="263" t="s">
        <v>297</v>
      </c>
      <c r="B40" s="263"/>
      <c r="C40" s="263"/>
      <c r="D40" s="263"/>
      <c r="E40" s="263"/>
      <c r="F40" s="263"/>
      <c r="G40" s="17">
        <v>31</v>
      </c>
      <c r="H40" s="53">
        <f>H39+H38+H37+H36</f>
        <v>0</v>
      </c>
      <c r="I40" s="53">
        <f>I39+I38+I37+I36</f>
        <v>0</v>
      </c>
    </row>
    <row r="41" spans="1:9" ht="22.9" customHeight="1" x14ac:dyDescent="0.2">
      <c r="A41" s="218" t="s">
        <v>298</v>
      </c>
      <c r="B41" s="218"/>
      <c r="C41" s="218"/>
      <c r="D41" s="218"/>
      <c r="E41" s="218"/>
      <c r="F41" s="218"/>
      <c r="G41" s="16">
        <v>32</v>
      </c>
      <c r="H41" s="52">
        <v>0</v>
      </c>
      <c r="I41" s="52">
        <v>0</v>
      </c>
    </row>
    <row r="42" spans="1:9" x14ac:dyDescent="0.2">
      <c r="A42" s="218" t="s">
        <v>299</v>
      </c>
      <c r="B42" s="218"/>
      <c r="C42" s="218"/>
      <c r="D42" s="218"/>
      <c r="E42" s="218"/>
      <c r="F42" s="218"/>
      <c r="G42" s="16">
        <v>33</v>
      </c>
      <c r="H42" s="52">
        <v>0</v>
      </c>
      <c r="I42" s="52">
        <v>0</v>
      </c>
    </row>
    <row r="43" spans="1:9" x14ac:dyDescent="0.2">
      <c r="A43" s="218" t="s">
        <v>300</v>
      </c>
      <c r="B43" s="218"/>
      <c r="C43" s="218"/>
      <c r="D43" s="218"/>
      <c r="E43" s="218"/>
      <c r="F43" s="218"/>
      <c r="G43" s="16">
        <v>34</v>
      </c>
      <c r="H43" s="52">
        <v>0</v>
      </c>
      <c r="I43" s="52">
        <v>0</v>
      </c>
    </row>
    <row r="44" spans="1:9" ht="25.15" customHeight="1" x14ac:dyDescent="0.2">
      <c r="A44" s="218" t="s">
        <v>301</v>
      </c>
      <c r="B44" s="218"/>
      <c r="C44" s="218"/>
      <c r="D44" s="218"/>
      <c r="E44" s="218"/>
      <c r="F44" s="218"/>
      <c r="G44" s="16">
        <v>35</v>
      </c>
      <c r="H44" s="52">
        <v>0</v>
      </c>
      <c r="I44" s="52">
        <v>0</v>
      </c>
    </row>
    <row r="45" spans="1:9" x14ac:dyDescent="0.2">
      <c r="A45" s="218" t="s">
        <v>302</v>
      </c>
      <c r="B45" s="218"/>
      <c r="C45" s="218"/>
      <c r="D45" s="218"/>
      <c r="E45" s="218"/>
      <c r="F45" s="218"/>
      <c r="G45" s="16">
        <v>36</v>
      </c>
      <c r="H45" s="52">
        <v>0</v>
      </c>
      <c r="I45" s="52">
        <v>0</v>
      </c>
    </row>
    <row r="46" spans="1:9" ht="25.15" customHeight="1" x14ac:dyDescent="0.2">
      <c r="A46" s="263" t="s">
        <v>303</v>
      </c>
      <c r="B46" s="263"/>
      <c r="C46" s="263"/>
      <c r="D46" s="263"/>
      <c r="E46" s="263"/>
      <c r="F46" s="263"/>
      <c r="G46" s="17">
        <v>37</v>
      </c>
      <c r="H46" s="53">
        <f>H45+H44+H43+H42+H41</f>
        <v>0</v>
      </c>
      <c r="I46" s="53">
        <f>I45+I44+I43+I42+I41</f>
        <v>0</v>
      </c>
    </row>
    <row r="47" spans="1:9" ht="28.15" customHeight="1" x14ac:dyDescent="0.2">
      <c r="A47" s="266" t="s">
        <v>304</v>
      </c>
      <c r="B47" s="266"/>
      <c r="C47" s="266"/>
      <c r="D47" s="266"/>
      <c r="E47" s="266"/>
      <c r="F47" s="266"/>
      <c r="G47" s="17">
        <v>38</v>
      </c>
      <c r="H47" s="53">
        <f>H46+H40</f>
        <v>0</v>
      </c>
      <c r="I47" s="53">
        <f>I46+I40</f>
        <v>0</v>
      </c>
    </row>
    <row r="48" spans="1:9" x14ac:dyDescent="0.2">
      <c r="A48" s="272" t="s">
        <v>305</v>
      </c>
      <c r="B48" s="272"/>
      <c r="C48" s="272"/>
      <c r="D48" s="272"/>
      <c r="E48" s="272"/>
      <c r="F48" s="272"/>
      <c r="G48" s="16">
        <v>39</v>
      </c>
      <c r="H48" s="52">
        <v>0</v>
      </c>
      <c r="I48" s="52">
        <v>0</v>
      </c>
    </row>
    <row r="49" spans="1:9" ht="24.6" customHeight="1" x14ac:dyDescent="0.2">
      <c r="A49" s="266" t="s">
        <v>306</v>
      </c>
      <c r="B49" s="266"/>
      <c r="C49" s="266"/>
      <c r="D49" s="266"/>
      <c r="E49" s="266"/>
      <c r="F49" s="266"/>
      <c r="G49" s="17">
        <v>40</v>
      </c>
      <c r="H49" s="53">
        <f>H19+H34+H47+H48</f>
        <v>0</v>
      </c>
      <c r="I49" s="53">
        <f>I19+I34+I47+I48</f>
        <v>0</v>
      </c>
    </row>
    <row r="50" spans="1:9" x14ac:dyDescent="0.2">
      <c r="A50" s="321" t="s">
        <v>264</v>
      </c>
      <c r="B50" s="321"/>
      <c r="C50" s="321"/>
      <c r="D50" s="321"/>
      <c r="E50" s="321"/>
      <c r="F50" s="321"/>
      <c r="G50" s="16">
        <v>41</v>
      </c>
      <c r="H50" s="52">
        <v>0</v>
      </c>
      <c r="I50" s="52">
        <v>0</v>
      </c>
    </row>
    <row r="51" spans="1:9" ht="28.9" customHeight="1" x14ac:dyDescent="0.2">
      <c r="A51" s="320" t="s">
        <v>307</v>
      </c>
      <c r="B51" s="320"/>
      <c r="C51" s="320"/>
      <c r="D51" s="320"/>
      <c r="E51" s="320"/>
      <c r="F51" s="320"/>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O1" zoomScale="80" zoomScaleNormal="100" zoomScaleSheetLayoutView="80" workbookViewId="0">
      <selection activeCell="S54" sqref="S54:T54"/>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46" t="s">
        <v>308</v>
      </c>
      <c r="B1" s="347"/>
      <c r="C1" s="347"/>
      <c r="D1" s="347"/>
      <c r="E1" s="347"/>
      <c r="F1" s="347"/>
      <c r="G1" s="347"/>
      <c r="H1" s="347"/>
      <c r="I1" s="347"/>
      <c r="J1" s="347"/>
      <c r="K1" s="68"/>
    </row>
    <row r="2" spans="1:23" ht="15.75" x14ac:dyDescent="0.2">
      <c r="A2" s="3"/>
      <c r="B2" s="4"/>
      <c r="C2" s="348" t="s">
        <v>309</v>
      </c>
      <c r="D2" s="348"/>
      <c r="E2" s="5">
        <v>43831</v>
      </c>
      <c r="F2" s="6" t="s">
        <v>0</v>
      </c>
      <c r="G2" s="5">
        <v>44196</v>
      </c>
      <c r="H2" s="70"/>
      <c r="I2" s="70"/>
      <c r="J2" s="70"/>
      <c r="K2" s="71"/>
      <c r="V2" s="72" t="s">
        <v>361</v>
      </c>
    </row>
    <row r="3" spans="1:23" ht="13.5" customHeight="1" thickBot="1" x14ac:dyDescent="0.25">
      <c r="A3" s="349" t="s">
        <v>310</v>
      </c>
      <c r="B3" s="350"/>
      <c r="C3" s="350"/>
      <c r="D3" s="350"/>
      <c r="E3" s="350"/>
      <c r="F3" s="350"/>
      <c r="G3" s="353" t="s">
        <v>3</v>
      </c>
      <c r="H3" s="337" t="s">
        <v>311</v>
      </c>
      <c r="I3" s="337"/>
      <c r="J3" s="337"/>
      <c r="K3" s="337"/>
      <c r="L3" s="337"/>
      <c r="M3" s="337"/>
      <c r="N3" s="337"/>
      <c r="O3" s="337"/>
      <c r="P3" s="337"/>
      <c r="Q3" s="337"/>
      <c r="R3" s="337"/>
      <c r="S3" s="337"/>
      <c r="T3" s="337"/>
      <c r="U3" s="337"/>
      <c r="V3" s="337" t="s">
        <v>312</v>
      </c>
      <c r="W3" s="339" t="s">
        <v>313</v>
      </c>
    </row>
    <row r="4" spans="1:23" ht="57" thickBot="1" x14ac:dyDescent="0.25">
      <c r="A4" s="351"/>
      <c r="B4" s="352"/>
      <c r="C4" s="352"/>
      <c r="D4" s="352"/>
      <c r="E4" s="352"/>
      <c r="F4" s="352"/>
      <c r="G4" s="354"/>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38"/>
      <c r="W4" s="340"/>
    </row>
    <row r="5" spans="1:23" ht="22.5" x14ac:dyDescent="0.2">
      <c r="A5" s="341">
        <v>1</v>
      </c>
      <c r="B5" s="342"/>
      <c r="C5" s="342"/>
      <c r="D5" s="342"/>
      <c r="E5" s="342"/>
      <c r="F5" s="342"/>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43" t="s">
        <v>328</v>
      </c>
      <c r="B6" s="343"/>
      <c r="C6" s="343"/>
      <c r="D6" s="343"/>
      <c r="E6" s="343"/>
      <c r="F6" s="343"/>
      <c r="G6" s="343"/>
      <c r="H6" s="343"/>
      <c r="I6" s="343"/>
      <c r="J6" s="343"/>
      <c r="K6" s="343"/>
      <c r="L6" s="343"/>
      <c r="M6" s="343"/>
      <c r="N6" s="344"/>
      <c r="O6" s="344"/>
      <c r="P6" s="344"/>
      <c r="Q6" s="344"/>
      <c r="R6" s="344"/>
      <c r="S6" s="344"/>
      <c r="T6" s="344"/>
      <c r="U6" s="344"/>
      <c r="V6" s="344"/>
      <c r="W6" s="345"/>
    </row>
    <row r="7" spans="1:23" x14ac:dyDescent="0.2">
      <c r="A7" s="335" t="s">
        <v>378</v>
      </c>
      <c r="B7" s="335"/>
      <c r="C7" s="335"/>
      <c r="D7" s="335"/>
      <c r="E7" s="335"/>
      <c r="F7" s="335"/>
      <c r="G7" s="8">
        <v>1</v>
      </c>
      <c r="H7" s="150">
        <v>169186800</v>
      </c>
      <c r="I7" s="77">
        <v>88107087</v>
      </c>
      <c r="J7" s="77">
        <v>8459340</v>
      </c>
      <c r="K7" s="77">
        <v>8904560</v>
      </c>
      <c r="L7" s="77">
        <v>1066316</v>
      </c>
      <c r="M7" s="77">
        <v>0</v>
      </c>
      <c r="N7" s="77">
        <v>22889786</v>
      </c>
      <c r="O7" s="77">
        <v>0</v>
      </c>
      <c r="P7" s="77">
        <v>0</v>
      </c>
      <c r="Q7" s="77">
        <v>0</v>
      </c>
      <c r="R7" s="77">
        <v>0</v>
      </c>
      <c r="S7" s="77">
        <v>111122215</v>
      </c>
      <c r="T7" s="77">
        <v>1996481</v>
      </c>
      <c r="U7" s="78">
        <f>H7+I7+J7+K7-L7+M7+N7+O7+P7+Q7+R7+S7+T7</f>
        <v>409599953</v>
      </c>
      <c r="V7" s="77">
        <v>0</v>
      </c>
      <c r="W7" s="78">
        <f>U7+V7</f>
        <v>409599953</v>
      </c>
    </row>
    <row r="8" spans="1:23" x14ac:dyDescent="0.2">
      <c r="A8" s="330" t="s">
        <v>329</v>
      </c>
      <c r="B8" s="330"/>
      <c r="C8" s="330"/>
      <c r="D8" s="330"/>
      <c r="E8" s="330"/>
      <c r="F8" s="33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30" t="s">
        <v>330</v>
      </c>
      <c r="B9" s="330"/>
      <c r="C9" s="330"/>
      <c r="D9" s="330"/>
      <c r="E9" s="330"/>
      <c r="F9" s="33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36" t="s">
        <v>379</v>
      </c>
      <c r="B10" s="336"/>
      <c r="C10" s="336"/>
      <c r="D10" s="336"/>
      <c r="E10" s="336"/>
      <c r="F10" s="336"/>
      <c r="G10" s="9">
        <v>4</v>
      </c>
      <c r="H10" s="79">
        <f>H7+H8+H9</f>
        <v>169186800</v>
      </c>
      <c r="I10" s="79">
        <f t="shared" ref="I10:W10" si="2">I7+I8+I9</f>
        <v>88107087</v>
      </c>
      <c r="J10" s="79">
        <f t="shared" si="2"/>
        <v>8459340</v>
      </c>
      <c r="K10" s="79">
        <f t="shared" si="2"/>
        <v>8904560</v>
      </c>
      <c r="L10" s="79">
        <f t="shared" si="2"/>
        <v>1066316</v>
      </c>
      <c r="M10" s="79">
        <f t="shared" si="2"/>
        <v>0</v>
      </c>
      <c r="N10" s="79">
        <f t="shared" si="2"/>
        <v>22889786</v>
      </c>
      <c r="O10" s="79">
        <f t="shared" si="2"/>
        <v>0</v>
      </c>
      <c r="P10" s="79">
        <f t="shared" si="2"/>
        <v>0</v>
      </c>
      <c r="Q10" s="79">
        <f t="shared" si="2"/>
        <v>0</v>
      </c>
      <c r="R10" s="79">
        <f t="shared" si="2"/>
        <v>0</v>
      </c>
      <c r="S10" s="79">
        <f t="shared" si="2"/>
        <v>111122215</v>
      </c>
      <c r="T10" s="79">
        <f t="shared" si="2"/>
        <v>1996481</v>
      </c>
      <c r="U10" s="79">
        <f t="shared" si="2"/>
        <v>409599953</v>
      </c>
      <c r="V10" s="79">
        <f t="shared" si="2"/>
        <v>0</v>
      </c>
      <c r="W10" s="79">
        <f t="shared" si="2"/>
        <v>409599953</v>
      </c>
    </row>
    <row r="11" spans="1:23" x14ac:dyDescent="0.2">
      <c r="A11" s="330" t="s">
        <v>331</v>
      </c>
      <c r="B11" s="330"/>
      <c r="C11" s="330"/>
      <c r="D11" s="330"/>
      <c r="E11" s="330"/>
      <c r="F11" s="330"/>
      <c r="G11" s="8">
        <v>5</v>
      </c>
      <c r="H11" s="81">
        <v>0</v>
      </c>
      <c r="I11" s="81">
        <v>0</v>
      </c>
      <c r="J11" s="81">
        <v>0</v>
      </c>
      <c r="K11" s="81">
        <v>0</v>
      </c>
      <c r="L11" s="81">
        <v>0</v>
      </c>
      <c r="M11" s="81">
        <v>0</v>
      </c>
      <c r="N11" s="81">
        <v>0</v>
      </c>
      <c r="O11" s="81">
        <v>0</v>
      </c>
      <c r="P11" s="81">
        <v>0</v>
      </c>
      <c r="Q11" s="81">
        <v>0</v>
      </c>
      <c r="R11" s="81">
        <v>0</v>
      </c>
      <c r="S11" s="81">
        <v>0</v>
      </c>
      <c r="T11" s="77">
        <v>521863</v>
      </c>
      <c r="U11" s="78">
        <f>H11+I11+J11+K11-L11+M11+N11+O11+P11+Q11+R11+S11+T11</f>
        <v>521863</v>
      </c>
      <c r="V11" s="77">
        <v>0</v>
      </c>
      <c r="W11" s="78">
        <f t="shared" ref="W11:W28" si="3">U11+V11</f>
        <v>521863</v>
      </c>
    </row>
    <row r="12" spans="1:23" x14ac:dyDescent="0.2">
      <c r="A12" s="330" t="s">
        <v>332</v>
      </c>
      <c r="B12" s="330"/>
      <c r="C12" s="330"/>
      <c r="D12" s="330"/>
      <c r="E12" s="330"/>
      <c r="F12" s="33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30" t="s">
        <v>333</v>
      </c>
      <c r="B13" s="330"/>
      <c r="C13" s="330"/>
      <c r="D13" s="330"/>
      <c r="E13" s="330"/>
      <c r="F13" s="33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30" t="s">
        <v>334</v>
      </c>
      <c r="B14" s="330"/>
      <c r="C14" s="330"/>
      <c r="D14" s="330"/>
      <c r="E14" s="330"/>
      <c r="F14" s="33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30" t="s">
        <v>335</v>
      </c>
      <c r="B15" s="330"/>
      <c r="C15" s="330"/>
      <c r="D15" s="330"/>
      <c r="E15" s="330"/>
      <c r="F15" s="33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30" t="s">
        <v>336</v>
      </c>
      <c r="B16" s="330"/>
      <c r="C16" s="330"/>
      <c r="D16" s="330"/>
      <c r="E16" s="330"/>
      <c r="F16" s="33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30" t="s">
        <v>337</v>
      </c>
      <c r="B17" s="330"/>
      <c r="C17" s="330"/>
      <c r="D17" s="330"/>
      <c r="E17" s="330"/>
      <c r="F17" s="33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30" t="s">
        <v>338</v>
      </c>
      <c r="B18" s="330"/>
      <c r="C18" s="330"/>
      <c r="D18" s="330"/>
      <c r="E18" s="330"/>
      <c r="F18" s="33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30" t="s">
        <v>339</v>
      </c>
      <c r="B19" s="330"/>
      <c r="C19" s="330"/>
      <c r="D19" s="330"/>
      <c r="E19" s="330"/>
      <c r="F19" s="33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30" t="s">
        <v>340</v>
      </c>
      <c r="B20" s="330"/>
      <c r="C20" s="330"/>
      <c r="D20" s="330"/>
      <c r="E20" s="330"/>
      <c r="F20" s="33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30" t="s">
        <v>341</v>
      </c>
      <c r="B21" s="330"/>
      <c r="C21" s="330"/>
      <c r="D21" s="330"/>
      <c r="E21" s="330"/>
      <c r="F21" s="33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30" t="s">
        <v>342</v>
      </c>
      <c r="B22" s="330"/>
      <c r="C22" s="330"/>
      <c r="D22" s="330"/>
      <c r="E22" s="330"/>
      <c r="F22" s="33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30" t="s">
        <v>343</v>
      </c>
      <c r="B23" s="330"/>
      <c r="C23" s="330"/>
      <c r="D23" s="330"/>
      <c r="E23" s="330"/>
      <c r="F23" s="33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30" t="s">
        <v>344</v>
      </c>
      <c r="B24" s="330"/>
      <c r="C24" s="330"/>
      <c r="D24" s="330"/>
      <c r="E24" s="330"/>
      <c r="F24" s="33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30" t="s">
        <v>345</v>
      </c>
      <c r="B25" s="330"/>
      <c r="C25" s="330"/>
      <c r="D25" s="330"/>
      <c r="E25" s="330"/>
      <c r="F25" s="33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30" t="s">
        <v>346</v>
      </c>
      <c r="B26" s="330"/>
      <c r="C26" s="330"/>
      <c r="D26" s="330"/>
      <c r="E26" s="330"/>
      <c r="F26" s="330"/>
      <c r="G26" s="8">
        <v>20</v>
      </c>
      <c r="H26" s="77">
        <v>0</v>
      </c>
      <c r="I26" s="77">
        <v>0</v>
      </c>
      <c r="J26" s="77">
        <v>0</v>
      </c>
      <c r="K26" s="77">
        <v>0</v>
      </c>
      <c r="L26" s="77">
        <v>0</v>
      </c>
      <c r="M26" s="77">
        <v>0</v>
      </c>
      <c r="N26" s="77">
        <v>0</v>
      </c>
      <c r="O26" s="77">
        <v>0</v>
      </c>
      <c r="P26" s="77">
        <v>0</v>
      </c>
      <c r="Q26" s="77">
        <v>0</v>
      </c>
      <c r="R26" s="77">
        <v>0</v>
      </c>
      <c r="S26" s="77">
        <v>1996481</v>
      </c>
      <c r="T26" s="77">
        <v>-1996481</v>
      </c>
      <c r="U26" s="78">
        <f t="shared" si="4"/>
        <v>0</v>
      </c>
      <c r="V26" s="77">
        <v>0</v>
      </c>
      <c r="W26" s="78">
        <f t="shared" si="3"/>
        <v>0</v>
      </c>
    </row>
    <row r="27" spans="1:23" x14ac:dyDescent="0.2">
      <c r="A27" s="330" t="s">
        <v>347</v>
      </c>
      <c r="B27" s="330"/>
      <c r="C27" s="330"/>
      <c r="D27" s="330"/>
      <c r="E27" s="330"/>
      <c r="F27" s="33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330" t="s">
        <v>348</v>
      </c>
      <c r="B28" s="330"/>
      <c r="C28" s="330"/>
      <c r="D28" s="330"/>
      <c r="E28" s="330"/>
      <c r="F28" s="33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31" t="s">
        <v>380</v>
      </c>
      <c r="B29" s="331"/>
      <c r="C29" s="331"/>
      <c r="D29" s="331"/>
      <c r="E29" s="331"/>
      <c r="F29" s="331"/>
      <c r="G29" s="10">
        <v>23</v>
      </c>
      <c r="H29" s="80">
        <f>SUM(H10:H28)</f>
        <v>169186800</v>
      </c>
      <c r="I29" s="80">
        <f t="shared" ref="I29:W29" si="5">SUM(I10:I28)</f>
        <v>88107087</v>
      </c>
      <c r="J29" s="80">
        <f t="shared" si="5"/>
        <v>8459340</v>
      </c>
      <c r="K29" s="80">
        <f t="shared" si="5"/>
        <v>8904560</v>
      </c>
      <c r="L29" s="80">
        <f t="shared" si="5"/>
        <v>1066316</v>
      </c>
      <c r="M29" s="80">
        <f t="shared" si="5"/>
        <v>0</v>
      </c>
      <c r="N29" s="80">
        <f t="shared" si="5"/>
        <v>22889786</v>
      </c>
      <c r="O29" s="80">
        <f t="shared" si="5"/>
        <v>0</v>
      </c>
      <c r="P29" s="80">
        <f t="shared" si="5"/>
        <v>0</v>
      </c>
      <c r="Q29" s="80">
        <f t="shared" si="5"/>
        <v>0</v>
      </c>
      <c r="R29" s="80">
        <f t="shared" si="5"/>
        <v>0</v>
      </c>
      <c r="S29" s="80">
        <f t="shared" si="5"/>
        <v>113118696</v>
      </c>
      <c r="T29" s="80">
        <f t="shared" si="5"/>
        <v>521863</v>
      </c>
      <c r="U29" s="80">
        <f t="shared" si="5"/>
        <v>410121816</v>
      </c>
      <c r="V29" s="80">
        <f t="shared" si="5"/>
        <v>0</v>
      </c>
      <c r="W29" s="80">
        <f t="shared" si="5"/>
        <v>410121816</v>
      </c>
    </row>
    <row r="30" spans="1:23" x14ac:dyDescent="0.2">
      <c r="A30" s="332" t="s">
        <v>349</v>
      </c>
      <c r="B30" s="333"/>
      <c r="C30" s="333"/>
      <c r="D30" s="333"/>
      <c r="E30" s="333"/>
      <c r="F30" s="333"/>
      <c r="G30" s="333"/>
      <c r="H30" s="333"/>
      <c r="I30" s="333"/>
      <c r="J30" s="333"/>
      <c r="K30" s="333"/>
      <c r="L30" s="333"/>
      <c r="M30" s="333"/>
      <c r="N30" s="333"/>
      <c r="O30" s="333"/>
      <c r="P30" s="333"/>
      <c r="Q30" s="333"/>
      <c r="R30" s="333"/>
      <c r="S30" s="333"/>
      <c r="T30" s="333"/>
      <c r="U30" s="333"/>
      <c r="V30" s="333"/>
      <c r="W30" s="333"/>
    </row>
    <row r="31" spans="1:23" ht="36.75" customHeight="1" x14ac:dyDescent="0.2">
      <c r="A31" s="328" t="s">
        <v>350</v>
      </c>
      <c r="B31" s="328"/>
      <c r="C31" s="328"/>
      <c r="D31" s="328"/>
      <c r="E31" s="328"/>
      <c r="F31" s="328"/>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28" t="s">
        <v>351</v>
      </c>
      <c r="B32" s="328"/>
      <c r="C32" s="328"/>
      <c r="D32" s="328"/>
      <c r="E32" s="328"/>
      <c r="F32" s="328"/>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521863</v>
      </c>
      <c r="U32" s="79">
        <f t="shared" si="7"/>
        <v>521863</v>
      </c>
      <c r="V32" s="79">
        <f t="shared" si="7"/>
        <v>0</v>
      </c>
      <c r="W32" s="79">
        <f t="shared" si="7"/>
        <v>521863</v>
      </c>
    </row>
    <row r="33" spans="1:23" ht="30.75" customHeight="1" x14ac:dyDescent="0.2">
      <c r="A33" s="329" t="s">
        <v>352</v>
      </c>
      <c r="B33" s="329"/>
      <c r="C33" s="329"/>
      <c r="D33" s="329"/>
      <c r="E33" s="329"/>
      <c r="F33" s="329"/>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1996481</v>
      </c>
      <c r="T33" s="80">
        <f t="shared" si="8"/>
        <v>-1996481</v>
      </c>
      <c r="U33" s="80">
        <f t="shared" si="8"/>
        <v>0</v>
      </c>
      <c r="V33" s="80">
        <f t="shared" si="8"/>
        <v>0</v>
      </c>
      <c r="W33" s="80">
        <f t="shared" si="8"/>
        <v>0</v>
      </c>
    </row>
    <row r="34" spans="1:23" x14ac:dyDescent="0.2">
      <c r="A34" s="332" t="s">
        <v>353</v>
      </c>
      <c r="B34" s="334"/>
      <c r="C34" s="334"/>
      <c r="D34" s="334"/>
      <c r="E34" s="334"/>
      <c r="F34" s="334"/>
      <c r="G34" s="334"/>
      <c r="H34" s="334"/>
      <c r="I34" s="334"/>
      <c r="J34" s="334"/>
      <c r="K34" s="334"/>
      <c r="L34" s="334"/>
      <c r="M34" s="334"/>
      <c r="N34" s="334"/>
      <c r="O34" s="334"/>
      <c r="P34" s="334"/>
      <c r="Q34" s="334"/>
      <c r="R34" s="334"/>
      <c r="S34" s="334"/>
      <c r="T34" s="334"/>
      <c r="U34" s="334"/>
      <c r="V34" s="334"/>
      <c r="W34" s="334"/>
    </row>
    <row r="35" spans="1:23" x14ac:dyDescent="0.2">
      <c r="A35" s="335" t="s">
        <v>381</v>
      </c>
      <c r="B35" s="335"/>
      <c r="C35" s="335"/>
      <c r="D35" s="335"/>
      <c r="E35" s="335"/>
      <c r="F35" s="335"/>
      <c r="G35" s="8">
        <v>27</v>
      </c>
      <c r="H35" s="77">
        <v>169186800</v>
      </c>
      <c r="I35" s="77">
        <v>88107087</v>
      </c>
      <c r="J35" s="77">
        <v>8459340</v>
      </c>
      <c r="K35" s="77">
        <v>8904560</v>
      </c>
      <c r="L35" s="77">
        <v>1066316</v>
      </c>
      <c r="M35" s="77">
        <v>0</v>
      </c>
      <c r="N35" s="77">
        <v>22889786</v>
      </c>
      <c r="O35" s="77">
        <v>0</v>
      </c>
      <c r="P35" s="77">
        <v>0</v>
      </c>
      <c r="Q35" s="77">
        <v>0</v>
      </c>
      <c r="R35" s="77">
        <v>0</v>
      </c>
      <c r="S35" s="77">
        <v>113118696</v>
      </c>
      <c r="T35" s="77">
        <v>521863</v>
      </c>
      <c r="U35" s="78">
        <f t="shared" ref="U35:U37" si="9">H35+I35+J35+K35-L35+M35+N35+O35+P35+Q35+R35+S35+T35</f>
        <v>410121816</v>
      </c>
      <c r="V35" s="77">
        <v>0</v>
      </c>
      <c r="W35" s="78">
        <f t="shared" ref="W35:W37" si="10">U35+V35</f>
        <v>410121816</v>
      </c>
    </row>
    <row r="36" spans="1:23" x14ac:dyDescent="0.2">
      <c r="A36" s="330" t="s">
        <v>329</v>
      </c>
      <c r="B36" s="330"/>
      <c r="C36" s="330"/>
      <c r="D36" s="330"/>
      <c r="E36" s="330"/>
      <c r="F36" s="33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30" t="s">
        <v>330</v>
      </c>
      <c r="B37" s="330"/>
      <c r="C37" s="330"/>
      <c r="D37" s="330"/>
      <c r="E37" s="330"/>
      <c r="F37" s="33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36" t="s">
        <v>382</v>
      </c>
      <c r="B38" s="336"/>
      <c r="C38" s="336"/>
      <c r="D38" s="336"/>
      <c r="E38" s="336"/>
      <c r="F38" s="336"/>
      <c r="G38" s="9">
        <v>30</v>
      </c>
      <c r="H38" s="79">
        <f>H35+H36+H37</f>
        <v>169186800</v>
      </c>
      <c r="I38" s="79">
        <f t="shared" ref="I38:W38" si="11">I35+I36+I37</f>
        <v>88107087</v>
      </c>
      <c r="J38" s="79">
        <f t="shared" si="11"/>
        <v>8459340</v>
      </c>
      <c r="K38" s="79">
        <f t="shared" si="11"/>
        <v>8904560</v>
      </c>
      <c r="L38" s="79">
        <f t="shared" si="11"/>
        <v>1066316</v>
      </c>
      <c r="M38" s="79">
        <f t="shared" si="11"/>
        <v>0</v>
      </c>
      <c r="N38" s="79">
        <f t="shared" si="11"/>
        <v>22889786</v>
      </c>
      <c r="O38" s="79">
        <f t="shared" si="11"/>
        <v>0</v>
      </c>
      <c r="P38" s="79">
        <f t="shared" si="11"/>
        <v>0</v>
      </c>
      <c r="Q38" s="79">
        <f t="shared" si="11"/>
        <v>0</v>
      </c>
      <c r="R38" s="79">
        <f t="shared" si="11"/>
        <v>0</v>
      </c>
      <c r="S38" s="79">
        <f t="shared" si="11"/>
        <v>113118696</v>
      </c>
      <c r="T38" s="79">
        <f t="shared" si="11"/>
        <v>521863</v>
      </c>
      <c r="U38" s="79">
        <f t="shared" si="11"/>
        <v>410121816</v>
      </c>
      <c r="V38" s="79">
        <f t="shared" si="11"/>
        <v>0</v>
      </c>
      <c r="W38" s="79">
        <f t="shared" si="11"/>
        <v>410121816</v>
      </c>
    </row>
    <row r="39" spans="1:23" x14ac:dyDescent="0.2">
      <c r="A39" s="330" t="s">
        <v>331</v>
      </c>
      <c r="B39" s="330"/>
      <c r="C39" s="330"/>
      <c r="D39" s="330"/>
      <c r="E39" s="330"/>
      <c r="F39" s="330"/>
      <c r="G39" s="8">
        <v>31</v>
      </c>
      <c r="H39" s="81">
        <v>0</v>
      </c>
      <c r="I39" s="81">
        <v>0</v>
      </c>
      <c r="J39" s="81">
        <v>0</v>
      </c>
      <c r="K39" s="81">
        <v>0</v>
      </c>
      <c r="L39" s="81">
        <v>0</v>
      </c>
      <c r="M39" s="81">
        <v>0</v>
      </c>
      <c r="N39" s="81">
        <v>0</v>
      </c>
      <c r="O39" s="81">
        <v>0</v>
      </c>
      <c r="P39" s="81">
        <v>0</v>
      </c>
      <c r="Q39" s="81">
        <v>0</v>
      </c>
      <c r="R39" s="81">
        <v>0</v>
      </c>
      <c r="S39" s="81">
        <v>0</v>
      </c>
      <c r="T39" s="77">
        <v>-9817090</v>
      </c>
      <c r="U39" s="78">
        <f t="shared" ref="U39:U56" si="12">H39+I39+J39+K39-L39+M39+N39+O39+P39+Q39+R39+S39+T39</f>
        <v>-9817090</v>
      </c>
      <c r="V39" s="77">
        <v>0</v>
      </c>
      <c r="W39" s="78">
        <f t="shared" ref="W39:W56" si="13">U39+V39</f>
        <v>-9817090</v>
      </c>
    </row>
    <row r="40" spans="1:23" x14ac:dyDescent="0.2">
      <c r="A40" s="330" t="s">
        <v>332</v>
      </c>
      <c r="B40" s="330"/>
      <c r="C40" s="330"/>
      <c r="D40" s="330"/>
      <c r="E40" s="330"/>
      <c r="F40" s="33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30" t="s">
        <v>354</v>
      </c>
      <c r="B41" s="330"/>
      <c r="C41" s="330"/>
      <c r="D41" s="330"/>
      <c r="E41" s="330"/>
      <c r="F41" s="33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30" t="s">
        <v>334</v>
      </c>
      <c r="B42" s="330"/>
      <c r="C42" s="330"/>
      <c r="D42" s="330"/>
      <c r="E42" s="330"/>
      <c r="F42" s="33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30" t="s">
        <v>335</v>
      </c>
      <c r="B43" s="330"/>
      <c r="C43" s="330"/>
      <c r="D43" s="330"/>
      <c r="E43" s="330"/>
      <c r="F43" s="33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30" t="s">
        <v>336</v>
      </c>
      <c r="B44" s="330"/>
      <c r="C44" s="330"/>
      <c r="D44" s="330"/>
      <c r="E44" s="330"/>
      <c r="F44" s="33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30" t="s">
        <v>355</v>
      </c>
      <c r="B45" s="330"/>
      <c r="C45" s="330"/>
      <c r="D45" s="330"/>
      <c r="E45" s="330"/>
      <c r="F45" s="33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30" t="s">
        <v>338</v>
      </c>
      <c r="B46" s="330"/>
      <c r="C46" s="330"/>
      <c r="D46" s="330"/>
      <c r="E46" s="330"/>
      <c r="F46" s="33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30" t="s">
        <v>339</v>
      </c>
      <c r="B47" s="330"/>
      <c r="C47" s="330"/>
      <c r="D47" s="330"/>
      <c r="E47" s="330"/>
      <c r="F47" s="33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30" t="s">
        <v>340</v>
      </c>
      <c r="B48" s="330"/>
      <c r="C48" s="330"/>
      <c r="D48" s="330"/>
      <c r="E48" s="330"/>
      <c r="F48" s="33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30" t="s">
        <v>356</v>
      </c>
      <c r="B49" s="330"/>
      <c r="C49" s="330"/>
      <c r="D49" s="330"/>
      <c r="E49" s="330"/>
      <c r="F49" s="33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30" t="s">
        <v>342</v>
      </c>
      <c r="B50" s="330"/>
      <c r="C50" s="330"/>
      <c r="D50" s="330"/>
      <c r="E50" s="330"/>
      <c r="F50" s="33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30" t="s">
        <v>357</v>
      </c>
      <c r="B51" s="330"/>
      <c r="C51" s="330"/>
      <c r="D51" s="330"/>
      <c r="E51" s="330"/>
      <c r="F51" s="33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30" t="s">
        <v>344</v>
      </c>
      <c r="B52" s="330"/>
      <c r="C52" s="330"/>
      <c r="D52" s="330"/>
      <c r="E52" s="330"/>
      <c r="F52" s="33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30" t="s">
        <v>345</v>
      </c>
      <c r="B53" s="330"/>
      <c r="C53" s="330"/>
      <c r="D53" s="330"/>
      <c r="E53" s="330"/>
      <c r="F53" s="33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30" t="s">
        <v>346</v>
      </c>
      <c r="B54" s="330"/>
      <c r="C54" s="330"/>
      <c r="D54" s="330"/>
      <c r="E54" s="330"/>
      <c r="F54" s="330"/>
      <c r="G54" s="8">
        <v>46</v>
      </c>
      <c r="H54" s="77">
        <v>0</v>
      </c>
      <c r="I54" s="77">
        <v>0</v>
      </c>
      <c r="J54" s="77">
        <v>0</v>
      </c>
      <c r="K54" s="77">
        <v>0</v>
      </c>
      <c r="L54" s="77">
        <v>0</v>
      </c>
      <c r="M54" s="77">
        <v>0</v>
      </c>
      <c r="N54" s="77">
        <v>0</v>
      </c>
      <c r="O54" s="77">
        <v>0</v>
      </c>
      <c r="P54" s="77">
        <v>0</v>
      </c>
      <c r="Q54" s="77">
        <v>0</v>
      </c>
      <c r="R54" s="77">
        <v>0</v>
      </c>
      <c r="S54" s="77">
        <v>521863</v>
      </c>
      <c r="T54" s="77">
        <v>-521863</v>
      </c>
      <c r="U54" s="78">
        <f t="shared" si="12"/>
        <v>0</v>
      </c>
      <c r="V54" s="77">
        <v>0</v>
      </c>
      <c r="W54" s="78">
        <f t="shared" si="13"/>
        <v>0</v>
      </c>
    </row>
    <row r="55" spans="1:23" x14ac:dyDescent="0.2">
      <c r="A55" s="330" t="s">
        <v>347</v>
      </c>
      <c r="B55" s="330"/>
      <c r="C55" s="330"/>
      <c r="D55" s="330"/>
      <c r="E55" s="330"/>
      <c r="F55" s="330"/>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330" t="s">
        <v>348</v>
      </c>
      <c r="B56" s="330"/>
      <c r="C56" s="330"/>
      <c r="D56" s="330"/>
      <c r="E56" s="330"/>
      <c r="F56" s="33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31" t="s">
        <v>383</v>
      </c>
      <c r="B57" s="331"/>
      <c r="C57" s="331"/>
      <c r="D57" s="331"/>
      <c r="E57" s="331"/>
      <c r="F57" s="331"/>
      <c r="G57" s="10">
        <v>49</v>
      </c>
      <c r="H57" s="80">
        <f>SUM(H38:H56)</f>
        <v>169186800</v>
      </c>
      <c r="I57" s="80">
        <f t="shared" ref="I57:W57" si="14">SUM(I38:I56)</f>
        <v>88107087</v>
      </c>
      <c r="J57" s="80">
        <f t="shared" si="14"/>
        <v>8459340</v>
      </c>
      <c r="K57" s="80">
        <f t="shared" si="14"/>
        <v>8904560</v>
      </c>
      <c r="L57" s="80">
        <f t="shared" si="14"/>
        <v>1066316</v>
      </c>
      <c r="M57" s="80">
        <f t="shared" si="14"/>
        <v>0</v>
      </c>
      <c r="N57" s="80">
        <f t="shared" si="14"/>
        <v>22889786</v>
      </c>
      <c r="O57" s="80">
        <f t="shared" si="14"/>
        <v>0</v>
      </c>
      <c r="P57" s="80">
        <f t="shared" si="14"/>
        <v>0</v>
      </c>
      <c r="Q57" s="80">
        <f t="shared" si="14"/>
        <v>0</v>
      </c>
      <c r="R57" s="80">
        <f t="shared" si="14"/>
        <v>0</v>
      </c>
      <c r="S57" s="80">
        <f t="shared" si="14"/>
        <v>113640559</v>
      </c>
      <c r="T57" s="80">
        <f t="shared" si="14"/>
        <v>-9817090</v>
      </c>
      <c r="U57" s="80">
        <f t="shared" si="14"/>
        <v>400304726</v>
      </c>
      <c r="V57" s="80">
        <f t="shared" si="14"/>
        <v>0</v>
      </c>
      <c r="W57" s="80">
        <f t="shared" si="14"/>
        <v>400304726</v>
      </c>
    </row>
    <row r="58" spans="1:23" x14ac:dyDescent="0.2">
      <c r="A58" s="332" t="s">
        <v>349</v>
      </c>
      <c r="B58" s="333"/>
      <c r="C58" s="333"/>
      <c r="D58" s="333"/>
      <c r="E58" s="333"/>
      <c r="F58" s="333"/>
      <c r="G58" s="333"/>
      <c r="H58" s="333"/>
      <c r="I58" s="333"/>
      <c r="J58" s="333"/>
      <c r="K58" s="333"/>
      <c r="L58" s="333"/>
      <c r="M58" s="333"/>
      <c r="N58" s="333"/>
      <c r="O58" s="333"/>
      <c r="P58" s="333"/>
      <c r="Q58" s="333"/>
      <c r="R58" s="333"/>
      <c r="S58" s="333"/>
      <c r="T58" s="333"/>
      <c r="U58" s="333"/>
      <c r="V58" s="333"/>
      <c r="W58" s="333"/>
    </row>
    <row r="59" spans="1:23" ht="31.5" customHeight="1" x14ac:dyDescent="0.2">
      <c r="A59" s="328" t="s">
        <v>358</v>
      </c>
      <c r="B59" s="328"/>
      <c r="C59" s="328"/>
      <c r="D59" s="328"/>
      <c r="E59" s="328"/>
      <c r="F59" s="328"/>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328" t="s">
        <v>359</v>
      </c>
      <c r="B60" s="328"/>
      <c r="C60" s="328"/>
      <c r="D60" s="328"/>
      <c r="E60" s="328"/>
      <c r="F60" s="328"/>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-9817090</v>
      </c>
      <c r="U60" s="79">
        <f t="shared" si="16"/>
        <v>-9817090</v>
      </c>
      <c r="V60" s="79">
        <f t="shared" si="16"/>
        <v>0</v>
      </c>
      <c r="W60" s="79">
        <f t="shared" si="16"/>
        <v>-9817090</v>
      </c>
    </row>
    <row r="61" spans="1:23" ht="29.25" customHeight="1" x14ac:dyDescent="0.2">
      <c r="A61" s="329" t="s">
        <v>360</v>
      </c>
      <c r="B61" s="329"/>
      <c r="C61" s="329"/>
      <c r="D61" s="329"/>
      <c r="E61" s="329"/>
      <c r="F61" s="329"/>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521863</v>
      </c>
      <c r="T61" s="80">
        <f t="shared" si="17"/>
        <v>-521863</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 right="0" top="0"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19"/>
  <sheetViews>
    <sheetView view="pageBreakPreview" topLeftCell="A31" zoomScale="60" zoomScaleNormal="75" workbookViewId="0">
      <selection activeCell="O20" sqref="O20"/>
    </sheetView>
  </sheetViews>
  <sheetFormatPr defaultRowHeight="12.75" x14ac:dyDescent="0.2"/>
  <cols>
    <col min="10" max="10" width="217.42578125" customWidth="1"/>
  </cols>
  <sheetData>
    <row r="1" spans="1:10" x14ac:dyDescent="0.2">
      <c r="A1" s="355" t="s">
        <v>450</v>
      </c>
      <c r="B1" s="356"/>
      <c r="C1" s="356"/>
      <c r="D1" s="356"/>
      <c r="E1" s="356"/>
      <c r="F1" s="356"/>
      <c r="G1" s="356"/>
      <c r="H1" s="356"/>
      <c r="I1" s="356"/>
      <c r="J1" s="356"/>
    </row>
    <row r="2" spans="1:10" x14ac:dyDescent="0.2">
      <c r="A2" s="356"/>
      <c r="B2" s="356"/>
      <c r="C2" s="356"/>
      <c r="D2" s="356"/>
      <c r="E2" s="356"/>
      <c r="F2" s="356"/>
      <c r="G2" s="356"/>
      <c r="H2" s="356"/>
      <c r="I2" s="356"/>
      <c r="J2" s="356"/>
    </row>
    <row r="3" spans="1:10" x14ac:dyDescent="0.2">
      <c r="A3" s="356"/>
      <c r="B3" s="356"/>
      <c r="C3" s="356"/>
      <c r="D3" s="356"/>
      <c r="E3" s="356"/>
      <c r="F3" s="356"/>
      <c r="G3" s="356"/>
      <c r="H3" s="356"/>
      <c r="I3" s="356"/>
      <c r="J3" s="356"/>
    </row>
    <row r="4" spans="1:10" x14ac:dyDescent="0.2">
      <c r="A4" s="356"/>
      <c r="B4" s="356"/>
      <c r="C4" s="356"/>
      <c r="D4" s="356"/>
      <c r="E4" s="356"/>
      <c r="F4" s="356"/>
      <c r="G4" s="356"/>
      <c r="H4" s="356"/>
      <c r="I4" s="356"/>
      <c r="J4" s="356"/>
    </row>
    <row r="5" spans="1:10" x14ac:dyDescent="0.2">
      <c r="A5" s="356"/>
      <c r="B5" s="356"/>
      <c r="C5" s="356"/>
      <c r="D5" s="356"/>
      <c r="E5" s="356"/>
      <c r="F5" s="356"/>
      <c r="G5" s="356"/>
      <c r="H5" s="356"/>
      <c r="I5" s="356"/>
      <c r="J5" s="356"/>
    </row>
    <row r="6" spans="1:10" x14ac:dyDescent="0.2">
      <c r="A6" s="356"/>
      <c r="B6" s="356"/>
      <c r="C6" s="356"/>
      <c r="D6" s="356"/>
      <c r="E6" s="356"/>
      <c r="F6" s="356"/>
      <c r="G6" s="356"/>
      <c r="H6" s="356"/>
      <c r="I6" s="356"/>
      <c r="J6" s="356"/>
    </row>
    <row r="7" spans="1:10" x14ac:dyDescent="0.2">
      <c r="A7" s="356"/>
      <c r="B7" s="356"/>
      <c r="C7" s="356"/>
      <c r="D7" s="356"/>
      <c r="E7" s="356"/>
      <c r="F7" s="356"/>
      <c r="G7" s="356"/>
      <c r="H7" s="356"/>
      <c r="I7" s="356"/>
      <c r="J7" s="356"/>
    </row>
    <row r="8" spans="1:10" x14ac:dyDescent="0.2">
      <c r="A8" s="356"/>
      <c r="B8" s="356"/>
      <c r="C8" s="356"/>
      <c r="D8" s="356"/>
      <c r="E8" s="356"/>
      <c r="F8" s="356"/>
      <c r="G8" s="356"/>
      <c r="H8" s="356"/>
      <c r="I8" s="356"/>
      <c r="J8" s="356"/>
    </row>
    <row r="9" spans="1:10" x14ac:dyDescent="0.2">
      <c r="A9" s="356"/>
      <c r="B9" s="356"/>
      <c r="C9" s="356"/>
      <c r="D9" s="356"/>
      <c r="E9" s="356"/>
      <c r="F9" s="356"/>
      <c r="G9" s="356"/>
      <c r="H9" s="356"/>
      <c r="I9" s="356"/>
      <c r="J9" s="356"/>
    </row>
    <row r="10" spans="1:10" x14ac:dyDescent="0.2">
      <c r="A10" s="356"/>
      <c r="B10" s="356"/>
      <c r="C10" s="356"/>
      <c r="D10" s="356"/>
      <c r="E10" s="356"/>
      <c r="F10" s="356"/>
      <c r="G10" s="356"/>
      <c r="H10" s="356"/>
      <c r="I10" s="356"/>
      <c r="J10" s="356"/>
    </row>
    <row r="11" spans="1:10" x14ac:dyDescent="0.2">
      <c r="A11" s="356"/>
      <c r="B11" s="356"/>
      <c r="C11" s="356"/>
      <c r="D11" s="356"/>
      <c r="E11" s="356"/>
      <c r="F11" s="356"/>
      <c r="G11" s="356"/>
      <c r="H11" s="356"/>
      <c r="I11" s="356"/>
      <c r="J11" s="356"/>
    </row>
    <row r="12" spans="1:10" x14ac:dyDescent="0.2">
      <c r="A12" s="356"/>
      <c r="B12" s="356"/>
      <c r="C12" s="356"/>
      <c r="D12" s="356"/>
      <c r="E12" s="356"/>
      <c r="F12" s="356"/>
      <c r="G12" s="356"/>
      <c r="H12" s="356"/>
      <c r="I12" s="356"/>
      <c r="J12" s="356"/>
    </row>
    <row r="13" spans="1:10" x14ac:dyDescent="0.2">
      <c r="A13" s="356"/>
      <c r="B13" s="356"/>
      <c r="C13" s="356"/>
      <c r="D13" s="356"/>
      <c r="E13" s="356"/>
      <c r="F13" s="356"/>
      <c r="G13" s="356"/>
      <c r="H13" s="356"/>
      <c r="I13" s="356"/>
      <c r="J13" s="356"/>
    </row>
    <row r="14" spans="1:10" x14ac:dyDescent="0.2">
      <c r="A14" s="356"/>
      <c r="B14" s="356"/>
      <c r="C14" s="356"/>
      <c r="D14" s="356"/>
      <c r="E14" s="356"/>
      <c r="F14" s="356"/>
      <c r="G14" s="356"/>
      <c r="H14" s="356"/>
      <c r="I14" s="356"/>
      <c r="J14" s="356"/>
    </row>
    <row r="15" spans="1:10" x14ac:dyDescent="0.2">
      <c r="A15" s="356"/>
      <c r="B15" s="356"/>
      <c r="C15" s="356"/>
      <c r="D15" s="356"/>
      <c r="E15" s="356"/>
      <c r="F15" s="356"/>
      <c r="G15" s="356"/>
      <c r="H15" s="356"/>
      <c r="I15" s="356"/>
      <c r="J15" s="356"/>
    </row>
    <row r="16" spans="1:10" x14ac:dyDescent="0.2">
      <c r="A16" s="356"/>
      <c r="B16" s="356"/>
      <c r="C16" s="356"/>
      <c r="D16" s="356"/>
      <c r="E16" s="356"/>
      <c r="F16" s="356"/>
      <c r="G16" s="356"/>
      <c r="H16" s="356"/>
      <c r="I16" s="356"/>
      <c r="J16" s="356"/>
    </row>
    <row r="17" spans="1:10" x14ac:dyDescent="0.2">
      <c r="A17" s="356"/>
      <c r="B17" s="356"/>
      <c r="C17" s="356"/>
      <c r="D17" s="356"/>
      <c r="E17" s="356"/>
      <c r="F17" s="356"/>
      <c r="G17" s="356"/>
      <c r="H17" s="356"/>
      <c r="I17" s="356"/>
      <c r="J17" s="356"/>
    </row>
    <row r="18" spans="1:10" x14ac:dyDescent="0.2">
      <c r="A18" s="356"/>
      <c r="B18" s="356"/>
      <c r="C18" s="356"/>
      <c r="D18" s="356"/>
      <c r="E18" s="356"/>
      <c r="F18" s="356"/>
      <c r="G18" s="356"/>
      <c r="H18" s="356"/>
      <c r="I18" s="356"/>
      <c r="J18" s="356"/>
    </row>
    <row r="19" spans="1:10" x14ac:dyDescent="0.2">
      <c r="A19" s="356"/>
      <c r="B19" s="356"/>
      <c r="C19" s="356"/>
      <c r="D19" s="356"/>
      <c r="E19" s="356"/>
      <c r="F19" s="356"/>
      <c r="G19" s="356"/>
      <c r="H19" s="356"/>
      <c r="I19" s="356"/>
      <c r="J19" s="356"/>
    </row>
    <row r="20" spans="1:10" x14ac:dyDescent="0.2">
      <c r="A20" s="356"/>
      <c r="B20" s="356"/>
      <c r="C20" s="356"/>
      <c r="D20" s="356"/>
      <c r="E20" s="356"/>
      <c r="F20" s="356"/>
      <c r="G20" s="356"/>
      <c r="H20" s="356"/>
      <c r="I20" s="356"/>
      <c r="J20" s="356"/>
    </row>
    <row r="21" spans="1:10" x14ac:dyDescent="0.2">
      <c r="A21" s="356"/>
      <c r="B21" s="356"/>
      <c r="C21" s="356"/>
      <c r="D21" s="356"/>
      <c r="E21" s="356"/>
      <c r="F21" s="356"/>
      <c r="G21" s="356"/>
      <c r="H21" s="356"/>
      <c r="I21" s="356"/>
      <c r="J21" s="356"/>
    </row>
    <row r="22" spans="1:10" x14ac:dyDescent="0.2">
      <c r="A22" s="356"/>
      <c r="B22" s="356"/>
      <c r="C22" s="356"/>
      <c r="D22" s="356"/>
      <c r="E22" s="356"/>
      <c r="F22" s="356"/>
      <c r="G22" s="356"/>
      <c r="H22" s="356"/>
      <c r="I22" s="356"/>
      <c r="J22" s="356"/>
    </row>
    <row r="23" spans="1:10" x14ac:dyDescent="0.2">
      <c r="A23" s="356"/>
      <c r="B23" s="356"/>
      <c r="C23" s="356"/>
      <c r="D23" s="356"/>
      <c r="E23" s="356"/>
      <c r="F23" s="356"/>
      <c r="G23" s="356"/>
      <c r="H23" s="356"/>
      <c r="I23" s="356"/>
      <c r="J23" s="356"/>
    </row>
    <row r="24" spans="1:10" x14ac:dyDescent="0.2">
      <c r="A24" s="356"/>
      <c r="B24" s="356"/>
      <c r="C24" s="356"/>
      <c r="D24" s="356"/>
      <c r="E24" s="356"/>
      <c r="F24" s="356"/>
      <c r="G24" s="356"/>
      <c r="H24" s="356"/>
      <c r="I24" s="356"/>
      <c r="J24" s="356"/>
    </row>
    <row r="25" spans="1:10" ht="119.25" customHeight="1" x14ac:dyDescent="0.2">
      <c r="A25" s="356"/>
      <c r="B25" s="356"/>
      <c r="C25" s="356"/>
      <c r="D25" s="356"/>
      <c r="E25" s="356"/>
      <c r="F25" s="356"/>
      <c r="G25" s="356"/>
      <c r="H25" s="356"/>
      <c r="I25" s="356"/>
      <c r="J25" s="356"/>
    </row>
    <row r="26" spans="1:10" ht="90" customHeight="1" x14ac:dyDescent="0.2">
      <c r="A26" s="356"/>
      <c r="B26" s="356"/>
      <c r="C26" s="356"/>
      <c r="D26" s="356"/>
      <c r="E26" s="356"/>
      <c r="F26" s="356"/>
      <c r="G26" s="356"/>
      <c r="H26" s="356"/>
      <c r="I26" s="356"/>
      <c r="J26" s="356"/>
    </row>
    <row r="27" spans="1:10" ht="87" customHeight="1" x14ac:dyDescent="0.2">
      <c r="A27" s="356"/>
      <c r="B27" s="356"/>
      <c r="C27" s="356"/>
      <c r="D27" s="356"/>
      <c r="E27" s="356"/>
      <c r="F27" s="356"/>
      <c r="G27" s="356"/>
      <c r="H27" s="356"/>
      <c r="I27" s="356"/>
      <c r="J27" s="356"/>
    </row>
    <row r="28" spans="1:10" ht="84" customHeight="1" x14ac:dyDescent="0.2">
      <c r="A28" s="356"/>
      <c r="B28" s="356"/>
      <c r="C28" s="356"/>
      <c r="D28" s="356"/>
      <c r="E28" s="356"/>
      <c r="F28" s="356"/>
      <c r="G28" s="356"/>
      <c r="H28" s="356"/>
      <c r="I28" s="356"/>
      <c r="J28" s="356"/>
    </row>
    <row r="29" spans="1:10" ht="148.5" customHeight="1" x14ac:dyDescent="0.2">
      <c r="A29" s="356"/>
      <c r="B29" s="356"/>
      <c r="C29" s="356"/>
      <c r="D29" s="356"/>
      <c r="E29" s="356"/>
      <c r="F29" s="356"/>
      <c r="G29" s="356"/>
      <c r="H29" s="356"/>
      <c r="I29" s="356"/>
      <c r="J29" s="356"/>
    </row>
    <row r="30" spans="1:10" ht="379.5" customHeight="1" x14ac:dyDescent="0.2">
      <c r="A30" s="356"/>
      <c r="B30" s="356"/>
      <c r="C30" s="356"/>
      <c r="D30" s="356"/>
      <c r="E30" s="356"/>
      <c r="F30" s="356"/>
      <c r="G30" s="356"/>
      <c r="H30" s="356"/>
      <c r="I30" s="356"/>
      <c r="J30" s="356"/>
    </row>
    <row r="31" spans="1:10" ht="13.15" customHeight="1" x14ac:dyDescent="0.2">
      <c r="A31" s="357" t="s">
        <v>449</v>
      </c>
      <c r="B31" s="358"/>
      <c r="C31" s="358"/>
      <c r="D31" s="358"/>
      <c r="E31" s="358"/>
      <c r="F31" s="358"/>
      <c r="G31" s="358"/>
      <c r="H31" s="358"/>
      <c r="I31" s="358"/>
      <c r="J31" s="358"/>
    </row>
    <row r="32" spans="1:10" ht="13.15" customHeight="1" x14ac:dyDescent="0.2">
      <c r="A32" s="358"/>
      <c r="B32" s="358"/>
      <c r="C32" s="358"/>
      <c r="D32" s="358"/>
      <c r="E32" s="358"/>
      <c r="F32" s="358"/>
      <c r="G32" s="358"/>
      <c r="H32" s="358"/>
      <c r="I32" s="358"/>
      <c r="J32" s="358"/>
    </row>
    <row r="33" spans="1:10" ht="13.15" customHeight="1" x14ac:dyDescent="0.2">
      <c r="A33" s="358"/>
      <c r="B33" s="358"/>
      <c r="C33" s="358"/>
      <c r="D33" s="358"/>
      <c r="E33" s="358"/>
      <c r="F33" s="358"/>
      <c r="G33" s="358"/>
      <c r="H33" s="358"/>
      <c r="I33" s="358"/>
      <c r="J33" s="358"/>
    </row>
    <row r="34" spans="1:10" ht="13.15" customHeight="1" x14ac:dyDescent="0.2">
      <c r="A34" s="358"/>
      <c r="B34" s="358"/>
      <c r="C34" s="358"/>
      <c r="D34" s="358"/>
      <c r="E34" s="358"/>
      <c r="F34" s="358"/>
      <c r="G34" s="358"/>
      <c r="H34" s="358"/>
      <c r="I34" s="358"/>
      <c r="J34" s="358"/>
    </row>
    <row r="35" spans="1:10" ht="13.15" customHeight="1" x14ac:dyDescent="0.2">
      <c r="A35" s="358"/>
      <c r="B35" s="358"/>
      <c r="C35" s="358"/>
      <c r="D35" s="358"/>
      <c r="E35" s="358"/>
      <c r="F35" s="358"/>
      <c r="G35" s="358"/>
      <c r="H35" s="358"/>
      <c r="I35" s="358"/>
      <c r="J35" s="358"/>
    </row>
    <row r="36" spans="1:10" ht="13.15" customHeight="1" x14ac:dyDescent="0.2">
      <c r="A36" s="358"/>
      <c r="B36" s="358"/>
      <c r="C36" s="358"/>
      <c r="D36" s="358"/>
      <c r="E36" s="358"/>
      <c r="F36" s="358"/>
      <c r="G36" s="358"/>
      <c r="H36" s="358"/>
      <c r="I36" s="358"/>
      <c r="J36" s="358"/>
    </row>
    <row r="37" spans="1:10" ht="13.15" customHeight="1" x14ac:dyDescent="0.2">
      <c r="A37" s="358"/>
      <c r="B37" s="358"/>
      <c r="C37" s="358"/>
      <c r="D37" s="358"/>
      <c r="E37" s="358"/>
      <c r="F37" s="358"/>
      <c r="G37" s="358"/>
      <c r="H37" s="358"/>
      <c r="I37" s="358"/>
      <c r="J37" s="358"/>
    </row>
    <row r="38" spans="1:10" ht="13.15" customHeight="1" x14ac:dyDescent="0.2">
      <c r="A38" s="358"/>
      <c r="B38" s="358"/>
      <c r="C38" s="358"/>
      <c r="D38" s="358"/>
      <c r="E38" s="358"/>
      <c r="F38" s="358"/>
      <c r="G38" s="358"/>
      <c r="H38" s="358"/>
      <c r="I38" s="358"/>
      <c r="J38" s="358"/>
    </row>
    <row r="39" spans="1:10" ht="13.15" customHeight="1" x14ac:dyDescent="0.2">
      <c r="A39" s="358"/>
      <c r="B39" s="358"/>
      <c r="C39" s="358"/>
      <c r="D39" s="358"/>
      <c r="E39" s="358"/>
      <c r="F39" s="358"/>
      <c r="G39" s="358"/>
      <c r="H39" s="358"/>
      <c r="I39" s="358"/>
      <c r="J39" s="358"/>
    </row>
    <row r="40" spans="1:10" ht="13.15" customHeight="1" x14ac:dyDescent="0.2">
      <c r="A40" s="358"/>
      <c r="B40" s="358"/>
      <c r="C40" s="358"/>
      <c r="D40" s="358"/>
      <c r="E40" s="358"/>
      <c r="F40" s="358"/>
      <c r="G40" s="358"/>
      <c r="H40" s="358"/>
      <c r="I40" s="358"/>
      <c r="J40" s="358"/>
    </row>
    <row r="41" spans="1:10" ht="13.15" customHeight="1" x14ac:dyDescent="0.2">
      <c r="A41" s="358"/>
      <c r="B41" s="358"/>
      <c r="C41" s="358"/>
      <c r="D41" s="358"/>
      <c r="E41" s="358"/>
      <c r="F41" s="358"/>
      <c r="G41" s="358"/>
      <c r="H41" s="358"/>
      <c r="I41" s="358"/>
      <c r="J41" s="358"/>
    </row>
    <row r="42" spans="1:10" ht="13.15" customHeight="1" x14ac:dyDescent="0.2">
      <c r="A42" s="358"/>
      <c r="B42" s="358"/>
      <c r="C42" s="358"/>
      <c r="D42" s="358"/>
      <c r="E42" s="358"/>
      <c r="F42" s="358"/>
      <c r="G42" s="358"/>
      <c r="H42" s="358"/>
      <c r="I42" s="358"/>
      <c r="J42" s="358"/>
    </row>
    <row r="43" spans="1:10" ht="13.15" customHeight="1" x14ac:dyDescent="0.2">
      <c r="A43" s="358"/>
      <c r="B43" s="358"/>
      <c r="C43" s="358"/>
      <c r="D43" s="358"/>
      <c r="E43" s="358"/>
      <c r="F43" s="358"/>
      <c r="G43" s="358"/>
      <c r="H43" s="358"/>
      <c r="I43" s="358"/>
      <c r="J43" s="358"/>
    </row>
    <row r="44" spans="1:10" ht="13.15" customHeight="1" x14ac:dyDescent="0.2">
      <c r="A44" s="358"/>
      <c r="B44" s="358"/>
      <c r="C44" s="358"/>
      <c r="D44" s="358"/>
      <c r="E44" s="358"/>
      <c r="F44" s="358"/>
      <c r="G44" s="358"/>
      <c r="H44" s="358"/>
      <c r="I44" s="358"/>
      <c r="J44" s="358"/>
    </row>
    <row r="45" spans="1:10" ht="13.15" customHeight="1" x14ac:dyDescent="0.2">
      <c r="A45" s="358"/>
      <c r="B45" s="358"/>
      <c r="C45" s="358"/>
      <c r="D45" s="358"/>
      <c r="E45" s="358"/>
      <c r="F45" s="358"/>
      <c r="G45" s="358"/>
      <c r="H45" s="358"/>
      <c r="I45" s="358"/>
      <c r="J45" s="358"/>
    </row>
    <row r="46" spans="1:10" ht="13.15" customHeight="1" x14ac:dyDescent="0.2">
      <c r="A46" s="358"/>
      <c r="B46" s="358"/>
      <c r="C46" s="358"/>
      <c r="D46" s="358"/>
      <c r="E46" s="358"/>
      <c r="F46" s="358"/>
      <c r="G46" s="358"/>
      <c r="H46" s="358"/>
      <c r="I46" s="358"/>
      <c r="J46" s="358"/>
    </row>
    <row r="47" spans="1:10" ht="13.15" customHeight="1" x14ac:dyDescent="0.2">
      <c r="A47" s="358"/>
      <c r="B47" s="358"/>
      <c r="C47" s="358"/>
      <c r="D47" s="358"/>
      <c r="E47" s="358"/>
      <c r="F47" s="358"/>
      <c r="G47" s="358"/>
      <c r="H47" s="358"/>
      <c r="I47" s="358"/>
      <c r="J47" s="358"/>
    </row>
    <row r="48" spans="1:10" ht="13.15" customHeight="1" x14ac:dyDescent="0.2">
      <c r="A48" s="358"/>
      <c r="B48" s="358"/>
      <c r="C48" s="358"/>
      <c r="D48" s="358"/>
      <c r="E48" s="358"/>
      <c r="F48" s="358"/>
      <c r="G48" s="358"/>
      <c r="H48" s="358"/>
      <c r="I48" s="358"/>
      <c r="J48" s="358"/>
    </row>
    <row r="49" spans="1:10" ht="13.15" customHeight="1" x14ac:dyDescent="0.2">
      <c r="A49" s="358"/>
      <c r="B49" s="358"/>
      <c r="C49" s="358"/>
      <c r="D49" s="358"/>
      <c r="E49" s="358"/>
      <c r="F49" s="358"/>
      <c r="G49" s="358"/>
      <c r="H49" s="358"/>
      <c r="I49" s="358"/>
      <c r="J49" s="358"/>
    </row>
    <row r="50" spans="1:10" ht="13.15" customHeight="1" x14ac:dyDescent="0.2">
      <c r="A50" s="358"/>
      <c r="B50" s="358"/>
      <c r="C50" s="358"/>
      <c r="D50" s="358"/>
      <c r="E50" s="358"/>
      <c r="F50" s="358"/>
      <c r="G50" s="358"/>
      <c r="H50" s="358"/>
      <c r="I50" s="358"/>
      <c r="J50" s="358"/>
    </row>
    <row r="51" spans="1:10" ht="13.15" customHeight="1" x14ac:dyDescent="0.2">
      <c r="A51" s="358"/>
      <c r="B51" s="358"/>
      <c r="C51" s="358"/>
      <c r="D51" s="358"/>
      <c r="E51" s="358"/>
      <c r="F51" s="358"/>
      <c r="G51" s="358"/>
      <c r="H51" s="358"/>
      <c r="I51" s="358"/>
      <c r="J51" s="358"/>
    </row>
    <row r="52" spans="1:10" ht="13.15" customHeight="1" x14ac:dyDescent="0.2">
      <c r="A52" s="358"/>
      <c r="B52" s="358"/>
      <c r="C52" s="358"/>
      <c r="D52" s="358"/>
      <c r="E52" s="358"/>
      <c r="F52" s="358"/>
      <c r="G52" s="358"/>
      <c r="H52" s="358"/>
      <c r="I52" s="358"/>
      <c r="J52" s="358"/>
    </row>
    <row r="53" spans="1:10" ht="13.15" customHeight="1" x14ac:dyDescent="0.2">
      <c r="A53" s="358"/>
      <c r="B53" s="358"/>
      <c r="C53" s="358"/>
      <c r="D53" s="358"/>
      <c r="E53" s="358"/>
      <c r="F53" s="358"/>
      <c r="G53" s="358"/>
      <c r="H53" s="358"/>
      <c r="I53" s="358"/>
      <c r="J53" s="358"/>
    </row>
    <row r="54" spans="1:10" ht="13.15" customHeight="1" x14ac:dyDescent="0.2">
      <c r="A54" s="358"/>
      <c r="B54" s="358"/>
      <c r="C54" s="358"/>
      <c r="D54" s="358"/>
      <c r="E54" s="358"/>
      <c r="F54" s="358"/>
      <c r="G54" s="358"/>
      <c r="H54" s="358"/>
      <c r="I54" s="358"/>
      <c r="J54" s="358"/>
    </row>
    <row r="55" spans="1:10" ht="13.15" customHeight="1" x14ac:dyDescent="0.2">
      <c r="A55" s="358"/>
      <c r="B55" s="358"/>
      <c r="C55" s="358"/>
      <c r="D55" s="358"/>
      <c r="E55" s="358"/>
      <c r="F55" s="358"/>
      <c r="G55" s="358"/>
      <c r="H55" s="358"/>
      <c r="I55" s="358"/>
      <c r="J55" s="358"/>
    </row>
    <row r="56" spans="1:10" ht="13.15" customHeight="1" x14ac:dyDescent="0.2">
      <c r="A56" s="358"/>
      <c r="B56" s="358"/>
      <c r="C56" s="358"/>
      <c r="D56" s="358"/>
      <c r="E56" s="358"/>
      <c r="F56" s="358"/>
      <c r="G56" s="358"/>
      <c r="H56" s="358"/>
      <c r="I56" s="358"/>
      <c r="J56" s="358"/>
    </row>
    <row r="57" spans="1:10" ht="13.15" customHeight="1" x14ac:dyDescent="0.2">
      <c r="A57" s="358"/>
      <c r="B57" s="358"/>
      <c r="C57" s="358"/>
      <c r="D57" s="358"/>
      <c r="E57" s="358"/>
      <c r="F57" s="358"/>
      <c r="G57" s="358"/>
      <c r="H57" s="358"/>
      <c r="I57" s="358"/>
      <c r="J57" s="358"/>
    </row>
    <row r="58" spans="1:10" ht="13.15" customHeight="1" x14ac:dyDescent="0.2">
      <c r="A58" s="358"/>
      <c r="B58" s="358"/>
      <c r="C58" s="358"/>
      <c r="D58" s="358"/>
      <c r="E58" s="358"/>
      <c r="F58" s="358"/>
      <c r="G58" s="358"/>
      <c r="H58" s="358"/>
      <c r="I58" s="358"/>
      <c r="J58" s="358"/>
    </row>
    <row r="59" spans="1:10" ht="13.15" customHeight="1" x14ac:dyDescent="0.2">
      <c r="A59" s="358"/>
      <c r="B59" s="358"/>
      <c r="C59" s="358"/>
      <c r="D59" s="358"/>
      <c r="E59" s="358"/>
      <c r="F59" s="358"/>
      <c r="G59" s="358"/>
      <c r="H59" s="358"/>
      <c r="I59" s="358"/>
      <c r="J59" s="358"/>
    </row>
    <row r="60" spans="1:10" ht="13.15" customHeight="1" x14ac:dyDescent="0.2">
      <c r="A60" s="358"/>
      <c r="B60" s="358"/>
      <c r="C60" s="358"/>
      <c r="D60" s="358"/>
      <c r="E60" s="358"/>
      <c r="F60" s="358"/>
      <c r="G60" s="358"/>
      <c r="H60" s="358"/>
      <c r="I60" s="358"/>
      <c r="J60" s="358"/>
    </row>
    <row r="61" spans="1:10" ht="13.15" customHeight="1" x14ac:dyDescent="0.2">
      <c r="A61" s="358"/>
      <c r="B61" s="358"/>
      <c r="C61" s="358"/>
      <c r="D61" s="358"/>
      <c r="E61" s="358"/>
      <c r="F61" s="358"/>
      <c r="G61" s="358"/>
      <c r="H61" s="358"/>
      <c r="I61" s="358"/>
      <c r="J61" s="358"/>
    </row>
    <row r="62" spans="1:10" ht="13.15" customHeight="1" x14ac:dyDescent="0.2">
      <c r="A62" s="358"/>
      <c r="B62" s="358"/>
      <c r="C62" s="358"/>
      <c r="D62" s="358"/>
      <c r="E62" s="358"/>
      <c r="F62" s="358"/>
      <c r="G62" s="358"/>
      <c r="H62" s="358"/>
      <c r="I62" s="358"/>
      <c r="J62" s="358"/>
    </row>
    <row r="63" spans="1:10" ht="13.15" customHeight="1" x14ac:dyDescent="0.2">
      <c r="A63" s="358"/>
      <c r="B63" s="358"/>
      <c r="C63" s="358"/>
      <c r="D63" s="358"/>
      <c r="E63" s="358"/>
      <c r="F63" s="358"/>
      <c r="G63" s="358"/>
      <c r="H63" s="358"/>
      <c r="I63" s="358"/>
      <c r="J63" s="358"/>
    </row>
    <row r="64" spans="1:10" ht="13.15" customHeight="1" x14ac:dyDescent="0.2">
      <c r="A64" s="358"/>
      <c r="B64" s="358"/>
      <c r="C64" s="358"/>
      <c r="D64" s="358"/>
      <c r="E64" s="358"/>
      <c r="F64" s="358"/>
      <c r="G64" s="358"/>
      <c r="H64" s="358"/>
      <c r="I64" s="358"/>
      <c r="J64" s="358"/>
    </row>
    <row r="65" spans="1:10" ht="13.15" customHeight="1" x14ac:dyDescent="0.2">
      <c r="A65" s="358"/>
      <c r="B65" s="358"/>
      <c r="C65" s="358"/>
      <c r="D65" s="358"/>
      <c r="E65" s="358"/>
      <c r="F65" s="358"/>
      <c r="G65" s="358"/>
      <c r="H65" s="358"/>
      <c r="I65" s="358"/>
      <c r="J65" s="358"/>
    </row>
    <row r="66" spans="1:10" ht="13.15" customHeight="1" x14ac:dyDescent="0.2">
      <c r="A66" s="358"/>
      <c r="B66" s="358"/>
      <c r="C66" s="358"/>
      <c r="D66" s="358"/>
      <c r="E66" s="358"/>
      <c r="F66" s="358"/>
      <c r="G66" s="358"/>
      <c r="H66" s="358"/>
      <c r="I66" s="358"/>
      <c r="J66" s="358"/>
    </row>
    <row r="67" spans="1:10" ht="13.15" customHeight="1" x14ac:dyDescent="0.2">
      <c r="A67" s="358"/>
      <c r="B67" s="358"/>
      <c r="C67" s="358"/>
      <c r="D67" s="358"/>
      <c r="E67" s="358"/>
      <c r="F67" s="358"/>
      <c r="G67" s="358"/>
      <c r="H67" s="358"/>
      <c r="I67" s="358"/>
      <c r="J67" s="358"/>
    </row>
    <row r="68" spans="1:10" ht="13.15" customHeight="1" x14ac:dyDescent="0.2">
      <c r="A68" s="358"/>
      <c r="B68" s="358"/>
      <c r="C68" s="358"/>
      <c r="D68" s="358"/>
      <c r="E68" s="358"/>
      <c r="F68" s="358"/>
      <c r="G68" s="358"/>
      <c r="H68" s="358"/>
      <c r="I68" s="358"/>
      <c r="J68" s="358"/>
    </row>
    <row r="69" spans="1:10" ht="13.15" customHeight="1" x14ac:dyDescent="0.2">
      <c r="A69" s="358"/>
      <c r="B69" s="358"/>
      <c r="C69" s="358"/>
      <c r="D69" s="358"/>
      <c r="E69" s="358"/>
      <c r="F69" s="358"/>
      <c r="G69" s="358"/>
      <c r="H69" s="358"/>
      <c r="I69" s="358"/>
      <c r="J69" s="358"/>
    </row>
    <row r="70" spans="1:10" ht="13.15" customHeight="1" x14ac:dyDescent="0.2">
      <c r="A70" s="358"/>
      <c r="B70" s="358"/>
      <c r="C70" s="358"/>
      <c r="D70" s="358"/>
      <c r="E70" s="358"/>
      <c r="F70" s="358"/>
      <c r="G70" s="358"/>
      <c r="H70" s="358"/>
      <c r="I70" s="358"/>
      <c r="J70" s="358"/>
    </row>
    <row r="71" spans="1:10" ht="13.15" customHeight="1" x14ac:dyDescent="0.2">
      <c r="A71" s="358"/>
      <c r="B71" s="358"/>
      <c r="C71" s="358"/>
      <c r="D71" s="358"/>
      <c r="E71" s="358"/>
      <c r="F71" s="358"/>
      <c r="G71" s="358"/>
      <c r="H71" s="358"/>
      <c r="I71" s="358"/>
      <c r="J71" s="358"/>
    </row>
    <row r="72" spans="1:10" ht="13.15" customHeight="1" x14ac:dyDescent="0.2">
      <c r="A72" s="358"/>
      <c r="B72" s="358"/>
      <c r="C72" s="358"/>
      <c r="D72" s="358"/>
      <c r="E72" s="358"/>
      <c r="F72" s="358"/>
      <c r="G72" s="358"/>
      <c r="H72" s="358"/>
      <c r="I72" s="358"/>
      <c r="J72" s="358"/>
    </row>
    <row r="73" spans="1:10" ht="13.15" customHeight="1" x14ac:dyDescent="0.2">
      <c r="A73" s="358"/>
      <c r="B73" s="358"/>
      <c r="C73" s="358"/>
      <c r="D73" s="358"/>
      <c r="E73" s="358"/>
      <c r="F73" s="358"/>
      <c r="G73" s="358"/>
      <c r="H73" s="358"/>
      <c r="I73" s="358"/>
      <c r="J73" s="358"/>
    </row>
    <row r="74" spans="1:10" ht="13.15" customHeight="1" x14ac:dyDescent="0.2">
      <c r="A74" s="358"/>
      <c r="B74" s="358"/>
      <c r="C74" s="358"/>
      <c r="D74" s="358"/>
      <c r="E74" s="358"/>
      <c r="F74" s="358"/>
      <c r="G74" s="358"/>
      <c r="H74" s="358"/>
      <c r="I74" s="358"/>
      <c r="J74" s="358"/>
    </row>
    <row r="75" spans="1:10" ht="13.15" customHeight="1" x14ac:dyDescent="0.2">
      <c r="A75" s="358"/>
      <c r="B75" s="358"/>
      <c r="C75" s="358"/>
      <c r="D75" s="358"/>
      <c r="E75" s="358"/>
      <c r="F75" s="358"/>
      <c r="G75" s="358"/>
      <c r="H75" s="358"/>
      <c r="I75" s="358"/>
      <c r="J75" s="358"/>
    </row>
    <row r="76" spans="1:10" ht="13.15" customHeight="1" x14ac:dyDescent="0.2">
      <c r="A76" s="358"/>
      <c r="B76" s="358"/>
      <c r="C76" s="358"/>
      <c r="D76" s="358"/>
      <c r="E76" s="358"/>
      <c r="F76" s="358"/>
      <c r="G76" s="358"/>
      <c r="H76" s="358"/>
      <c r="I76" s="358"/>
      <c r="J76" s="358"/>
    </row>
    <row r="77" spans="1:10" ht="13.15" customHeight="1" x14ac:dyDescent="0.2">
      <c r="A77" s="358"/>
      <c r="B77" s="358"/>
      <c r="C77" s="358"/>
      <c r="D77" s="358"/>
      <c r="E77" s="358"/>
      <c r="F77" s="358"/>
      <c r="G77" s="358"/>
      <c r="H77" s="358"/>
      <c r="I77" s="358"/>
      <c r="J77" s="358"/>
    </row>
    <row r="78" spans="1:10" ht="13.15" customHeight="1" x14ac:dyDescent="0.2">
      <c r="A78" s="358"/>
      <c r="B78" s="358"/>
      <c r="C78" s="358"/>
      <c r="D78" s="358"/>
      <c r="E78" s="358"/>
      <c r="F78" s="358"/>
      <c r="G78" s="358"/>
      <c r="H78" s="358"/>
      <c r="I78" s="358"/>
      <c r="J78" s="358"/>
    </row>
    <row r="79" spans="1:10" ht="13.15" customHeight="1" x14ac:dyDescent="0.2">
      <c r="A79" s="358"/>
      <c r="B79" s="358"/>
      <c r="C79" s="358"/>
      <c r="D79" s="358"/>
      <c r="E79" s="358"/>
      <c r="F79" s="358"/>
      <c r="G79" s="358"/>
      <c r="H79" s="358"/>
      <c r="I79" s="358"/>
      <c r="J79" s="358"/>
    </row>
    <row r="80" spans="1:10" ht="13.15" customHeight="1" x14ac:dyDescent="0.2">
      <c r="A80" s="358"/>
      <c r="B80" s="358"/>
      <c r="C80" s="358"/>
      <c r="D80" s="358"/>
      <c r="E80" s="358"/>
      <c r="F80" s="358"/>
      <c r="G80" s="358"/>
      <c r="H80" s="358"/>
      <c r="I80" s="358"/>
      <c r="J80" s="358"/>
    </row>
    <row r="81" spans="1:10" ht="13.15" customHeight="1" x14ac:dyDescent="0.2">
      <c r="A81" s="358"/>
      <c r="B81" s="358"/>
      <c r="C81" s="358"/>
      <c r="D81" s="358"/>
      <c r="E81" s="358"/>
      <c r="F81" s="358"/>
      <c r="G81" s="358"/>
      <c r="H81" s="358"/>
      <c r="I81" s="358"/>
      <c r="J81" s="358"/>
    </row>
    <row r="82" spans="1:10" ht="13.15" customHeight="1" x14ac:dyDescent="0.2">
      <c r="A82" s="358"/>
      <c r="B82" s="358"/>
      <c r="C82" s="358"/>
      <c r="D82" s="358"/>
      <c r="E82" s="358"/>
      <c r="F82" s="358"/>
      <c r="G82" s="358"/>
      <c r="H82" s="358"/>
      <c r="I82" s="358"/>
      <c r="J82" s="358"/>
    </row>
    <row r="83" spans="1:10" ht="13.15" customHeight="1" x14ac:dyDescent="0.2">
      <c r="A83" s="358"/>
      <c r="B83" s="358"/>
      <c r="C83" s="358"/>
      <c r="D83" s="358"/>
      <c r="E83" s="358"/>
      <c r="F83" s="358"/>
      <c r="G83" s="358"/>
      <c r="H83" s="358"/>
      <c r="I83" s="358"/>
      <c r="J83" s="358"/>
    </row>
    <row r="84" spans="1:10" ht="13.15" customHeight="1" x14ac:dyDescent="0.2">
      <c r="A84" s="358"/>
      <c r="B84" s="358"/>
      <c r="C84" s="358"/>
      <c r="D84" s="358"/>
      <c r="E84" s="358"/>
      <c r="F84" s="358"/>
      <c r="G84" s="358"/>
      <c r="H84" s="358"/>
      <c r="I84" s="358"/>
      <c r="J84" s="358"/>
    </row>
    <row r="85" spans="1:10" ht="13.15" customHeight="1" x14ac:dyDescent="0.2">
      <c r="A85" s="358"/>
      <c r="B85" s="358"/>
      <c r="C85" s="358"/>
      <c r="D85" s="358"/>
      <c r="E85" s="358"/>
      <c r="F85" s="358"/>
      <c r="G85" s="358"/>
      <c r="H85" s="358"/>
      <c r="I85" s="358"/>
      <c r="J85" s="358"/>
    </row>
    <row r="86" spans="1:10" ht="13.15" customHeight="1" x14ac:dyDescent="0.2">
      <c r="A86" s="358"/>
      <c r="B86" s="358"/>
      <c r="C86" s="358"/>
      <c r="D86" s="358"/>
      <c r="E86" s="358"/>
      <c r="F86" s="358"/>
      <c r="G86" s="358"/>
      <c r="H86" s="358"/>
      <c r="I86" s="358"/>
      <c r="J86" s="358"/>
    </row>
    <row r="87" spans="1:10" ht="13.15" customHeight="1" x14ac:dyDescent="0.2">
      <c r="A87" s="358"/>
      <c r="B87" s="358"/>
      <c r="C87" s="358"/>
      <c r="D87" s="358"/>
      <c r="E87" s="358"/>
      <c r="F87" s="358"/>
      <c r="G87" s="358"/>
      <c r="H87" s="358"/>
      <c r="I87" s="358"/>
      <c r="J87" s="358"/>
    </row>
    <row r="88" spans="1:10" ht="13.15" customHeight="1" x14ac:dyDescent="0.2">
      <c r="A88" s="358"/>
      <c r="B88" s="358"/>
      <c r="C88" s="358"/>
      <c r="D88" s="358"/>
      <c r="E88" s="358"/>
      <c r="F88" s="358"/>
      <c r="G88" s="358"/>
      <c r="H88" s="358"/>
      <c r="I88" s="358"/>
      <c r="J88" s="358"/>
    </row>
    <row r="89" spans="1:10" ht="13.15" customHeight="1" x14ac:dyDescent="0.2">
      <c r="A89" s="358"/>
      <c r="B89" s="358"/>
      <c r="C89" s="358"/>
      <c r="D89" s="358"/>
      <c r="E89" s="358"/>
      <c r="F89" s="358"/>
      <c r="G89" s="358"/>
      <c r="H89" s="358"/>
      <c r="I89" s="358"/>
      <c r="J89" s="358"/>
    </row>
    <row r="90" spans="1:10" ht="13.15" customHeight="1" x14ac:dyDescent="0.2">
      <c r="A90" s="358"/>
      <c r="B90" s="358"/>
      <c r="C90" s="358"/>
      <c r="D90" s="358"/>
      <c r="E90" s="358"/>
      <c r="F90" s="358"/>
      <c r="G90" s="358"/>
      <c r="H90" s="358"/>
      <c r="I90" s="358"/>
      <c r="J90" s="358"/>
    </row>
    <row r="91" spans="1:10" ht="13.15" customHeight="1" x14ac:dyDescent="0.2">
      <c r="A91" s="358"/>
      <c r="B91" s="358"/>
      <c r="C91" s="358"/>
      <c r="D91" s="358"/>
      <c r="E91" s="358"/>
      <c r="F91" s="358"/>
      <c r="G91" s="358"/>
      <c r="H91" s="358"/>
      <c r="I91" s="358"/>
      <c r="J91" s="358"/>
    </row>
    <row r="92" spans="1:10" ht="13.15" customHeight="1" x14ac:dyDescent="0.2">
      <c r="A92" s="358"/>
      <c r="B92" s="358"/>
      <c r="C92" s="358"/>
      <c r="D92" s="358"/>
      <c r="E92" s="358"/>
      <c r="F92" s="358"/>
      <c r="G92" s="358"/>
      <c r="H92" s="358"/>
      <c r="I92" s="358"/>
      <c r="J92" s="358"/>
    </row>
    <row r="93" spans="1:10" ht="13.15" customHeight="1" x14ac:dyDescent="0.2">
      <c r="A93" s="358"/>
      <c r="B93" s="358"/>
      <c r="C93" s="358"/>
      <c r="D93" s="358"/>
      <c r="E93" s="358"/>
      <c r="F93" s="358"/>
      <c r="G93" s="358"/>
      <c r="H93" s="358"/>
      <c r="I93" s="358"/>
      <c r="J93" s="358"/>
    </row>
    <row r="94" spans="1:10" ht="13.15" customHeight="1" x14ac:dyDescent="0.2">
      <c r="A94" s="358"/>
      <c r="B94" s="358"/>
      <c r="C94" s="358"/>
      <c r="D94" s="358"/>
      <c r="E94" s="358"/>
      <c r="F94" s="358"/>
      <c r="G94" s="358"/>
      <c r="H94" s="358"/>
      <c r="I94" s="358"/>
      <c r="J94" s="358"/>
    </row>
    <row r="95" spans="1:10" ht="306" customHeight="1" x14ac:dyDescent="0.2">
      <c r="A95" s="358"/>
      <c r="B95" s="358"/>
      <c r="C95" s="358"/>
      <c r="D95" s="358"/>
      <c r="E95" s="358"/>
      <c r="F95" s="358"/>
      <c r="G95" s="358"/>
      <c r="H95" s="358"/>
      <c r="I95" s="358"/>
      <c r="J95" s="358"/>
    </row>
    <row r="96" spans="1:10" ht="13.15" customHeight="1" x14ac:dyDescent="0.2"/>
    <row r="97" ht="13.15" customHeight="1" x14ac:dyDescent="0.2"/>
    <row r="98" ht="13.15" customHeight="1" x14ac:dyDescent="0.2"/>
    <row r="99" ht="13.15" customHeight="1" x14ac:dyDescent="0.2"/>
    <row r="100" ht="13.15" customHeight="1" x14ac:dyDescent="0.2"/>
    <row r="101" ht="13.15" customHeight="1" x14ac:dyDescent="0.2"/>
    <row r="102" ht="13.15" customHeight="1" x14ac:dyDescent="0.2"/>
    <row r="103" ht="13.15" customHeight="1" x14ac:dyDescent="0.2"/>
    <row r="104" ht="13.15" customHeight="1" x14ac:dyDescent="0.2"/>
    <row r="105" ht="13.15" customHeight="1" x14ac:dyDescent="0.2"/>
    <row r="106" ht="13.15" customHeight="1" x14ac:dyDescent="0.2"/>
    <row r="107" ht="13.15" customHeight="1" x14ac:dyDescent="0.2"/>
    <row r="108" ht="13.15" customHeight="1" x14ac:dyDescent="0.2"/>
    <row r="109" ht="13.15" customHeight="1" x14ac:dyDescent="0.2"/>
    <row r="110" ht="13.15" customHeight="1" x14ac:dyDescent="0.2"/>
    <row r="111" ht="13.15" customHeight="1" x14ac:dyDescent="0.2"/>
    <row r="112" ht="13.15" customHeight="1" x14ac:dyDescent="0.2"/>
    <row r="113" ht="13.15" customHeight="1" x14ac:dyDescent="0.2"/>
    <row r="114" ht="13.15" customHeight="1" x14ac:dyDescent="0.2"/>
    <row r="115" ht="13.15" customHeight="1" x14ac:dyDescent="0.2"/>
    <row r="116" ht="13.15" customHeight="1" x14ac:dyDescent="0.2"/>
    <row r="117" ht="13.15" customHeight="1" x14ac:dyDescent="0.2"/>
    <row r="118" ht="13.15" customHeight="1" x14ac:dyDescent="0.2"/>
    <row r="119" ht="13.15" customHeight="1" x14ac:dyDescent="0.2"/>
    <row r="120" ht="13.15" customHeight="1" x14ac:dyDescent="0.2"/>
    <row r="121" ht="13.15" customHeight="1" x14ac:dyDescent="0.2"/>
    <row r="122" ht="13.15" customHeight="1" x14ac:dyDescent="0.2"/>
    <row r="123" ht="13.15" customHeight="1" x14ac:dyDescent="0.2"/>
    <row r="124" ht="13.15" customHeight="1" x14ac:dyDescent="0.2"/>
    <row r="125" ht="13.15" customHeight="1" x14ac:dyDescent="0.2"/>
    <row r="126" ht="13.15" customHeight="1" x14ac:dyDescent="0.2"/>
    <row r="127" ht="13.15" customHeight="1" x14ac:dyDescent="0.2"/>
    <row r="128" ht="13.15" customHeight="1" x14ac:dyDescent="0.2"/>
    <row r="129" ht="13.15" customHeight="1" x14ac:dyDescent="0.2"/>
    <row r="130" ht="13.15" customHeight="1" x14ac:dyDescent="0.2"/>
    <row r="131" ht="13.15" customHeight="1" x14ac:dyDescent="0.2"/>
    <row r="132" ht="13.15" customHeight="1" x14ac:dyDescent="0.2"/>
    <row r="133" ht="13.15" customHeight="1" x14ac:dyDescent="0.2"/>
    <row r="134" ht="13.15" customHeight="1" x14ac:dyDescent="0.2"/>
    <row r="135" ht="13.15" customHeight="1" x14ac:dyDescent="0.2"/>
    <row r="136" ht="13.15" customHeight="1" x14ac:dyDescent="0.2"/>
    <row r="137" ht="13.15" customHeight="1" x14ac:dyDescent="0.2"/>
    <row r="138" ht="13.15" customHeight="1" x14ac:dyDescent="0.2"/>
    <row r="139" ht="13.15" customHeight="1" x14ac:dyDescent="0.2"/>
    <row r="140" ht="13.15" customHeight="1" x14ac:dyDescent="0.2"/>
    <row r="141" ht="13.15" customHeight="1" x14ac:dyDescent="0.2"/>
    <row r="142" ht="13.15" customHeight="1" x14ac:dyDescent="0.2"/>
    <row r="143" ht="13.15" customHeight="1" x14ac:dyDescent="0.2"/>
    <row r="144" ht="13.15" customHeight="1" x14ac:dyDescent="0.2"/>
    <row r="145" ht="13.15" customHeight="1" x14ac:dyDescent="0.2"/>
    <row r="146" ht="13.15" customHeight="1" x14ac:dyDescent="0.2"/>
    <row r="147" ht="13.15" customHeight="1" x14ac:dyDescent="0.2"/>
    <row r="148" ht="13.15" customHeight="1" x14ac:dyDescent="0.2"/>
    <row r="149" ht="13.15" customHeight="1" x14ac:dyDescent="0.2"/>
    <row r="150" ht="13.15" customHeight="1" x14ac:dyDescent="0.2"/>
    <row r="151" ht="13.15" customHeight="1" x14ac:dyDescent="0.2"/>
    <row r="152" ht="13.15" customHeight="1" x14ac:dyDescent="0.2"/>
    <row r="153" ht="13.15" customHeight="1" x14ac:dyDescent="0.2"/>
    <row r="154" ht="13.15" customHeight="1" x14ac:dyDescent="0.2"/>
    <row r="155" ht="13.15" customHeight="1" x14ac:dyDescent="0.2"/>
    <row r="156" ht="13.15" customHeight="1" x14ac:dyDescent="0.2"/>
    <row r="157" ht="13.15" customHeight="1" x14ac:dyDescent="0.2"/>
    <row r="158" ht="13.15" customHeight="1" x14ac:dyDescent="0.2"/>
    <row r="159" ht="13.15" customHeight="1" x14ac:dyDescent="0.2"/>
    <row r="160" ht="13.15" customHeight="1" x14ac:dyDescent="0.2"/>
    <row r="161" ht="13.15" customHeight="1" x14ac:dyDescent="0.2"/>
    <row r="162" ht="13.15" customHeight="1" x14ac:dyDescent="0.2"/>
    <row r="163" ht="13.15" customHeight="1" x14ac:dyDescent="0.2"/>
    <row r="164" ht="13.15" customHeight="1" x14ac:dyDescent="0.2"/>
    <row r="165" ht="13.15" customHeight="1" x14ac:dyDescent="0.2"/>
    <row r="166" ht="13.15" customHeight="1" x14ac:dyDescent="0.2"/>
    <row r="167" ht="13.15" customHeight="1" x14ac:dyDescent="0.2"/>
    <row r="168" ht="13.15" customHeight="1" x14ac:dyDescent="0.2"/>
    <row r="169" ht="13.15" customHeight="1" x14ac:dyDescent="0.2"/>
    <row r="170" ht="13.15" customHeight="1" x14ac:dyDescent="0.2"/>
    <row r="171" ht="13.15" customHeight="1" x14ac:dyDescent="0.2"/>
    <row r="172" ht="13.15" customHeight="1" x14ac:dyDescent="0.2"/>
    <row r="173" ht="13.15" customHeight="1" x14ac:dyDescent="0.2"/>
    <row r="174" ht="13.15" customHeight="1" x14ac:dyDescent="0.2"/>
    <row r="175" ht="13.15" customHeight="1" x14ac:dyDescent="0.2"/>
    <row r="176" ht="13.15" customHeight="1" x14ac:dyDescent="0.2"/>
    <row r="177" ht="13.15" customHeight="1" x14ac:dyDescent="0.2"/>
    <row r="178" ht="13.15" customHeight="1" x14ac:dyDescent="0.2"/>
    <row r="179" ht="13.15" customHeight="1" x14ac:dyDescent="0.2"/>
    <row r="180" ht="13.15" customHeight="1" x14ac:dyDescent="0.2"/>
    <row r="181" ht="13.15" customHeight="1" x14ac:dyDescent="0.2"/>
    <row r="182" ht="13.15" customHeight="1" x14ac:dyDescent="0.2"/>
    <row r="183" ht="13.15" customHeight="1" x14ac:dyDescent="0.2"/>
    <row r="184" ht="13.15" customHeight="1" x14ac:dyDescent="0.2"/>
    <row r="185" ht="13.15" customHeight="1" x14ac:dyDescent="0.2"/>
    <row r="186" ht="13.15" customHeight="1" x14ac:dyDescent="0.2"/>
    <row r="187" ht="13.15" customHeight="1" x14ac:dyDescent="0.2"/>
    <row r="188" ht="13.15" customHeight="1" x14ac:dyDescent="0.2"/>
    <row r="189" ht="13.15" customHeight="1" x14ac:dyDescent="0.2"/>
    <row r="190" ht="13.15" customHeight="1" x14ac:dyDescent="0.2"/>
    <row r="191" ht="13.15" customHeight="1" x14ac:dyDescent="0.2"/>
    <row r="192" ht="13.15" customHeight="1" x14ac:dyDescent="0.2"/>
    <row r="193" ht="13.15" customHeight="1" x14ac:dyDescent="0.2"/>
    <row r="194" ht="13.15" customHeight="1" x14ac:dyDescent="0.2"/>
    <row r="195" ht="13.15" customHeight="1" x14ac:dyDescent="0.2"/>
    <row r="196" ht="13.15" customHeight="1" x14ac:dyDescent="0.2"/>
    <row r="197" ht="13.15" customHeight="1" x14ac:dyDescent="0.2"/>
    <row r="198" ht="13.15" customHeight="1" x14ac:dyDescent="0.2"/>
    <row r="199" ht="13.15" customHeight="1" x14ac:dyDescent="0.2"/>
    <row r="200" ht="13.15" customHeight="1" x14ac:dyDescent="0.2"/>
    <row r="201" ht="13.15" customHeight="1" x14ac:dyDescent="0.2"/>
    <row r="202" ht="13.15" customHeight="1" x14ac:dyDescent="0.2"/>
    <row r="203" ht="13.15" customHeight="1" x14ac:dyDescent="0.2"/>
    <row r="204" ht="13.15" customHeight="1" x14ac:dyDescent="0.2"/>
    <row r="205" ht="13.15" customHeight="1" x14ac:dyDescent="0.2"/>
    <row r="206" ht="13.15" customHeight="1" x14ac:dyDescent="0.2"/>
    <row r="207" ht="13.15" customHeight="1" x14ac:dyDescent="0.2"/>
    <row r="208" ht="13.15" customHeight="1" x14ac:dyDescent="0.2"/>
    <row r="209" ht="13.15" customHeight="1" x14ac:dyDescent="0.2"/>
    <row r="210" ht="13.15" customHeight="1" x14ac:dyDescent="0.2"/>
    <row r="211" ht="13.15" customHeight="1" x14ac:dyDescent="0.2"/>
    <row r="212" ht="13.15" customHeight="1" x14ac:dyDescent="0.2"/>
    <row r="213" ht="13.15" customHeight="1" x14ac:dyDescent="0.2"/>
    <row r="214" ht="13.15" customHeight="1" x14ac:dyDescent="0.2"/>
    <row r="215" ht="13.15" customHeight="1" x14ac:dyDescent="0.2"/>
    <row r="216" ht="13.15" customHeight="1" x14ac:dyDescent="0.2"/>
    <row r="217" ht="13.15" customHeight="1" x14ac:dyDescent="0.2"/>
    <row r="218" ht="13.15" customHeight="1" x14ac:dyDescent="0.2"/>
    <row r="219" ht="13.15" customHeight="1" x14ac:dyDescent="0.2"/>
  </sheetData>
  <mergeCells count="2">
    <mergeCell ref="A1:J30"/>
    <mergeCell ref="A31:J95"/>
  </mergeCells>
  <pageMargins left="0" right="0" top="0.74803149606299213" bottom="0.74803149606299213" header="0.31496062992125984" footer="0.31496062992125984"/>
  <pageSetup paperSize="9" scale="3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ebeef9ca-c00b-443c-ae4d-d16a6508f86d"/>
    <ds:schemaRef ds:uri="http://schemas.microsoft.com/office/2006/metadata/properties"/>
    <ds:schemaRef ds:uri="http://www.w3.org/XML/1998/namespace"/>
    <ds:schemaRef ds:uri="http://purl.org/dc/terms/"/>
    <ds:schemaRef ds:uri="f00c05a3-a522-4b3b-aeec-75a37a6bc44f"/>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Bilješke!_Hlk73087498</vt:lpstr>
      <vt:lpstr>Bilješke!_Hlk73088785</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2021-05-28T18:58:38Z</cp:lastPrinted>
  <dcterms:created xsi:type="dcterms:W3CDTF">2008-10-17T11:51:54Z</dcterms:created>
  <dcterms:modified xsi:type="dcterms:W3CDTF">2021-05-28T18:59:05Z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