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Revidirano 31.12.2021. predano 30.04.2022\Nekonsolidirano\"/>
    </mc:Choice>
  </mc:AlternateContent>
  <xr:revisionPtr revIDLastSave="0" documentId="13_ncr:1_{26345ABE-CA70-4BFA-996F-C5D822352332}" xr6:coauthVersionLast="47" xr6:coauthVersionMax="47" xr10:uidLastSave="{00000000-0000-0000-0000-000000000000}"/>
  <bookViews>
    <workbookView xWindow="-120" yWindow="-120" windowWidth="25440" windowHeight="153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Bilješke!$A$1:$J$70</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V56" i="22" l="1"/>
  <c r="U56" i="22"/>
  <c r="V40" i="22"/>
  <c r="V36" i="22"/>
  <c r="U36" i="22"/>
  <c r="N36" i="22"/>
  <c r="L36" i="22"/>
  <c r="K36" i="22"/>
  <c r="J36" i="22"/>
  <c r="I36" i="22"/>
  <c r="H36" i="22"/>
  <c r="V11" i="22"/>
  <c r="V27" i="22"/>
  <c r="U27" i="22"/>
  <c r="N7" i="22"/>
  <c r="L7" i="22"/>
  <c r="K7" i="22"/>
  <c r="J7" i="22"/>
  <c r="I7" i="22"/>
  <c r="H7" i="22"/>
  <c r="H88" i="19"/>
  <c r="I88" i="19"/>
  <c r="I90" i="19"/>
  <c r="H90" i="19"/>
  <c r="I97" i="19"/>
  <c r="H97" i="19"/>
  <c r="H107" i="19"/>
  <c r="I89" i="19"/>
  <c r="I107" i="19"/>
  <c r="I108" i="19"/>
  <c r="H89" i="19"/>
  <c r="W40" i="22"/>
  <c r="W41" i="22"/>
  <c r="W42" i="22"/>
  <c r="W43" i="22"/>
  <c r="W44" i="22"/>
  <c r="W45" i="22"/>
  <c r="W46" i="22"/>
  <c r="W47" i="22"/>
  <c r="W48" i="22"/>
  <c r="W49" i="22"/>
  <c r="W50" i="22"/>
  <c r="W51" i="22"/>
  <c r="W52" i="22"/>
  <c r="W53" i="22"/>
  <c r="W54" i="22"/>
  <c r="Y54" i="22"/>
  <c r="W55" i="22"/>
  <c r="W56" i="22"/>
  <c r="W57" i="22"/>
  <c r="W58" i="22"/>
  <c r="W37" i="22"/>
  <c r="W38" i="22"/>
  <c r="W36" i="22"/>
  <c r="W8" i="22"/>
  <c r="W9" i="22"/>
  <c r="W11" i="22"/>
  <c r="W12" i="22"/>
  <c r="W13" i="22"/>
  <c r="W14" i="22"/>
  <c r="W15" i="22"/>
  <c r="W16" i="22"/>
  <c r="W17" i="22"/>
  <c r="W18" i="22"/>
  <c r="W19" i="22"/>
  <c r="W20" i="22"/>
  <c r="W21" i="22"/>
  <c r="W22" i="22"/>
  <c r="W23" i="22"/>
  <c r="W24" i="22"/>
  <c r="W25" i="22"/>
  <c r="Y25" i="22"/>
  <c r="W26" i="22"/>
  <c r="W27" i="22"/>
  <c r="W28" i="22"/>
  <c r="W29" i="22"/>
  <c r="W7" i="22"/>
  <c r="S63" i="22"/>
  <c r="T63" i="22"/>
  <c r="S61" i="22"/>
  <c r="S62" i="22"/>
  <c r="T61" i="22"/>
  <c r="T62" i="22"/>
  <c r="S39" i="22"/>
  <c r="S59" i="22"/>
  <c r="T39" i="22"/>
  <c r="T59" i="22"/>
  <c r="S34" i="22"/>
  <c r="T34" i="22"/>
  <c r="S32" i="22"/>
  <c r="S33" i="22"/>
  <c r="T32" i="22"/>
  <c r="T33" i="22"/>
  <c r="S10" i="22"/>
  <c r="S30" i="22"/>
  <c r="T10" i="22"/>
  <c r="T30" i="22"/>
  <c r="I20" i="21"/>
  <c r="H20" i="21"/>
  <c r="I13" i="21"/>
  <c r="H13" i="21"/>
  <c r="H108" i="19"/>
  <c r="I85" i="18"/>
  <c r="H85" i="18"/>
  <c r="I21" i="21"/>
  <c r="W39" i="22"/>
  <c r="W59" i="22"/>
  <c r="H21" i="21"/>
  <c r="I69" i="19"/>
  <c r="I78" i="18"/>
  <c r="H78" i="18"/>
  <c r="Y58" i="22"/>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c r="J32" i="22"/>
  <c r="J33" i="22"/>
  <c r="K32" i="22"/>
  <c r="K33" i="22"/>
  <c r="L32" i="22"/>
  <c r="L33" i="22"/>
  <c r="M32" i="22"/>
  <c r="M33" i="22"/>
  <c r="N32" i="22"/>
  <c r="N33" i="22"/>
  <c r="O32" i="22"/>
  <c r="O33" i="22"/>
  <c r="P32" i="22"/>
  <c r="P33" i="22"/>
  <c r="Q32" i="22"/>
  <c r="Q33" i="22"/>
  <c r="R32" i="22"/>
  <c r="R33" i="22"/>
  <c r="U32" i="22"/>
  <c r="U33" i="22"/>
  <c r="V32" i="22"/>
  <c r="V33" i="22"/>
  <c r="X32" i="22"/>
  <c r="X33" i="22"/>
  <c r="I34" i="22"/>
  <c r="J34" i="22"/>
  <c r="K34" i="22"/>
  <c r="L34" i="22"/>
  <c r="M34" i="22"/>
  <c r="N34" i="22"/>
  <c r="O34" i="22"/>
  <c r="P34" i="22"/>
  <c r="Q34" i="22"/>
  <c r="R34" i="22"/>
  <c r="U34" i="22"/>
  <c r="V34" i="22"/>
  <c r="X34" i="22"/>
  <c r="H34" i="22"/>
  <c r="H32" i="22"/>
  <c r="H33" i="22"/>
  <c r="I61" i="22"/>
  <c r="I62" i="22"/>
  <c r="J61" i="22"/>
  <c r="J62" i="22"/>
  <c r="K61" i="22"/>
  <c r="K62" i="22"/>
  <c r="L61" i="22"/>
  <c r="L62" i="22"/>
  <c r="M61" i="22"/>
  <c r="M62" i="22"/>
  <c r="N61" i="22"/>
  <c r="N62" i="22"/>
  <c r="O61" i="22"/>
  <c r="O62" i="22"/>
  <c r="P61" i="22"/>
  <c r="P62" i="22"/>
  <c r="Q61" i="22"/>
  <c r="Q62" i="22"/>
  <c r="R61" i="22"/>
  <c r="R62" i="22"/>
  <c r="U61" i="22"/>
  <c r="U62" i="22"/>
  <c r="V61" i="22"/>
  <c r="V62" i="22"/>
  <c r="X61" i="22"/>
  <c r="X62" i="22"/>
  <c r="I63" i="22"/>
  <c r="J63" i="22"/>
  <c r="K63" i="22"/>
  <c r="L63" i="22"/>
  <c r="M63" i="22"/>
  <c r="N63" i="22"/>
  <c r="O63" i="22"/>
  <c r="P63" i="22"/>
  <c r="Q63" i="22"/>
  <c r="R63" i="22"/>
  <c r="U63" i="22"/>
  <c r="V63" i="22"/>
  <c r="X63" i="22"/>
  <c r="H63" i="22"/>
  <c r="H61" i="22"/>
  <c r="H62" i="22"/>
  <c r="I39" i="22"/>
  <c r="I59" i="22"/>
  <c r="J39" i="22"/>
  <c r="J59" i="22"/>
  <c r="K39" i="22"/>
  <c r="K59" i="22"/>
  <c r="L39" i="22"/>
  <c r="L59" i="22"/>
  <c r="M39" i="22"/>
  <c r="M59" i="22"/>
  <c r="N39" i="22"/>
  <c r="N59" i="22"/>
  <c r="O39" i="22"/>
  <c r="O59" i="22"/>
  <c r="P39" i="22"/>
  <c r="P59" i="22"/>
  <c r="Q39" i="22"/>
  <c r="Q59" i="22"/>
  <c r="R39" i="22"/>
  <c r="R59" i="22"/>
  <c r="U39" i="22"/>
  <c r="U59" i="22"/>
  <c r="V39" i="22"/>
  <c r="V59" i="22"/>
  <c r="X39" i="22"/>
  <c r="X59" i="22"/>
  <c r="H39" i="22"/>
  <c r="H59" i="22"/>
  <c r="W63" i="22"/>
  <c r="Y63" i="22"/>
  <c r="Y34" i="22"/>
  <c r="W34" i="22"/>
  <c r="Y32" i="22"/>
  <c r="Y33" i="22"/>
  <c r="W32" i="22"/>
  <c r="W33" i="22"/>
  <c r="Y61" i="22"/>
  <c r="Y40" i="22"/>
  <c r="W61" i="22"/>
  <c r="W62" i="22"/>
  <c r="Y37" i="22"/>
  <c r="Y39" i="22"/>
  <c r="I10" i="22"/>
  <c r="J10" i="22"/>
  <c r="J30" i="22"/>
  <c r="K10" i="22"/>
  <c r="K30" i="22"/>
  <c r="L10" i="22"/>
  <c r="L30" i="22"/>
  <c r="M10" i="22"/>
  <c r="M30" i="22"/>
  <c r="N10" i="22"/>
  <c r="N30" i="22"/>
  <c r="O10" i="22"/>
  <c r="O30" i="22"/>
  <c r="P10" i="22"/>
  <c r="P30" i="22"/>
  <c r="Q10" i="22"/>
  <c r="Q30" i="22"/>
  <c r="R10" i="22"/>
  <c r="R30" i="22"/>
  <c r="U10" i="22"/>
  <c r="U30" i="22"/>
  <c r="V10" i="22"/>
  <c r="V30" i="22"/>
  <c r="X10" i="22"/>
  <c r="X30" i="22"/>
  <c r="Y10" i="22"/>
  <c r="Y30" i="22"/>
  <c r="H10" i="22"/>
  <c r="H30" i="22"/>
  <c r="I48" i="21"/>
  <c r="H48" i="21"/>
  <c r="I42" i="21"/>
  <c r="H42" i="21"/>
  <c r="H49" i="21"/>
  <c r="Y59" i="22"/>
  <c r="I30" i="22"/>
  <c r="W10" i="22"/>
  <c r="W30" i="22"/>
  <c r="Y62" i="22"/>
  <c r="I49" i="21"/>
  <c r="I35" i="21"/>
  <c r="I29" i="21"/>
  <c r="H35" i="21"/>
  <c r="H29" i="21"/>
  <c r="I54" i="20"/>
  <c r="H54" i="20"/>
  <c r="I48" i="20"/>
  <c r="H48" i="20"/>
  <c r="I41" i="20"/>
  <c r="H41" i="20"/>
  <c r="I35" i="20"/>
  <c r="H35" i="20"/>
  <c r="I19" i="20"/>
  <c r="H19" i="20"/>
  <c r="H9" i="20"/>
  <c r="I9" i="20"/>
  <c r="I55" i="20"/>
  <c r="H55" i="20"/>
  <c r="I42" i="20"/>
  <c r="I36" i="21"/>
  <c r="I51" i="21"/>
  <c r="I53" i="21"/>
  <c r="H42" i="20"/>
  <c r="H36" i="21"/>
  <c r="H51" i="21"/>
  <c r="H53" i="2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9" i="19"/>
  <c r="I59" i="19"/>
  <c r="H75" i="18"/>
  <c r="H133" i="18"/>
  <c r="H13" i="19"/>
  <c r="H60" i="19"/>
  <c r="H44" i="18"/>
  <c r="I75" i="18"/>
  <c r="I133" i="18"/>
  <c r="I13" i="19"/>
  <c r="I60" i="19"/>
  <c r="I44" i="18"/>
  <c r="I38" i="18"/>
  <c r="H38" i="18"/>
  <c r="I27" i="18"/>
  <c r="H27" i="18"/>
  <c r="I17" i="18"/>
  <c r="H10" i="18"/>
  <c r="I10" i="18"/>
  <c r="H63" i="19"/>
  <c r="H9" i="18"/>
  <c r="H72" i="18"/>
  <c r="H134" i="18"/>
  <c r="I62" i="19"/>
  <c r="I63" i="19"/>
  <c r="H62" i="19"/>
  <c r="H61" i="19"/>
  <c r="H8" i="20"/>
  <c r="H18" i="20"/>
  <c r="H24" i="20"/>
  <c r="H27" i="20"/>
  <c r="H57" i="20"/>
  <c r="H59" i="20"/>
  <c r="I61" i="19"/>
  <c r="I8" i="20"/>
  <c r="I18" i="20"/>
  <c r="I24" i="20"/>
  <c r="I27" i="20"/>
  <c r="I57" i="20"/>
  <c r="I59" i="20"/>
  <c r="I9" i="18"/>
  <c r="I72" i="18"/>
  <c r="I134" i="18"/>
  <c r="H66" i="19"/>
  <c r="H67" i="19"/>
  <c r="I66" i="19"/>
  <c r="I67" i="19"/>
  <c r="I65" i="19"/>
  <c r="H65" i="19"/>
</calcChain>
</file>

<file path=xl/sharedStrings.xml><?xml version="1.0" encoding="utf-8"?>
<sst xmlns="http://schemas.openxmlformats.org/spreadsheetml/2006/main" count="533" uniqueCount="470">
  <si>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</si>
  <si>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</si>
  <si>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</si>
  <si>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</si>
  <si>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</si>
  <si>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</si>
  <si>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</si>
  <si>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</si>
  <si>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</si>
  <si>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</si>
  <si>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</si>
  <si>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</si>
  <si>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</si>
  <si>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</si>
  <si>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</si>
  <si>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</si>
  <si>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</si>
  <si>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</si>
  <si>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</si>
  <si>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</si>
  <si>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</si>
  <si>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</si>
  <si>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</si>
  <si>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</si>
  <si>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</si>
  <si>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</si>
  <si>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</si>
  <si>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</si>
  <si>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</si>
  <si>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</si>
  <si>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</si>
  <si>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</si>
  <si>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</si>
  <si>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</si>
  <si>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</si>
  <si>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</si>
  <si>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</si>
  <si>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</si>
  <si>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</si>
  <si>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</si>
  <si>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</si>
  <si>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</si>
  <si>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</si>
  <si>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</si>
  <si>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</si>
  <si>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</si>
  <si>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</si>
  <si>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</si>
  <si>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</si>
  <si>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</si>
  <si>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</si>
  <si>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</si>
  <si>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</si>
  <si>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</si>
  <si>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</si>
  <si>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</si>
  <si>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</si>
  <si>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</si>
  <si>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</si>
  <si>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</si>
  <si>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</si>
  <si>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</si>
  <si>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</si>
  <si>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</si>
  <si>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</si>
  <si>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</si>
  <si>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</si>
  <si>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</si>
  <si>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</si>
  <si>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</si>
  <si>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</si>
  <si>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</si>
  <si>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</si>
  <si>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</si>
  <si>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</si>
  <si>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</si>
  <si>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</si>
  <si>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</si>
  <si>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</si>
  <si>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</si>
  <si>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</si>
  <si>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</si>
  <si>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</si>
  <si>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</si>
  <si>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</si>
  <si>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</si>
  <si>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</si>
  <si>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</si>
  <si>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</si>
  <si>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</si>
  <si>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</si>
  <si>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</si>
  <si>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</si>
  <si>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</si>
  <si>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</si>
  <si>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</si>
  <si>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</si>
  <si>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</si>
  <si>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</si>
  <si>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</si>
  <si>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</si>
  <si>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</si>
  <si>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</si>
  <si>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</si>
  <si>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</si>
  <si>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</si>
  <si>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</si>
  <si>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</si>
  <si>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</si>
  <si>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</si>
  <si>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</si>
  <si>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</si>
  <si>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</si>
  <si>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</si>
  <si>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</si>
  <si>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</si>
  <si>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</si>
  <si>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</si>
  <si>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</si>
  <si>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</si>
  <si>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</si>
  <si>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</si>
  <si>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</si>
  <si>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</si>
  <si>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</si>
  <si>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</si>
  <si>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</si>
  <si>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</si>
  <si>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</si>
  <si>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</si>
  <si>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</si>
  <si>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</si>
  <si>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</si>
  <si>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</si>
  <si>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</si>
  <si>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</si>
  <si>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</si>
  <si>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</si>
  <si>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</si>
  <si>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</si>
  <si>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</si>
  <si>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</si>
  <si>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</si>
  <si>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</si>
  <si>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</si>
  <si>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</si>
  <si>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</si>
  <si>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</si>
  <si>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</si>
  <si>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</si>
  <si>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</si>
  <si>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</si>
  <si>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</si>
  <si>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</si>
  <si>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</si>
  <si>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</si>
  <si>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</si>
  <si>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</si>
  <si>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</si>
  <si>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</si>
  <si>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</si>
  <si>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</si>
  <si>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</si>
  <si>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</si>
  <si>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</si>
  <si>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</si>
  <si>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</si>
  <si>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</si>
  <si>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</si>
  <si>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</si>
  <si>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</si>
  <si>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</si>
  <si>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</si>
  <si>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</si>
  <si>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</si>
  <si>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</si>
  <si>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</si>
  <si>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</si>
  <si>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</si>
  <si>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</si>
  <si>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</si>
  <si>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</si>
  <si>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</si>
  <si>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</si>
  <si>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</si>
  <si>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</si>
  <si>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</si>
  <si>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</si>
  <si>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</si>
  <si>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</si>
  <si>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</si>
  <si>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</si>
  <si>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</si>
  <si>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</si>
  <si>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</si>
  <si>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</si>
  <si>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</si>
  <si>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</si>
  <si>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</si>
  <si>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</si>
  <si>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</si>
  <si>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</si>
  <si>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</si>
  <si>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</si>
  <si>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</si>
  <si>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</si>
  <si>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</si>
  <si>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</si>
  <si>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</si>
  <si>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</si>
  <si>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</si>
  <si>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</si>
  <si>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</si>
  <si>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</si>
  <si>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</si>
  <si>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</si>
  <si>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</si>
  <si>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</si>
  <si>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</si>
  <si>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</si>
  <si>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</si>
  <si>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</si>
  <si>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</si>
  <si>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</si>
  <si>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</si>
  <si>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</si>
  <si>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</si>
  <si>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</si>
  <si>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</si>
  <si>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</si>
  <si>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</si>
  <si>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</si>
  <si>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</si>
  <si>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</si>
  <si>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</si>
  <si>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</si>
  <si>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</si>
  <si>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</si>
  <si>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</si>
  <si>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</si>
  <si>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</si>
  <si>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</si>
  <si>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</si>
  <si>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</si>
  <si>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</si>
  <si>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</si>
  <si>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</si>
  <si>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</si>
  <si>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</si>
  <si>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</si>
  <si>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</si>
  <si>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</si>
  <si>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</si>
  <si>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</si>
  <si>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</si>
  <si>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</si>
  <si>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</si>
  <si>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</si>
  <si>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</si>
  <si>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</si>
  <si>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</si>
  <si>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</si>
  <si>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</si>
  <si>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</si>
  <si>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</si>
  <si>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</si>
  <si>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</si>
  <si>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</si>
  <si>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</si>
  <si>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</si>
  <si>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</si>
  <si>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</si>
  <si>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</si>
  <si>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</si>
  <si>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</si>
  <si>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</si>
  <si>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</si>
  <si>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</si>
  <si>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</si>
  <si>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</si>
  <si>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</si>
  <si>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</si>
  <si>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</si>
  <si>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</si>
  <si>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</si>
  <si>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</si>
  <si>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</si>
  <si>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</si>
  <si>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</si>
  <si>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</si>
  <si>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</si>
  <si>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</si>
  <si>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</si>
  <si>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</si>
  <si>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</si>
  <si>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</si>
  <si>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</si>
  <si>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</si>
  <si>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</si>
  <si>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</si>
  <si>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</si>
  <si>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</si>
  <si>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</si>
  <si>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</si>
  <si>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</si>
  <si>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</si>
  <si>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</si>
  <si>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</si>
  <si>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</si>
  <si>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</si>
  <si>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</si>
  <si>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</si>
  <si>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</si>
  <si>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</si>
  <si>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</si>
  <si>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</si>
  <si>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</si>
  <si>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</si>
  <si>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</si>
  <si>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</si>
  <si>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</si>
  <si>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</si>
  <si>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</si>
  <si>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</si>
  <si>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</si>
  <si>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</si>
  <si>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</si>
  <si>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</si>
  <si>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</si>
  <si>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</si>
  <si>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</si>
  <si>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</si>
  <si>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</si>
  <si>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</si>
  <si>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</si>
  <si>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</si>
  <si>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</si>
  <si>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</si>
  <si>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</si>
  <si>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</si>
  <si>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</si>
  <si>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</si>
  <si>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</si>
  <si>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</si>
  <si>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</si>
  <si>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</si>
  <si>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</si>
  <si>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</si>
  <si>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</si>
  <si>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</si>
  <si>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</si>
  <si>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</si>
  <si>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</si>
  <si>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</si>
  <si>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</si>
  <si>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</si>
  <si>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</si>
  <si>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</si>
  <si>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</si>
  <si>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</si>
  <si>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</si>
  <si>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</si>
  <si>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</si>
  <si>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</si>
  <si>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</si>
  <si>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</si>
  <si>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</si>
  <si>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</si>
  <si>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</si>
  <si>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</si>
  <si>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</si>
  <si>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</si>
  <si>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</si>
  <si>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</si>
  <si>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</si>
  <si>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</si>
  <si>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</si>
  <si>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</si>
  <si>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</si>
  <si>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</si>
  <si>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</si>
  <si>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</si>
  <si>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</si>
  <si>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</si>
  <si>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</si>
  <si>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</si>
  <si>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</si>
  <si>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</si>
  <si>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</si>
  <si>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</si>
  <si>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</si>
  <si>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</si>
  <si>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</si>
  <si>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</si>
  <si>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</si>
  <si>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</si>
  <si>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</si>
  <si>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</si>
  <si>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</si>
  <si>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</si>
  <si>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</si>
  <si>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</si>
  <si>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</si>
  <si>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</si>
  <si>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</si>
  <si>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</si>
  <si>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</si>
  <si>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</si>
  <si>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</si>
  <si>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</si>
  <si>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</si>
  <si>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</si>
  <si>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</si>
  <si>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</si>
  <si>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</si>
  <si>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</si>
  <si>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</si>
  <si>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</si>
  <si>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</si>
  <si>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</si>
  <si>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</si>
  <si>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</si>
  <si>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</si>
  <si>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</si>
  <si>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</si>
  <si>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</si>
  <si>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</si>
  <si>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</si>
  <si>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</si>
  <si>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</si>
  <si>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</si>
  <si>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</si>
  <si>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</si>
  <si>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</si>
  <si>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</si>
  <si>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</si>
  <si>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</si>
  <si>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</si>
  <si>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</si>
  <si>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</si>
  <si>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</si>
  <si>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</si>
  <si>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</si>
  <si>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</si>
  <si>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</si>
  <si>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</si>
  <si>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01.01.2021</t>
  </si>
  <si>
    <t>31.12.2021</t>
  </si>
  <si>
    <t>03036138</t>
  </si>
  <si>
    <t>HR</t>
  </si>
  <si>
    <t>090006523</t>
  </si>
  <si>
    <t>74780000P0WHNTXNI633</t>
  </si>
  <si>
    <t>51228874907</t>
  </si>
  <si>
    <t>2574</t>
  </si>
  <si>
    <t>Luka Ploče d.d.</t>
  </si>
  <si>
    <t>Ploče</t>
  </si>
  <si>
    <t>Trg kralja Tomislava 21</t>
  </si>
  <si>
    <t>financije@luka-ploce.hr</t>
  </si>
  <si>
    <t>www.luka-ploce.hr</t>
  </si>
  <si>
    <t>DANIELA MARELIĆ</t>
  </si>
  <si>
    <t>020 603 223</t>
  </si>
  <si>
    <t>d.marelic@luka-ploce.hr</t>
  </si>
  <si>
    <t>PricewaterhouseCoopers d.o.o.</t>
  </si>
  <si>
    <t>Tanja Babac</t>
  </si>
  <si>
    <t xml:space="preserve">stanje na dan 31.12.2021 </t>
  </si>
  <si>
    <t>u razdoblju 01.01.2021 do 31.12.2021</t>
  </si>
  <si>
    <t>Obveznik: Luka Ploče d.d.</t>
  </si>
  <si>
    <t>u razdoblju 01.01.2021. do 31.12.2021.</t>
  </si>
  <si>
    <t xml:space="preserve">Financijski izvještaji Društva sastavljeni su sukladno Međunarodnim standardima financijskog izvještavanja (MSFI) koji su odobreni od Europske Unije (EU).
Sažetak značajnih računovodstvenih politika prikazan je u bilješki 3. uz revidirane financijske izvještaje. 
Društvo je također sastavilo konsolidirane financijske izvještaje na dan 31. prosinca 2021. godine i godinu koja je tada završila, u skladu s MSFI koji su odobreni od strane Europske Unije (EU) za Društvo i njegova ovisna društva (Grupa) koji su odobreni od strane Uprave. Nekonsolidirani i konsolidirani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33 uz revidirane financijske izvještaje.
Naziv, sjedište (adresa) izdavatelja, pravni oblik izdavatelja, država osnivanja, matični broj subjekta, osobni identifikacijski broj objavljeni su na stranici Opći podaci u bilješci 1 uz revidirane financijske izvještaje.
Usvojene računovodstvene politike pojašnjene su u bilješci 3 uz revidirane financijske izvještaje.
Društvo nema financijskih obveza po osnovi danih jamstava ili nepredviđenih izdataka koje nisu uključene u bilancu. Društvo nema obveza po osnovi mirovina.
Društvo nema predujmova i odobrenih kredita članovima administrativnih, upravljačkih i nadzornih tijela kao ni obveza dogovorenih u njihovu korist preko bilo kakvih jamstava.
Dugovanja koja dospijevaju nakon više od pet godina pojašnjena su u bilješci 28 uz revidirane financijske izvještaje.
Obveze po najmovima proizašle iz primjene MSFI 16 iskazane su u AOP 107 i AOP 123, a objašnjene u bilješci 28 i bilješci 32.
U 2021. godini u Društvu je bilo zaposleno prosječno 389 radnika. Društvo prati zaposlenike po kategorijama.
Nije bilo kapitalizacije plaća u 2021. godini.
U 2021. godini članovi Uprave po osnovi plaće i godišnjeg bonusa zaprimili su bruto iznos od 2.590 tisuća kuna.
Članovi Nadzornog odbora Društva imaju pravo na naknadu koja je u 2021. godini istim isplaćena u ukupnom bruto iznosu od 420 tisuća kuna.  
Stanja odgođenog poreza na kraju poslovne godine i kretanja tih stanja tijekom poslovne godine prikazana su u bilješci 14 uz financijske izvještaje.
Društvo ima poslovne odnose s pridruženim društvima  Lučka sigurnost d.o.o. Trg kralja Tomislava 21, 20340 Ploče u kojem Luka Ploče d.d. ima 49% vlasništva i Vizir d.o.o. Trg kralja Tomislava 21, 20340 Ploče u kojem Luka Ploče d.d. ima 49% vlasništva. 
Ulaganja u ovisna i pridružena društva po metodi udjela objašnjena su u bilješci 19 uz revidirane financijske  izvještaje.
Nije bilo transakcija upisa dionica niti udjela tijekom poslovne godine u okviru odobrenog kapitala.
Ne postoji više redova dionica.
Društvo nema potvrda o sudjelovanju, konvertibilnih zadužnica, jamstava, opcija ili sličnih vrijednosnica ili prava.
Društvo nema udjela u društvima s neograničenom odgovornosti.
Konsolidirani financijski izvještaji izdavatelja su najveća grupa društava te Izdavatelj nije kontrolirani član niti jedne grupe.
Revidirani nekonsolidirani i konsolidirani financijski izvještaji za 2021. godinu su odobreni od strane Nadzornog odbora te je istovremeno Nadzornom odboru upućen Prijedlog odluke o raspodjeli dobiti. 
Transakcije s ostalim povezanim stranama objavljene su u bilješci 31 uz revidirane financijske  izvještaje.
Događaji nakon datuma bilance iskazani su u bilješci 33 uz revidirane financijske  izvještaje. 
Neto prihod Društva raščlanjen je u bilješkama 7 i 8 uz revidirane financijske  izvještaje.
Naknade za zakonom propisanu reviziju financijskih izvještaja Društva iznosile su 186 tisuća kuna. 
Obveze po najmovima proizašle iz primjene MSFI 16 iskazane su u sklopu AOP 107 i AOP 123 te su detalji objavljeni u bilješkama 28 i 32 uz revidirane financijske izvještaje. Pravo na korištenje imovine u sklopu pozicija AOP 011 je prikazano u bilješci 16.
Radi pojašnjavanja pozicija Bilance i pozicija RDG-a te Novčanog tijeka iz standardnog obrasca GFI-POD i revidiranog financijskog izvještaja Društva navodimo slijedeće:
POZICIJE BILANCE
1. Pozicija AOP 004-009; 011-018; 019 u revidiranom financijskom izvješću iskazana je u bilješci 15 - Nematerijalna imovina, bilješci 16 -  Nekretnine postrojenja i oprema i bilješci 17 - Ulaganje u nekretnine
2. Pozicija AOP 021;  024 u revidiranom izvješću pojašnjena je u bilješci 18 - Ulaganja u ovisna društva i bilješci 19 - Ulaganja u pridružena društva  
3. Pozicija AOP 032-035 u revidiranom financijskom izvješću pojašnjena je u bilješci 20 - Dani krediti
4. Pozicija AOP 036 u revidiranom financijskom izvješću pojašnjena je u bilješci 14 - Porez na dobit
5. Pozicija AOP 039-045 u revidiranom financijskom izvješću pojašnjena je u bilješci 21 - Zalihe
6. Pozicija AOP 047-052  objašnjena je u revidiranom financijskom  izvješću u bilješci 22 - Potraživanja od kupaca i ostala potraživanja
7. Pozicija AOP 056 ; 060; 061; 063;objašnjena je u revidiranom financijskom izvještaju u bilješci - 20 Dani krediti, bilješci 24 – Financijska imovina po fer vrijednosti kroz račun dobiti i gubitka, bilješci 23 - Depoziti i bilješci 25 Novac i novčani ekvivalenti
8. Pozicija AOP 068-076 objašnjena je u revidiranom financijskom izvještaju u bilješci 26 - Kapital i  rezerve
9. Pozicija AOP 084  u revidiranom financijskom izvješću pojašnjena je u bilješci 14 - Porez na dobit
10. Pozicija AOP od 091-096 objašnjena je u revidiranom financijskom izvješću u bilješci 29 - Rezerviranja
11. Pozicija AOP 103, AOP 107, AOP 115 i AOP 123 objašnjena je u revidiranom financijskom izvješću u bilješci 28  - Posudbe
12. Pozicija AOP 110; 112; 117; 119; 120; 124 objašnjena je u revidiranom financijskom izvještaju bilješci 30-Obveze prema dobavljačima i ostale obveze
Razlike koje postoje u pozicijama Bilance XLS  formata u usporedbi s Revizorskim izvještajem posljedica su strukture i sadržaja GFI-POD obrasca u XLS formatu  i u zaokruživanju , odnosno prikazivanju u tisućama kuna.
POZICIJE RDG
1. Pozicija AOP 002 i 006 u revidiranom izvješću su iskazane su bilješci 8 - Prihodi 
2. Pozicija AOP 010 -012  u revidiranom izvješću iskazane su u bilješci 9 - Troškovi materijala i energije i troškovi usluga
3. Pozicija AOP 014- 016 u revidiranom izvješću pojašnjena su  u bilješci 10 - Troškovi zaposlenih
4. Pozicija AOP 017 u revidiranom izvješću objašnjena u bilješci 15 - Nematerijalna imovina, bilješci 16 -  Nekretnine postrojenja i oprema i bilješci 17 - Ulaganje u nekretnine
5. Pozicija AOP 018 u revidiranom izvješću objašnjena u bilješci 11 - Ostali poslovni rashodi
6. Pozicija AOP 020 - 021 u revidiranom izvješću objašnjena u bilješci 16 i bilješci 22 ( str.74)
7. Pozicija AOP 023 - 029 u revidiranom izvješću objašnjena u bilješci 10 – Troškovi zaposlenih i bilješci 11 Ostali poslovni rashodi
8. Pozicija AOP 031-050 u revidiranom izvješću objašnjena u bilješci 12 – Ostali (gubici)/ dobici-neto i bilješci 13 – Financijski prihodi / (rashodi) – neto. 
Društvo u standardnom obrascu iskazuje efekt tečajnih razlika i kamata . U bilješci je naveden točan iznos tečajnih razlika i kamata.
9. Pozicija AOP 058 u revidiranom izvješću  objašnjena u bilješci 14 - Porez na dobit
Razlike koje postoje u pozicijama RDG  XLS  formata u usporedbi s Revizorskim izvještajem posljedica su strukture i sadržaja GFI-POD obrasca u XLS formatu  i u zaokruživanju , odnosno prikazivanju u tisućama kuna.
POZICIJE NOVČANOG TIJEKA
Pozicije Izvještaja o novčanim tokovima pojašnjene su u bilješkama 8, 12,13, 15-17, 22, 25, 28 i 29 u revidiranom godišnjem izvještaju Društva.
Razlike koje ne proizlaze kao posljedica strukture i sadržaja GFI-POD obrasca u XLS formatu odnose se na zaokruživanje, odnosno prikazivanje u tisućama kuna u odnosu na iskazivanje podataka u GFI-POD obrascu.
</t>
  </si>
  <si>
    <r>
      <t xml:space="preserve">                   BILJEŠKE UZ FINANCIJSKE IZVJEŠTAJE - GFI
Naziv izdavatelja:        </t>
    </r>
    <r>
      <rPr>
        <u/>
        <sz val="15"/>
        <rFont val="Arial"/>
        <family val="2"/>
      </rPr>
      <t xml:space="preserve">   Luka Ploče d.d.                                                                                                      </t>
    </r>
    <r>
      <rPr>
        <u/>
        <sz val="15"/>
        <color indexed="9"/>
        <rFont val="Arial"/>
        <family val="2"/>
      </rPr>
      <t xml:space="preserve"> </t>
    </r>
    <r>
      <rPr>
        <sz val="15"/>
        <color indexed="9"/>
        <rFont val="Arial"/>
        <family val="2"/>
      </rPr>
      <t>.</t>
    </r>
    <r>
      <rPr>
        <sz val="15"/>
        <rFont val="Arial"/>
        <family val="2"/>
      </rPr>
      <t xml:space="preserve">
OIB:   </t>
    </r>
    <r>
      <rPr>
        <u/>
        <sz val="15"/>
        <rFont val="Arial"/>
        <family val="2"/>
      </rPr>
      <t xml:space="preserve">         51228874907                                                                                                           </t>
    </r>
    <r>
      <rPr>
        <u/>
        <sz val="15"/>
        <color indexed="9"/>
        <rFont val="Arial"/>
        <family val="2"/>
      </rPr>
      <t>.</t>
    </r>
    <r>
      <rPr>
        <sz val="15"/>
        <rFont val="Arial"/>
        <family val="2"/>
      </rPr>
      <t xml:space="preserve">
Izvještajno razdoblje:    </t>
    </r>
    <r>
      <rPr>
        <u/>
        <sz val="15"/>
        <rFont val="Arial"/>
        <family val="2"/>
      </rPr>
      <t xml:space="preserve"> 01.01.2021.-31.12.2021.                                                                              </t>
    </r>
    <r>
      <rPr>
        <sz val="15"/>
        <rFont val="Arial"/>
        <family val="2"/>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</si>
</sst>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1"/>
      <name val="Arial"/>
      <family val="2"/>
      <charset val="238"/>
    </font>
    <font>
      <sz val="11"/>
      <name val="Arial"/>
      <family val="2"/>
      <charset val="238"/>
    </font>
    <font>
      <sz val="10"/>
      <name val="Times New Roman"/>
      <family val="1"/>
      <charset val="238"/>
    </font>
    <font>
      <sz val="11"/>
      <name val="Calibri Light"/>
      <family val="2"/>
      <charset val="238"/>
    </font>
    <font>
      <sz val="10"/>
      <name val="Calibri Light"/>
      <family val="2"/>
      <charset val="238"/>
    </font>
    <font>
      <sz val="15"/>
      <name val="Arial"/>
      <family val="2"/>
    </font>
    <font>
      <u/>
      <sz val="15"/>
      <name val="Arial"/>
      <family val="2"/>
    </font>
    <font>
      <u/>
      <sz val="15"/>
      <color indexed="9"/>
      <name val="Arial"/>
      <family val="2"/>
    </font>
    <font>
      <sz val="15"/>
      <color indexed="9"/>
      <name val="Arial"/>
      <family val="2"/>
    </font>
    <font>
      <sz val="16"/>
      <name val="Arial"/>
      <family val="2"/>
    </font>
    <font>
      <sz val="11"/>
      <color theme="1"/>
      <name val="Arial"/>
      <family val="2"/>
      <charset val="238"/>
    </font>
    <font>
      <sz val="11"/>
      <name val="Calibri"/>
      <family val="2"/>
      <charset val="238"/>
      <scheme val="minor"/>
    </font>
    <font>
      <sz val="11"/>
      <color theme="0"/>
      <name val="Arial"/>
      <family val="2"/>
      <charset val="238"/>
    </font>
    <font>
      <sz val="11"/>
      <color theme="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b/>
      <sz val="12"/>
      <color theme="1"/>
      <name val="Arial"/>
      <family val="2"/>
      <charset val="238"/>
    </font>
    <font>
      <b/>
      <sz val="12"/>
      <color theme="1"/>
      <name val="Arial Rounded MT Bold"/>
      <family val="2"/>
    </font>
    <font>
      <sz val="9"/>
      <color theme="3" tint="-0.249977111117893"/>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lightUp">
        <fgColor indexed="22"/>
      </patternFill>
    </fill>
    <fill>
      <patternFill patternType="solid">
        <fgColor indexed="65"/>
        <bgColor indexed="64"/>
      </patternFill>
    </fill>
    <fill>
      <patternFill patternType="solid">
        <fgColor indexed="22"/>
        <bgColor indexed="64"/>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patternFill>
    </fill>
    <fill>
      <patternFill patternType="solid">
        <fgColor theme="0"/>
        <bgColor rgb="FFC0C0C0"/>
      </patternFill>
    </fill>
  </fills>
  <borders count="31">
    <border>
      <left/>
      <right/>
      <top/>
      <bottom/>
      <diagonal/>
    </border>
    <border>
      <left style="thin">
        <color indexed="9"/>
      </left>
      <right style="thin">
        <color indexed="9"/>
      </right>
      <top style="medium">
        <color indexed="22"/>
      </top>
      <bottom style="thin">
        <color indexed="64"/>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22"/>
      </bottom>
      <diagonal/>
    </border>
    <border>
      <left style="thin">
        <color indexed="64"/>
      </left>
      <right style="thin">
        <color indexed="64"/>
      </right>
      <top/>
      <bottom style="thin">
        <color indexed="64"/>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8"/>
      </top>
      <bottom style="thin">
        <color indexed="22"/>
      </bottom>
      <diagonal/>
    </border>
  </borders>
  <cellStyleXfs count="4">
    <xf numFmtId="0" fontId="0" fillId="0" borderId="0"/>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258">
    <xf numFmtId="0" fontId="0" fillId="0" borderId="0" xfId="0"/>
    <xf numFmtId="4" fontId="10" fillId="0" borderId="0" xfId="2" applyNumberFormat="1" applyFont="1" applyProtection="1"/>
    <xf numFmtId="0" fontId="10" fillId="0" borderId="0" xfId="2" applyFont="1" applyProtection="1"/>
    <xf numFmtId="0" fontId="7" fillId="0" borderId="0" xfId="3" applyFont="1" applyFill="1" applyBorder="1" applyAlignment="1" applyProtection="1">
      <alignment horizontal="center" vertical="center" wrapText="1"/>
    </xf>
    <xf numFmtId="0" fontId="10" fillId="0" borderId="0" xfId="2" applyFont="1" applyBorder="1" applyAlignment="1" applyProtection="1">
      <alignment horizontal="center" vertical="center" wrapText="1"/>
    </xf>
    <xf numFmtId="14" fontId="5" fillId="2" borderId="0" xfId="3" applyNumberFormat="1"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49" fontId="8" fillId="3" borderId="1" xfId="0" applyNumberFormat="1" applyFont="1" applyFill="1" applyBorder="1" applyAlignment="1" applyProtection="1">
      <alignment horizontal="center" vertical="center"/>
    </xf>
    <xf numFmtId="165" fontId="17" fillId="0" borderId="2" xfId="0" applyNumberFormat="1" applyFont="1" applyFill="1" applyBorder="1" applyAlignment="1" applyProtection="1">
      <alignment horizontal="center" vertical="center"/>
    </xf>
    <xf numFmtId="165" fontId="17" fillId="10" borderId="2" xfId="0" applyNumberFormat="1" applyFont="1" applyFill="1" applyBorder="1" applyAlignment="1" applyProtection="1">
      <alignment horizontal="center" vertical="center"/>
    </xf>
    <xf numFmtId="165" fontId="17" fillId="10" borderId="3" xfId="0" applyNumberFormat="1" applyFont="1" applyFill="1" applyBorder="1" applyAlignment="1" applyProtection="1">
      <alignment horizontal="center" vertical="center"/>
    </xf>
    <xf numFmtId="0" fontId="10" fillId="0" borderId="0" xfId="2" applyProtection="1"/>
    <xf numFmtId="0" fontId="10" fillId="11" borderId="0" xfId="2" applyFill="1" applyProtection="1"/>
    <xf numFmtId="0" fontId="0" fillId="0" borderId="0" xfId="0" applyProtection="1"/>
    <xf numFmtId="0" fontId="3" fillId="3" borderId="4"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xf>
    <xf numFmtId="3" fontId="17" fillId="3" borderId="5" xfId="0" applyNumberFormat="1" applyFont="1" applyFill="1" applyBorder="1" applyAlignment="1" applyProtection="1">
      <alignment horizontal="center" vertical="center" wrapText="1"/>
    </xf>
    <xf numFmtId="0" fontId="33" fillId="11" borderId="6" xfId="0" applyFont="1" applyFill="1" applyBorder="1"/>
    <xf numFmtId="0" fontId="0" fillId="11" borderId="7" xfId="0" applyFill="1" applyBorder="1"/>
    <xf numFmtId="0" fontId="4" fillId="11" borderId="8" xfId="0" applyFont="1" applyFill="1" applyBorder="1" applyAlignment="1">
      <alignment vertical="center"/>
    </xf>
    <xf numFmtId="0" fontId="0" fillId="11" borderId="9" xfId="0" applyFill="1" applyBorder="1"/>
    <xf numFmtId="0" fontId="24" fillId="11" borderId="10" xfId="0" applyFont="1" applyFill="1" applyBorder="1"/>
    <xf numFmtId="0" fontId="24" fillId="11" borderId="9" xfId="0" applyFont="1" applyFill="1" applyBorder="1" applyAlignment="1">
      <alignment wrapText="1"/>
    </xf>
    <xf numFmtId="0" fontId="24" fillId="11" borderId="9" xfId="0" applyFont="1" applyFill="1" applyBorder="1"/>
    <xf numFmtId="0" fontId="3" fillId="11" borderId="0" xfId="0" applyFont="1" applyFill="1" applyBorder="1" applyAlignment="1">
      <alignment vertical="center"/>
    </xf>
    <xf numFmtId="0" fontId="3" fillId="11" borderId="0" xfId="0" applyFont="1" applyFill="1" applyBorder="1" applyAlignment="1">
      <alignment horizontal="center" vertical="center"/>
    </xf>
    <xf numFmtId="0" fontId="4" fillId="11" borderId="9" xfId="0" applyFont="1" applyFill="1" applyBorder="1" applyAlignment="1">
      <alignment horizontal="center" vertical="center"/>
    </xf>
    <xf numFmtId="0" fontId="24" fillId="11" borderId="10" xfId="0" applyFont="1" applyFill="1" applyBorder="1" applyAlignment="1">
      <alignment vertical="top"/>
    </xf>
    <xf numFmtId="0" fontId="4" fillId="11" borderId="9" xfId="0" applyFont="1" applyFill="1" applyBorder="1" applyAlignment="1">
      <alignment vertical="center"/>
    </xf>
    <xf numFmtId="0" fontId="0" fillId="11" borderId="11" xfId="0" applyFill="1" applyBorder="1"/>
    <xf numFmtId="0" fontId="0" fillId="11" borderId="12" xfId="0" applyFill="1" applyBorder="1"/>
    <xf numFmtId="0" fontId="0" fillId="11" borderId="13" xfId="0" applyFill="1" applyBorder="1"/>
    <xf numFmtId="3" fontId="10" fillId="0" borderId="0" xfId="2" applyNumberFormat="1" applyProtection="1"/>
    <xf numFmtId="3" fontId="17" fillId="3" borderId="14" xfId="0" applyNumberFormat="1" applyFont="1" applyFill="1" applyBorder="1" applyAlignment="1" applyProtection="1">
      <alignment horizontal="center" vertical="center" wrapText="1"/>
    </xf>
    <xf numFmtId="3" fontId="17" fillId="3" borderId="4" xfId="0" applyNumberFormat="1" applyFont="1" applyFill="1" applyBorder="1" applyAlignment="1" applyProtection="1">
      <alignment horizontal="center" vertical="center" wrapText="1"/>
    </xf>
    <xf numFmtId="3" fontId="0" fillId="0" borderId="0" xfId="0" applyNumberFormat="1" applyProtection="1"/>
    <xf numFmtId="0" fontId="3" fillId="12" borderId="15" xfId="0" applyFont="1" applyFill="1" applyBorder="1" applyAlignment="1" applyProtection="1">
      <alignment horizontal="center" vertical="center"/>
      <protection locked="0"/>
    </xf>
    <xf numFmtId="3" fontId="10" fillId="0" borderId="0" xfId="3" applyNumberFormat="1" applyFont="1" applyAlignment="1" applyProtection="1">
      <alignment wrapText="1"/>
    </xf>
    <xf numFmtId="3" fontId="10" fillId="0" borderId="0" xfId="2" applyNumberFormat="1" applyFont="1" applyProtection="1"/>
    <xf numFmtId="3" fontId="10" fillId="0" borderId="0" xfId="2" applyNumberFormat="1" applyFont="1" applyBorder="1" applyAlignment="1" applyProtection="1">
      <alignment horizontal="center" vertical="center" wrapText="1"/>
    </xf>
    <xf numFmtId="3" fontId="10" fillId="0" borderId="0" xfId="3" applyNumberFormat="1" applyFont="1" applyBorder="1" applyAlignment="1" applyProtection="1">
      <alignment wrapText="1"/>
    </xf>
    <xf numFmtId="3" fontId="1" fillId="0" borderId="0" xfId="2" applyNumberFormat="1" applyFont="1" applyProtection="1"/>
    <xf numFmtId="3" fontId="8" fillId="3" borderId="16"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8" fillId="3" borderId="17" xfId="0" applyNumberFormat="1" applyFont="1" applyFill="1" applyBorder="1" applyAlignment="1" applyProtection="1">
      <alignment horizontal="center" vertical="center"/>
    </xf>
    <xf numFmtId="3" fontId="2" fillId="0" borderId="2" xfId="0" applyNumberFormat="1" applyFont="1" applyFill="1" applyBorder="1" applyAlignment="1" applyProtection="1">
      <alignment vertical="center" shrinkToFit="1"/>
      <protection locked="0"/>
    </xf>
    <xf numFmtId="3" fontId="22" fillId="0" borderId="2" xfId="0" applyNumberFormat="1" applyFont="1" applyFill="1" applyBorder="1" applyAlignment="1" applyProtection="1">
      <alignment vertical="center" shrinkToFit="1"/>
    </xf>
    <xf numFmtId="3" fontId="22" fillId="10" borderId="2" xfId="0" applyNumberFormat="1" applyFont="1" applyFill="1" applyBorder="1" applyAlignment="1" applyProtection="1">
      <alignment vertical="center" shrinkToFit="1"/>
    </xf>
    <xf numFmtId="3" fontId="22" fillId="10" borderId="3" xfId="0" applyNumberFormat="1" applyFont="1" applyFill="1" applyBorder="1" applyAlignment="1" applyProtection="1">
      <alignment vertical="center" shrinkToFit="1"/>
    </xf>
    <xf numFmtId="3" fontId="2" fillId="4" borderId="2" xfId="0" applyNumberFormat="1" applyFont="1" applyFill="1" applyBorder="1" applyAlignment="1" applyProtection="1">
      <alignment vertical="center" shrinkToFit="1"/>
    </xf>
    <xf numFmtId="0" fontId="24" fillId="11" borderId="0" xfId="0" applyFont="1" applyFill="1" applyBorder="1"/>
    <xf numFmtId="0" fontId="3" fillId="12" borderId="13" xfId="0" applyFont="1" applyFill="1" applyBorder="1" applyAlignment="1" applyProtection="1">
      <alignment horizontal="center" vertical="center"/>
      <protection locked="0"/>
    </xf>
    <xf numFmtId="0" fontId="24" fillId="11" borderId="10" xfId="0" applyFont="1" applyFill="1" applyBorder="1" applyAlignment="1">
      <alignment wrapText="1"/>
    </xf>
    <xf numFmtId="0" fontId="24" fillId="11" borderId="0" xfId="0" applyFont="1" applyFill="1" applyBorder="1" applyAlignment="1">
      <alignment wrapText="1"/>
    </xf>
    <xf numFmtId="0" fontId="23" fillId="11" borderId="10" xfId="0" applyFont="1" applyFill="1" applyBorder="1" applyAlignment="1">
      <alignment horizontal="center" vertical="center"/>
    </xf>
    <xf numFmtId="0" fontId="23" fillId="11" borderId="0" xfId="0" applyFont="1" applyFill="1" applyBorder="1" applyAlignment="1">
      <alignment horizontal="center" vertical="center"/>
    </xf>
    <xf numFmtId="0" fontId="23" fillId="11" borderId="9" xfId="0" applyFont="1" applyFill="1" applyBorder="1" applyAlignment="1">
      <alignment horizontal="center" vertical="center"/>
    </xf>
    <xf numFmtId="0" fontId="3" fillId="11" borderId="10" xfId="0" applyFont="1" applyFill="1" applyBorder="1" applyAlignment="1">
      <alignment vertical="center" wrapText="1"/>
    </xf>
    <xf numFmtId="0" fontId="3" fillId="11" borderId="0" xfId="0" applyFont="1" applyFill="1" applyBorder="1" applyAlignment="1">
      <alignment vertical="center" wrapText="1"/>
    </xf>
    <xf numFmtId="0" fontId="25" fillId="11" borderId="0" xfId="0" applyFont="1" applyFill="1" applyBorder="1" applyAlignment="1">
      <alignment vertical="center"/>
    </xf>
    <xf numFmtId="0" fontId="24" fillId="11" borderId="0" xfId="0" applyFont="1" applyFill="1" applyBorder="1" applyAlignment="1">
      <alignment vertical="center"/>
    </xf>
    <xf numFmtId="0" fontId="24" fillId="11" borderId="9" xfId="0" applyFont="1" applyFill="1" applyBorder="1" applyAlignment="1">
      <alignment vertical="center"/>
    </xf>
    <xf numFmtId="0" fontId="4" fillId="11" borderId="0" xfId="0" applyFont="1" applyFill="1" applyBorder="1" applyAlignment="1">
      <alignment horizontal="center" vertical="center"/>
    </xf>
    <xf numFmtId="0" fontId="25" fillId="11" borderId="9" xfId="0" applyFont="1" applyFill="1" applyBorder="1" applyAlignment="1">
      <alignment vertical="center"/>
    </xf>
    <xf numFmtId="0" fontId="24" fillId="11" borderId="0" xfId="0" applyFont="1" applyFill="1" applyBorder="1" applyAlignment="1">
      <alignment vertical="top" wrapText="1"/>
    </xf>
    <xf numFmtId="0" fontId="24" fillId="11" borderId="0" xfId="0" applyFont="1" applyFill="1" applyBorder="1" applyAlignment="1">
      <alignment vertical="top"/>
    </xf>
    <xf numFmtId="0" fontId="4" fillId="11" borderId="0" xfId="0" applyFont="1" applyFill="1" applyBorder="1" applyAlignment="1">
      <alignment horizontal="right" vertical="center" wrapText="1"/>
    </xf>
    <xf numFmtId="0" fontId="34" fillId="0" borderId="0" xfId="0" applyFont="1" applyFill="1"/>
    <xf numFmtId="0" fontId="3" fillId="11" borderId="0" xfId="0" applyFont="1" applyFill="1" applyBorder="1" applyAlignment="1">
      <alignment horizontal="right" vertical="center" wrapText="1"/>
    </xf>
    <xf numFmtId="14" fontId="3" fillId="13" borderId="0" xfId="0" applyNumberFormat="1" applyFont="1" applyFill="1" applyBorder="1" applyAlignment="1" applyProtection="1">
      <alignment horizontal="center" vertical="center"/>
      <protection locked="0"/>
    </xf>
    <xf numFmtId="14" fontId="3" fillId="14" borderId="0" xfId="0" applyNumberFormat="1" applyFont="1" applyFill="1" applyBorder="1" applyAlignment="1" applyProtection="1">
      <alignment horizontal="center" vertical="center"/>
      <protection locked="0"/>
    </xf>
    <xf numFmtId="0" fontId="0" fillId="5" borderId="0" xfId="0" applyFill="1"/>
    <xf numFmtId="0" fontId="35" fillId="11" borderId="0" xfId="0" applyFont="1" applyFill="1" applyBorder="1" applyAlignment="1"/>
    <xf numFmtId="0" fontId="36" fillId="11" borderId="0" xfId="0" applyFont="1" applyFill="1" applyBorder="1" applyAlignment="1">
      <alignment vertical="center"/>
    </xf>
    <xf numFmtId="0" fontId="26" fillId="11" borderId="9" xfId="0" applyFont="1" applyFill="1" applyBorder="1" applyAlignment="1">
      <alignment vertical="center"/>
    </xf>
    <xf numFmtId="0" fontId="37" fillId="11" borderId="0" xfId="0" applyFont="1" applyFill="1" applyBorder="1" applyAlignment="1">
      <alignment vertical="center"/>
    </xf>
    <xf numFmtId="0" fontId="38" fillId="11" borderId="0" xfId="0" applyFont="1" applyFill="1" applyBorder="1" applyAlignment="1">
      <alignment vertical="center"/>
    </xf>
    <xf numFmtId="0" fontId="27" fillId="11" borderId="9" xfId="0" applyFont="1" applyFill="1" applyBorder="1" applyAlignment="1">
      <alignment vertical="center"/>
    </xf>
    <xf numFmtId="0" fontId="35" fillId="11" borderId="9" xfId="0" applyFont="1" applyFill="1" applyBorder="1"/>
    <xf numFmtId="49" fontId="3" fillId="12" borderId="15" xfId="0" applyNumberFormat="1" applyFont="1" applyFill="1" applyBorder="1" applyAlignment="1" applyProtection="1">
      <alignment horizontal="center" vertical="center"/>
      <protection locked="0"/>
    </xf>
    <xf numFmtId="1" fontId="3" fillId="12" borderId="15" xfId="0" applyNumberFormat="1" applyFont="1" applyFill="1" applyBorder="1" applyAlignment="1" applyProtection="1">
      <alignment horizontal="center" vertical="center"/>
      <protection locked="0"/>
    </xf>
    <xf numFmtId="0" fontId="24" fillId="11" borderId="0" xfId="0" applyFont="1" applyFill="1" applyBorder="1" applyAlignment="1">
      <alignment vertical="top"/>
    </xf>
    <xf numFmtId="0" fontId="24" fillId="11" borderId="0" xfId="0" applyFont="1" applyFill="1" applyBorder="1"/>
    <xf numFmtId="0" fontId="24" fillId="11" borderId="0" xfId="0" applyFont="1" applyFill="1" applyBorder="1" applyAlignment="1">
      <alignment vertical="top" wrapText="1"/>
    </xf>
    <xf numFmtId="0" fontId="24" fillId="11" borderId="0" xfId="0" applyFont="1" applyFill="1" applyBorder="1" applyAlignment="1">
      <alignment wrapText="1"/>
    </xf>
    <xf numFmtId="164" fontId="3" fillId="0" borderId="18" xfId="0" applyNumberFormat="1" applyFont="1" applyFill="1" applyBorder="1" applyAlignment="1" applyProtection="1">
      <alignment horizontal="center" vertical="center"/>
    </xf>
    <xf numFmtId="3" fontId="4" fillId="0" borderId="18" xfId="0" applyNumberFormat="1" applyFont="1" applyFill="1" applyBorder="1" applyAlignment="1" applyProtection="1">
      <alignment horizontal="right" vertical="center" shrinkToFit="1"/>
      <protection locked="0"/>
    </xf>
    <xf numFmtId="164" fontId="3" fillId="10" borderId="18" xfId="0" applyNumberFormat="1" applyFont="1" applyFill="1" applyBorder="1" applyAlignment="1" applyProtection="1">
      <alignment horizontal="center" vertical="center"/>
    </xf>
    <xf numFmtId="3" fontId="16" fillId="10" borderId="18" xfId="0" applyNumberFormat="1" applyFont="1" applyFill="1" applyBorder="1" applyAlignment="1" applyProtection="1">
      <alignment horizontal="right" vertical="center" shrinkToFit="1"/>
    </xf>
    <xf numFmtId="3" fontId="2" fillId="0" borderId="18" xfId="0" applyNumberFormat="1" applyFont="1"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hidden="1"/>
    </xf>
    <xf numFmtId="0" fontId="3" fillId="3" borderId="18" xfId="2" applyFont="1" applyFill="1" applyBorder="1" applyAlignment="1" applyProtection="1">
      <alignment horizontal="center" vertical="center" wrapText="1"/>
    </xf>
    <xf numFmtId="3" fontId="17" fillId="3" borderId="18" xfId="2" applyNumberFormat="1" applyFont="1" applyFill="1" applyBorder="1" applyAlignment="1" applyProtection="1">
      <alignment horizontal="center" vertical="center" wrapText="1"/>
    </xf>
    <xf numFmtId="0" fontId="17" fillId="3" borderId="18" xfId="2" applyFont="1" applyFill="1" applyBorder="1" applyAlignment="1" applyProtection="1">
      <alignment horizontal="center" vertical="center"/>
    </xf>
    <xf numFmtId="3" fontId="16" fillId="10" borderId="18" xfId="0" applyNumberFormat="1" applyFont="1" applyFill="1" applyBorder="1" applyAlignment="1" applyProtection="1">
      <alignment horizontal="right" vertical="center" shrinkToFit="1"/>
      <protection locked="0"/>
    </xf>
    <xf numFmtId="164" fontId="3" fillId="11" borderId="18" xfId="0" applyNumberFormat="1" applyFont="1" applyFill="1" applyBorder="1" applyAlignment="1" applyProtection="1">
      <alignment horizontal="center" vertical="center"/>
    </xf>
    <xf numFmtId="3" fontId="16" fillId="11" borderId="18" xfId="0" applyNumberFormat="1" applyFont="1" applyFill="1" applyBorder="1" applyAlignment="1" applyProtection="1">
      <alignment horizontal="right" vertical="center" shrinkToFit="1"/>
      <protection locked="0"/>
    </xf>
    <xf numFmtId="3" fontId="16" fillId="10" borderId="18" xfId="0" applyNumberFormat="1" applyFont="1" applyFill="1" applyBorder="1" applyAlignment="1" applyProtection="1">
      <alignment vertical="center"/>
    </xf>
    <xf numFmtId="3" fontId="4" fillId="0" borderId="18" xfId="0" applyNumberFormat="1" applyFont="1" applyFill="1" applyBorder="1" applyAlignment="1" applyProtection="1">
      <alignment vertical="center"/>
      <protection locked="0"/>
    </xf>
    <xf numFmtId="4" fontId="17" fillId="3" borderId="18" xfId="2" applyNumberFormat="1" applyFont="1" applyFill="1" applyBorder="1" applyAlignment="1" applyProtection="1">
      <alignment horizontal="center" vertical="center" wrapText="1"/>
    </xf>
    <xf numFmtId="3" fontId="4" fillId="0" borderId="18" xfId="0" applyNumberFormat="1" applyFont="1" applyFill="1" applyBorder="1" applyAlignment="1" applyProtection="1">
      <alignment horizontal="right" vertical="center"/>
      <protection locked="0"/>
    </xf>
    <xf numFmtId="3" fontId="16" fillId="10" borderId="18" xfId="0" applyNumberFormat="1" applyFont="1" applyFill="1" applyBorder="1" applyAlignment="1" applyProtection="1">
      <alignment horizontal="right" vertical="center"/>
    </xf>
    <xf numFmtId="3" fontId="4" fillId="10" borderId="18" xfId="0" applyNumberFormat="1" applyFont="1" applyFill="1" applyBorder="1" applyAlignment="1" applyProtection="1">
      <alignment vertical="center"/>
      <protection locked="0"/>
    </xf>
    <xf numFmtId="3" fontId="16" fillId="0" borderId="18" xfId="0" applyNumberFormat="1" applyFont="1" applyFill="1" applyBorder="1" applyAlignment="1" applyProtection="1">
      <alignment vertical="center"/>
    </xf>
    <xf numFmtId="3" fontId="39" fillId="3" borderId="16" xfId="0" applyNumberFormat="1" applyFont="1" applyFill="1" applyBorder="1" applyAlignment="1" applyProtection="1">
      <alignment horizontal="center" vertical="center" wrapText="1"/>
    </xf>
    <xf numFmtId="0" fontId="24" fillId="11" borderId="0" xfId="0" applyFont="1" applyFill="1" applyBorder="1" applyAlignment="1">
      <alignment vertical="top"/>
    </xf>
    <xf numFmtId="0" fontId="24" fillId="11" borderId="0" xfId="0" applyFont="1" applyFill="1" applyBorder="1"/>
    <xf numFmtId="0" fontId="4" fillId="11" borderId="6" xfId="0" applyFont="1" applyFill="1" applyBorder="1" applyAlignment="1">
      <alignment horizontal="left" vertical="center" wrapText="1"/>
    </xf>
    <xf numFmtId="0" fontId="4" fillId="11" borderId="10" xfId="0" applyFont="1" applyFill="1" applyBorder="1" applyAlignment="1">
      <alignment horizontal="right" vertical="center" wrapText="1"/>
    </xf>
    <xf numFmtId="0" fontId="4" fillId="11" borderId="0" xfId="0" applyFont="1" applyFill="1" applyBorder="1" applyAlignment="1">
      <alignment horizontal="right" vertical="center" wrapText="1"/>
    </xf>
    <xf numFmtId="0" fontId="3" fillId="12" borderId="11" xfId="0" applyFont="1" applyFill="1" applyBorder="1" applyAlignment="1" applyProtection="1">
      <alignment vertical="center"/>
      <protection locked="0"/>
    </xf>
    <xf numFmtId="0" fontId="3" fillId="12" borderId="12" xfId="0" applyFont="1" applyFill="1" applyBorder="1" applyAlignment="1" applyProtection="1">
      <alignment vertical="center"/>
      <protection locked="0"/>
    </xf>
    <xf numFmtId="0" fontId="3" fillId="12" borderId="13" xfId="0" applyFont="1" applyFill="1" applyBorder="1" applyAlignment="1" applyProtection="1">
      <alignment vertical="center"/>
      <protection locked="0"/>
    </xf>
    <xf numFmtId="0" fontId="3" fillId="12" borderId="11" xfId="0" applyFont="1" applyFill="1" applyBorder="1" applyAlignment="1" applyProtection="1">
      <alignment horizontal="right" vertical="center"/>
      <protection locked="0"/>
    </xf>
    <xf numFmtId="0" fontId="3" fillId="12" borderId="12" xfId="0" applyFont="1" applyFill="1" applyBorder="1" applyAlignment="1" applyProtection="1">
      <alignment horizontal="right" vertical="center"/>
      <protection locked="0"/>
    </xf>
    <xf numFmtId="0" fontId="3" fillId="12" borderId="13" xfId="0" applyFont="1" applyFill="1" applyBorder="1" applyAlignment="1" applyProtection="1">
      <alignment horizontal="right" vertical="center"/>
      <protection locked="0"/>
    </xf>
    <xf numFmtId="0" fontId="4" fillId="11" borderId="10" xfId="0" applyFont="1" applyFill="1" applyBorder="1" applyAlignment="1">
      <alignment horizontal="left" vertical="center"/>
    </xf>
    <xf numFmtId="0" fontId="4" fillId="11" borderId="0" xfId="0" applyFont="1" applyFill="1" applyBorder="1" applyAlignment="1">
      <alignment horizontal="left" vertical="center"/>
    </xf>
    <xf numFmtId="0" fontId="3" fillId="12" borderId="11" xfId="0" applyFont="1" applyFill="1" applyBorder="1" applyAlignment="1" applyProtection="1">
      <alignment horizontal="center" vertical="center"/>
      <protection locked="0"/>
    </xf>
    <xf numFmtId="0" fontId="3" fillId="12" borderId="13" xfId="0" applyFont="1" applyFill="1" applyBorder="1" applyAlignment="1" applyProtection="1">
      <alignment horizontal="center" vertical="center"/>
      <protection locked="0"/>
    </xf>
    <xf numFmtId="0" fontId="4" fillId="11" borderId="10" xfId="0" applyFont="1" applyFill="1" applyBorder="1" applyAlignment="1">
      <alignment horizontal="center" vertical="center"/>
    </xf>
    <xf numFmtId="0" fontId="4" fillId="11" borderId="0" xfId="0" applyFont="1" applyFill="1" applyBorder="1" applyAlignment="1">
      <alignment horizontal="center" vertical="center"/>
    </xf>
    <xf numFmtId="0" fontId="24" fillId="11" borderId="0" xfId="0" applyFont="1" applyFill="1" applyBorder="1" applyProtection="1">
      <protection locked="0"/>
    </xf>
    <xf numFmtId="0" fontId="24" fillId="11" borderId="0" xfId="0" applyFont="1" applyFill="1" applyBorder="1" applyAlignment="1">
      <alignment vertical="top" wrapText="1"/>
    </xf>
    <xf numFmtId="0" fontId="4" fillId="11" borderId="10" xfId="0" applyFont="1" applyFill="1" applyBorder="1" applyAlignment="1">
      <alignment horizontal="right" vertical="center"/>
    </xf>
    <xf numFmtId="0" fontId="4" fillId="11" borderId="0" xfId="0" applyFont="1" applyFill="1" applyBorder="1" applyAlignment="1">
      <alignment horizontal="right" vertical="center"/>
    </xf>
    <xf numFmtId="0" fontId="25" fillId="11" borderId="0" xfId="0" applyFont="1" applyFill="1" applyBorder="1" applyAlignment="1">
      <alignment vertical="center"/>
    </xf>
    <xf numFmtId="0" fontId="27" fillId="11" borderId="0" xfId="0" applyFont="1" applyFill="1" applyBorder="1" applyAlignment="1">
      <alignment vertical="center"/>
    </xf>
    <xf numFmtId="0" fontId="27" fillId="11" borderId="9" xfId="0" applyFont="1" applyFill="1" applyBorder="1" applyAlignment="1">
      <alignment vertical="center"/>
    </xf>
    <xf numFmtId="0" fontId="4" fillId="11" borderId="0" xfId="0" applyFont="1" applyFill="1" applyBorder="1" applyAlignment="1">
      <alignment vertical="center"/>
    </xf>
    <xf numFmtId="0" fontId="24" fillId="12" borderId="11" xfId="0" applyFont="1" applyFill="1" applyBorder="1" applyProtection="1">
      <protection locked="0"/>
    </xf>
    <xf numFmtId="0" fontId="24" fillId="12" borderId="12" xfId="0" applyFont="1" applyFill="1" applyBorder="1" applyProtection="1">
      <protection locked="0"/>
    </xf>
    <xf numFmtId="0" fontId="24" fillId="12" borderId="13" xfId="0" applyFont="1" applyFill="1" applyBorder="1" applyProtection="1">
      <protection locked="0"/>
    </xf>
    <xf numFmtId="0" fontId="24" fillId="11" borderId="0" xfId="0" applyFont="1" applyFill="1" applyBorder="1" applyAlignment="1">
      <alignment vertical="center"/>
    </xf>
    <xf numFmtId="0" fontId="24" fillId="11" borderId="9" xfId="0" applyFont="1" applyFill="1" applyBorder="1" applyAlignment="1">
      <alignment vertical="center"/>
    </xf>
    <xf numFmtId="0" fontId="4" fillId="11" borderId="9" xfId="0" applyFont="1" applyFill="1" applyBorder="1" applyAlignment="1">
      <alignment horizontal="right" vertical="center" wrapText="1"/>
    </xf>
    <xf numFmtId="49" fontId="3" fillId="12" borderId="11" xfId="0" applyNumberFormat="1" applyFont="1" applyFill="1" applyBorder="1" applyAlignment="1" applyProtection="1">
      <alignment horizontal="center" vertical="center"/>
      <protection locked="0"/>
    </xf>
    <xf numFmtId="49" fontId="3" fillId="12" borderId="13" xfId="0" applyNumberFormat="1" applyFont="1" applyFill="1" applyBorder="1" applyAlignment="1" applyProtection="1">
      <alignment horizontal="center" vertical="center"/>
      <protection locked="0"/>
    </xf>
    <xf numFmtId="0" fontId="4" fillId="11" borderId="10" xfId="0" applyFont="1" applyFill="1" applyBorder="1" applyAlignment="1">
      <alignment horizontal="center" vertical="center" wrapText="1"/>
    </xf>
    <xf numFmtId="0" fontId="4" fillId="11" borderId="0"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25" fillId="11" borderId="10" xfId="0" applyFont="1" applyFill="1" applyBorder="1" applyAlignment="1">
      <alignment vertical="center"/>
    </xf>
    <xf numFmtId="0" fontId="24" fillId="11" borderId="10" xfId="0" applyFont="1" applyFill="1" applyBorder="1" applyAlignment="1">
      <alignment wrapText="1"/>
    </xf>
    <xf numFmtId="0" fontId="24" fillId="11" borderId="0" xfId="0" applyFont="1" applyFill="1" applyBorder="1" applyAlignment="1">
      <alignment wrapText="1"/>
    </xf>
    <xf numFmtId="0" fontId="40" fillId="11" borderId="19" xfId="0" applyFont="1" applyFill="1" applyBorder="1" applyAlignment="1">
      <alignment vertical="center"/>
    </xf>
    <xf numFmtId="0" fontId="40" fillId="11" borderId="6" xfId="0" applyFont="1" applyFill="1" applyBorder="1" applyAlignment="1">
      <alignment vertical="center"/>
    </xf>
    <xf numFmtId="0" fontId="23" fillId="11" borderId="10" xfId="0" applyFont="1" applyFill="1" applyBorder="1" applyAlignment="1">
      <alignment horizontal="center" vertical="center"/>
    </xf>
    <xf numFmtId="0" fontId="23" fillId="11" borderId="0" xfId="0" applyFont="1" applyFill="1" applyBorder="1" applyAlignment="1">
      <alignment horizontal="center" vertical="center"/>
    </xf>
    <xf numFmtId="0" fontId="23" fillId="11" borderId="9" xfId="0" applyFont="1" applyFill="1" applyBorder="1" applyAlignment="1">
      <alignment horizontal="center" vertical="center"/>
    </xf>
    <xf numFmtId="0" fontId="3" fillId="11" borderId="10" xfId="0" applyFont="1" applyFill="1" applyBorder="1" applyAlignment="1">
      <alignment vertical="center" wrapText="1"/>
    </xf>
    <xf numFmtId="0" fontId="3" fillId="11" borderId="0" xfId="0" applyFont="1" applyFill="1" applyBorder="1" applyAlignment="1">
      <alignment vertical="center" wrapText="1"/>
    </xf>
    <xf numFmtId="14" fontId="3" fillId="12" borderId="11" xfId="0" applyNumberFormat="1" applyFont="1" applyFill="1" applyBorder="1" applyAlignment="1" applyProtection="1">
      <alignment horizontal="center" vertical="center"/>
      <protection locked="0"/>
    </xf>
    <xf numFmtId="14" fontId="3" fillId="12" borderId="13"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4" fillId="11" borderId="0" xfId="0" applyFont="1" applyFill="1" applyBorder="1" applyAlignment="1">
      <alignment vertical="center" wrapText="1"/>
    </xf>
    <xf numFmtId="0" fontId="41" fillId="11" borderId="10" xfId="0" applyFont="1" applyFill="1" applyBorder="1" applyAlignment="1">
      <alignment horizontal="center" vertical="center" wrapText="1"/>
    </xf>
    <xf numFmtId="0" fontId="41" fillId="11" borderId="0" xfId="0" applyFont="1" applyFill="1" applyBorder="1" applyAlignment="1">
      <alignment horizontal="center" vertical="center" wrapText="1"/>
    </xf>
    <xf numFmtId="0" fontId="2" fillId="11" borderId="0" xfId="0" applyFont="1" applyFill="1" applyBorder="1" applyAlignment="1">
      <alignment horizontal="right" vertical="center" wrapText="1"/>
    </xf>
    <xf numFmtId="0" fontId="2" fillId="11" borderId="9" xfId="0" applyFont="1" applyFill="1" applyBorder="1" applyAlignment="1">
      <alignment horizontal="right" vertical="center" wrapText="1"/>
    </xf>
    <xf numFmtId="0" fontId="24" fillId="12" borderId="11" xfId="0" applyFont="1" applyFill="1" applyBorder="1" applyAlignment="1" applyProtection="1">
      <alignment vertical="center"/>
      <protection locked="0"/>
    </xf>
    <xf numFmtId="0" fontId="24" fillId="12" borderId="12" xfId="0" applyFont="1" applyFill="1" applyBorder="1" applyAlignment="1" applyProtection="1">
      <alignment vertical="center"/>
      <protection locked="0"/>
    </xf>
    <xf numFmtId="0" fontId="24" fillId="12" borderId="13" xfId="0" applyFont="1" applyFill="1" applyBorder="1" applyAlignment="1" applyProtection="1">
      <alignment vertical="center"/>
      <protection locked="0"/>
    </xf>
    <xf numFmtId="0" fontId="4" fillId="11" borderId="20" xfId="0" applyFont="1" applyFill="1" applyBorder="1" applyAlignment="1">
      <alignment horizontal="left" vertical="center" wrapText="1"/>
    </xf>
    <xf numFmtId="49" fontId="3" fillId="12" borderId="11" xfId="0" applyNumberFormat="1" applyFont="1" applyFill="1" applyBorder="1" applyAlignment="1" applyProtection="1">
      <alignment vertical="center"/>
      <protection locked="0"/>
    </xf>
    <xf numFmtId="49" fontId="3" fillId="12" borderId="12" xfId="0" applyNumberFormat="1" applyFont="1" applyFill="1" applyBorder="1" applyAlignment="1" applyProtection="1">
      <alignment vertical="center"/>
      <protection locked="0"/>
    </xf>
    <xf numFmtId="49" fontId="3" fillId="12" borderId="13" xfId="0" applyNumberFormat="1" applyFont="1" applyFill="1" applyBorder="1" applyAlignment="1" applyProtection="1">
      <alignment vertical="center"/>
      <protection locked="0"/>
    </xf>
    <xf numFmtId="0" fontId="4" fillId="11" borderId="9" xfId="0" applyFont="1" applyFill="1" applyBorder="1" applyAlignment="1">
      <alignment horizontal="center" vertical="center"/>
    </xf>
    <xf numFmtId="0" fontId="16" fillId="10" borderId="18" xfId="0" applyFont="1" applyFill="1" applyBorder="1" applyAlignment="1" applyProtection="1">
      <alignment horizontal="left" vertical="center" wrapText="1"/>
    </xf>
    <xf numFmtId="0" fontId="14" fillId="10" borderId="18" xfId="0" applyFont="1" applyFill="1" applyBorder="1" applyAlignment="1" applyProtection="1">
      <alignment horizontal="left" vertical="center" wrapText="1"/>
    </xf>
    <xf numFmtId="0" fontId="16" fillId="0" borderId="18"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wrapText="1"/>
    </xf>
    <xf numFmtId="0" fontId="11" fillId="6" borderId="18" xfId="0" applyFont="1" applyFill="1" applyBorder="1" applyAlignment="1" applyProtection="1">
      <alignment horizontal="left" vertical="center" wrapText="1"/>
    </xf>
    <xf numFmtId="0" fontId="13" fillId="6" borderId="18"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12" xfId="0" applyFont="1" applyFill="1" applyBorder="1" applyAlignment="1" applyProtection="1">
      <alignment horizontal="right" vertical="top" wrapText="1"/>
    </xf>
    <xf numFmtId="0" fontId="1" fillId="0" borderId="12" xfId="0" applyFont="1" applyBorder="1" applyAlignment="1" applyProtection="1">
      <alignment horizontal="right" vertical="top" wrapText="1"/>
    </xf>
    <xf numFmtId="0" fontId="5" fillId="2" borderId="21" xfId="0" applyFont="1" applyFill="1"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22" xfId="0" applyBorder="1" applyAlignment="1" applyProtection="1">
      <alignment vertical="center" wrapText="1"/>
      <protection locked="0"/>
    </xf>
    <xf numFmtId="0" fontId="17"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3" fillId="3" borderId="19"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10" fillId="6" borderId="12" xfId="0" applyFont="1" applyFill="1" applyBorder="1" applyAlignment="1" applyProtection="1">
      <alignment horizontal="left" vertical="center" wrapText="1"/>
    </xf>
    <xf numFmtId="0" fontId="10" fillId="6" borderId="13" xfId="0" applyFont="1" applyFill="1" applyBorder="1" applyAlignment="1" applyProtection="1">
      <alignment horizontal="left" vertical="center" wrapText="1"/>
    </xf>
    <xf numFmtId="0" fontId="42" fillId="10" borderId="18"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indent="1"/>
    </xf>
    <xf numFmtId="0" fontId="3" fillId="3" borderId="18" xfId="2"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18" xfId="2" applyFont="1" applyFill="1" applyBorder="1" applyAlignment="1" applyProtection="1">
      <alignment horizontal="center" vertical="center"/>
    </xf>
    <xf numFmtId="0" fontId="0" fillId="0" borderId="18" xfId="0" applyBorder="1" applyAlignment="1" applyProtection="1">
      <alignment horizontal="center" vertical="center"/>
    </xf>
    <xf numFmtId="0" fontId="5" fillId="7" borderId="21" xfId="2" applyFont="1" applyFill="1" applyBorder="1" applyAlignment="1" applyProtection="1">
      <alignment vertical="center" wrapText="1"/>
      <protection locked="0"/>
    </xf>
    <xf numFmtId="0" fontId="5" fillId="0" borderId="0" xfId="2" applyFont="1" applyFill="1" applyBorder="1" applyAlignment="1" applyProtection="1">
      <alignment horizontal="center" vertical="top" wrapText="1"/>
      <protection locked="0"/>
    </xf>
    <xf numFmtId="0" fontId="7" fillId="0" borderId="0" xfId="2"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xf>
    <xf numFmtId="0" fontId="4" fillId="10" borderId="18" xfId="0" applyFont="1" applyFill="1" applyBorder="1" applyAlignment="1" applyProtection="1">
      <alignment horizontal="left" vertical="center" wrapText="1" indent="1"/>
    </xf>
    <xf numFmtId="0" fontId="11" fillId="6" borderId="18" xfId="0" applyFont="1" applyFill="1" applyBorder="1" applyAlignment="1" applyProtection="1">
      <alignment vertical="center" wrapText="1"/>
    </xf>
    <xf numFmtId="0" fontId="11" fillId="10" borderId="18"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indent="1"/>
    </xf>
    <xf numFmtId="0" fontId="3" fillId="10" borderId="18" xfId="0" applyFont="1" applyFill="1" applyBorder="1" applyAlignment="1" applyProtection="1">
      <alignment horizontal="left" vertical="center" wrapText="1" indent="1"/>
    </xf>
    <xf numFmtId="0" fontId="4" fillId="10" borderId="18" xfId="0" applyFont="1" applyFill="1" applyBorder="1" applyAlignment="1" applyProtection="1">
      <alignment horizontal="left" vertical="center" wrapText="1"/>
    </xf>
    <xf numFmtId="0" fontId="1" fillId="0" borderId="12" xfId="2" applyFont="1" applyFill="1" applyBorder="1" applyAlignment="1" applyProtection="1">
      <alignment horizontal="right" vertical="top" wrapText="1"/>
    </xf>
    <xf numFmtId="0" fontId="0" fillId="0" borderId="12" xfId="0" applyBorder="1" applyAlignment="1" applyProtection="1">
      <alignment horizontal="right" wrapText="1"/>
    </xf>
    <xf numFmtId="0" fontId="3" fillId="10" borderId="18"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0" borderId="18" xfId="0" applyFont="1" applyFill="1" applyBorder="1" applyAlignment="1" applyProtection="1">
      <alignment horizontal="left" vertical="center" wrapText="1"/>
    </xf>
    <xf numFmtId="0" fontId="4" fillId="11" borderId="18"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21" xfId="2" applyFont="1" applyFill="1" applyBorder="1" applyAlignment="1" applyProtection="1">
      <alignment vertical="center" wrapText="1"/>
      <protection locked="0"/>
    </xf>
    <xf numFmtId="0" fontId="20" fillId="0" borderId="18" xfId="0" applyFont="1" applyFill="1" applyBorder="1" applyAlignment="1" applyProtection="1">
      <alignment horizontal="left" vertical="center" wrapText="1" indent="2"/>
    </xf>
    <xf numFmtId="0" fontId="1" fillId="0" borderId="12" xfId="2" applyFont="1" applyBorder="1" applyAlignment="1" applyProtection="1">
      <alignment horizontal="right" vertical="top" wrapText="1"/>
    </xf>
    <xf numFmtId="0" fontId="0" fillId="0" borderId="12" xfId="0" applyBorder="1" applyAlignment="1" applyProtection="1">
      <alignment horizontal="right"/>
    </xf>
    <xf numFmtId="0" fontId="17" fillId="3" borderId="18" xfId="2" applyFont="1" applyFill="1" applyBorder="1" applyAlignment="1" applyProtection="1">
      <alignment horizontal="center" vertical="center" wrapText="1"/>
    </xf>
    <xf numFmtId="0" fontId="11" fillId="8" borderId="18" xfId="0" applyFont="1" applyFill="1" applyBorder="1" applyAlignment="1" applyProtection="1">
      <alignment horizontal="left" vertical="center" shrinkToFit="1"/>
    </xf>
    <xf numFmtId="0" fontId="11" fillId="0" borderId="18" xfId="0" applyFont="1" applyFill="1" applyBorder="1" applyAlignment="1" applyProtection="1">
      <alignment horizontal="left" vertical="center" wrapText="1"/>
    </xf>
    <xf numFmtId="0" fontId="4" fillId="8" borderId="18" xfId="0" applyFont="1" applyFill="1" applyBorder="1" applyAlignment="1" applyProtection="1">
      <alignment horizontal="left" vertical="center" shrinkToFit="1"/>
    </xf>
    <xf numFmtId="0" fontId="1" fillId="0" borderId="12" xfId="0" applyFont="1" applyBorder="1" applyAlignment="1" applyProtection="1">
      <alignment horizontal="right"/>
    </xf>
    <xf numFmtId="0" fontId="7" fillId="0" borderId="0" xfId="3" applyFont="1" applyFill="1" applyBorder="1" applyAlignment="1" applyProtection="1">
      <alignment horizontal="center" vertical="center" wrapText="1"/>
    </xf>
    <xf numFmtId="0" fontId="10" fillId="0" borderId="0" xfId="2" applyFont="1" applyBorder="1" applyAlignment="1" applyProtection="1">
      <alignment horizontal="center" vertical="center" wrapText="1"/>
    </xf>
    <xf numFmtId="0" fontId="5" fillId="0" borderId="0" xfId="3" applyFont="1" applyFill="1" applyBorder="1" applyAlignment="1" applyProtection="1">
      <alignment horizontal="center" vertical="center"/>
    </xf>
    <xf numFmtId="0" fontId="2" fillId="0" borderId="2" xfId="0" applyFont="1" applyBorder="1" applyAlignment="1" applyProtection="1">
      <alignment horizontal="left" vertical="center" wrapText="1"/>
    </xf>
    <xf numFmtId="0" fontId="17" fillId="10" borderId="2" xfId="0" applyFont="1" applyFill="1" applyBorder="1" applyAlignment="1" applyProtection="1">
      <alignment horizontal="left" vertical="center" wrapText="1"/>
    </xf>
    <xf numFmtId="0" fontId="8" fillId="3" borderId="23" xfId="0" applyFont="1" applyFill="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2" fillId="0" borderId="16" xfId="0" applyFont="1" applyBorder="1" applyProtection="1"/>
    <xf numFmtId="3" fontId="8" fillId="3" borderId="24" xfId="0" applyNumberFormat="1" applyFont="1" applyFill="1" applyBorder="1" applyAlignment="1" applyProtection="1">
      <alignment horizontal="center" vertical="center" wrapText="1"/>
    </xf>
    <xf numFmtId="3" fontId="2" fillId="0" borderId="16" xfId="0" applyNumberFormat="1" applyFont="1" applyBorder="1" applyProtection="1"/>
    <xf numFmtId="3" fontId="8" fillId="3" borderId="26" xfId="0" applyNumberFormat="1" applyFont="1" applyFill="1" applyBorder="1" applyAlignment="1" applyProtection="1">
      <alignment horizontal="center" vertical="center" wrapText="1"/>
    </xf>
    <xf numFmtId="3" fontId="2" fillId="0" borderId="27" xfId="0" applyNumberFormat="1" applyFont="1" applyBorder="1" applyProtection="1"/>
    <xf numFmtId="49" fontId="8" fillId="3" borderId="28" xfId="0" applyNumberFormat="1" applyFont="1" applyFill="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9" fillId="9" borderId="29" xfId="0" applyFont="1" applyFill="1" applyBorder="1" applyAlignment="1" applyProtection="1">
      <alignment horizontal="left" vertical="center"/>
    </xf>
    <xf numFmtId="0" fontId="21" fillId="9" borderId="29" xfId="0" applyFont="1" applyFill="1" applyBorder="1" applyAlignment="1" applyProtection="1">
      <alignment vertical="center"/>
    </xf>
    <xf numFmtId="0" fontId="2" fillId="0" borderId="29" xfId="0" applyFont="1" applyBorder="1" applyAlignment="1" applyProtection="1">
      <alignment vertical="center"/>
    </xf>
    <xf numFmtId="0" fontId="17" fillId="0" borderId="2" xfId="0" applyFont="1" applyBorder="1" applyAlignment="1" applyProtection="1">
      <alignment horizontal="left" vertical="center" wrapText="1"/>
    </xf>
    <xf numFmtId="0" fontId="17" fillId="10" borderId="3" xfId="0" applyFont="1" applyFill="1" applyBorder="1" applyAlignment="1" applyProtection="1">
      <alignment horizontal="left" vertical="center" wrapText="1"/>
    </xf>
    <xf numFmtId="0" fontId="19" fillId="9" borderId="30" xfId="0" applyFont="1" applyFill="1" applyBorder="1" applyAlignment="1" applyProtection="1">
      <alignment horizontal="left" vertical="center"/>
    </xf>
    <xf numFmtId="0" fontId="2" fillId="0" borderId="30" xfId="0" applyFont="1" applyBorder="1" applyAlignment="1" applyProtection="1">
      <alignment vertical="center"/>
    </xf>
    <xf numFmtId="0" fontId="19" fillId="10" borderId="2" xfId="0" applyFont="1" applyFill="1" applyBorder="1" applyAlignment="1" applyProtection="1">
      <alignment horizontal="left" vertical="center" wrapText="1"/>
    </xf>
    <xf numFmtId="0" fontId="19" fillId="10" borderId="3" xfId="0" applyFont="1" applyFill="1" applyBorder="1" applyAlignment="1" applyProtection="1">
      <alignment horizontal="left" vertical="center" wrapText="1"/>
    </xf>
    <xf numFmtId="0" fontId="2" fillId="0" borderId="30" xfId="0" applyFont="1" applyBorder="1" applyProtection="1"/>
    <xf numFmtId="0" fontId="28" fillId="0" borderId="0" xfId="0" applyFont="1" applyAlignment="1">
      <alignment horizontal="left" vertical="top" wrapText="1"/>
    </xf>
    <xf numFmtId="0" fontId="28" fillId="0" borderId="0" xfId="0" applyFont="1" applyAlignment="1">
      <alignment horizontal="left" vertical="top"/>
    </xf>
    <xf numFmtId="0" fontId="32" fillId="0" borderId="0" xfId="0" applyFont="1" applyAlignment="1">
      <alignment horizontal="left" vertical="top" wrapText="1"/>
    </xf>
    <xf numFmtId="0" fontId="32" fillId="0" borderId="0" xfId="0" applyFont="1" applyAlignment="1">
      <alignment horizontal="left" vertical="top"/>
    </xf>
  </cellXfs>
  <cellStyles count="4">
    <cellStyle name="Hyperlink 2" xfId="1" xr:uid="{00000000-0005-0000-0000-000000000000}"/>
    <cellStyle name="Normal 2" xfId="2" xr:uid="{00000000-0005-0000-0000-000001000000}"/>
    <cellStyle name="Normalno" xfId="0" builtinId="0"/>
    <cellStyle name="Style 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A17" sqref="A17:J17"/>
    </sheetView>
  </sheetViews>
  <sheetFormatPr defaultRowHeight="12.75" x14ac:dyDescent="0.2"/>
  <cols>
    <col min="9" max="9" width="13.42578125" customWidth="1"/>
  </cols>
  <sheetData>
    <row r="1" spans="1:10" ht="15.75" x14ac:dyDescent="0.2">
      <c r="A1" s="145"/>
      <c r="B1" s="146"/>
      <c r="C1" s="146"/>
      <c r="D1" s="17"/>
      <c r="E1" s="17"/>
      <c r="F1" s="17"/>
      <c r="G1" s="17"/>
      <c r="H1" s="17"/>
      <c r="I1" s="17"/>
      <c r="J1" s="18"/>
    </row>
    <row r="2" spans="1:10" ht="14.45" customHeight="1" x14ac:dyDescent="0.2">
      <c r="A2" s="147" t="s">
        <v>317</v>
      </c>
      <c r="B2" s="148"/>
      <c r="C2" s="148"/>
      <c r="D2" s="148"/>
      <c r="E2" s="148"/>
      <c r="F2" s="148"/>
      <c r="G2" s="148"/>
      <c r="H2" s="148"/>
      <c r="I2" s="148"/>
      <c r="J2" s="149"/>
    </row>
    <row r="3" spans="1:10" ht="15" x14ac:dyDescent="0.2">
      <c r="A3" s="55"/>
      <c r="B3" s="56"/>
      <c r="C3" s="56"/>
      <c r="D3" s="56"/>
      <c r="E3" s="56"/>
      <c r="F3" s="56"/>
      <c r="G3" s="56"/>
      <c r="H3" s="56"/>
      <c r="I3" s="56"/>
      <c r="J3" s="57"/>
    </row>
    <row r="4" spans="1:10" ht="33.6" customHeight="1" x14ac:dyDescent="0.2">
      <c r="A4" s="150" t="s">
        <v>302</v>
      </c>
      <c r="B4" s="151"/>
      <c r="C4" s="151"/>
      <c r="D4" s="151"/>
      <c r="E4" s="152" t="s">
        <v>446</v>
      </c>
      <c r="F4" s="153"/>
      <c r="G4" s="63" t="s">
        <v>0</v>
      </c>
      <c r="H4" s="152" t="s">
        <v>447</v>
      </c>
      <c r="I4" s="153"/>
      <c r="J4" s="19"/>
    </row>
    <row r="5" spans="1:10" s="68" customFormat="1" ht="10.15" customHeight="1" x14ac:dyDescent="0.25">
      <c r="A5" s="154"/>
      <c r="B5" s="155"/>
      <c r="C5" s="155"/>
      <c r="D5" s="155"/>
      <c r="E5" s="155"/>
      <c r="F5" s="155"/>
      <c r="G5" s="155"/>
      <c r="H5" s="155"/>
      <c r="I5" s="155"/>
      <c r="J5" s="156"/>
    </row>
    <row r="6" spans="1:10" ht="20.45" customHeight="1" x14ac:dyDescent="0.2">
      <c r="A6" s="58"/>
      <c r="B6" s="69" t="s">
        <v>324</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58" t="s">
        <v>325</v>
      </c>
      <c r="B8" s="159"/>
      <c r="C8" s="159"/>
      <c r="D8" s="159"/>
      <c r="E8" s="159"/>
      <c r="F8" s="159"/>
      <c r="G8" s="159"/>
      <c r="H8" s="159"/>
      <c r="I8" s="159"/>
      <c r="J8" s="20"/>
    </row>
    <row r="9" spans="1:10" ht="14.25" x14ac:dyDescent="0.2">
      <c r="A9" s="21"/>
      <c r="B9" s="51"/>
      <c r="C9" s="51"/>
      <c r="D9" s="51"/>
      <c r="E9" s="157"/>
      <c r="F9" s="157"/>
      <c r="G9" s="107"/>
      <c r="H9" s="107"/>
      <c r="I9" s="61"/>
      <c r="J9" s="62"/>
    </row>
    <row r="10" spans="1:10" ht="25.9" customHeight="1" x14ac:dyDescent="0.2">
      <c r="A10" s="125" t="s">
        <v>303</v>
      </c>
      <c r="B10" s="126"/>
      <c r="C10" s="137" t="s">
        <v>448</v>
      </c>
      <c r="D10" s="138"/>
      <c r="E10" s="53"/>
      <c r="F10" s="160" t="s">
        <v>326</v>
      </c>
      <c r="G10" s="161"/>
      <c r="H10" s="119" t="s">
        <v>449</v>
      </c>
      <c r="I10" s="120"/>
      <c r="J10" s="22"/>
    </row>
    <row r="11" spans="1:10" ht="15.6" customHeight="1" x14ac:dyDescent="0.2">
      <c r="A11" s="21"/>
      <c r="B11" s="51"/>
      <c r="C11" s="51"/>
      <c r="D11" s="51"/>
      <c r="E11" s="144"/>
      <c r="F11" s="144"/>
      <c r="G11" s="144"/>
      <c r="H11" s="144"/>
      <c r="I11" s="54"/>
      <c r="J11" s="22"/>
    </row>
    <row r="12" spans="1:10" ht="21" customHeight="1" x14ac:dyDescent="0.2">
      <c r="A12" s="109" t="s">
        <v>318</v>
      </c>
      <c r="B12" s="126"/>
      <c r="C12" s="137" t="s">
        <v>450</v>
      </c>
      <c r="D12" s="138"/>
      <c r="E12" s="143"/>
      <c r="F12" s="144"/>
      <c r="G12" s="144"/>
      <c r="H12" s="144"/>
      <c r="I12" s="54"/>
      <c r="J12" s="22"/>
    </row>
    <row r="13" spans="1:10" ht="10.9" customHeight="1" x14ac:dyDescent="0.2">
      <c r="A13" s="53"/>
      <c r="B13" s="54"/>
      <c r="C13" s="51"/>
      <c r="D13" s="51"/>
      <c r="E13" s="107"/>
      <c r="F13" s="107"/>
      <c r="G13" s="107"/>
      <c r="H13" s="107"/>
      <c r="I13" s="51"/>
      <c r="J13" s="23"/>
    </row>
    <row r="14" spans="1:10" ht="22.9" customHeight="1" x14ac:dyDescent="0.2">
      <c r="A14" s="109" t="s">
        <v>304</v>
      </c>
      <c r="B14" s="136"/>
      <c r="C14" s="137" t="s">
        <v>452</v>
      </c>
      <c r="D14" s="138"/>
      <c r="E14" s="142"/>
      <c r="F14" s="127"/>
      <c r="G14" s="67" t="s">
        <v>327</v>
      </c>
      <c r="H14" s="119" t="s">
        <v>451</v>
      </c>
      <c r="I14" s="120"/>
      <c r="J14" s="64"/>
    </row>
    <row r="15" spans="1:10" ht="14.45" customHeight="1" x14ac:dyDescent="0.2">
      <c r="A15" s="53"/>
      <c r="B15" s="54"/>
      <c r="C15" s="51"/>
      <c r="D15" s="51"/>
      <c r="E15" s="107"/>
      <c r="F15" s="107"/>
      <c r="G15" s="107"/>
      <c r="H15" s="107"/>
      <c r="I15" s="51"/>
      <c r="J15" s="23"/>
    </row>
    <row r="16" spans="1:10" ht="13.15" customHeight="1" x14ac:dyDescent="0.2">
      <c r="A16" s="109" t="s">
        <v>328</v>
      </c>
      <c r="B16" s="136"/>
      <c r="C16" s="137" t="s">
        <v>453</v>
      </c>
      <c r="D16" s="138"/>
      <c r="E16" s="60"/>
      <c r="F16" s="60"/>
      <c r="G16" s="60"/>
      <c r="H16" s="60"/>
      <c r="I16" s="60"/>
      <c r="J16" s="64"/>
    </row>
    <row r="17" spans="1:10" ht="14.45" customHeight="1" x14ac:dyDescent="0.2">
      <c r="A17" s="139"/>
      <c r="B17" s="140"/>
      <c r="C17" s="140"/>
      <c r="D17" s="140"/>
      <c r="E17" s="140"/>
      <c r="F17" s="140"/>
      <c r="G17" s="140"/>
      <c r="H17" s="140"/>
      <c r="I17" s="140"/>
      <c r="J17" s="141"/>
    </row>
    <row r="18" spans="1:10" x14ac:dyDescent="0.2">
      <c r="A18" s="125" t="s">
        <v>305</v>
      </c>
      <c r="B18" s="126"/>
      <c r="C18" s="111" t="s">
        <v>454</v>
      </c>
      <c r="D18" s="112"/>
      <c r="E18" s="112"/>
      <c r="F18" s="112"/>
      <c r="G18" s="112"/>
      <c r="H18" s="112"/>
      <c r="I18" s="112"/>
      <c r="J18" s="113"/>
    </row>
    <row r="19" spans="1:10" ht="14.25" x14ac:dyDescent="0.2">
      <c r="A19" s="21"/>
      <c r="B19" s="51"/>
      <c r="C19" s="66"/>
      <c r="D19" s="51"/>
      <c r="E19" s="107"/>
      <c r="F19" s="107"/>
      <c r="G19" s="107"/>
      <c r="H19" s="107"/>
      <c r="I19" s="51"/>
      <c r="J19" s="23"/>
    </row>
    <row r="20" spans="1:10" ht="14.25" x14ac:dyDescent="0.2">
      <c r="A20" s="125" t="s">
        <v>306</v>
      </c>
      <c r="B20" s="126"/>
      <c r="C20" s="119">
        <v>20340</v>
      </c>
      <c r="D20" s="120"/>
      <c r="E20" s="107"/>
      <c r="F20" s="107"/>
      <c r="G20" s="111" t="s">
        <v>455</v>
      </c>
      <c r="H20" s="112"/>
      <c r="I20" s="112"/>
      <c r="J20" s="113"/>
    </row>
    <row r="21" spans="1:10" ht="14.25" x14ac:dyDescent="0.2">
      <c r="A21" s="21"/>
      <c r="B21" s="51"/>
      <c r="C21" s="51"/>
      <c r="D21" s="51"/>
      <c r="E21" s="107"/>
      <c r="F21" s="107"/>
      <c r="G21" s="107"/>
      <c r="H21" s="107"/>
      <c r="I21" s="51"/>
      <c r="J21" s="23"/>
    </row>
    <row r="22" spans="1:10" x14ac:dyDescent="0.2">
      <c r="A22" s="125" t="s">
        <v>307</v>
      </c>
      <c r="B22" s="126"/>
      <c r="C22" s="111" t="s">
        <v>456</v>
      </c>
      <c r="D22" s="112"/>
      <c r="E22" s="112"/>
      <c r="F22" s="112"/>
      <c r="G22" s="112"/>
      <c r="H22" s="112"/>
      <c r="I22" s="112"/>
      <c r="J22" s="113"/>
    </row>
    <row r="23" spans="1:10" ht="14.25" x14ac:dyDescent="0.2">
      <c r="A23" s="21"/>
      <c r="B23" s="51"/>
      <c r="C23" s="51"/>
      <c r="D23" s="51"/>
      <c r="E23" s="107"/>
      <c r="F23" s="107"/>
      <c r="G23" s="107"/>
      <c r="H23" s="107"/>
      <c r="I23" s="51"/>
      <c r="J23" s="23"/>
    </row>
    <row r="24" spans="1:10" ht="14.25" x14ac:dyDescent="0.2">
      <c r="A24" s="125" t="s">
        <v>308</v>
      </c>
      <c r="B24" s="126"/>
      <c r="C24" s="131" t="s">
        <v>457</v>
      </c>
      <c r="D24" s="132"/>
      <c r="E24" s="132"/>
      <c r="F24" s="132"/>
      <c r="G24" s="132"/>
      <c r="H24" s="132"/>
      <c r="I24" s="132"/>
      <c r="J24" s="133"/>
    </row>
    <row r="25" spans="1:10" ht="14.25" x14ac:dyDescent="0.2">
      <c r="A25" s="21"/>
      <c r="B25" s="51"/>
      <c r="C25" s="66"/>
      <c r="D25" s="51"/>
      <c r="E25" s="107"/>
      <c r="F25" s="107"/>
      <c r="G25" s="107"/>
      <c r="H25" s="107"/>
      <c r="I25" s="51"/>
      <c r="J25" s="23"/>
    </row>
    <row r="26" spans="1:10" ht="14.25" x14ac:dyDescent="0.2">
      <c r="A26" s="125" t="s">
        <v>309</v>
      </c>
      <c r="B26" s="126"/>
      <c r="C26" s="131" t="s">
        <v>458</v>
      </c>
      <c r="D26" s="132"/>
      <c r="E26" s="132"/>
      <c r="F26" s="132"/>
      <c r="G26" s="132"/>
      <c r="H26" s="132"/>
      <c r="I26" s="132"/>
      <c r="J26" s="133"/>
    </row>
    <row r="27" spans="1:10" ht="13.9" customHeight="1" x14ac:dyDescent="0.2">
      <c r="A27" s="21"/>
      <c r="B27" s="51"/>
      <c r="C27" s="66"/>
      <c r="D27" s="51"/>
      <c r="E27" s="107"/>
      <c r="F27" s="107"/>
      <c r="G27" s="107"/>
      <c r="H27" s="107"/>
      <c r="I27" s="51"/>
      <c r="J27" s="23"/>
    </row>
    <row r="28" spans="1:10" ht="22.9" customHeight="1" x14ac:dyDescent="0.2">
      <c r="A28" s="109" t="s">
        <v>319</v>
      </c>
      <c r="B28" s="126"/>
      <c r="C28" s="36">
        <v>374</v>
      </c>
      <c r="D28" s="24"/>
      <c r="E28" s="130"/>
      <c r="F28" s="130"/>
      <c r="G28" s="130"/>
      <c r="H28" s="130"/>
      <c r="I28" s="134"/>
      <c r="J28" s="135"/>
    </row>
    <row r="29" spans="1:10" ht="14.25" x14ac:dyDescent="0.2">
      <c r="A29" s="21"/>
      <c r="B29" s="51"/>
      <c r="C29" s="51"/>
      <c r="D29" s="51"/>
      <c r="E29" s="107"/>
      <c r="F29" s="107"/>
      <c r="G29" s="107"/>
      <c r="H29" s="107"/>
      <c r="I29" s="51"/>
      <c r="J29" s="23"/>
    </row>
    <row r="30" spans="1:10" ht="15" x14ac:dyDescent="0.2">
      <c r="A30" s="125" t="s">
        <v>310</v>
      </c>
      <c r="B30" s="126"/>
      <c r="C30" s="80" t="s">
        <v>330</v>
      </c>
      <c r="D30" s="121" t="s">
        <v>329</v>
      </c>
      <c r="E30" s="122"/>
      <c r="F30" s="122"/>
      <c r="G30" s="122"/>
      <c r="H30" s="73" t="s">
        <v>330</v>
      </c>
      <c r="I30" s="74" t="s">
        <v>331</v>
      </c>
      <c r="J30" s="75"/>
    </row>
    <row r="31" spans="1:10" x14ac:dyDescent="0.2">
      <c r="A31" s="125"/>
      <c r="B31" s="126"/>
      <c r="C31" s="25"/>
      <c r="D31" s="63"/>
      <c r="E31" s="127"/>
      <c r="F31" s="127"/>
      <c r="G31" s="127"/>
      <c r="H31" s="127"/>
      <c r="I31" s="128"/>
      <c r="J31" s="129"/>
    </row>
    <row r="32" spans="1:10" x14ac:dyDescent="0.2">
      <c r="A32" s="125" t="s">
        <v>320</v>
      </c>
      <c r="B32" s="126"/>
      <c r="C32" s="36" t="s">
        <v>334</v>
      </c>
      <c r="D32" s="121" t="s">
        <v>332</v>
      </c>
      <c r="E32" s="122"/>
      <c r="F32" s="122"/>
      <c r="G32" s="122"/>
      <c r="H32" s="76" t="s">
        <v>333</v>
      </c>
      <c r="I32" s="77" t="s">
        <v>334</v>
      </c>
      <c r="J32" s="78"/>
    </row>
    <row r="33" spans="1:10" ht="14.25" x14ac:dyDescent="0.2">
      <c r="A33" s="21"/>
      <c r="B33" s="51"/>
      <c r="C33" s="51"/>
      <c r="D33" s="51"/>
      <c r="E33" s="107"/>
      <c r="F33" s="107"/>
      <c r="G33" s="107"/>
      <c r="H33" s="107"/>
      <c r="I33" s="51"/>
      <c r="J33" s="23"/>
    </row>
    <row r="34" spans="1:10" x14ac:dyDescent="0.2">
      <c r="A34" s="121" t="s">
        <v>321</v>
      </c>
      <c r="B34" s="122"/>
      <c r="C34" s="122"/>
      <c r="D34" s="122"/>
      <c r="E34" s="122" t="s">
        <v>311</v>
      </c>
      <c r="F34" s="122"/>
      <c r="G34" s="122"/>
      <c r="H34" s="122"/>
      <c r="I34" s="122"/>
      <c r="J34" s="26" t="s">
        <v>312</v>
      </c>
    </row>
    <row r="35" spans="1:10" ht="14.25" x14ac:dyDescent="0.2">
      <c r="A35" s="21"/>
      <c r="B35" s="51"/>
      <c r="C35" s="51"/>
      <c r="D35" s="51"/>
      <c r="E35" s="107"/>
      <c r="F35" s="107"/>
      <c r="G35" s="107"/>
      <c r="H35" s="107"/>
      <c r="I35" s="51"/>
      <c r="J35" s="62"/>
    </row>
    <row r="36" spans="1:10" x14ac:dyDescent="0.2">
      <c r="A36" s="114"/>
      <c r="B36" s="115"/>
      <c r="C36" s="115"/>
      <c r="D36" s="115"/>
      <c r="E36" s="114"/>
      <c r="F36" s="115"/>
      <c r="G36" s="115"/>
      <c r="H36" s="115"/>
      <c r="I36" s="116"/>
      <c r="J36" s="52"/>
    </row>
    <row r="37" spans="1:10" ht="14.25" x14ac:dyDescent="0.2">
      <c r="A37" s="21"/>
      <c r="B37" s="51"/>
      <c r="C37" s="66"/>
      <c r="D37" s="124"/>
      <c r="E37" s="124"/>
      <c r="F37" s="124"/>
      <c r="G37" s="124"/>
      <c r="H37" s="124"/>
      <c r="I37" s="124"/>
      <c r="J37" s="23"/>
    </row>
    <row r="38" spans="1:10" x14ac:dyDescent="0.2">
      <c r="A38" s="114"/>
      <c r="B38" s="115"/>
      <c r="C38" s="115"/>
      <c r="D38" s="116"/>
      <c r="E38" s="114"/>
      <c r="F38" s="115"/>
      <c r="G38" s="115"/>
      <c r="H38" s="115"/>
      <c r="I38" s="116"/>
      <c r="J38" s="36"/>
    </row>
    <row r="39" spans="1:10" ht="14.25" x14ac:dyDescent="0.2">
      <c r="A39" s="21"/>
      <c r="B39" s="51"/>
      <c r="C39" s="66"/>
      <c r="D39" s="65"/>
      <c r="E39" s="124"/>
      <c r="F39" s="124"/>
      <c r="G39" s="124"/>
      <c r="H39" s="124"/>
      <c r="I39" s="54"/>
      <c r="J39" s="23"/>
    </row>
    <row r="40" spans="1:10" x14ac:dyDescent="0.2">
      <c r="A40" s="114"/>
      <c r="B40" s="115"/>
      <c r="C40" s="115"/>
      <c r="D40" s="116"/>
      <c r="E40" s="114"/>
      <c r="F40" s="115"/>
      <c r="G40" s="115"/>
      <c r="H40" s="115"/>
      <c r="I40" s="116"/>
      <c r="J40" s="36"/>
    </row>
    <row r="41" spans="1:10" ht="14.25" x14ac:dyDescent="0.2">
      <c r="A41" s="21"/>
      <c r="B41" s="83"/>
      <c r="C41" s="82"/>
      <c r="D41" s="84"/>
      <c r="E41" s="84"/>
      <c r="F41" s="84"/>
      <c r="G41" s="84"/>
      <c r="H41" s="84"/>
      <c r="I41" s="85"/>
      <c r="J41" s="23"/>
    </row>
    <row r="42" spans="1:10" x14ac:dyDescent="0.2">
      <c r="A42" s="114"/>
      <c r="B42" s="115"/>
      <c r="C42" s="115"/>
      <c r="D42" s="116"/>
      <c r="E42" s="114"/>
      <c r="F42" s="115"/>
      <c r="G42" s="115"/>
      <c r="H42" s="115"/>
      <c r="I42" s="116"/>
      <c r="J42" s="36"/>
    </row>
    <row r="43" spans="1:10" ht="14.25" x14ac:dyDescent="0.2">
      <c r="A43" s="27"/>
      <c r="B43" s="66"/>
      <c r="C43" s="106"/>
      <c r="D43" s="106"/>
      <c r="E43" s="107"/>
      <c r="F43" s="107"/>
      <c r="G43" s="106"/>
      <c r="H43" s="106"/>
      <c r="I43" s="106"/>
      <c r="J43" s="23"/>
    </row>
    <row r="44" spans="1:10" x14ac:dyDescent="0.2">
      <c r="A44" s="114"/>
      <c r="B44" s="115"/>
      <c r="C44" s="115"/>
      <c r="D44" s="116"/>
      <c r="E44" s="114"/>
      <c r="F44" s="115"/>
      <c r="G44" s="115"/>
      <c r="H44" s="115"/>
      <c r="I44" s="116"/>
      <c r="J44" s="36"/>
    </row>
    <row r="45" spans="1:10" ht="14.25" x14ac:dyDescent="0.2">
      <c r="A45" s="27"/>
      <c r="B45" s="66"/>
      <c r="C45" s="66"/>
      <c r="D45" s="51"/>
      <c r="E45" s="123"/>
      <c r="F45" s="123"/>
      <c r="G45" s="106"/>
      <c r="H45" s="106"/>
      <c r="I45" s="51"/>
      <c r="J45" s="23"/>
    </row>
    <row r="46" spans="1:10" x14ac:dyDescent="0.2">
      <c r="A46" s="114"/>
      <c r="B46" s="115"/>
      <c r="C46" s="115"/>
      <c r="D46" s="116"/>
      <c r="E46" s="114"/>
      <c r="F46" s="115"/>
      <c r="G46" s="115"/>
      <c r="H46" s="115"/>
      <c r="I46" s="116"/>
      <c r="J46" s="36"/>
    </row>
    <row r="47" spans="1:10" ht="14.25" x14ac:dyDescent="0.2">
      <c r="A47" s="27"/>
      <c r="B47" s="66"/>
      <c r="C47" s="66"/>
      <c r="D47" s="51"/>
      <c r="E47" s="107"/>
      <c r="F47" s="107"/>
      <c r="G47" s="106"/>
      <c r="H47" s="106"/>
      <c r="I47" s="51"/>
      <c r="J47" s="79" t="s">
        <v>335</v>
      </c>
    </row>
    <row r="48" spans="1:10" ht="14.25" x14ac:dyDescent="0.2">
      <c r="A48" s="27"/>
      <c r="B48" s="66"/>
      <c r="C48" s="66"/>
      <c r="D48" s="51"/>
      <c r="E48" s="107"/>
      <c r="F48" s="107"/>
      <c r="G48" s="106"/>
      <c r="H48" s="106"/>
      <c r="I48" s="51"/>
      <c r="J48" s="79" t="s">
        <v>336</v>
      </c>
    </row>
    <row r="49" spans="1:10" ht="14.45" customHeight="1" x14ac:dyDescent="0.2">
      <c r="A49" s="109" t="s">
        <v>313</v>
      </c>
      <c r="B49" s="110"/>
      <c r="C49" s="119" t="s">
        <v>336</v>
      </c>
      <c r="D49" s="120"/>
      <c r="E49" s="117" t="s">
        <v>337</v>
      </c>
      <c r="F49" s="118"/>
      <c r="G49" s="111"/>
      <c r="H49" s="112"/>
      <c r="I49" s="112"/>
      <c r="J49" s="113"/>
    </row>
    <row r="50" spans="1:10" ht="14.25" x14ac:dyDescent="0.2">
      <c r="A50" s="27"/>
      <c r="B50" s="66"/>
      <c r="C50" s="106"/>
      <c r="D50" s="106"/>
      <c r="E50" s="107"/>
      <c r="F50" s="107"/>
      <c r="G50" s="108" t="s">
        <v>338</v>
      </c>
      <c r="H50" s="108"/>
      <c r="I50" s="108"/>
      <c r="J50" s="28"/>
    </row>
    <row r="51" spans="1:10" ht="13.9" customHeight="1" x14ac:dyDescent="0.2">
      <c r="A51" s="109" t="s">
        <v>314</v>
      </c>
      <c r="B51" s="110"/>
      <c r="C51" s="111" t="s">
        <v>459</v>
      </c>
      <c r="D51" s="112"/>
      <c r="E51" s="112"/>
      <c r="F51" s="112"/>
      <c r="G51" s="112"/>
      <c r="H51" s="112"/>
      <c r="I51" s="112"/>
      <c r="J51" s="113"/>
    </row>
    <row r="52" spans="1:10" ht="14.25" x14ac:dyDescent="0.2">
      <c r="A52" s="21"/>
      <c r="B52" s="51"/>
      <c r="C52" s="130" t="s">
        <v>315</v>
      </c>
      <c r="D52" s="130"/>
      <c r="E52" s="130"/>
      <c r="F52" s="130"/>
      <c r="G52" s="130"/>
      <c r="H52" s="130"/>
      <c r="I52" s="130"/>
      <c r="J52" s="23"/>
    </row>
    <row r="53" spans="1:10" ht="14.25" x14ac:dyDescent="0.2">
      <c r="A53" s="109" t="s">
        <v>316</v>
      </c>
      <c r="B53" s="110"/>
      <c r="C53" s="166" t="s">
        <v>460</v>
      </c>
      <c r="D53" s="167"/>
      <c r="E53" s="168"/>
      <c r="F53" s="107"/>
      <c r="G53" s="107"/>
      <c r="H53" s="122"/>
      <c r="I53" s="122"/>
      <c r="J53" s="169"/>
    </row>
    <row r="54" spans="1:10" ht="14.25" x14ac:dyDescent="0.2">
      <c r="A54" s="21"/>
      <c r="B54" s="51"/>
      <c r="C54" s="66"/>
      <c r="D54" s="51"/>
      <c r="E54" s="107"/>
      <c r="F54" s="107"/>
      <c r="G54" s="107"/>
      <c r="H54" s="107"/>
      <c r="I54" s="51"/>
      <c r="J54" s="23"/>
    </row>
    <row r="55" spans="1:10" ht="14.45" customHeight="1" x14ac:dyDescent="0.2">
      <c r="A55" s="109" t="s">
        <v>308</v>
      </c>
      <c r="B55" s="110"/>
      <c r="C55" s="162" t="s">
        <v>461</v>
      </c>
      <c r="D55" s="163"/>
      <c r="E55" s="163"/>
      <c r="F55" s="163"/>
      <c r="G55" s="163"/>
      <c r="H55" s="163"/>
      <c r="I55" s="163"/>
      <c r="J55" s="164"/>
    </row>
    <row r="56" spans="1:10" ht="14.25" x14ac:dyDescent="0.2">
      <c r="A56" s="21"/>
      <c r="B56" s="51"/>
      <c r="C56" s="51"/>
      <c r="D56" s="51"/>
      <c r="E56" s="107"/>
      <c r="F56" s="107"/>
      <c r="G56" s="107"/>
      <c r="H56" s="107"/>
      <c r="I56" s="51"/>
      <c r="J56" s="23"/>
    </row>
    <row r="57" spans="1:10" ht="14.25" x14ac:dyDescent="0.2">
      <c r="A57" s="109" t="s">
        <v>339</v>
      </c>
      <c r="B57" s="110"/>
      <c r="C57" s="162" t="s">
        <v>462</v>
      </c>
      <c r="D57" s="163"/>
      <c r="E57" s="163"/>
      <c r="F57" s="163"/>
      <c r="G57" s="163"/>
      <c r="H57" s="163"/>
      <c r="I57" s="163"/>
      <c r="J57" s="164"/>
    </row>
    <row r="58" spans="1:10" ht="14.45" customHeight="1" x14ac:dyDescent="0.2">
      <c r="A58" s="21"/>
      <c r="B58" s="51"/>
      <c r="C58" s="108" t="s">
        <v>340</v>
      </c>
      <c r="D58" s="108"/>
      <c r="E58" s="108"/>
      <c r="F58" s="108"/>
      <c r="G58" s="51"/>
      <c r="H58" s="51"/>
      <c r="I58" s="51"/>
      <c r="J58" s="23"/>
    </row>
    <row r="59" spans="1:10" ht="14.25" x14ac:dyDescent="0.2">
      <c r="A59" s="109" t="s">
        <v>341</v>
      </c>
      <c r="B59" s="110"/>
      <c r="C59" s="162" t="s">
        <v>463</v>
      </c>
      <c r="D59" s="163"/>
      <c r="E59" s="163"/>
      <c r="F59" s="163"/>
      <c r="G59" s="163"/>
      <c r="H59" s="163"/>
      <c r="I59" s="163"/>
      <c r="J59" s="164"/>
    </row>
    <row r="60" spans="1:10" ht="14.45" customHeight="1" x14ac:dyDescent="0.2">
      <c r="A60" s="29"/>
      <c r="B60" s="30"/>
      <c r="C60" s="165" t="s">
        <v>342</v>
      </c>
      <c r="D60" s="165"/>
      <c r="E60" s="165"/>
      <c r="F60" s="165"/>
      <c r="G60" s="165"/>
      <c r="H60" s="30"/>
      <c r="I60" s="30"/>
      <c r="J60" s="31"/>
    </row>
    <row r="67" ht="27" customHeight="1" x14ac:dyDescent="0.2"/>
    <row r="71" ht="38.450000000000003" customHeight="1" x14ac:dyDescent="0.2"/>
  </sheetData>
  <sheetProtection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4:B14"/>
    <mergeCell ref="C14:D14"/>
    <mergeCell ref="H14:I14"/>
    <mergeCell ref="A12:B12"/>
    <mergeCell ref="C12:D12"/>
    <mergeCell ref="E12:F12"/>
    <mergeCell ref="G12:H12"/>
    <mergeCell ref="E13:F13"/>
    <mergeCell ref="G13:H13"/>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70866141732283472" top="0.39370078740157483" bottom="0.3937007874015748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4" sqref="A4:I4"/>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7" t="s">
        <v>1</v>
      </c>
      <c r="B1" s="178"/>
      <c r="C1" s="178"/>
      <c r="D1" s="178"/>
      <c r="E1" s="178"/>
      <c r="F1" s="178"/>
      <c r="G1" s="178"/>
      <c r="H1" s="178"/>
      <c r="I1" s="178"/>
    </row>
    <row r="2" spans="1:9" x14ac:dyDescent="0.2">
      <c r="A2" s="179" t="s">
        <v>464</v>
      </c>
      <c r="B2" s="180"/>
      <c r="C2" s="180"/>
      <c r="D2" s="180"/>
      <c r="E2" s="180"/>
      <c r="F2" s="180"/>
      <c r="G2" s="180"/>
      <c r="H2" s="180"/>
      <c r="I2" s="180"/>
    </row>
    <row r="3" spans="1:9" x14ac:dyDescent="0.2">
      <c r="A3" s="181" t="s">
        <v>279</v>
      </c>
      <c r="B3" s="182"/>
      <c r="C3" s="182"/>
      <c r="D3" s="182"/>
      <c r="E3" s="182"/>
      <c r="F3" s="182"/>
      <c r="G3" s="182"/>
      <c r="H3" s="182"/>
      <c r="I3" s="182"/>
    </row>
    <row r="4" spans="1:9" x14ac:dyDescent="0.2">
      <c r="A4" s="183" t="s">
        <v>466</v>
      </c>
      <c r="B4" s="184"/>
      <c r="C4" s="184"/>
      <c r="D4" s="184"/>
      <c r="E4" s="184"/>
      <c r="F4" s="184"/>
      <c r="G4" s="184"/>
      <c r="H4" s="184"/>
      <c r="I4" s="185"/>
    </row>
    <row r="5" spans="1:9" ht="34.5" thickBot="1" x14ac:dyDescent="0.25">
      <c r="A5" s="189" t="s">
        <v>2</v>
      </c>
      <c r="B5" s="190"/>
      <c r="C5" s="190"/>
      <c r="D5" s="190"/>
      <c r="E5" s="190"/>
      <c r="F5" s="191"/>
      <c r="G5" s="14" t="s">
        <v>104</v>
      </c>
      <c r="H5" s="33" t="s">
        <v>292</v>
      </c>
      <c r="I5" s="34" t="s">
        <v>297</v>
      </c>
    </row>
    <row r="6" spans="1:9" x14ac:dyDescent="0.2">
      <c r="A6" s="186">
        <v>1</v>
      </c>
      <c r="B6" s="187"/>
      <c r="C6" s="187"/>
      <c r="D6" s="187"/>
      <c r="E6" s="187"/>
      <c r="F6" s="188"/>
      <c r="G6" s="15">
        <v>2</v>
      </c>
      <c r="H6" s="16">
        <v>3</v>
      </c>
      <c r="I6" s="16">
        <v>4</v>
      </c>
    </row>
    <row r="7" spans="1:9" x14ac:dyDescent="0.2">
      <c r="A7" s="192"/>
      <c r="B7" s="192"/>
      <c r="C7" s="192"/>
      <c r="D7" s="192"/>
      <c r="E7" s="192"/>
      <c r="F7" s="192"/>
      <c r="G7" s="192"/>
      <c r="H7" s="192"/>
      <c r="I7" s="193"/>
    </row>
    <row r="8" spans="1:9" ht="12.75" customHeight="1" x14ac:dyDescent="0.2">
      <c r="A8" s="174" t="s">
        <v>4</v>
      </c>
      <c r="B8" s="174"/>
      <c r="C8" s="174"/>
      <c r="D8" s="174"/>
      <c r="E8" s="174"/>
      <c r="F8" s="174"/>
      <c r="G8" s="86">
        <v>1</v>
      </c>
      <c r="H8" s="87">
        <v>0</v>
      </c>
      <c r="I8" s="87">
        <v>0</v>
      </c>
    </row>
    <row r="9" spans="1:9" ht="12.75" customHeight="1" x14ac:dyDescent="0.2">
      <c r="A9" s="171" t="s">
        <v>5</v>
      </c>
      <c r="B9" s="171"/>
      <c r="C9" s="171"/>
      <c r="D9" s="171"/>
      <c r="E9" s="171"/>
      <c r="F9" s="171"/>
      <c r="G9" s="88">
        <v>2</v>
      </c>
      <c r="H9" s="89">
        <f>H10+H17+H27+H38+H43</f>
        <v>388902913</v>
      </c>
      <c r="I9" s="89">
        <f>I10+I17+I27+I38+I43</f>
        <v>393097292</v>
      </c>
    </row>
    <row r="10" spans="1:9" ht="12.75" customHeight="1" x14ac:dyDescent="0.2">
      <c r="A10" s="170" t="s">
        <v>6</v>
      </c>
      <c r="B10" s="170"/>
      <c r="C10" s="170"/>
      <c r="D10" s="170"/>
      <c r="E10" s="170"/>
      <c r="F10" s="170"/>
      <c r="G10" s="88">
        <v>3</v>
      </c>
      <c r="H10" s="89">
        <f>H11+H12+H13+H14+H15+H16</f>
        <v>414985</v>
      </c>
      <c r="I10" s="89">
        <f>I11+I12+I13+I14+I15+I16</f>
        <v>272464</v>
      </c>
    </row>
    <row r="11" spans="1:9" ht="12.75" customHeight="1" x14ac:dyDescent="0.2">
      <c r="A11" s="173" t="s">
        <v>7</v>
      </c>
      <c r="B11" s="173"/>
      <c r="C11" s="173"/>
      <c r="D11" s="173"/>
      <c r="E11" s="173"/>
      <c r="F11" s="173"/>
      <c r="G11" s="86">
        <v>4</v>
      </c>
      <c r="H11" s="87">
        <v>0</v>
      </c>
      <c r="I11" s="87">
        <v>0</v>
      </c>
    </row>
    <row r="12" spans="1:9" ht="23.45" customHeight="1" x14ac:dyDescent="0.2">
      <c r="A12" s="173" t="s">
        <v>8</v>
      </c>
      <c r="B12" s="173"/>
      <c r="C12" s="173"/>
      <c r="D12" s="173"/>
      <c r="E12" s="173"/>
      <c r="F12" s="173"/>
      <c r="G12" s="86">
        <v>5</v>
      </c>
      <c r="H12" s="87">
        <v>0</v>
      </c>
      <c r="I12" s="87">
        <v>0</v>
      </c>
    </row>
    <row r="13" spans="1:9" ht="12.75" customHeight="1" x14ac:dyDescent="0.2">
      <c r="A13" s="173" t="s">
        <v>9</v>
      </c>
      <c r="B13" s="173"/>
      <c r="C13" s="173"/>
      <c r="D13" s="173"/>
      <c r="E13" s="173"/>
      <c r="F13" s="173"/>
      <c r="G13" s="86">
        <v>6</v>
      </c>
      <c r="H13" s="87">
        <v>0</v>
      </c>
      <c r="I13" s="87">
        <v>0</v>
      </c>
    </row>
    <row r="14" spans="1:9" ht="12.75" customHeight="1" x14ac:dyDescent="0.2">
      <c r="A14" s="173" t="s">
        <v>10</v>
      </c>
      <c r="B14" s="173"/>
      <c r="C14" s="173"/>
      <c r="D14" s="173"/>
      <c r="E14" s="173"/>
      <c r="F14" s="173"/>
      <c r="G14" s="86">
        <v>7</v>
      </c>
      <c r="H14" s="87">
        <v>0</v>
      </c>
      <c r="I14" s="87">
        <v>0</v>
      </c>
    </row>
    <row r="15" spans="1:9" ht="12.75" customHeight="1" x14ac:dyDescent="0.2">
      <c r="A15" s="173" t="s">
        <v>11</v>
      </c>
      <c r="B15" s="173"/>
      <c r="C15" s="173"/>
      <c r="D15" s="173"/>
      <c r="E15" s="173"/>
      <c r="F15" s="173"/>
      <c r="G15" s="86">
        <v>8</v>
      </c>
      <c r="H15" s="87">
        <v>0</v>
      </c>
      <c r="I15" s="87">
        <v>0</v>
      </c>
    </row>
    <row r="16" spans="1:9" ht="12.75" customHeight="1" x14ac:dyDescent="0.2">
      <c r="A16" s="173" t="s">
        <v>12</v>
      </c>
      <c r="B16" s="173"/>
      <c r="C16" s="173"/>
      <c r="D16" s="173"/>
      <c r="E16" s="173"/>
      <c r="F16" s="173"/>
      <c r="G16" s="86">
        <v>9</v>
      </c>
      <c r="H16" s="87">
        <v>414985</v>
      </c>
      <c r="I16" s="87">
        <v>272464</v>
      </c>
    </row>
    <row r="17" spans="1:9" ht="12.75" customHeight="1" x14ac:dyDescent="0.2">
      <c r="A17" s="170" t="s">
        <v>13</v>
      </c>
      <c r="B17" s="170"/>
      <c r="C17" s="170"/>
      <c r="D17" s="170"/>
      <c r="E17" s="170"/>
      <c r="F17" s="170"/>
      <c r="G17" s="88">
        <v>10</v>
      </c>
      <c r="H17" s="89">
        <f>H18+H19+H20+H21+H22+H23+H24+H25+H26</f>
        <v>376991491</v>
      </c>
      <c r="I17" s="89">
        <f>I18+I19+I20+I21+I22+I23+I24+I25+I26</f>
        <v>383227917</v>
      </c>
    </row>
    <row r="18" spans="1:9" ht="12.75" customHeight="1" x14ac:dyDescent="0.2">
      <c r="A18" s="173" t="s">
        <v>14</v>
      </c>
      <c r="B18" s="173"/>
      <c r="C18" s="173"/>
      <c r="D18" s="173"/>
      <c r="E18" s="173"/>
      <c r="F18" s="173"/>
      <c r="G18" s="86">
        <v>11</v>
      </c>
      <c r="H18" s="87">
        <v>39167581</v>
      </c>
      <c r="I18" s="87">
        <v>37497934</v>
      </c>
    </row>
    <row r="19" spans="1:9" ht="12.75" customHeight="1" x14ac:dyDescent="0.2">
      <c r="A19" s="173" t="s">
        <v>15</v>
      </c>
      <c r="B19" s="173"/>
      <c r="C19" s="173"/>
      <c r="D19" s="173"/>
      <c r="E19" s="173"/>
      <c r="F19" s="173"/>
      <c r="G19" s="86">
        <v>12</v>
      </c>
      <c r="H19" s="87">
        <v>8015664</v>
      </c>
      <c r="I19" s="87">
        <v>7841580</v>
      </c>
    </row>
    <row r="20" spans="1:9" ht="12.75" customHeight="1" x14ac:dyDescent="0.2">
      <c r="A20" s="173" t="s">
        <v>16</v>
      </c>
      <c r="B20" s="173"/>
      <c r="C20" s="173"/>
      <c r="D20" s="173"/>
      <c r="E20" s="173"/>
      <c r="F20" s="173"/>
      <c r="G20" s="86">
        <v>13</v>
      </c>
      <c r="H20" s="87">
        <v>301671223</v>
      </c>
      <c r="I20" s="87">
        <v>311017312</v>
      </c>
    </row>
    <row r="21" spans="1:9" ht="12.75" customHeight="1" x14ac:dyDescent="0.2">
      <c r="A21" s="173" t="s">
        <v>17</v>
      </c>
      <c r="B21" s="173"/>
      <c r="C21" s="173"/>
      <c r="D21" s="173"/>
      <c r="E21" s="173"/>
      <c r="F21" s="173"/>
      <c r="G21" s="86">
        <v>14</v>
      </c>
      <c r="H21" s="87">
        <v>19102744</v>
      </c>
      <c r="I21" s="87">
        <v>17376829</v>
      </c>
    </row>
    <row r="22" spans="1:9" ht="12.75" customHeight="1" x14ac:dyDescent="0.2">
      <c r="A22" s="173" t="s">
        <v>18</v>
      </c>
      <c r="B22" s="173"/>
      <c r="C22" s="173"/>
      <c r="D22" s="173"/>
      <c r="E22" s="173"/>
      <c r="F22" s="173"/>
      <c r="G22" s="86">
        <v>15</v>
      </c>
      <c r="H22" s="87">
        <v>0</v>
      </c>
      <c r="I22" s="87">
        <v>0</v>
      </c>
    </row>
    <row r="23" spans="1:9" ht="12.75" customHeight="1" x14ac:dyDescent="0.2">
      <c r="A23" s="173" t="s">
        <v>19</v>
      </c>
      <c r="B23" s="173"/>
      <c r="C23" s="173"/>
      <c r="D23" s="173"/>
      <c r="E23" s="173"/>
      <c r="F23" s="173"/>
      <c r="G23" s="86">
        <v>16</v>
      </c>
      <c r="H23" s="87">
        <v>1586907</v>
      </c>
      <c r="I23" s="87">
        <v>1154115</v>
      </c>
    </row>
    <row r="24" spans="1:9" ht="12.75" customHeight="1" x14ac:dyDescent="0.2">
      <c r="A24" s="173" t="s">
        <v>20</v>
      </c>
      <c r="B24" s="173"/>
      <c r="C24" s="173"/>
      <c r="D24" s="173"/>
      <c r="E24" s="173"/>
      <c r="F24" s="173"/>
      <c r="G24" s="86">
        <v>17</v>
      </c>
      <c r="H24" s="87">
        <v>3061015</v>
      </c>
      <c r="I24" s="87">
        <v>4849276</v>
      </c>
    </row>
    <row r="25" spans="1:9" ht="12.75" customHeight="1" x14ac:dyDescent="0.2">
      <c r="A25" s="173" t="s">
        <v>21</v>
      </c>
      <c r="B25" s="173"/>
      <c r="C25" s="173"/>
      <c r="D25" s="173"/>
      <c r="E25" s="173"/>
      <c r="F25" s="173"/>
      <c r="G25" s="86">
        <v>18</v>
      </c>
      <c r="H25" s="87">
        <v>0</v>
      </c>
      <c r="I25" s="87">
        <v>0</v>
      </c>
    </row>
    <row r="26" spans="1:9" ht="12.75" customHeight="1" x14ac:dyDescent="0.2">
      <c r="A26" s="173" t="s">
        <v>22</v>
      </c>
      <c r="B26" s="173"/>
      <c r="C26" s="173"/>
      <c r="D26" s="173"/>
      <c r="E26" s="173"/>
      <c r="F26" s="173"/>
      <c r="G26" s="86">
        <v>19</v>
      </c>
      <c r="H26" s="87">
        <v>4386357</v>
      </c>
      <c r="I26" s="87">
        <v>3490871</v>
      </c>
    </row>
    <row r="27" spans="1:9" ht="12.75" customHeight="1" x14ac:dyDescent="0.2">
      <c r="A27" s="170" t="s">
        <v>23</v>
      </c>
      <c r="B27" s="170"/>
      <c r="C27" s="170"/>
      <c r="D27" s="170"/>
      <c r="E27" s="170"/>
      <c r="F27" s="170"/>
      <c r="G27" s="88">
        <v>20</v>
      </c>
      <c r="H27" s="89">
        <f>SUM(H28:H37)</f>
        <v>7581439</v>
      </c>
      <c r="I27" s="89">
        <f>SUM(I28:I37)</f>
        <v>7581439</v>
      </c>
    </row>
    <row r="28" spans="1:9" ht="12.75" customHeight="1" x14ac:dyDescent="0.2">
      <c r="A28" s="173" t="s">
        <v>24</v>
      </c>
      <c r="B28" s="173"/>
      <c r="C28" s="173"/>
      <c r="D28" s="173"/>
      <c r="E28" s="173"/>
      <c r="F28" s="173"/>
      <c r="G28" s="86">
        <v>21</v>
      </c>
      <c r="H28" s="87">
        <v>7501939</v>
      </c>
      <c r="I28" s="87">
        <v>7501939</v>
      </c>
    </row>
    <row r="29" spans="1:9" ht="12.75" customHeight="1" x14ac:dyDescent="0.2">
      <c r="A29" s="173" t="s">
        <v>25</v>
      </c>
      <c r="B29" s="173"/>
      <c r="C29" s="173"/>
      <c r="D29" s="173"/>
      <c r="E29" s="173"/>
      <c r="F29" s="173"/>
      <c r="G29" s="86">
        <v>22</v>
      </c>
      <c r="H29" s="87">
        <v>0</v>
      </c>
      <c r="I29" s="87">
        <v>0</v>
      </c>
    </row>
    <row r="30" spans="1:9" ht="12.75" customHeight="1" x14ac:dyDescent="0.2">
      <c r="A30" s="173" t="s">
        <v>26</v>
      </c>
      <c r="B30" s="173"/>
      <c r="C30" s="173"/>
      <c r="D30" s="173"/>
      <c r="E30" s="173"/>
      <c r="F30" s="173"/>
      <c r="G30" s="86">
        <v>23</v>
      </c>
      <c r="H30" s="87">
        <v>0</v>
      </c>
      <c r="I30" s="87">
        <v>0</v>
      </c>
    </row>
    <row r="31" spans="1:9" ht="24.6" customHeight="1" x14ac:dyDescent="0.2">
      <c r="A31" s="173" t="s">
        <v>27</v>
      </c>
      <c r="B31" s="173"/>
      <c r="C31" s="173"/>
      <c r="D31" s="173"/>
      <c r="E31" s="173"/>
      <c r="F31" s="173"/>
      <c r="G31" s="86">
        <v>24</v>
      </c>
      <c r="H31" s="87">
        <v>79500</v>
      </c>
      <c r="I31" s="87">
        <v>79500</v>
      </c>
    </row>
    <row r="32" spans="1:9" ht="24" customHeight="1" x14ac:dyDescent="0.2">
      <c r="A32" s="173" t="s">
        <v>28</v>
      </c>
      <c r="B32" s="173"/>
      <c r="C32" s="173"/>
      <c r="D32" s="173"/>
      <c r="E32" s="173"/>
      <c r="F32" s="173"/>
      <c r="G32" s="86">
        <v>25</v>
      </c>
      <c r="H32" s="87">
        <v>0</v>
      </c>
      <c r="I32" s="87">
        <v>0</v>
      </c>
    </row>
    <row r="33" spans="1:9" ht="26.45" customHeight="1" x14ac:dyDescent="0.2">
      <c r="A33" s="173" t="s">
        <v>29</v>
      </c>
      <c r="B33" s="173"/>
      <c r="C33" s="173"/>
      <c r="D33" s="173"/>
      <c r="E33" s="173"/>
      <c r="F33" s="173"/>
      <c r="G33" s="86">
        <v>26</v>
      </c>
      <c r="H33" s="87">
        <v>0</v>
      </c>
      <c r="I33" s="87">
        <v>0</v>
      </c>
    </row>
    <row r="34" spans="1:9" ht="12.75" customHeight="1" x14ac:dyDescent="0.2">
      <c r="A34" s="173" t="s">
        <v>30</v>
      </c>
      <c r="B34" s="173"/>
      <c r="C34" s="173"/>
      <c r="D34" s="173"/>
      <c r="E34" s="173"/>
      <c r="F34" s="173"/>
      <c r="G34" s="86">
        <v>27</v>
      </c>
      <c r="H34" s="87">
        <v>0</v>
      </c>
      <c r="I34" s="87">
        <v>0</v>
      </c>
    </row>
    <row r="35" spans="1:9" ht="12.75" customHeight="1" x14ac:dyDescent="0.2">
      <c r="A35" s="173" t="s">
        <v>31</v>
      </c>
      <c r="B35" s="173"/>
      <c r="C35" s="173"/>
      <c r="D35" s="173"/>
      <c r="E35" s="173"/>
      <c r="F35" s="173"/>
      <c r="G35" s="86">
        <v>28</v>
      </c>
      <c r="H35" s="87">
        <v>0</v>
      </c>
      <c r="I35" s="87">
        <v>0</v>
      </c>
    </row>
    <row r="36" spans="1:9" ht="12.75" customHeight="1" x14ac:dyDescent="0.2">
      <c r="A36" s="173" t="s">
        <v>32</v>
      </c>
      <c r="B36" s="173"/>
      <c r="C36" s="173"/>
      <c r="D36" s="173"/>
      <c r="E36" s="173"/>
      <c r="F36" s="173"/>
      <c r="G36" s="86">
        <v>29</v>
      </c>
      <c r="H36" s="87">
        <v>0</v>
      </c>
      <c r="I36" s="87">
        <v>0</v>
      </c>
    </row>
    <row r="37" spans="1:9" ht="12.75" customHeight="1" x14ac:dyDescent="0.2">
      <c r="A37" s="173" t="s">
        <v>33</v>
      </c>
      <c r="B37" s="173"/>
      <c r="C37" s="173"/>
      <c r="D37" s="173"/>
      <c r="E37" s="173"/>
      <c r="F37" s="173"/>
      <c r="G37" s="86">
        <v>30</v>
      </c>
      <c r="H37" s="87">
        <v>0</v>
      </c>
      <c r="I37" s="87">
        <v>0</v>
      </c>
    </row>
    <row r="38" spans="1:9" ht="12.75" customHeight="1" x14ac:dyDescent="0.2">
      <c r="A38" s="170" t="s">
        <v>34</v>
      </c>
      <c r="B38" s="170"/>
      <c r="C38" s="170"/>
      <c r="D38" s="170"/>
      <c r="E38" s="170"/>
      <c r="F38" s="170"/>
      <c r="G38" s="88">
        <v>31</v>
      </c>
      <c r="H38" s="89">
        <f>H39+H40+H41+H42</f>
        <v>1183448</v>
      </c>
      <c r="I38" s="89">
        <f>I39+I40+I41+I42</f>
        <v>983104</v>
      </c>
    </row>
    <row r="39" spans="1:9" ht="12.75" customHeight="1" x14ac:dyDescent="0.2">
      <c r="A39" s="173" t="s">
        <v>35</v>
      </c>
      <c r="B39" s="173"/>
      <c r="C39" s="173"/>
      <c r="D39" s="173"/>
      <c r="E39" s="173"/>
      <c r="F39" s="173"/>
      <c r="G39" s="86">
        <v>32</v>
      </c>
      <c r="H39" s="87">
        <v>0</v>
      </c>
      <c r="I39" s="87">
        <v>0</v>
      </c>
    </row>
    <row r="40" spans="1:9" ht="12.75" customHeight="1" x14ac:dyDescent="0.2">
      <c r="A40" s="173" t="s">
        <v>36</v>
      </c>
      <c r="B40" s="173"/>
      <c r="C40" s="173"/>
      <c r="D40" s="173"/>
      <c r="E40" s="173"/>
      <c r="F40" s="173"/>
      <c r="G40" s="86">
        <v>33</v>
      </c>
      <c r="H40" s="87">
        <v>0</v>
      </c>
      <c r="I40" s="87">
        <v>0</v>
      </c>
    </row>
    <row r="41" spans="1:9" ht="12.75" customHeight="1" x14ac:dyDescent="0.2">
      <c r="A41" s="173" t="s">
        <v>37</v>
      </c>
      <c r="B41" s="173"/>
      <c r="C41" s="173"/>
      <c r="D41" s="173"/>
      <c r="E41" s="173"/>
      <c r="F41" s="173"/>
      <c r="G41" s="86">
        <v>34</v>
      </c>
      <c r="H41" s="87">
        <v>0</v>
      </c>
      <c r="I41" s="87">
        <v>0</v>
      </c>
    </row>
    <row r="42" spans="1:9" ht="12.75" customHeight="1" x14ac:dyDescent="0.2">
      <c r="A42" s="173" t="s">
        <v>38</v>
      </c>
      <c r="B42" s="173"/>
      <c r="C42" s="173"/>
      <c r="D42" s="173"/>
      <c r="E42" s="173"/>
      <c r="F42" s="173"/>
      <c r="G42" s="86">
        <v>35</v>
      </c>
      <c r="H42" s="87">
        <v>1183448</v>
      </c>
      <c r="I42" s="87">
        <v>983104</v>
      </c>
    </row>
    <row r="43" spans="1:9" ht="12.75" customHeight="1" x14ac:dyDescent="0.2">
      <c r="A43" s="172" t="s">
        <v>39</v>
      </c>
      <c r="B43" s="172"/>
      <c r="C43" s="172"/>
      <c r="D43" s="172"/>
      <c r="E43" s="172"/>
      <c r="F43" s="172"/>
      <c r="G43" s="86">
        <v>36</v>
      </c>
      <c r="H43" s="87">
        <v>2731550</v>
      </c>
      <c r="I43" s="87">
        <v>1032368</v>
      </c>
    </row>
    <row r="44" spans="1:9" ht="12.75" customHeight="1" x14ac:dyDescent="0.2">
      <c r="A44" s="171" t="s">
        <v>40</v>
      </c>
      <c r="B44" s="171"/>
      <c r="C44" s="171"/>
      <c r="D44" s="171"/>
      <c r="E44" s="171"/>
      <c r="F44" s="171"/>
      <c r="G44" s="88">
        <v>37</v>
      </c>
      <c r="H44" s="89">
        <f>H45+H53+H60+H70</f>
        <v>175183919</v>
      </c>
      <c r="I44" s="89">
        <f>I45+I53+I60+I70</f>
        <v>192988951</v>
      </c>
    </row>
    <row r="45" spans="1:9" ht="12.75" customHeight="1" x14ac:dyDescent="0.2">
      <c r="A45" s="170" t="s">
        <v>41</v>
      </c>
      <c r="B45" s="170"/>
      <c r="C45" s="170"/>
      <c r="D45" s="170"/>
      <c r="E45" s="170"/>
      <c r="F45" s="170"/>
      <c r="G45" s="88">
        <v>38</v>
      </c>
      <c r="H45" s="89">
        <f>SUM(H46:H52)</f>
        <v>6323739</v>
      </c>
      <c r="I45" s="89">
        <f>SUM(I46:I52)</f>
        <v>3794946</v>
      </c>
    </row>
    <row r="46" spans="1:9" ht="12.75" customHeight="1" x14ac:dyDescent="0.2">
      <c r="A46" s="173" t="s">
        <v>42</v>
      </c>
      <c r="B46" s="173"/>
      <c r="C46" s="173"/>
      <c r="D46" s="173"/>
      <c r="E46" s="173"/>
      <c r="F46" s="173"/>
      <c r="G46" s="86">
        <v>39</v>
      </c>
      <c r="H46" s="87">
        <v>3428185</v>
      </c>
      <c r="I46" s="87">
        <v>3789530</v>
      </c>
    </row>
    <row r="47" spans="1:9" ht="12.75" customHeight="1" x14ac:dyDescent="0.2">
      <c r="A47" s="173" t="s">
        <v>43</v>
      </c>
      <c r="B47" s="173"/>
      <c r="C47" s="173"/>
      <c r="D47" s="173"/>
      <c r="E47" s="173"/>
      <c r="F47" s="173"/>
      <c r="G47" s="86">
        <v>40</v>
      </c>
      <c r="H47" s="87">
        <v>0</v>
      </c>
      <c r="I47" s="87">
        <v>0</v>
      </c>
    </row>
    <row r="48" spans="1:9" ht="12.75" customHeight="1" x14ac:dyDescent="0.2">
      <c r="A48" s="173" t="s">
        <v>44</v>
      </c>
      <c r="B48" s="173"/>
      <c r="C48" s="173"/>
      <c r="D48" s="173"/>
      <c r="E48" s="173"/>
      <c r="F48" s="173"/>
      <c r="G48" s="86">
        <v>41</v>
      </c>
      <c r="H48" s="87">
        <v>0</v>
      </c>
      <c r="I48" s="87">
        <v>0</v>
      </c>
    </row>
    <row r="49" spans="1:9" ht="12.75" customHeight="1" x14ac:dyDescent="0.2">
      <c r="A49" s="173" t="s">
        <v>45</v>
      </c>
      <c r="B49" s="173"/>
      <c r="C49" s="173"/>
      <c r="D49" s="173"/>
      <c r="E49" s="173"/>
      <c r="F49" s="173"/>
      <c r="G49" s="86">
        <v>42</v>
      </c>
      <c r="H49" s="87">
        <v>2891977</v>
      </c>
      <c r="I49" s="87">
        <v>0</v>
      </c>
    </row>
    <row r="50" spans="1:9" ht="12.75" customHeight="1" x14ac:dyDescent="0.2">
      <c r="A50" s="173" t="s">
        <v>46</v>
      </c>
      <c r="B50" s="173"/>
      <c r="C50" s="173"/>
      <c r="D50" s="173"/>
      <c r="E50" s="173"/>
      <c r="F50" s="173"/>
      <c r="G50" s="86">
        <v>43</v>
      </c>
      <c r="H50" s="87">
        <v>3577</v>
      </c>
      <c r="I50" s="87">
        <v>5416</v>
      </c>
    </row>
    <row r="51" spans="1:9" ht="12.75" customHeight="1" x14ac:dyDescent="0.2">
      <c r="A51" s="173" t="s">
        <v>47</v>
      </c>
      <c r="B51" s="173"/>
      <c r="C51" s="173"/>
      <c r="D51" s="173"/>
      <c r="E51" s="173"/>
      <c r="F51" s="173"/>
      <c r="G51" s="86">
        <v>44</v>
      </c>
      <c r="H51" s="87">
        <v>0</v>
      </c>
      <c r="I51" s="87">
        <v>0</v>
      </c>
    </row>
    <row r="52" spans="1:9" ht="12.75" customHeight="1" x14ac:dyDescent="0.2">
      <c r="A52" s="173" t="s">
        <v>48</v>
      </c>
      <c r="B52" s="173"/>
      <c r="C52" s="173"/>
      <c r="D52" s="173"/>
      <c r="E52" s="173"/>
      <c r="F52" s="173"/>
      <c r="G52" s="86">
        <v>45</v>
      </c>
      <c r="H52" s="87">
        <v>0</v>
      </c>
      <c r="I52" s="87">
        <v>0</v>
      </c>
    </row>
    <row r="53" spans="1:9" ht="12.75" customHeight="1" x14ac:dyDescent="0.2">
      <c r="A53" s="170" t="s">
        <v>49</v>
      </c>
      <c r="B53" s="170"/>
      <c r="C53" s="170"/>
      <c r="D53" s="170"/>
      <c r="E53" s="170"/>
      <c r="F53" s="170"/>
      <c r="G53" s="88">
        <v>46</v>
      </c>
      <c r="H53" s="89">
        <f>SUM(H54:H59)</f>
        <v>90828490</v>
      </c>
      <c r="I53" s="89">
        <f>SUM(I54:I59)</f>
        <v>67965532</v>
      </c>
    </row>
    <row r="54" spans="1:9" ht="12.75" customHeight="1" x14ac:dyDescent="0.2">
      <c r="A54" s="173" t="s">
        <v>50</v>
      </c>
      <c r="B54" s="173"/>
      <c r="C54" s="173"/>
      <c r="D54" s="173"/>
      <c r="E54" s="173"/>
      <c r="F54" s="173"/>
      <c r="G54" s="86">
        <v>47</v>
      </c>
      <c r="H54" s="87">
        <v>1134237</v>
      </c>
      <c r="I54" s="87">
        <v>591068</v>
      </c>
    </row>
    <row r="55" spans="1:9" ht="12.75" customHeight="1" x14ac:dyDescent="0.2">
      <c r="A55" s="173" t="s">
        <v>51</v>
      </c>
      <c r="B55" s="173"/>
      <c r="C55" s="173"/>
      <c r="D55" s="173"/>
      <c r="E55" s="173"/>
      <c r="F55" s="173"/>
      <c r="G55" s="86">
        <v>48</v>
      </c>
      <c r="H55" s="87">
        <v>0</v>
      </c>
      <c r="I55" s="87">
        <v>0</v>
      </c>
    </row>
    <row r="56" spans="1:9" ht="12.75" customHeight="1" x14ac:dyDescent="0.2">
      <c r="A56" s="173" t="s">
        <v>52</v>
      </c>
      <c r="B56" s="173"/>
      <c r="C56" s="173"/>
      <c r="D56" s="173"/>
      <c r="E56" s="173"/>
      <c r="F56" s="173"/>
      <c r="G56" s="86">
        <v>49</v>
      </c>
      <c r="H56" s="87">
        <v>87880478</v>
      </c>
      <c r="I56" s="87">
        <v>64411077</v>
      </c>
    </row>
    <row r="57" spans="1:9" ht="12.75" customHeight="1" x14ac:dyDescent="0.2">
      <c r="A57" s="173" t="s">
        <v>53</v>
      </c>
      <c r="B57" s="173"/>
      <c r="C57" s="173"/>
      <c r="D57" s="173"/>
      <c r="E57" s="173"/>
      <c r="F57" s="173"/>
      <c r="G57" s="86">
        <v>50</v>
      </c>
      <c r="H57" s="87">
        <v>8943</v>
      </c>
      <c r="I57" s="87">
        <v>3786</v>
      </c>
    </row>
    <row r="58" spans="1:9" ht="12.75" customHeight="1" x14ac:dyDescent="0.2">
      <c r="A58" s="173" t="s">
        <v>54</v>
      </c>
      <c r="B58" s="173"/>
      <c r="C58" s="173"/>
      <c r="D58" s="173"/>
      <c r="E58" s="173"/>
      <c r="F58" s="173"/>
      <c r="G58" s="86">
        <v>51</v>
      </c>
      <c r="H58" s="87">
        <v>1793961</v>
      </c>
      <c r="I58" s="87">
        <v>2908159</v>
      </c>
    </row>
    <row r="59" spans="1:9" ht="12.75" customHeight="1" x14ac:dyDescent="0.2">
      <c r="A59" s="173" t="s">
        <v>55</v>
      </c>
      <c r="B59" s="173"/>
      <c r="C59" s="173"/>
      <c r="D59" s="173"/>
      <c r="E59" s="173"/>
      <c r="F59" s="173"/>
      <c r="G59" s="86">
        <v>52</v>
      </c>
      <c r="H59" s="87">
        <v>10871</v>
      </c>
      <c r="I59" s="87">
        <v>51442</v>
      </c>
    </row>
    <row r="60" spans="1:9" ht="12.75" customHeight="1" x14ac:dyDescent="0.2">
      <c r="A60" s="170" t="s">
        <v>56</v>
      </c>
      <c r="B60" s="170"/>
      <c r="C60" s="170"/>
      <c r="D60" s="170"/>
      <c r="E60" s="170"/>
      <c r="F60" s="170"/>
      <c r="G60" s="88">
        <v>53</v>
      </c>
      <c r="H60" s="89">
        <f>SUM(H61:H69)</f>
        <v>5839324</v>
      </c>
      <c r="I60" s="89">
        <f>SUM(I61:I69)</f>
        <v>8446453</v>
      </c>
    </row>
    <row r="61" spans="1:9" ht="12.75" customHeight="1" x14ac:dyDescent="0.2">
      <c r="A61" s="173" t="s">
        <v>24</v>
      </c>
      <c r="B61" s="173"/>
      <c r="C61" s="173"/>
      <c r="D61" s="173"/>
      <c r="E61" s="173"/>
      <c r="F61" s="173"/>
      <c r="G61" s="86">
        <v>54</v>
      </c>
      <c r="H61" s="87">
        <v>0</v>
      </c>
      <c r="I61" s="87">
        <v>0</v>
      </c>
    </row>
    <row r="62" spans="1:9" ht="12.75" customHeight="1" x14ac:dyDescent="0.2">
      <c r="A62" s="173" t="s">
        <v>25</v>
      </c>
      <c r="B62" s="173"/>
      <c r="C62" s="173"/>
      <c r="D62" s="173"/>
      <c r="E62" s="173"/>
      <c r="F62" s="173"/>
      <c r="G62" s="86">
        <v>55</v>
      </c>
      <c r="H62" s="87">
        <v>0</v>
      </c>
      <c r="I62" s="87">
        <v>0</v>
      </c>
    </row>
    <row r="63" spans="1:9" ht="12.75" customHeight="1" x14ac:dyDescent="0.2">
      <c r="A63" s="173" t="s">
        <v>26</v>
      </c>
      <c r="B63" s="173"/>
      <c r="C63" s="173"/>
      <c r="D63" s="173"/>
      <c r="E63" s="173"/>
      <c r="F63" s="173"/>
      <c r="G63" s="86">
        <v>56</v>
      </c>
      <c r="H63" s="87">
        <v>1595628</v>
      </c>
      <c r="I63" s="87">
        <v>2145627</v>
      </c>
    </row>
    <row r="64" spans="1:9" ht="23.45" customHeight="1" x14ac:dyDescent="0.2">
      <c r="A64" s="173" t="s">
        <v>57</v>
      </c>
      <c r="B64" s="173"/>
      <c r="C64" s="173"/>
      <c r="D64" s="173"/>
      <c r="E64" s="173"/>
      <c r="F64" s="173"/>
      <c r="G64" s="86">
        <v>57</v>
      </c>
      <c r="H64" s="87">
        <v>0</v>
      </c>
      <c r="I64" s="87">
        <v>0</v>
      </c>
    </row>
    <row r="65" spans="1:9" ht="21" customHeight="1" x14ac:dyDescent="0.2">
      <c r="A65" s="173" t="s">
        <v>28</v>
      </c>
      <c r="B65" s="173"/>
      <c r="C65" s="173"/>
      <c r="D65" s="173"/>
      <c r="E65" s="173"/>
      <c r="F65" s="173"/>
      <c r="G65" s="86">
        <v>58</v>
      </c>
      <c r="H65" s="87">
        <v>0</v>
      </c>
      <c r="I65" s="87">
        <v>0</v>
      </c>
    </row>
    <row r="66" spans="1:9" ht="22.9" customHeight="1" x14ac:dyDescent="0.2">
      <c r="A66" s="173" t="s">
        <v>29</v>
      </c>
      <c r="B66" s="173"/>
      <c r="C66" s="173"/>
      <c r="D66" s="173"/>
      <c r="E66" s="173"/>
      <c r="F66" s="173"/>
      <c r="G66" s="86">
        <v>59</v>
      </c>
      <c r="H66" s="87">
        <v>0</v>
      </c>
      <c r="I66" s="87">
        <v>0</v>
      </c>
    </row>
    <row r="67" spans="1:9" ht="12.75" customHeight="1" x14ac:dyDescent="0.2">
      <c r="A67" s="173" t="s">
        <v>30</v>
      </c>
      <c r="B67" s="173"/>
      <c r="C67" s="173"/>
      <c r="D67" s="173"/>
      <c r="E67" s="173"/>
      <c r="F67" s="173"/>
      <c r="G67" s="86">
        <v>60</v>
      </c>
      <c r="H67" s="87">
        <v>237392</v>
      </c>
      <c r="I67" s="87">
        <v>264660</v>
      </c>
    </row>
    <row r="68" spans="1:9" ht="12.75" customHeight="1" x14ac:dyDescent="0.2">
      <c r="A68" s="173" t="s">
        <v>31</v>
      </c>
      <c r="B68" s="173"/>
      <c r="C68" s="173"/>
      <c r="D68" s="173"/>
      <c r="E68" s="173"/>
      <c r="F68" s="173"/>
      <c r="G68" s="86">
        <v>61</v>
      </c>
      <c r="H68" s="87">
        <v>4006304</v>
      </c>
      <c r="I68" s="87">
        <v>6036166</v>
      </c>
    </row>
    <row r="69" spans="1:9" ht="12.75" customHeight="1" x14ac:dyDescent="0.2">
      <c r="A69" s="173" t="s">
        <v>58</v>
      </c>
      <c r="B69" s="173"/>
      <c r="C69" s="173"/>
      <c r="D69" s="173"/>
      <c r="E69" s="173"/>
      <c r="F69" s="173"/>
      <c r="G69" s="86">
        <v>62</v>
      </c>
      <c r="H69" s="87">
        <v>0</v>
      </c>
      <c r="I69" s="87">
        <v>0</v>
      </c>
    </row>
    <row r="70" spans="1:9" ht="12.75" customHeight="1" x14ac:dyDescent="0.2">
      <c r="A70" s="172" t="s">
        <v>59</v>
      </c>
      <c r="B70" s="172"/>
      <c r="C70" s="172"/>
      <c r="D70" s="172"/>
      <c r="E70" s="172"/>
      <c r="F70" s="172"/>
      <c r="G70" s="86">
        <v>63</v>
      </c>
      <c r="H70" s="87">
        <v>72192366</v>
      </c>
      <c r="I70" s="87">
        <v>112782020</v>
      </c>
    </row>
    <row r="71" spans="1:9" ht="12.75" customHeight="1" x14ac:dyDescent="0.2">
      <c r="A71" s="174" t="s">
        <v>60</v>
      </c>
      <c r="B71" s="174"/>
      <c r="C71" s="174"/>
      <c r="D71" s="174"/>
      <c r="E71" s="174"/>
      <c r="F71" s="174"/>
      <c r="G71" s="86">
        <v>64</v>
      </c>
      <c r="H71" s="87">
        <v>862888</v>
      </c>
      <c r="I71" s="87">
        <v>913617</v>
      </c>
    </row>
    <row r="72" spans="1:9" ht="12.75" customHeight="1" x14ac:dyDescent="0.2">
      <c r="A72" s="171" t="s">
        <v>61</v>
      </c>
      <c r="B72" s="171"/>
      <c r="C72" s="171"/>
      <c r="D72" s="171"/>
      <c r="E72" s="171"/>
      <c r="F72" s="171"/>
      <c r="G72" s="88">
        <v>65</v>
      </c>
      <c r="H72" s="89">
        <f>H8+H9+H44+H71</f>
        <v>564949720</v>
      </c>
      <c r="I72" s="89">
        <f>I8+I9+I44+I71</f>
        <v>586999860</v>
      </c>
    </row>
    <row r="73" spans="1:9" ht="12.75" customHeight="1" x14ac:dyDescent="0.2">
      <c r="A73" s="174" t="s">
        <v>62</v>
      </c>
      <c r="B73" s="174"/>
      <c r="C73" s="174"/>
      <c r="D73" s="174"/>
      <c r="E73" s="174"/>
      <c r="F73" s="174"/>
      <c r="G73" s="86">
        <v>66</v>
      </c>
      <c r="H73" s="87">
        <v>0</v>
      </c>
      <c r="I73" s="87">
        <v>0</v>
      </c>
    </row>
    <row r="74" spans="1:9" x14ac:dyDescent="0.2">
      <c r="A74" s="175" t="s">
        <v>63</v>
      </c>
      <c r="B74" s="176"/>
      <c r="C74" s="176"/>
      <c r="D74" s="176"/>
      <c r="E74" s="176"/>
      <c r="F74" s="176"/>
      <c r="G74" s="176"/>
      <c r="H74" s="176"/>
      <c r="I74" s="176"/>
    </row>
    <row r="75" spans="1:9" ht="12.75" customHeight="1" x14ac:dyDescent="0.2">
      <c r="A75" s="171" t="s">
        <v>351</v>
      </c>
      <c r="B75" s="171"/>
      <c r="C75" s="171"/>
      <c r="D75" s="171"/>
      <c r="E75" s="171"/>
      <c r="F75" s="171"/>
      <c r="G75" s="88">
        <v>67</v>
      </c>
      <c r="H75" s="89">
        <f>H76+H77+H78+H84+H85+H91+H94+H97</f>
        <v>400304726</v>
      </c>
      <c r="I75" s="89">
        <f>I76+I77+I78+I84+I85+I91+I94+I97</f>
        <v>427886147</v>
      </c>
    </row>
    <row r="76" spans="1:9" ht="12.75" customHeight="1" x14ac:dyDescent="0.2">
      <c r="A76" s="172" t="s">
        <v>64</v>
      </c>
      <c r="B76" s="172"/>
      <c r="C76" s="172"/>
      <c r="D76" s="172"/>
      <c r="E76" s="172"/>
      <c r="F76" s="172"/>
      <c r="G76" s="86">
        <v>68</v>
      </c>
      <c r="H76" s="90">
        <v>169186800</v>
      </c>
      <c r="I76" s="90">
        <v>169186800</v>
      </c>
    </row>
    <row r="77" spans="1:9" ht="12.75" customHeight="1" x14ac:dyDescent="0.2">
      <c r="A77" s="172" t="s">
        <v>65</v>
      </c>
      <c r="B77" s="172"/>
      <c r="C77" s="172"/>
      <c r="D77" s="172"/>
      <c r="E77" s="172"/>
      <c r="F77" s="172"/>
      <c r="G77" s="86">
        <v>69</v>
      </c>
      <c r="H77" s="90">
        <v>88107087</v>
      </c>
      <c r="I77" s="90">
        <v>88107087</v>
      </c>
    </row>
    <row r="78" spans="1:9" ht="12.75" customHeight="1" x14ac:dyDescent="0.2">
      <c r="A78" s="170" t="s">
        <v>66</v>
      </c>
      <c r="B78" s="170"/>
      <c r="C78" s="170"/>
      <c r="D78" s="170"/>
      <c r="E78" s="170"/>
      <c r="F78" s="170"/>
      <c r="G78" s="88">
        <v>70</v>
      </c>
      <c r="H78" s="89">
        <f>SUM(H79:H83)</f>
        <v>39187370</v>
      </c>
      <c r="I78" s="89">
        <f>SUM(I79:I83)</f>
        <v>39187370</v>
      </c>
    </row>
    <row r="79" spans="1:9" ht="12.75" customHeight="1" x14ac:dyDescent="0.2">
      <c r="A79" s="173" t="s">
        <v>67</v>
      </c>
      <c r="B79" s="173"/>
      <c r="C79" s="173"/>
      <c r="D79" s="173"/>
      <c r="E79" s="173"/>
      <c r="F79" s="173"/>
      <c r="G79" s="86">
        <v>71</v>
      </c>
      <c r="H79" s="90">
        <v>8459340</v>
      </c>
      <c r="I79" s="90">
        <v>8459340</v>
      </c>
    </row>
    <row r="80" spans="1:9" ht="12.75" customHeight="1" x14ac:dyDescent="0.2">
      <c r="A80" s="173" t="s">
        <v>68</v>
      </c>
      <c r="B80" s="173"/>
      <c r="C80" s="173"/>
      <c r="D80" s="173"/>
      <c r="E80" s="173"/>
      <c r="F80" s="173"/>
      <c r="G80" s="86">
        <v>72</v>
      </c>
      <c r="H80" s="90">
        <v>8904560</v>
      </c>
      <c r="I80" s="90">
        <v>8904560</v>
      </c>
    </row>
    <row r="81" spans="1:9" ht="12.75" customHeight="1" x14ac:dyDescent="0.2">
      <c r="A81" s="173" t="s">
        <v>69</v>
      </c>
      <c r="B81" s="173"/>
      <c r="C81" s="173"/>
      <c r="D81" s="173"/>
      <c r="E81" s="173"/>
      <c r="F81" s="173"/>
      <c r="G81" s="86">
        <v>73</v>
      </c>
      <c r="H81" s="90">
        <v>-1066316</v>
      </c>
      <c r="I81" s="90">
        <v>-1066316</v>
      </c>
    </row>
    <row r="82" spans="1:9" ht="12.75" customHeight="1" x14ac:dyDescent="0.2">
      <c r="A82" s="173" t="s">
        <v>70</v>
      </c>
      <c r="B82" s="173"/>
      <c r="C82" s="173"/>
      <c r="D82" s="173"/>
      <c r="E82" s="173"/>
      <c r="F82" s="173"/>
      <c r="G82" s="86">
        <v>74</v>
      </c>
      <c r="H82" s="90">
        <v>0</v>
      </c>
      <c r="I82" s="90">
        <v>0</v>
      </c>
    </row>
    <row r="83" spans="1:9" ht="12.75" customHeight="1" x14ac:dyDescent="0.2">
      <c r="A83" s="173" t="s">
        <v>71</v>
      </c>
      <c r="B83" s="173"/>
      <c r="C83" s="173"/>
      <c r="D83" s="173"/>
      <c r="E83" s="173"/>
      <c r="F83" s="173"/>
      <c r="G83" s="86">
        <v>75</v>
      </c>
      <c r="H83" s="90">
        <v>22889786</v>
      </c>
      <c r="I83" s="90">
        <v>22889786</v>
      </c>
    </row>
    <row r="84" spans="1:9" ht="12.75" customHeight="1" x14ac:dyDescent="0.2">
      <c r="A84" s="172" t="s">
        <v>72</v>
      </c>
      <c r="B84" s="172"/>
      <c r="C84" s="172"/>
      <c r="D84" s="172"/>
      <c r="E84" s="172"/>
      <c r="F84" s="172"/>
      <c r="G84" s="86">
        <v>76</v>
      </c>
      <c r="H84" s="90">
        <v>0</v>
      </c>
      <c r="I84" s="90">
        <v>0</v>
      </c>
    </row>
    <row r="85" spans="1:9" ht="12.75" customHeight="1" x14ac:dyDescent="0.2">
      <c r="A85" s="194" t="s">
        <v>445</v>
      </c>
      <c r="B85" s="194"/>
      <c r="C85" s="194"/>
      <c r="D85" s="194"/>
      <c r="E85" s="194"/>
      <c r="F85" s="194"/>
      <c r="G85" s="88">
        <v>77</v>
      </c>
      <c r="H85" s="89">
        <f>H86+H87+H88+H89+H90</f>
        <v>0</v>
      </c>
      <c r="I85" s="89">
        <f>I86+I87+I88+I89+I90</f>
        <v>0</v>
      </c>
    </row>
    <row r="86" spans="1:9" ht="25.5" customHeight="1" x14ac:dyDescent="0.2">
      <c r="A86" s="173" t="s">
        <v>444</v>
      </c>
      <c r="B86" s="173"/>
      <c r="C86" s="173"/>
      <c r="D86" s="173"/>
      <c r="E86" s="173"/>
      <c r="F86" s="173"/>
      <c r="G86" s="86">
        <v>78</v>
      </c>
      <c r="H86" s="87">
        <v>0</v>
      </c>
      <c r="I86" s="87">
        <v>0</v>
      </c>
    </row>
    <row r="87" spans="1:9" ht="12.75" customHeight="1" x14ac:dyDescent="0.2">
      <c r="A87" s="173" t="s">
        <v>73</v>
      </c>
      <c r="B87" s="173"/>
      <c r="C87" s="173"/>
      <c r="D87" s="173"/>
      <c r="E87" s="173"/>
      <c r="F87" s="173"/>
      <c r="G87" s="86">
        <v>79</v>
      </c>
      <c r="H87" s="87">
        <v>0</v>
      </c>
      <c r="I87" s="87">
        <v>0</v>
      </c>
    </row>
    <row r="88" spans="1:9" ht="12.75" customHeight="1" x14ac:dyDescent="0.2">
      <c r="A88" s="173" t="s">
        <v>74</v>
      </c>
      <c r="B88" s="173"/>
      <c r="C88" s="173"/>
      <c r="D88" s="173"/>
      <c r="E88" s="173"/>
      <c r="F88" s="173"/>
      <c r="G88" s="86">
        <v>80</v>
      </c>
      <c r="H88" s="87">
        <v>0</v>
      </c>
      <c r="I88" s="87">
        <v>0</v>
      </c>
    </row>
    <row r="89" spans="1:9" ht="12.75" customHeight="1" x14ac:dyDescent="0.2">
      <c r="A89" s="173" t="s">
        <v>343</v>
      </c>
      <c r="B89" s="173"/>
      <c r="C89" s="173"/>
      <c r="D89" s="173"/>
      <c r="E89" s="173"/>
      <c r="F89" s="173"/>
      <c r="G89" s="86">
        <v>81</v>
      </c>
      <c r="H89" s="87">
        <v>0</v>
      </c>
      <c r="I89" s="87">
        <v>0</v>
      </c>
    </row>
    <row r="90" spans="1:9" ht="24" customHeight="1" x14ac:dyDescent="0.2">
      <c r="A90" s="173" t="s">
        <v>344</v>
      </c>
      <c r="B90" s="173"/>
      <c r="C90" s="173"/>
      <c r="D90" s="173"/>
      <c r="E90" s="173"/>
      <c r="F90" s="173"/>
      <c r="G90" s="86">
        <v>82</v>
      </c>
      <c r="H90" s="87">
        <v>0</v>
      </c>
      <c r="I90" s="87">
        <v>0</v>
      </c>
    </row>
    <row r="91" spans="1:9" ht="12.75" customHeight="1" x14ac:dyDescent="0.2">
      <c r="A91" s="170" t="s">
        <v>345</v>
      </c>
      <c r="B91" s="170"/>
      <c r="C91" s="170"/>
      <c r="D91" s="170"/>
      <c r="E91" s="170"/>
      <c r="F91" s="170"/>
      <c r="G91" s="88">
        <v>83</v>
      </c>
      <c r="H91" s="89">
        <f>H92-H93</f>
        <v>113640559</v>
      </c>
      <c r="I91" s="89">
        <f>I92-I93</f>
        <v>103823469</v>
      </c>
    </row>
    <row r="92" spans="1:9" ht="12.75" customHeight="1" x14ac:dyDescent="0.2">
      <c r="A92" s="173" t="s">
        <v>75</v>
      </c>
      <c r="B92" s="173"/>
      <c r="C92" s="173"/>
      <c r="D92" s="173"/>
      <c r="E92" s="173"/>
      <c r="F92" s="173"/>
      <c r="G92" s="86">
        <v>84</v>
      </c>
      <c r="H92" s="90">
        <v>113640559</v>
      </c>
      <c r="I92" s="90">
        <v>103823469</v>
      </c>
    </row>
    <row r="93" spans="1:9" ht="12.75" customHeight="1" x14ac:dyDescent="0.2">
      <c r="A93" s="173" t="s">
        <v>76</v>
      </c>
      <c r="B93" s="173"/>
      <c r="C93" s="173"/>
      <c r="D93" s="173"/>
      <c r="E93" s="173"/>
      <c r="F93" s="173"/>
      <c r="G93" s="86">
        <v>85</v>
      </c>
      <c r="H93" s="90">
        <v>0</v>
      </c>
      <c r="I93" s="90">
        <v>0</v>
      </c>
    </row>
    <row r="94" spans="1:9" ht="12.75" customHeight="1" x14ac:dyDescent="0.2">
      <c r="A94" s="170" t="s">
        <v>346</v>
      </c>
      <c r="B94" s="170"/>
      <c r="C94" s="170"/>
      <c r="D94" s="170"/>
      <c r="E94" s="170"/>
      <c r="F94" s="170"/>
      <c r="G94" s="88">
        <v>86</v>
      </c>
      <c r="H94" s="89">
        <f>H95-H96</f>
        <v>-9817090</v>
      </c>
      <c r="I94" s="89">
        <f>I95-I96</f>
        <v>27581421</v>
      </c>
    </row>
    <row r="95" spans="1:9" ht="12.75" customHeight="1" x14ac:dyDescent="0.2">
      <c r="A95" s="173" t="s">
        <v>77</v>
      </c>
      <c r="B95" s="173"/>
      <c r="C95" s="173"/>
      <c r="D95" s="173"/>
      <c r="E95" s="173"/>
      <c r="F95" s="173"/>
      <c r="G95" s="86">
        <v>87</v>
      </c>
      <c r="H95" s="90">
        <v>0</v>
      </c>
      <c r="I95" s="90">
        <v>27581421</v>
      </c>
    </row>
    <row r="96" spans="1:9" ht="12.75" customHeight="1" x14ac:dyDescent="0.2">
      <c r="A96" s="173" t="s">
        <v>78</v>
      </c>
      <c r="B96" s="173"/>
      <c r="C96" s="173"/>
      <c r="D96" s="173"/>
      <c r="E96" s="173"/>
      <c r="F96" s="173"/>
      <c r="G96" s="86">
        <v>88</v>
      </c>
      <c r="H96" s="90">
        <v>9817090</v>
      </c>
      <c r="I96" s="90">
        <v>0</v>
      </c>
    </row>
    <row r="97" spans="1:9" ht="12.75" customHeight="1" x14ac:dyDescent="0.2">
      <c r="A97" s="172" t="s">
        <v>79</v>
      </c>
      <c r="B97" s="172"/>
      <c r="C97" s="172"/>
      <c r="D97" s="172"/>
      <c r="E97" s="172"/>
      <c r="F97" s="172"/>
      <c r="G97" s="86">
        <v>89</v>
      </c>
      <c r="H97" s="90">
        <v>0</v>
      </c>
      <c r="I97" s="90">
        <v>0</v>
      </c>
    </row>
    <row r="98" spans="1:9" ht="12.75" customHeight="1" x14ac:dyDescent="0.2">
      <c r="A98" s="171" t="s">
        <v>347</v>
      </c>
      <c r="B98" s="171"/>
      <c r="C98" s="171"/>
      <c r="D98" s="171"/>
      <c r="E98" s="171"/>
      <c r="F98" s="171"/>
      <c r="G98" s="88">
        <v>90</v>
      </c>
      <c r="H98" s="89">
        <f>SUM(H99:H104)</f>
        <v>4398578</v>
      </c>
      <c r="I98" s="89">
        <f>SUM(I99:I104)</f>
        <v>5142392</v>
      </c>
    </row>
    <row r="99" spans="1:9" ht="12.75" customHeight="1" x14ac:dyDescent="0.2">
      <c r="A99" s="173" t="s">
        <v>80</v>
      </c>
      <c r="B99" s="173"/>
      <c r="C99" s="173"/>
      <c r="D99" s="173"/>
      <c r="E99" s="173"/>
      <c r="F99" s="173"/>
      <c r="G99" s="86">
        <v>91</v>
      </c>
      <c r="H99" s="90">
        <v>1908147</v>
      </c>
      <c r="I99" s="90">
        <v>3051961</v>
      </c>
    </row>
    <row r="100" spans="1:9" ht="12.75" customHeight="1" x14ac:dyDescent="0.2">
      <c r="A100" s="173" t="s">
        <v>81</v>
      </c>
      <c r="B100" s="173"/>
      <c r="C100" s="173"/>
      <c r="D100" s="173"/>
      <c r="E100" s="173"/>
      <c r="F100" s="173"/>
      <c r="G100" s="86">
        <v>92</v>
      </c>
      <c r="H100" s="90">
        <v>0</v>
      </c>
      <c r="I100" s="90">
        <v>0</v>
      </c>
    </row>
    <row r="101" spans="1:9" ht="12.75" customHeight="1" x14ac:dyDescent="0.2">
      <c r="A101" s="173" t="s">
        <v>82</v>
      </c>
      <c r="B101" s="173"/>
      <c r="C101" s="173"/>
      <c r="D101" s="173"/>
      <c r="E101" s="173"/>
      <c r="F101" s="173"/>
      <c r="G101" s="86">
        <v>93</v>
      </c>
      <c r="H101" s="90">
        <v>2490431</v>
      </c>
      <c r="I101" s="90">
        <v>2090431</v>
      </c>
    </row>
    <row r="102" spans="1:9" ht="12.75" customHeight="1" x14ac:dyDescent="0.2">
      <c r="A102" s="173" t="s">
        <v>83</v>
      </c>
      <c r="B102" s="173"/>
      <c r="C102" s="173"/>
      <c r="D102" s="173"/>
      <c r="E102" s="173"/>
      <c r="F102" s="173"/>
      <c r="G102" s="86">
        <v>94</v>
      </c>
      <c r="H102" s="87">
        <v>0</v>
      </c>
      <c r="I102" s="87">
        <v>0</v>
      </c>
    </row>
    <row r="103" spans="1:9" ht="12.75" customHeight="1" x14ac:dyDescent="0.2">
      <c r="A103" s="173" t="s">
        <v>84</v>
      </c>
      <c r="B103" s="173"/>
      <c r="C103" s="173"/>
      <c r="D103" s="173"/>
      <c r="E103" s="173"/>
      <c r="F103" s="173"/>
      <c r="G103" s="86">
        <v>95</v>
      </c>
      <c r="H103" s="87">
        <v>0</v>
      </c>
      <c r="I103" s="87">
        <v>0</v>
      </c>
    </row>
    <row r="104" spans="1:9" ht="12.75" customHeight="1" x14ac:dyDescent="0.2">
      <c r="A104" s="173" t="s">
        <v>85</v>
      </c>
      <c r="B104" s="173"/>
      <c r="C104" s="173"/>
      <c r="D104" s="173"/>
      <c r="E104" s="173"/>
      <c r="F104" s="173"/>
      <c r="G104" s="86">
        <v>96</v>
      </c>
      <c r="H104" s="87">
        <v>0</v>
      </c>
      <c r="I104" s="87">
        <v>0</v>
      </c>
    </row>
    <row r="105" spans="1:9" ht="12.75" customHeight="1" x14ac:dyDescent="0.2">
      <c r="A105" s="171" t="s">
        <v>348</v>
      </c>
      <c r="B105" s="171"/>
      <c r="C105" s="171"/>
      <c r="D105" s="171"/>
      <c r="E105" s="171"/>
      <c r="F105" s="171"/>
      <c r="G105" s="88">
        <v>97</v>
      </c>
      <c r="H105" s="89">
        <f>SUM(H106:H116)</f>
        <v>131435164</v>
      </c>
      <c r="I105" s="89">
        <f>SUM(I106:I116)</f>
        <v>122980153</v>
      </c>
    </row>
    <row r="106" spans="1:9" ht="12.75" customHeight="1" x14ac:dyDescent="0.2">
      <c r="A106" s="173" t="s">
        <v>86</v>
      </c>
      <c r="B106" s="173"/>
      <c r="C106" s="173"/>
      <c r="D106" s="173"/>
      <c r="E106" s="173"/>
      <c r="F106" s="173"/>
      <c r="G106" s="86">
        <v>98</v>
      </c>
      <c r="H106" s="91">
        <v>0</v>
      </c>
      <c r="I106" s="91">
        <v>0</v>
      </c>
    </row>
    <row r="107" spans="1:9" ht="12.75" customHeight="1" x14ac:dyDescent="0.2">
      <c r="A107" s="173" t="s">
        <v>87</v>
      </c>
      <c r="B107" s="173"/>
      <c r="C107" s="173"/>
      <c r="D107" s="173"/>
      <c r="E107" s="173"/>
      <c r="F107" s="173"/>
      <c r="G107" s="86">
        <v>99</v>
      </c>
      <c r="H107" s="90">
        <v>0</v>
      </c>
      <c r="I107" s="90">
        <v>0</v>
      </c>
    </row>
    <row r="108" spans="1:9" ht="12.75" customHeight="1" x14ac:dyDescent="0.2">
      <c r="A108" s="173" t="s">
        <v>88</v>
      </c>
      <c r="B108" s="173"/>
      <c r="C108" s="173"/>
      <c r="D108" s="173"/>
      <c r="E108" s="173"/>
      <c r="F108" s="173"/>
      <c r="G108" s="86">
        <v>100</v>
      </c>
      <c r="H108" s="90">
        <v>0</v>
      </c>
      <c r="I108" s="90">
        <v>0</v>
      </c>
    </row>
    <row r="109" spans="1:9" ht="22.15" customHeight="1" x14ac:dyDescent="0.2">
      <c r="A109" s="173" t="s">
        <v>89</v>
      </c>
      <c r="B109" s="173"/>
      <c r="C109" s="173"/>
      <c r="D109" s="173"/>
      <c r="E109" s="173"/>
      <c r="F109" s="173"/>
      <c r="G109" s="86">
        <v>101</v>
      </c>
      <c r="H109" s="90">
        <v>0</v>
      </c>
      <c r="I109" s="90">
        <v>0</v>
      </c>
    </row>
    <row r="110" spans="1:9" ht="12.75" customHeight="1" x14ac:dyDescent="0.2">
      <c r="A110" s="173" t="s">
        <v>90</v>
      </c>
      <c r="B110" s="173"/>
      <c r="C110" s="173"/>
      <c r="D110" s="173"/>
      <c r="E110" s="173"/>
      <c r="F110" s="173"/>
      <c r="G110" s="86">
        <v>102</v>
      </c>
      <c r="H110" s="90">
        <v>0</v>
      </c>
      <c r="I110" s="90">
        <v>0</v>
      </c>
    </row>
    <row r="111" spans="1:9" ht="12.75" customHeight="1" x14ac:dyDescent="0.2">
      <c r="A111" s="173" t="s">
        <v>91</v>
      </c>
      <c r="B111" s="173"/>
      <c r="C111" s="173"/>
      <c r="D111" s="173"/>
      <c r="E111" s="173"/>
      <c r="F111" s="173"/>
      <c r="G111" s="86">
        <v>103</v>
      </c>
      <c r="H111" s="90">
        <v>95589837</v>
      </c>
      <c r="I111" s="90">
        <v>87862057</v>
      </c>
    </row>
    <row r="112" spans="1:9" ht="12.75" customHeight="1" x14ac:dyDescent="0.2">
      <c r="A112" s="173" t="s">
        <v>92</v>
      </c>
      <c r="B112" s="173"/>
      <c r="C112" s="173"/>
      <c r="D112" s="173"/>
      <c r="E112" s="173"/>
      <c r="F112" s="173"/>
      <c r="G112" s="86">
        <v>104</v>
      </c>
      <c r="H112" s="90">
        <v>0</v>
      </c>
      <c r="I112" s="90">
        <v>0</v>
      </c>
    </row>
    <row r="113" spans="1:9" ht="12.75" customHeight="1" x14ac:dyDescent="0.2">
      <c r="A113" s="173" t="s">
        <v>93</v>
      </c>
      <c r="B113" s="173"/>
      <c r="C113" s="173"/>
      <c r="D113" s="173"/>
      <c r="E113" s="173"/>
      <c r="F113" s="173"/>
      <c r="G113" s="86">
        <v>105</v>
      </c>
      <c r="H113" s="91">
        <v>0</v>
      </c>
      <c r="I113" s="91">
        <v>0</v>
      </c>
    </row>
    <row r="114" spans="1:9" ht="12.75" customHeight="1" x14ac:dyDescent="0.2">
      <c r="A114" s="173" t="s">
        <v>94</v>
      </c>
      <c r="B114" s="173"/>
      <c r="C114" s="173"/>
      <c r="D114" s="173"/>
      <c r="E114" s="173"/>
      <c r="F114" s="173"/>
      <c r="G114" s="86">
        <v>106</v>
      </c>
      <c r="H114" s="90">
        <v>0</v>
      </c>
      <c r="I114" s="90">
        <v>0</v>
      </c>
    </row>
    <row r="115" spans="1:9" ht="12.75" customHeight="1" x14ac:dyDescent="0.2">
      <c r="A115" s="173" t="s">
        <v>95</v>
      </c>
      <c r="B115" s="173"/>
      <c r="C115" s="173"/>
      <c r="D115" s="173"/>
      <c r="E115" s="173"/>
      <c r="F115" s="173"/>
      <c r="G115" s="86">
        <v>107</v>
      </c>
      <c r="H115" s="87">
        <v>35845327</v>
      </c>
      <c r="I115" s="87">
        <v>35118096</v>
      </c>
    </row>
    <row r="116" spans="1:9" ht="12.75" customHeight="1" x14ac:dyDescent="0.2">
      <c r="A116" s="173" t="s">
        <v>96</v>
      </c>
      <c r="B116" s="173"/>
      <c r="C116" s="173"/>
      <c r="D116" s="173"/>
      <c r="E116" s="173"/>
      <c r="F116" s="173"/>
      <c r="G116" s="86">
        <v>108</v>
      </c>
      <c r="H116" s="87">
        <v>0</v>
      </c>
      <c r="I116" s="87">
        <v>0</v>
      </c>
    </row>
    <row r="117" spans="1:9" ht="12.75" customHeight="1" x14ac:dyDescent="0.2">
      <c r="A117" s="171" t="s">
        <v>349</v>
      </c>
      <c r="B117" s="171"/>
      <c r="C117" s="171"/>
      <c r="D117" s="171"/>
      <c r="E117" s="171"/>
      <c r="F117" s="171"/>
      <c r="G117" s="88">
        <v>109</v>
      </c>
      <c r="H117" s="89">
        <f>SUM(H118:H131)</f>
        <v>26353033</v>
      </c>
      <c r="I117" s="89">
        <f>SUM(I118:I131)</f>
        <v>30380398</v>
      </c>
    </row>
    <row r="118" spans="1:9" ht="12.75" customHeight="1" x14ac:dyDescent="0.2">
      <c r="A118" s="173" t="s">
        <v>86</v>
      </c>
      <c r="B118" s="173"/>
      <c r="C118" s="173"/>
      <c r="D118" s="173"/>
      <c r="E118" s="173"/>
      <c r="F118" s="173"/>
      <c r="G118" s="86">
        <v>110</v>
      </c>
      <c r="H118" s="90">
        <v>338047</v>
      </c>
      <c r="I118" s="90">
        <v>183338</v>
      </c>
    </row>
    <row r="119" spans="1:9" ht="12.75" customHeight="1" x14ac:dyDescent="0.2">
      <c r="A119" s="173" t="s">
        <v>87</v>
      </c>
      <c r="B119" s="173"/>
      <c r="C119" s="173"/>
      <c r="D119" s="173"/>
      <c r="E119" s="173"/>
      <c r="F119" s="173"/>
      <c r="G119" s="86">
        <v>111</v>
      </c>
      <c r="H119" s="90">
        <v>0</v>
      </c>
      <c r="I119" s="90">
        <v>0</v>
      </c>
    </row>
    <row r="120" spans="1:9" ht="12.75" customHeight="1" x14ac:dyDescent="0.2">
      <c r="A120" s="173" t="s">
        <v>88</v>
      </c>
      <c r="B120" s="173"/>
      <c r="C120" s="173"/>
      <c r="D120" s="173"/>
      <c r="E120" s="173"/>
      <c r="F120" s="173"/>
      <c r="G120" s="86">
        <v>112</v>
      </c>
      <c r="H120" s="90">
        <v>175695</v>
      </c>
      <c r="I120" s="90">
        <v>280444</v>
      </c>
    </row>
    <row r="121" spans="1:9" ht="25.9" customHeight="1" x14ac:dyDescent="0.2">
      <c r="A121" s="173" t="s">
        <v>89</v>
      </c>
      <c r="B121" s="173"/>
      <c r="C121" s="173"/>
      <c r="D121" s="173"/>
      <c r="E121" s="173"/>
      <c r="F121" s="173"/>
      <c r="G121" s="86">
        <v>113</v>
      </c>
      <c r="H121" s="90">
        <v>0</v>
      </c>
      <c r="I121" s="90">
        <v>0</v>
      </c>
    </row>
    <row r="122" spans="1:9" ht="12.75" customHeight="1" x14ac:dyDescent="0.2">
      <c r="A122" s="173" t="s">
        <v>90</v>
      </c>
      <c r="B122" s="173"/>
      <c r="C122" s="173"/>
      <c r="D122" s="173"/>
      <c r="E122" s="173"/>
      <c r="F122" s="173"/>
      <c r="G122" s="86">
        <v>114</v>
      </c>
      <c r="H122" s="90">
        <v>0</v>
      </c>
      <c r="I122" s="90">
        <v>0</v>
      </c>
    </row>
    <row r="123" spans="1:9" ht="12.75" customHeight="1" x14ac:dyDescent="0.2">
      <c r="A123" s="173" t="s">
        <v>91</v>
      </c>
      <c r="B123" s="173"/>
      <c r="C123" s="173"/>
      <c r="D123" s="173"/>
      <c r="E123" s="173"/>
      <c r="F123" s="173"/>
      <c r="G123" s="86">
        <v>115</v>
      </c>
      <c r="H123" s="90">
        <v>9154442</v>
      </c>
      <c r="I123" s="90">
        <v>7477622</v>
      </c>
    </row>
    <row r="124" spans="1:9" ht="12.75" customHeight="1" x14ac:dyDescent="0.2">
      <c r="A124" s="173" t="s">
        <v>92</v>
      </c>
      <c r="B124" s="173"/>
      <c r="C124" s="173"/>
      <c r="D124" s="173"/>
      <c r="E124" s="173"/>
      <c r="F124" s="173"/>
      <c r="G124" s="86">
        <v>116</v>
      </c>
      <c r="H124" s="90">
        <v>0</v>
      </c>
      <c r="I124" s="90">
        <v>0</v>
      </c>
    </row>
    <row r="125" spans="1:9" ht="12.75" customHeight="1" x14ac:dyDescent="0.2">
      <c r="A125" s="173" t="s">
        <v>93</v>
      </c>
      <c r="B125" s="173"/>
      <c r="C125" s="173"/>
      <c r="D125" s="173"/>
      <c r="E125" s="173"/>
      <c r="F125" s="173"/>
      <c r="G125" s="86">
        <v>117</v>
      </c>
      <c r="H125" s="90">
        <v>3513787</v>
      </c>
      <c r="I125" s="90">
        <v>6904552</v>
      </c>
    </row>
    <row r="126" spans="1:9" x14ac:dyDescent="0.2">
      <c r="A126" s="173" t="s">
        <v>94</v>
      </c>
      <c r="B126" s="173"/>
      <c r="C126" s="173"/>
      <c r="D126" s="173"/>
      <c r="E126" s="173"/>
      <c r="F126" s="173"/>
      <c r="G126" s="86">
        <v>118</v>
      </c>
      <c r="H126" s="90">
        <v>0</v>
      </c>
      <c r="I126" s="90">
        <v>0</v>
      </c>
    </row>
    <row r="127" spans="1:9" x14ac:dyDescent="0.2">
      <c r="A127" s="173" t="s">
        <v>97</v>
      </c>
      <c r="B127" s="173"/>
      <c r="C127" s="173"/>
      <c r="D127" s="173"/>
      <c r="E127" s="173"/>
      <c r="F127" s="173"/>
      <c r="G127" s="86">
        <v>119</v>
      </c>
      <c r="H127" s="90">
        <v>6696028</v>
      </c>
      <c r="I127" s="90">
        <v>3569399</v>
      </c>
    </row>
    <row r="128" spans="1:9" x14ac:dyDescent="0.2">
      <c r="A128" s="173" t="s">
        <v>98</v>
      </c>
      <c r="B128" s="173"/>
      <c r="C128" s="173"/>
      <c r="D128" s="173"/>
      <c r="E128" s="173"/>
      <c r="F128" s="173"/>
      <c r="G128" s="86">
        <v>120</v>
      </c>
      <c r="H128" s="90">
        <v>1891827</v>
      </c>
      <c r="I128" s="90">
        <v>6826679</v>
      </c>
    </row>
    <row r="129" spans="1:9" x14ac:dyDescent="0.2">
      <c r="A129" s="173" t="s">
        <v>99</v>
      </c>
      <c r="B129" s="173"/>
      <c r="C129" s="173"/>
      <c r="D129" s="173"/>
      <c r="E129" s="173"/>
      <c r="F129" s="173"/>
      <c r="G129" s="86">
        <v>121</v>
      </c>
      <c r="H129" s="90">
        <v>0</v>
      </c>
      <c r="I129" s="90">
        <v>0</v>
      </c>
    </row>
    <row r="130" spans="1:9" x14ac:dyDescent="0.2">
      <c r="A130" s="173" t="s">
        <v>100</v>
      </c>
      <c r="B130" s="173"/>
      <c r="C130" s="173"/>
      <c r="D130" s="173"/>
      <c r="E130" s="173"/>
      <c r="F130" s="173"/>
      <c r="G130" s="86">
        <v>122</v>
      </c>
      <c r="H130" s="87">
        <v>0</v>
      </c>
      <c r="I130" s="87">
        <v>0</v>
      </c>
    </row>
    <row r="131" spans="1:9" x14ac:dyDescent="0.2">
      <c r="A131" s="173" t="s">
        <v>101</v>
      </c>
      <c r="B131" s="173"/>
      <c r="C131" s="173"/>
      <c r="D131" s="173"/>
      <c r="E131" s="173"/>
      <c r="F131" s="173"/>
      <c r="G131" s="86">
        <v>123</v>
      </c>
      <c r="H131" s="87">
        <v>4583207</v>
      </c>
      <c r="I131" s="87">
        <v>5138364</v>
      </c>
    </row>
    <row r="132" spans="1:9" ht="22.15" customHeight="1" x14ac:dyDescent="0.2">
      <c r="A132" s="174" t="s">
        <v>102</v>
      </c>
      <c r="B132" s="174"/>
      <c r="C132" s="174"/>
      <c r="D132" s="174"/>
      <c r="E132" s="174"/>
      <c r="F132" s="174"/>
      <c r="G132" s="86">
        <v>124</v>
      </c>
      <c r="H132" s="87">
        <v>2458219</v>
      </c>
      <c r="I132" s="87">
        <v>610770</v>
      </c>
    </row>
    <row r="133" spans="1:9" x14ac:dyDescent="0.2">
      <c r="A133" s="171" t="s">
        <v>350</v>
      </c>
      <c r="B133" s="171"/>
      <c r="C133" s="171"/>
      <c r="D133" s="171"/>
      <c r="E133" s="171"/>
      <c r="F133" s="171"/>
      <c r="G133" s="88">
        <v>125</v>
      </c>
      <c r="H133" s="89">
        <f>H75+H98+H105+H117+H132</f>
        <v>564949720</v>
      </c>
      <c r="I133" s="89">
        <f>I75+I98+I105+I117+I132</f>
        <v>586999860</v>
      </c>
    </row>
    <row r="134" spans="1:9" x14ac:dyDescent="0.2">
      <c r="A134" s="174" t="s">
        <v>103</v>
      </c>
      <c r="B134" s="174"/>
      <c r="C134" s="174"/>
      <c r="D134" s="174"/>
      <c r="E134" s="174"/>
      <c r="F134" s="174"/>
      <c r="G134" s="86">
        <v>126</v>
      </c>
      <c r="H134" s="87">
        <f>H133-H72</f>
        <v>0</v>
      </c>
      <c r="I134" s="87">
        <f>I133-I72</f>
        <v>0</v>
      </c>
    </row>
  </sheetData>
  <sheetProtection sheet="1" objects="1" scenarios="1"/>
  <mergeCells count="134">
    <mergeCell ref="A104:F104"/>
    <mergeCell ref="A105:F105"/>
    <mergeCell ref="A106:F106"/>
    <mergeCell ref="A107:F107"/>
    <mergeCell ref="A108:F108"/>
    <mergeCell ref="A94:F94"/>
    <mergeCell ref="A95:F95"/>
    <mergeCell ref="A84:F84"/>
    <mergeCell ref="A85:F85"/>
    <mergeCell ref="A102:F102"/>
    <mergeCell ref="A103:F103"/>
    <mergeCell ref="A90:F90"/>
    <mergeCell ref="A86:F86"/>
    <mergeCell ref="A132:F132"/>
    <mergeCell ref="A133:F133"/>
    <mergeCell ref="A134:F134"/>
    <mergeCell ref="A112:F112"/>
    <mergeCell ref="A113:F113"/>
    <mergeCell ref="A114:F114"/>
    <mergeCell ref="A124:F124"/>
    <mergeCell ref="A118:F118"/>
    <mergeCell ref="A127:F127"/>
    <mergeCell ref="A119:F119"/>
    <mergeCell ref="A131:F131"/>
    <mergeCell ref="A115:F115"/>
    <mergeCell ref="A116:F116"/>
    <mergeCell ref="A117:F117"/>
    <mergeCell ref="A1:I1"/>
    <mergeCell ref="A2:I2"/>
    <mergeCell ref="A3:I3"/>
    <mergeCell ref="A25:F25"/>
    <mergeCell ref="A26:F26"/>
    <mergeCell ref="A27:F27"/>
    <mergeCell ref="A12:F12"/>
    <mergeCell ref="A13:F13"/>
    <mergeCell ref="A14:F14"/>
    <mergeCell ref="A15:F15"/>
    <mergeCell ref="A24:F24"/>
    <mergeCell ref="A4:I4"/>
    <mergeCell ref="A16:F16"/>
    <mergeCell ref="A17:F17"/>
    <mergeCell ref="A6:F6"/>
    <mergeCell ref="A5:F5"/>
    <mergeCell ref="A7:I7"/>
    <mergeCell ref="A8:F8"/>
    <mergeCell ref="A9:F9"/>
    <mergeCell ref="A10:F10"/>
    <mergeCell ref="A48:F48"/>
    <mergeCell ref="A128:F128"/>
    <mergeCell ref="A120:F120"/>
    <mergeCell ref="A121:F121"/>
    <mergeCell ref="A122:F122"/>
    <mergeCell ref="A123:F123"/>
    <mergeCell ref="A129:F129"/>
    <mergeCell ref="A130:F130"/>
    <mergeCell ref="A125:F125"/>
    <mergeCell ref="A126:F126"/>
    <mergeCell ref="A40:F40"/>
    <mergeCell ref="A41:F41"/>
    <mergeCell ref="A32:F32"/>
    <mergeCell ref="A33:F33"/>
    <mergeCell ref="A22:F22"/>
    <mergeCell ref="A23:F23"/>
    <mergeCell ref="A109:F109"/>
    <mergeCell ref="A110:F110"/>
    <mergeCell ref="A111:F111"/>
    <mergeCell ref="A98:F98"/>
    <mergeCell ref="A99:F99"/>
    <mergeCell ref="A49:F49"/>
    <mergeCell ref="A91:F91"/>
    <mergeCell ref="A92:F92"/>
    <mergeCell ref="A64:F64"/>
    <mergeCell ref="A65:F65"/>
    <mergeCell ref="A66:F66"/>
    <mergeCell ref="A80:F80"/>
    <mergeCell ref="A81:F81"/>
    <mergeCell ref="A78:F78"/>
    <mergeCell ref="A96:F96"/>
    <mergeCell ref="A97:F97"/>
    <mergeCell ref="A100:F100"/>
    <mergeCell ref="A101:F10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42:F42"/>
    <mergeCell ref="A43:F43"/>
    <mergeCell ref="A18:F18"/>
    <mergeCell ref="A19:F19"/>
    <mergeCell ref="A20:F20"/>
    <mergeCell ref="A21:F21"/>
    <mergeCell ref="A93:F93"/>
    <mergeCell ref="A88:F88"/>
    <mergeCell ref="A87:F87"/>
    <mergeCell ref="A72:F72"/>
    <mergeCell ref="A73:F73"/>
    <mergeCell ref="A74:I74"/>
    <mergeCell ref="A57:F57"/>
    <mergeCell ref="A58:F58"/>
    <mergeCell ref="A59:F59"/>
    <mergeCell ref="A89:F89"/>
    <mergeCell ref="A70:F70"/>
    <mergeCell ref="A71:F71"/>
    <mergeCell ref="A82:F82"/>
    <mergeCell ref="A83:F83"/>
    <mergeCell ref="A68:F68"/>
    <mergeCell ref="A79:F79"/>
    <mergeCell ref="A53:F53"/>
    <mergeCell ref="A75:F75"/>
    <mergeCell ref="A76:F76"/>
    <mergeCell ref="A77:F77"/>
    <mergeCell ref="A54:F54"/>
    <mergeCell ref="A55:F55"/>
    <mergeCell ref="A56:F56"/>
    <mergeCell ref="A67:F67"/>
    <mergeCell ref="A69:F69"/>
    <mergeCell ref="A60:F60"/>
    <mergeCell ref="A61:F61"/>
    <mergeCell ref="A62:F62"/>
    <mergeCell ref="A63:F63"/>
  </mergeCells>
  <dataValidations count="7">
    <dataValidation type="whole" operator="greaterThanOrEqual" allowBlank="1" showInputMessage="1" showErrorMessage="1" errorTitle="Pogrešan unos" error="Mogu se unijeti samo cjelobrojne pozitivne vrijednosti." sqref="H65488:I65488"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xr:uid="{00000000-0002-0000-0100-000003000000}">
      <formula1>999999999999</formula1>
    </dataValidation>
    <dataValidation type="whole" operator="notEqual" allowBlank="1" showInputMessage="1" showErrorMessage="1" errorTitle="Pogrešan unos" error="Mogu se unijeti samo cjelobrojne vrijednosti." sqref="H65536:I65536"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1.1811023622047245" right="0" top="0" bottom="0"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A4" sqref="A4:I4"/>
    </sheetView>
  </sheetViews>
  <sheetFormatPr defaultRowHeight="12.75" x14ac:dyDescent="0.2"/>
  <cols>
    <col min="1" max="7" width="9.140625" style="11"/>
    <col min="8" max="9" width="18.5703125" style="32" customWidth="1"/>
    <col min="10" max="16384" width="9.140625" style="11"/>
  </cols>
  <sheetData>
    <row r="1" spans="1:9" x14ac:dyDescent="0.2">
      <c r="A1" s="202" t="s">
        <v>105</v>
      </c>
      <c r="B1" s="178"/>
      <c r="C1" s="178"/>
      <c r="D1" s="178"/>
      <c r="E1" s="178"/>
      <c r="F1" s="178"/>
      <c r="G1" s="178"/>
      <c r="H1" s="178"/>
      <c r="I1" s="178"/>
    </row>
    <row r="2" spans="1:9" x14ac:dyDescent="0.2">
      <c r="A2" s="201" t="s">
        <v>465</v>
      </c>
      <c r="B2" s="180"/>
      <c r="C2" s="180"/>
      <c r="D2" s="180"/>
      <c r="E2" s="180"/>
      <c r="F2" s="180"/>
      <c r="G2" s="180"/>
      <c r="H2" s="180"/>
      <c r="I2" s="180"/>
    </row>
    <row r="3" spans="1:9" x14ac:dyDescent="0.2">
      <c r="A3" s="210" t="s">
        <v>279</v>
      </c>
      <c r="B3" s="211"/>
      <c r="C3" s="211"/>
      <c r="D3" s="211"/>
      <c r="E3" s="211"/>
      <c r="F3" s="211"/>
      <c r="G3" s="211"/>
      <c r="H3" s="211"/>
      <c r="I3" s="211"/>
    </row>
    <row r="4" spans="1:9" x14ac:dyDescent="0.2">
      <c r="A4" s="200" t="s">
        <v>466</v>
      </c>
      <c r="B4" s="184"/>
      <c r="C4" s="184"/>
      <c r="D4" s="184"/>
      <c r="E4" s="184"/>
      <c r="F4" s="184"/>
      <c r="G4" s="184"/>
      <c r="H4" s="184"/>
      <c r="I4" s="185"/>
    </row>
    <row r="5" spans="1:9" ht="23.25" x14ac:dyDescent="0.2">
      <c r="A5" s="196" t="s">
        <v>2</v>
      </c>
      <c r="B5" s="197"/>
      <c r="C5" s="197"/>
      <c r="D5" s="197"/>
      <c r="E5" s="197"/>
      <c r="F5" s="197"/>
      <c r="G5" s="92" t="s">
        <v>106</v>
      </c>
      <c r="H5" s="93" t="s">
        <v>293</v>
      </c>
      <c r="I5" s="93" t="s">
        <v>276</v>
      </c>
    </row>
    <row r="6" spans="1:9" x14ac:dyDescent="0.2">
      <c r="A6" s="198">
        <v>1</v>
      </c>
      <c r="B6" s="199"/>
      <c r="C6" s="199"/>
      <c r="D6" s="199"/>
      <c r="E6" s="199"/>
      <c r="F6" s="199"/>
      <c r="G6" s="94">
        <v>2</v>
      </c>
      <c r="H6" s="93">
        <v>3</v>
      </c>
      <c r="I6" s="93">
        <v>4</v>
      </c>
    </row>
    <row r="7" spans="1:9" x14ac:dyDescent="0.2">
      <c r="A7" s="171" t="s">
        <v>366</v>
      </c>
      <c r="B7" s="171"/>
      <c r="C7" s="171"/>
      <c r="D7" s="171"/>
      <c r="E7" s="171"/>
      <c r="F7" s="171"/>
      <c r="G7" s="88">
        <v>1</v>
      </c>
      <c r="H7" s="89">
        <f>SUM(H8:H12)</f>
        <v>214320404</v>
      </c>
      <c r="I7" s="89">
        <f>SUM(I8:I12)</f>
        <v>363747824</v>
      </c>
    </row>
    <row r="8" spans="1:9" x14ac:dyDescent="0.2">
      <c r="A8" s="173" t="s">
        <v>118</v>
      </c>
      <c r="B8" s="173"/>
      <c r="C8" s="173"/>
      <c r="D8" s="173"/>
      <c r="E8" s="173"/>
      <c r="F8" s="173"/>
      <c r="G8" s="86">
        <v>2</v>
      </c>
      <c r="H8" s="87">
        <v>3652634</v>
      </c>
      <c r="I8" s="87">
        <v>6092342</v>
      </c>
    </row>
    <row r="9" spans="1:9" x14ac:dyDescent="0.2">
      <c r="A9" s="173" t="s">
        <v>119</v>
      </c>
      <c r="B9" s="173"/>
      <c r="C9" s="173"/>
      <c r="D9" s="173"/>
      <c r="E9" s="173"/>
      <c r="F9" s="173"/>
      <c r="G9" s="86">
        <v>3</v>
      </c>
      <c r="H9" s="87">
        <v>209257558</v>
      </c>
      <c r="I9" s="87">
        <v>355036148</v>
      </c>
    </row>
    <row r="10" spans="1:9" x14ac:dyDescent="0.2">
      <c r="A10" s="173" t="s">
        <v>120</v>
      </c>
      <c r="B10" s="173"/>
      <c r="C10" s="173"/>
      <c r="D10" s="173"/>
      <c r="E10" s="173"/>
      <c r="F10" s="173"/>
      <c r="G10" s="86">
        <v>4</v>
      </c>
      <c r="H10" s="87">
        <v>722946</v>
      </c>
      <c r="I10" s="87">
        <v>871450</v>
      </c>
    </row>
    <row r="11" spans="1:9" x14ac:dyDescent="0.2">
      <c r="A11" s="173" t="s">
        <v>121</v>
      </c>
      <c r="B11" s="173"/>
      <c r="C11" s="173"/>
      <c r="D11" s="173"/>
      <c r="E11" s="173"/>
      <c r="F11" s="173"/>
      <c r="G11" s="86">
        <v>5</v>
      </c>
      <c r="H11" s="87">
        <v>0</v>
      </c>
      <c r="I11" s="87">
        <v>0</v>
      </c>
    </row>
    <row r="12" spans="1:9" x14ac:dyDescent="0.2">
      <c r="A12" s="173" t="s">
        <v>122</v>
      </c>
      <c r="B12" s="173"/>
      <c r="C12" s="173"/>
      <c r="D12" s="173"/>
      <c r="E12" s="173"/>
      <c r="F12" s="173"/>
      <c r="G12" s="86">
        <v>6</v>
      </c>
      <c r="H12" s="87">
        <v>687266</v>
      </c>
      <c r="I12" s="87">
        <v>1747884</v>
      </c>
    </row>
    <row r="13" spans="1:9" ht="16.5" customHeight="1" x14ac:dyDescent="0.2">
      <c r="A13" s="171" t="s">
        <v>367</v>
      </c>
      <c r="B13" s="171"/>
      <c r="C13" s="171"/>
      <c r="D13" s="171"/>
      <c r="E13" s="171"/>
      <c r="F13" s="171"/>
      <c r="G13" s="88">
        <v>7</v>
      </c>
      <c r="H13" s="89">
        <f>H14+H15+H19+H23+H24+H25+H28+H35</f>
        <v>219928140</v>
      </c>
      <c r="I13" s="89">
        <f>I14+I15+I19+I23+I24+I25+I28+I35</f>
        <v>327560197</v>
      </c>
    </row>
    <row r="14" spans="1:9" x14ac:dyDescent="0.2">
      <c r="A14" s="173" t="s">
        <v>107</v>
      </c>
      <c r="B14" s="173"/>
      <c r="C14" s="173"/>
      <c r="D14" s="173"/>
      <c r="E14" s="173"/>
      <c r="F14" s="173"/>
      <c r="G14" s="86">
        <v>8</v>
      </c>
      <c r="H14" s="87">
        <v>0</v>
      </c>
      <c r="I14" s="87">
        <v>0</v>
      </c>
    </row>
    <row r="15" spans="1:9" x14ac:dyDescent="0.2">
      <c r="A15" s="209" t="s">
        <v>438</v>
      </c>
      <c r="B15" s="209"/>
      <c r="C15" s="209"/>
      <c r="D15" s="209"/>
      <c r="E15" s="209"/>
      <c r="F15" s="209"/>
      <c r="G15" s="88">
        <v>9</v>
      </c>
      <c r="H15" s="89">
        <f>SUM(H16:H18)</f>
        <v>129845384</v>
      </c>
      <c r="I15" s="89">
        <f>SUM(I16:I18)</f>
        <v>242108911</v>
      </c>
    </row>
    <row r="16" spans="1:9" x14ac:dyDescent="0.2">
      <c r="A16" s="203" t="s">
        <v>123</v>
      </c>
      <c r="B16" s="203"/>
      <c r="C16" s="203"/>
      <c r="D16" s="203"/>
      <c r="E16" s="203"/>
      <c r="F16" s="203"/>
      <c r="G16" s="86">
        <v>10</v>
      </c>
      <c r="H16" s="87">
        <v>12289562</v>
      </c>
      <c r="I16" s="87">
        <v>17455823</v>
      </c>
    </row>
    <row r="17" spans="1:9" x14ac:dyDescent="0.2">
      <c r="A17" s="203" t="s">
        <v>124</v>
      </c>
      <c r="B17" s="203"/>
      <c r="C17" s="203"/>
      <c r="D17" s="203"/>
      <c r="E17" s="203"/>
      <c r="F17" s="203"/>
      <c r="G17" s="86">
        <v>11</v>
      </c>
      <c r="H17" s="87">
        <v>99503478</v>
      </c>
      <c r="I17" s="87">
        <v>202503477</v>
      </c>
    </row>
    <row r="18" spans="1:9" x14ac:dyDescent="0.2">
      <c r="A18" s="203" t="s">
        <v>125</v>
      </c>
      <c r="B18" s="203"/>
      <c r="C18" s="203"/>
      <c r="D18" s="203"/>
      <c r="E18" s="203"/>
      <c r="F18" s="203"/>
      <c r="G18" s="86">
        <v>12</v>
      </c>
      <c r="H18" s="87">
        <v>18052344</v>
      </c>
      <c r="I18" s="87">
        <v>22149611</v>
      </c>
    </row>
    <row r="19" spans="1:9" x14ac:dyDescent="0.2">
      <c r="A19" s="209" t="s">
        <v>439</v>
      </c>
      <c r="B19" s="209"/>
      <c r="C19" s="209"/>
      <c r="D19" s="209"/>
      <c r="E19" s="209"/>
      <c r="F19" s="209"/>
      <c r="G19" s="88">
        <v>13</v>
      </c>
      <c r="H19" s="89">
        <f>SUM(H20:H22)</f>
        <v>53687587</v>
      </c>
      <c r="I19" s="89">
        <f>SUM(I20:I22)</f>
        <v>57533218</v>
      </c>
    </row>
    <row r="20" spans="1:9" x14ac:dyDescent="0.2">
      <c r="A20" s="203" t="s">
        <v>108</v>
      </c>
      <c r="B20" s="203"/>
      <c r="C20" s="203"/>
      <c r="D20" s="203"/>
      <c r="E20" s="203"/>
      <c r="F20" s="203"/>
      <c r="G20" s="86">
        <v>14</v>
      </c>
      <c r="H20" s="87">
        <v>34164016</v>
      </c>
      <c r="I20" s="87">
        <v>36331504</v>
      </c>
    </row>
    <row r="21" spans="1:9" x14ac:dyDescent="0.2">
      <c r="A21" s="203" t="s">
        <v>109</v>
      </c>
      <c r="B21" s="203"/>
      <c r="C21" s="203"/>
      <c r="D21" s="203"/>
      <c r="E21" s="203"/>
      <c r="F21" s="203"/>
      <c r="G21" s="86">
        <v>15</v>
      </c>
      <c r="H21" s="87">
        <v>12227039</v>
      </c>
      <c r="I21" s="87">
        <v>13466346</v>
      </c>
    </row>
    <row r="22" spans="1:9" x14ac:dyDescent="0.2">
      <c r="A22" s="203" t="s">
        <v>110</v>
      </c>
      <c r="B22" s="203"/>
      <c r="C22" s="203"/>
      <c r="D22" s="203"/>
      <c r="E22" s="203"/>
      <c r="F22" s="203"/>
      <c r="G22" s="86">
        <v>16</v>
      </c>
      <c r="H22" s="87">
        <v>7296532</v>
      </c>
      <c r="I22" s="87">
        <v>7735368</v>
      </c>
    </row>
    <row r="23" spans="1:9" x14ac:dyDescent="0.2">
      <c r="A23" s="173" t="s">
        <v>111</v>
      </c>
      <c r="B23" s="173"/>
      <c r="C23" s="173"/>
      <c r="D23" s="173"/>
      <c r="E23" s="173"/>
      <c r="F23" s="173"/>
      <c r="G23" s="86">
        <v>17</v>
      </c>
      <c r="H23" s="87">
        <v>13656043</v>
      </c>
      <c r="I23" s="87">
        <v>15613647</v>
      </c>
    </row>
    <row r="24" spans="1:9" x14ac:dyDescent="0.2">
      <c r="A24" s="173" t="s">
        <v>112</v>
      </c>
      <c r="B24" s="173"/>
      <c r="C24" s="173"/>
      <c r="D24" s="173"/>
      <c r="E24" s="173"/>
      <c r="F24" s="173"/>
      <c r="G24" s="86">
        <v>18</v>
      </c>
      <c r="H24" s="87">
        <v>15342322</v>
      </c>
      <c r="I24" s="87">
        <v>8800465</v>
      </c>
    </row>
    <row r="25" spans="1:9" x14ac:dyDescent="0.2">
      <c r="A25" s="209" t="s">
        <v>440</v>
      </c>
      <c r="B25" s="209"/>
      <c r="C25" s="209"/>
      <c r="D25" s="209"/>
      <c r="E25" s="209"/>
      <c r="F25" s="209"/>
      <c r="G25" s="88">
        <v>19</v>
      </c>
      <c r="H25" s="89">
        <f>H26+H27</f>
        <v>1888347</v>
      </c>
      <c r="I25" s="89">
        <f>I26+I27</f>
        <v>1216339</v>
      </c>
    </row>
    <row r="26" spans="1:9" x14ac:dyDescent="0.2">
      <c r="A26" s="203" t="s">
        <v>126</v>
      </c>
      <c r="B26" s="203"/>
      <c r="C26" s="203"/>
      <c r="D26" s="203"/>
      <c r="E26" s="203"/>
      <c r="F26" s="203"/>
      <c r="G26" s="86">
        <v>20</v>
      </c>
      <c r="H26" s="87">
        <v>799274</v>
      </c>
      <c r="I26" s="87">
        <v>259310</v>
      </c>
    </row>
    <row r="27" spans="1:9" x14ac:dyDescent="0.2">
      <c r="A27" s="203" t="s">
        <v>127</v>
      </c>
      <c r="B27" s="203"/>
      <c r="C27" s="203"/>
      <c r="D27" s="203"/>
      <c r="E27" s="203"/>
      <c r="F27" s="203"/>
      <c r="G27" s="86">
        <v>21</v>
      </c>
      <c r="H27" s="87">
        <v>1089073</v>
      </c>
      <c r="I27" s="87">
        <v>957029</v>
      </c>
    </row>
    <row r="28" spans="1:9" x14ac:dyDescent="0.2">
      <c r="A28" s="209" t="s">
        <v>441</v>
      </c>
      <c r="B28" s="209"/>
      <c r="C28" s="209"/>
      <c r="D28" s="209"/>
      <c r="E28" s="209"/>
      <c r="F28" s="209"/>
      <c r="G28" s="88">
        <v>22</v>
      </c>
      <c r="H28" s="89">
        <f>SUM(H29:H34)</f>
        <v>5508457</v>
      </c>
      <c r="I28" s="89">
        <f>SUM(I29:I34)</f>
        <v>2287617</v>
      </c>
    </row>
    <row r="29" spans="1:9" x14ac:dyDescent="0.2">
      <c r="A29" s="203" t="s">
        <v>128</v>
      </c>
      <c r="B29" s="203"/>
      <c r="C29" s="203"/>
      <c r="D29" s="203"/>
      <c r="E29" s="203"/>
      <c r="F29" s="203"/>
      <c r="G29" s="86">
        <v>23</v>
      </c>
      <c r="H29" s="87">
        <v>4008457</v>
      </c>
      <c r="I29" s="87">
        <v>1745375</v>
      </c>
    </row>
    <row r="30" spans="1:9" x14ac:dyDescent="0.2">
      <c r="A30" s="203" t="s">
        <v>129</v>
      </c>
      <c r="B30" s="203"/>
      <c r="C30" s="203"/>
      <c r="D30" s="203"/>
      <c r="E30" s="203"/>
      <c r="F30" s="203"/>
      <c r="G30" s="86">
        <v>24</v>
      </c>
      <c r="H30" s="87">
        <v>0</v>
      </c>
      <c r="I30" s="87">
        <v>0</v>
      </c>
    </row>
    <row r="31" spans="1:9" x14ac:dyDescent="0.2">
      <c r="A31" s="203" t="s">
        <v>130</v>
      </c>
      <c r="B31" s="203"/>
      <c r="C31" s="203"/>
      <c r="D31" s="203"/>
      <c r="E31" s="203"/>
      <c r="F31" s="203"/>
      <c r="G31" s="86">
        <v>25</v>
      </c>
      <c r="H31" s="87">
        <v>1500000</v>
      </c>
      <c r="I31" s="87">
        <v>542242</v>
      </c>
    </row>
    <row r="32" spans="1:9" x14ac:dyDescent="0.2">
      <c r="A32" s="203" t="s">
        <v>131</v>
      </c>
      <c r="B32" s="203"/>
      <c r="C32" s="203"/>
      <c r="D32" s="203"/>
      <c r="E32" s="203"/>
      <c r="F32" s="203"/>
      <c r="G32" s="86">
        <v>26</v>
      </c>
      <c r="H32" s="87">
        <v>0</v>
      </c>
      <c r="I32" s="87">
        <v>0</v>
      </c>
    </row>
    <row r="33" spans="1:9" x14ac:dyDescent="0.2">
      <c r="A33" s="203" t="s">
        <v>132</v>
      </c>
      <c r="B33" s="203"/>
      <c r="C33" s="203"/>
      <c r="D33" s="203"/>
      <c r="E33" s="203"/>
      <c r="F33" s="203"/>
      <c r="G33" s="86">
        <v>27</v>
      </c>
      <c r="H33" s="87">
        <v>0</v>
      </c>
      <c r="I33" s="87">
        <v>0</v>
      </c>
    </row>
    <row r="34" spans="1:9" x14ac:dyDescent="0.2">
      <c r="A34" s="203" t="s">
        <v>133</v>
      </c>
      <c r="B34" s="203"/>
      <c r="C34" s="203"/>
      <c r="D34" s="203"/>
      <c r="E34" s="203"/>
      <c r="F34" s="203"/>
      <c r="G34" s="86">
        <v>28</v>
      </c>
      <c r="H34" s="87">
        <v>0</v>
      </c>
      <c r="I34" s="87">
        <v>0</v>
      </c>
    </row>
    <row r="35" spans="1:9" x14ac:dyDescent="0.2">
      <c r="A35" s="173" t="s">
        <v>113</v>
      </c>
      <c r="B35" s="173"/>
      <c r="C35" s="173"/>
      <c r="D35" s="173"/>
      <c r="E35" s="173"/>
      <c r="F35" s="173"/>
      <c r="G35" s="86">
        <v>29</v>
      </c>
      <c r="H35" s="87">
        <v>0</v>
      </c>
      <c r="I35" s="87">
        <v>0</v>
      </c>
    </row>
    <row r="36" spans="1:9" x14ac:dyDescent="0.2">
      <c r="A36" s="171" t="s">
        <v>368</v>
      </c>
      <c r="B36" s="171"/>
      <c r="C36" s="171"/>
      <c r="D36" s="171"/>
      <c r="E36" s="171"/>
      <c r="F36" s="171"/>
      <c r="G36" s="88">
        <v>30</v>
      </c>
      <c r="H36" s="89">
        <f>SUM(H37:H46)</f>
        <v>2482408</v>
      </c>
      <c r="I36" s="89">
        <f>SUM(I37:I46)</f>
        <v>3226063</v>
      </c>
    </row>
    <row r="37" spans="1:9" x14ac:dyDescent="0.2">
      <c r="A37" s="173" t="s">
        <v>134</v>
      </c>
      <c r="B37" s="173"/>
      <c r="C37" s="173"/>
      <c r="D37" s="173"/>
      <c r="E37" s="173"/>
      <c r="F37" s="173"/>
      <c r="G37" s="86">
        <v>31</v>
      </c>
      <c r="H37" s="87">
        <v>0</v>
      </c>
      <c r="I37" s="87">
        <v>0</v>
      </c>
    </row>
    <row r="38" spans="1:9" ht="25.15" customHeight="1" x14ac:dyDescent="0.2">
      <c r="A38" s="173" t="s">
        <v>135</v>
      </c>
      <c r="B38" s="173"/>
      <c r="C38" s="173"/>
      <c r="D38" s="173"/>
      <c r="E38" s="173"/>
      <c r="F38" s="173"/>
      <c r="G38" s="86">
        <v>32</v>
      </c>
      <c r="H38" s="87">
        <v>0</v>
      </c>
      <c r="I38" s="87">
        <v>0</v>
      </c>
    </row>
    <row r="39" spans="1:9" ht="28.15" customHeight="1" x14ac:dyDescent="0.2">
      <c r="A39" s="173" t="s">
        <v>136</v>
      </c>
      <c r="B39" s="173"/>
      <c r="C39" s="173"/>
      <c r="D39" s="173"/>
      <c r="E39" s="173"/>
      <c r="F39" s="173"/>
      <c r="G39" s="86">
        <v>33</v>
      </c>
      <c r="H39" s="87">
        <v>0</v>
      </c>
      <c r="I39" s="87">
        <v>0</v>
      </c>
    </row>
    <row r="40" spans="1:9" ht="28.15" customHeight="1" x14ac:dyDescent="0.2">
      <c r="A40" s="173" t="s">
        <v>137</v>
      </c>
      <c r="B40" s="173"/>
      <c r="C40" s="173"/>
      <c r="D40" s="173"/>
      <c r="E40" s="173"/>
      <c r="F40" s="173"/>
      <c r="G40" s="86">
        <v>34</v>
      </c>
      <c r="H40" s="87">
        <v>34297</v>
      </c>
      <c r="I40" s="87">
        <v>60802</v>
      </c>
    </row>
    <row r="41" spans="1:9" ht="22.9" customHeight="1" x14ac:dyDescent="0.2">
      <c r="A41" s="173" t="s">
        <v>138</v>
      </c>
      <c r="B41" s="173"/>
      <c r="C41" s="173"/>
      <c r="D41" s="173"/>
      <c r="E41" s="173"/>
      <c r="F41" s="173"/>
      <c r="G41" s="86">
        <v>35</v>
      </c>
      <c r="H41" s="87">
        <v>0</v>
      </c>
      <c r="I41" s="87">
        <v>0</v>
      </c>
    </row>
    <row r="42" spans="1:9" x14ac:dyDescent="0.2">
      <c r="A42" s="173" t="s">
        <v>139</v>
      </c>
      <c r="B42" s="173"/>
      <c r="C42" s="173"/>
      <c r="D42" s="173"/>
      <c r="E42" s="173"/>
      <c r="F42" s="173"/>
      <c r="G42" s="86">
        <v>36</v>
      </c>
      <c r="H42" s="87">
        <v>0</v>
      </c>
      <c r="I42" s="87">
        <v>0</v>
      </c>
    </row>
    <row r="43" spans="1:9" x14ac:dyDescent="0.2">
      <c r="A43" s="173" t="s">
        <v>140</v>
      </c>
      <c r="B43" s="173"/>
      <c r="C43" s="173"/>
      <c r="D43" s="173"/>
      <c r="E43" s="173"/>
      <c r="F43" s="173"/>
      <c r="G43" s="86">
        <v>37</v>
      </c>
      <c r="H43" s="87">
        <v>30109</v>
      </c>
      <c r="I43" s="87">
        <v>8399</v>
      </c>
    </row>
    <row r="44" spans="1:9" x14ac:dyDescent="0.2">
      <c r="A44" s="173" t="s">
        <v>141</v>
      </c>
      <c r="B44" s="173"/>
      <c r="C44" s="173"/>
      <c r="D44" s="173"/>
      <c r="E44" s="173"/>
      <c r="F44" s="173"/>
      <c r="G44" s="86">
        <v>38</v>
      </c>
      <c r="H44" s="87">
        <v>2418002</v>
      </c>
      <c r="I44" s="87">
        <v>3156862</v>
      </c>
    </row>
    <row r="45" spans="1:9" x14ac:dyDescent="0.2">
      <c r="A45" s="173" t="s">
        <v>142</v>
      </c>
      <c r="B45" s="173"/>
      <c r="C45" s="173"/>
      <c r="D45" s="173"/>
      <c r="E45" s="173"/>
      <c r="F45" s="173"/>
      <c r="G45" s="86">
        <v>39</v>
      </c>
      <c r="H45" s="87">
        <v>0</v>
      </c>
      <c r="I45" s="87">
        <v>0</v>
      </c>
    </row>
    <row r="46" spans="1:9" x14ac:dyDescent="0.2">
      <c r="A46" s="173" t="s">
        <v>143</v>
      </c>
      <c r="B46" s="173"/>
      <c r="C46" s="173"/>
      <c r="D46" s="173"/>
      <c r="E46" s="173"/>
      <c r="F46" s="173"/>
      <c r="G46" s="86">
        <v>40</v>
      </c>
      <c r="H46" s="87">
        <v>0</v>
      </c>
      <c r="I46" s="87">
        <v>0</v>
      </c>
    </row>
    <row r="47" spans="1:9" x14ac:dyDescent="0.2">
      <c r="A47" s="171" t="s">
        <v>369</v>
      </c>
      <c r="B47" s="171"/>
      <c r="C47" s="171"/>
      <c r="D47" s="171"/>
      <c r="E47" s="171"/>
      <c r="F47" s="171"/>
      <c r="G47" s="88">
        <v>41</v>
      </c>
      <c r="H47" s="89">
        <f>SUM(H48:H54)</f>
        <v>8682274</v>
      </c>
      <c r="I47" s="89">
        <f>SUM(I48:I54)</f>
        <v>5358945</v>
      </c>
    </row>
    <row r="48" spans="1:9" ht="23.45" customHeight="1" x14ac:dyDescent="0.2">
      <c r="A48" s="173" t="s">
        <v>144</v>
      </c>
      <c r="B48" s="173"/>
      <c r="C48" s="173"/>
      <c r="D48" s="173"/>
      <c r="E48" s="173"/>
      <c r="F48" s="173"/>
      <c r="G48" s="86">
        <v>42</v>
      </c>
      <c r="H48" s="87">
        <v>0</v>
      </c>
      <c r="I48" s="87">
        <v>0</v>
      </c>
    </row>
    <row r="49" spans="1:9" x14ac:dyDescent="0.2">
      <c r="A49" s="195" t="s">
        <v>145</v>
      </c>
      <c r="B49" s="195"/>
      <c r="C49" s="195"/>
      <c r="D49" s="195"/>
      <c r="E49" s="195"/>
      <c r="F49" s="195"/>
      <c r="G49" s="86">
        <v>43</v>
      </c>
      <c r="H49" s="87">
        <v>0</v>
      </c>
      <c r="I49" s="87">
        <v>0</v>
      </c>
    </row>
    <row r="50" spans="1:9" x14ac:dyDescent="0.2">
      <c r="A50" s="195" t="s">
        <v>146</v>
      </c>
      <c r="B50" s="195"/>
      <c r="C50" s="195"/>
      <c r="D50" s="195"/>
      <c r="E50" s="195"/>
      <c r="F50" s="195"/>
      <c r="G50" s="86">
        <v>44</v>
      </c>
      <c r="H50" s="87">
        <v>4373320</v>
      </c>
      <c r="I50" s="87">
        <v>4050959</v>
      </c>
    </row>
    <row r="51" spans="1:9" x14ac:dyDescent="0.2">
      <c r="A51" s="195" t="s">
        <v>147</v>
      </c>
      <c r="B51" s="195"/>
      <c r="C51" s="195"/>
      <c r="D51" s="195"/>
      <c r="E51" s="195"/>
      <c r="F51" s="195"/>
      <c r="G51" s="86">
        <v>45</v>
      </c>
      <c r="H51" s="87">
        <v>4233566</v>
      </c>
      <c r="I51" s="87">
        <v>1307986</v>
      </c>
    </row>
    <row r="52" spans="1:9" x14ac:dyDescent="0.2">
      <c r="A52" s="195" t="s">
        <v>148</v>
      </c>
      <c r="B52" s="195"/>
      <c r="C52" s="195"/>
      <c r="D52" s="195"/>
      <c r="E52" s="195"/>
      <c r="F52" s="195"/>
      <c r="G52" s="86">
        <v>46</v>
      </c>
      <c r="H52" s="87">
        <v>75388</v>
      </c>
      <c r="I52" s="87">
        <v>0</v>
      </c>
    </row>
    <row r="53" spans="1:9" x14ac:dyDescent="0.2">
      <c r="A53" s="195" t="s">
        <v>149</v>
      </c>
      <c r="B53" s="195"/>
      <c r="C53" s="195"/>
      <c r="D53" s="195"/>
      <c r="E53" s="195"/>
      <c r="F53" s="195"/>
      <c r="G53" s="86">
        <v>47</v>
      </c>
      <c r="H53" s="87">
        <v>0</v>
      </c>
      <c r="I53" s="87">
        <v>0</v>
      </c>
    </row>
    <row r="54" spans="1:9" x14ac:dyDescent="0.2">
      <c r="A54" s="195" t="s">
        <v>150</v>
      </c>
      <c r="B54" s="195"/>
      <c r="C54" s="195"/>
      <c r="D54" s="195"/>
      <c r="E54" s="195"/>
      <c r="F54" s="195"/>
      <c r="G54" s="86">
        <v>48</v>
      </c>
      <c r="H54" s="87">
        <v>0</v>
      </c>
      <c r="I54" s="87">
        <v>0</v>
      </c>
    </row>
    <row r="55" spans="1:9" ht="30.6" customHeight="1" x14ac:dyDescent="0.2">
      <c r="A55" s="174" t="s">
        <v>151</v>
      </c>
      <c r="B55" s="174"/>
      <c r="C55" s="174"/>
      <c r="D55" s="174"/>
      <c r="E55" s="174"/>
      <c r="F55" s="174"/>
      <c r="G55" s="86">
        <v>49</v>
      </c>
      <c r="H55" s="87">
        <v>0</v>
      </c>
      <c r="I55" s="87">
        <v>0</v>
      </c>
    </row>
    <row r="56" spans="1:9" x14ac:dyDescent="0.2">
      <c r="A56" s="174" t="s">
        <v>152</v>
      </c>
      <c r="B56" s="174"/>
      <c r="C56" s="174"/>
      <c r="D56" s="174"/>
      <c r="E56" s="174"/>
      <c r="F56" s="174"/>
      <c r="G56" s="86">
        <v>50</v>
      </c>
      <c r="H56" s="87">
        <v>0</v>
      </c>
      <c r="I56" s="87">
        <v>0</v>
      </c>
    </row>
    <row r="57" spans="1:9" ht="28.9" customHeight="1" x14ac:dyDescent="0.2">
      <c r="A57" s="174" t="s">
        <v>153</v>
      </c>
      <c r="B57" s="174"/>
      <c r="C57" s="174"/>
      <c r="D57" s="174"/>
      <c r="E57" s="174"/>
      <c r="F57" s="174"/>
      <c r="G57" s="86">
        <v>51</v>
      </c>
      <c r="H57" s="87">
        <v>0</v>
      </c>
      <c r="I57" s="87">
        <v>0</v>
      </c>
    </row>
    <row r="58" spans="1:9" x14ac:dyDescent="0.2">
      <c r="A58" s="174" t="s">
        <v>154</v>
      </c>
      <c r="B58" s="174"/>
      <c r="C58" s="174"/>
      <c r="D58" s="174"/>
      <c r="E58" s="174"/>
      <c r="F58" s="174"/>
      <c r="G58" s="86">
        <v>52</v>
      </c>
      <c r="H58" s="87">
        <v>0</v>
      </c>
      <c r="I58" s="87">
        <v>0</v>
      </c>
    </row>
    <row r="59" spans="1:9" x14ac:dyDescent="0.2">
      <c r="A59" s="171" t="s">
        <v>370</v>
      </c>
      <c r="B59" s="171"/>
      <c r="C59" s="171"/>
      <c r="D59" s="171"/>
      <c r="E59" s="171"/>
      <c r="F59" s="171"/>
      <c r="G59" s="88">
        <v>53</v>
      </c>
      <c r="H59" s="89">
        <f>H7+H36+H55+H56</f>
        <v>216802812</v>
      </c>
      <c r="I59" s="89">
        <f>I7+I36+I55+I56</f>
        <v>366973887</v>
      </c>
    </row>
    <row r="60" spans="1:9" x14ac:dyDescent="0.2">
      <c r="A60" s="171" t="s">
        <v>371</v>
      </c>
      <c r="B60" s="171"/>
      <c r="C60" s="171"/>
      <c r="D60" s="171"/>
      <c r="E60" s="171"/>
      <c r="F60" s="171"/>
      <c r="G60" s="88">
        <v>54</v>
      </c>
      <c r="H60" s="89">
        <f>H13+H47+H57+H58</f>
        <v>228610414</v>
      </c>
      <c r="I60" s="89">
        <f>I13+I47+I57+I58</f>
        <v>332919142</v>
      </c>
    </row>
    <row r="61" spans="1:9" x14ac:dyDescent="0.2">
      <c r="A61" s="171" t="s">
        <v>373</v>
      </c>
      <c r="B61" s="171"/>
      <c r="C61" s="171"/>
      <c r="D61" s="171"/>
      <c r="E61" s="171"/>
      <c r="F61" s="171"/>
      <c r="G61" s="88">
        <v>55</v>
      </c>
      <c r="H61" s="89">
        <f>H59-H60</f>
        <v>-11807602</v>
      </c>
      <c r="I61" s="89">
        <f>I59-I60</f>
        <v>34054745</v>
      </c>
    </row>
    <row r="62" spans="1:9" x14ac:dyDescent="0.2">
      <c r="A62" s="204" t="s">
        <v>374</v>
      </c>
      <c r="B62" s="204"/>
      <c r="C62" s="204"/>
      <c r="D62" s="204"/>
      <c r="E62" s="204"/>
      <c r="F62" s="204"/>
      <c r="G62" s="88">
        <v>56</v>
      </c>
      <c r="H62" s="89">
        <f>+IF((H59-H60)&gt;0,(H59-H60),0)</f>
        <v>0</v>
      </c>
      <c r="I62" s="89">
        <f>+IF((I59-I60)&gt;0,(I59-I60),0)</f>
        <v>34054745</v>
      </c>
    </row>
    <row r="63" spans="1:9" x14ac:dyDescent="0.2">
      <c r="A63" s="204" t="s">
        <v>375</v>
      </c>
      <c r="B63" s="204"/>
      <c r="C63" s="204"/>
      <c r="D63" s="204"/>
      <c r="E63" s="204"/>
      <c r="F63" s="204"/>
      <c r="G63" s="88">
        <v>57</v>
      </c>
      <c r="H63" s="89">
        <f>+IF((H59-H60)&lt;0,(H59-H60),0)</f>
        <v>-11807602</v>
      </c>
      <c r="I63" s="89">
        <f>+IF((I59-I60)&lt;0,(I59-I60),0)</f>
        <v>0</v>
      </c>
    </row>
    <row r="64" spans="1:9" x14ac:dyDescent="0.2">
      <c r="A64" s="174" t="s">
        <v>114</v>
      </c>
      <c r="B64" s="174"/>
      <c r="C64" s="174"/>
      <c r="D64" s="174"/>
      <c r="E64" s="174"/>
      <c r="F64" s="174"/>
      <c r="G64" s="86">
        <v>58</v>
      </c>
      <c r="H64" s="87">
        <v>-1990512</v>
      </c>
      <c r="I64" s="87">
        <v>6473324</v>
      </c>
    </row>
    <row r="65" spans="1:9" x14ac:dyDescent="0.2">
      <c r="A65" s="171" t="s">
        <v>376</v>
      </c>
      <c r="B65" s="171"/>
      <c r="C65" s="171"/>
      <c r="D65" s="171"/>
      <c r="E65" s="171"/>
      <c r="F65" s="171"/>
      <c r="G65" s="88">
        <v>59</v>
      </c>
      <c r="H65" s="89">
        <f>H61-H64</f>
        <v>-9817090</v>
      </c>
      <c r="I65" s="89">
        <f>I61-I64</f>
        <v>27581421</v>
      </c>
    </row>
    <row r="66" spans="1:9" x14ac:dyDescent="0.2">
      <c r="A66" s="204" t="s">
        <v>377</v>
      </c>
      <c r="B66" s="204"/>
      <c r="C66" s="204"/>
      <c r="D66" s="204"/>
      <c r="E66" s="204"/>
      <c r="F66" s="204"/>
      <c r="G66" s="88">
        <v>60</v>
      </c>
      <c r="H66" s="89">
        <f>+IF((H61-H64)&gt;0,(H61-H64),0)</f>
        <v>0</v>
      </c>
      <c r="I66" s="89">
        <f>+IF((I61-I64)&gt;0,(I61-I64),0)</f>
        <v>27581421</v>
      </c>
    </row>
    <row r="67" spans="1:9" x14ac:dyDescent="0.2">
      <c r="A67" s="204" t="s">
        <v>378</v>
      </c>
      <c r="B67" s="204"/>
      <c r="C67" s="204"/>
      <c r="D67" s="204"/>
      <c r="E67" s="204"/>
      <c r="F67" s="204"/>
      <c r="G67" s="88">
        <v>61</v>
      </c>
      <c r="H67" s="89">
        <f>+IF((H61-H64)&lt;0,(H61-H64),0)</f>
        <v>-9817090</v>
      </c>
      <c r="I67" s="89">
        <f>+IF((I61-I64)&lt;0,(I61-I64),0)</f>
        <v>0</v>
      </c>
    </row>
    <row r="68" spans="1:9" x14ac:dyDescent="0.2">
      <c r="A68" s="175" t="s">
        <v>155</v>
      </c>
      <c r="B68" s="175"/>
      <c r="C68" s="175"/>
      <c r="D68" s="175"/>
      <c r="E68" s="175"/>
      <c r="F68" s="175"/>
      <c r="G68" s="205"/>
      <c r="H68" s="205"/>
      <c r="I68" s="205"/>
    </row>
    <row r="69" spans="1:9" ht="25.9" customHeight="1" x14ac:dyDescent="0.2">
      <c r="A69" s="171" t="s">
        <v>379</v>
      </c>
      <c r="B69" s="171"/>
      <c r="C69" s="171"/>
      <c r="D69" s="171"/>
      <c r="E69" s="171"/>
      <c r="F69" s="171"/>
      <c r="G69" s="88">
        <v>62</v>
      </c>
      <c r="H69" s="89">
        <f>H70-H71</f>
        <v>0</v>
      </c>
      <c r="I69" s="89">
        <f>I70-I71</f>
        <v>0</v>
      </c>
    </row>
    <row r="70" spans="1:9" x14ac:dyDescent="0.2">
      <c r="A70" s="195" t="s">
        <v>156</v>
      </c>
      <c r="B70" s="195"/>
      <c r="C70" s="195"/>
      <c r="D70" s="195"/>
      <c r="E70" s="195"/>
      <c r="F70" s="195"/>
      <c r="G70" s="86">
        <v>63</v>
      </c>
      <c r="H70" s="87">
        <v>0</v>
      </c>
      <c r="I70" s="87">
        <v>0</v>
      </c>
    </row>
    <row r="71" spans="1:9" x14ac:dyDescent="0.2">
      <c r="A71" s="195" t="s">
        <v>157</v>
      </c>
      <c r="B71" s="195"/>
      <c r="C71" s="195"/>
      <c r="D71" s="195"/>
      <c r="E71" s="195"/>
      <c r="F71" s="195"/>
      <c r="G71" s="86">
        <v>64</v>
      </c>
      <c r="H71" s="87">
        <v>0</v>
      </c>
      <c r="I71" s="87">
        <v>0</v>
      </c>
    </row>
    <row r="72" spans="1:9" x14ac:dyDescent="0.2">
      <c r="A72" s="174" t="s">
        <v>158</v>
      </c>
      <c r="B72" s="174"/>
      <c r="C72" s="174"/>
      <c r="D72" s="174"/>
      <c r="E72" s="174"/>
      <c r="F72" s="174"/>
      <c r="G72" s="86">
        <v>65</v>
      </c>
      <c r="H72" s="87">
        <v>0</v>
      </c>
      <c r="I72" s="87">
        <v>0</v>
      </c>
    </row>
    <row r="73" spans="1:9" x14ac:dyDescent="0.2">
      <c r="A73" s="204" t="s">
        <v>380</v>
      </c>
      <c r="B73" s="204"/>
      <c r="C73" s="204"/>
      <c r="D73" s="204"/>
      <c r="E73" s="204"/>
      <c r="F73" s="204"/>
      <c r="G73" s="88">
        <v>66</v>
      </c>
      <c r="H73" s="95">
        <v>0</v>
      </c>
      <c r="I73" s="95">
        <v>0</v>
      </c>
    </row>
    <row r="74" spans="1:9" x14ac:dyDescent="0.2">
      <c r="A74" s="204" t="s">
        <v>381</v>
      </c>
      <c r="B74" s="204"/>
      <c r="C74" s="204"/>
      <c r="D74" s="204"/>
      <c r="E74" s="204"/>
      <c r="F74" s="204"/>
      <c r="G74" s="88">
        <v>67</v>
      </c>
      <c r="H74" s="95">
        <v>0</v>
      </c>
      <c r="I74" s="95">
        <v>0</v>
      </c>
    </row>
    <row r="75" spans="1:9" x14ac:dyDescent="0.2">
      <c r="A75" s="175" t="s">
        <v>159</v>
      </c>
      <c r="B75" s="175"/>
      <c r="C75" s="175"/>
      <c r="D75" s="175"/>
      <c r="E75" s="175"/>
      <c r="F75" s="175"/>
      <c r="G75" s="205"/>
      <c r="H75" s="205"/>
      <c r="I75" s="205"/>
    </row>
    <row r="76" spans="1:9" x14ac:dyDescent="0.2">
      <c r="A76" s="171" t="s">
        <v>382</v>
      </c>
      <c r="B76" s="171"/>
      <c r="C76" s="171"/>
      <c r="D76" s="171"/>
      <c r="E76" s="171"/>
      <c r="F76" s="171"/>
      <c r="G76" s="88">
        <v>68</v>
      </c>
      <c r="H76" s="95">
        <v>0</v>
      </c>
      <c r="I76" s="95">
        <v>0</v>
      </c>
    </row>
    <row r="77" spans="1:9" x14ac:dyDescent="0.2">
      <c r="A77" s="216" t="s">
        <v>383</v>
      </c>
      <c r="B77" s="216"/>
      <c r="C77" s="216"/>
      <c r="D77" s="216"/>
      <c r="E77" s="216"/>
      <c r="F77" s="216"/>
      <c r="G77" s="96">
        <v>69</v>
      </c>
      <c r="H77" s="97">
        <v>0</v>
      </c>
      <c r="I77" s="97">
        <v>0</v>
      </c>
    </row>
    <row r="78" spans="1:9" x14ac:dyDescent="0.2">
      <c r="A78" s="216" t="s">
        <v>384</v>
      </c>
      <c r="B78" s="216"/>
      <c r="C78" s="216"/>
      <c r="D78" s="216"/>
      <c r="E78" s="216"/>
      <c r="F78" s="216"/>
      <c r="G78" s="96">
        <v>70</v>
      </c>
      <c r="H78" s="97">
        <v>0</v>
      </c>
      <c r="I78" s="97">
        <v>0</v>
      </c>
    </row>
    <row r="79" spans="1:9" x14ac:dyDescent="0.2">
      <c r="A79" s="171" t="s">
        <v>385</v>
      </c>
      <c r="B79" s="171"/>
      <c r="C79" s="171"/>
      <c r="D79" s="171"/>
      <c r="E79" s="171"/>
      <c r="F79" s="171"/>
      <c r="G79" s="88">
        <v>71</v>
      </c>
      <c r="H79" s="95">
        <v>0</v>
      </c>
      <c r="I79" s="95">
        <v>0</v>
      </c>
    </row>
    <row r="80" spans="1:9" x14ac:dyDescent="0.2">
      <c r="A80" s="171" t="s">
        <v>386</v>
      </c>
      <c r="B80" s="171"/>
      <c r="C80" s="171"/>
      <c r="D80" s="171"/>
      <c r="E80" s="171"/>
      <c r="F80" s="171"/>
      <c r="G80" s="88">
        <v>72</v>
      </c>
      <c r="H80" s="95">
        <v>0</v>
      </c>
      <c r="I80" s="95">
        <v>0</v>
      </c>
    </row>
    <row r="81" spans="1:9" x14ac:dyDescent="0.2">
      <c r="A81" s="204" t="s">
        <v>387</v>
      </c>
      <c r="B81" s="204"/>
      <c r="C81" s="204"/>
      <c r="D81" s="204"/>
      <c r="E81" s="204"/>
      <c r="F81" s="204"/>
      <c r="G81" s="88">
        <v>73</v>
      </c>
      <c r="H81" s="95">
        <v>0</v>
      </c>
      <c r="I81" s="95">
        <v>0</v>
      </c>
    </row>
    <row r="82" spans="1:9" x14ac:dyDescent="0.2">
      <c r="A82" s="204" t="s">
        <v>388</v>
      </c>
      <c r="B82" s="204"/>
      <c r="C82" s="204"/>
      <c r="D82" s="204"/>
      <c r="E82" s="204"/>
      <c r="F82" s="204"/>
      <c r="G82" s="88">
        <v>74</v>
      </c>
      <c r="H82" s="95">
        <v>0</v>
      </c>
      <c r="I82" s="95">
        <v>0</v>
      </c>
    </row>
    <row r="83" spans="1:9" x14ac:dyDescent="0.2">
      <c r="A83" s="175" t="s">
        <v>115</v>
      </c>
      <c r="B83" s="175"/>
      <c r="C83" s="175"/>
      <c r="D83" s="175"/>
      <c r="E83" s="175"/>
      <c r="F83" s="175"/>
      <c r="G83" s="205"/>
      <c r="H83" s="205"/>
      <c r="I83" s="205"/>
    </row>
    <row r="84" spans="1:9" x14ac:dyDescent="0.2">
      <c r="A84" s="206" t="s">
        <v>389</v>
      </c>
      <c r="B84" s="206"/>
      <c r="C84" s="206"/>
      <c r="D84" s="206"/>
      <c r="E84" s="206"/>
      <c r="F84" s="206"/>
      <c r="G84" s="88">
        <v>75</v>
      </c>
      <c r="H84" s="98">
        <f>H85+H86</f>
        <v>0</v>
      </c>
      <c r="I84" s="98">
        <f>I85+I86</f>
        <v>0</v>
      </c>
    </row>
    <row r="85" spans="1:9" x14ac:dyDescent="0.2">
      <c r="A85" s="207" t="s">
        <v>160</v>
      </c>
      <c r="B85" s="207"/>
      <c r="C85" s="207"/>
      <c r="D85" s="207"/>
      <c r="E85" s="207"/>
      <c r="F85" s="207"/>
      <c r="G85" s="86">
        <v>76</v>
      </c>
      <c r="H85" s="99">
        <v>0</v>
      </c>
      <c r="I85" s="99">
        <v>0</v>
      </c>
    </row>
    <row r="86" spans="1:9" x14ac:dyDescent="0.2">
      <c r="A86" s="207" t="s">
        <v>161</v>
      </c>
      <c r="B86" s="207"/>
      <c r="C86" s="207"/>
      <c r="D86" s="207"/>
      <c r="E86" s="207"/>
      <c r="F86" s="207"/>
      <c r="G86" s="86">
        <v>77</v>
      </c>
      <c r="H86" s="99">
        <v>0</v>
      </c>
      <c r="I86" s="99">
        <v>0</v>
      </c>
    </row>
    <row r="87" spans="1:9" x14ac:dyDescent="0.2">
      <c r="A87" s="213" t="s">
        <v>117</v>
      </c>
      <c r="B87" s="213"/>
      <c r="C87" s="213"/>
      <c r="D87" s="213"/>
      <c r="E87" s="213"/>
      <c r="F87" s="213"/>
      <c r="G87" s="214"/>
      <c r="H87" s="214"/>
      <c r="I87" s="214"/>
    </row>
    <row r="88" spans="1:9" x14ac:dyDescent="0.2">
      <c r="A88" s="215" t="s">
        <v>162</v>
      </c>
      <c r="B88" s="215"/>
      <c r="C88" s="215"/>
      <c r="D88" s="215"/>
      <c r="E88" s="215"/>
      <c r="F88" s="215"/>
      <c r="G88" s="86">
        <v>78</v>
      </c>
      <c r="H88" s="99">
        <f>H65</f>
        <v>-9817090</v>
      </c>
      <c r="I88" s="99">
        <f>I65</f>
        <v>27581421</v>
      </c>
    </row>
    <row r="89" spans="1:9" ht="29.25" customHeight="1" x14ac:dyDescent="0.2">
      <c r="A89" s="212" t="s">
        <v>434</v>
      </c>
      <c r="B89" s="212"/>
      <c r="C89" s="212"/>
      <c r="D89" s="212"/>
      <c r="E89" s="212"/>
      <c r="F89" s="212"/>
      <c r="G89" s="88">
        <v>79</v>
      </c>
      <c r="H89" s="98">
        <f>H90+H97</f>
        <v>0</v>
      </c>
      <c r="I89" s="98">
        <f>I90+I97</f>
        <v>0</v>
      </c>
    </row>
    <row r="90" spans="1:9" ht="24.6" customHeight="1" x14ac:dyDescent="0.2">
      <c r="A90" s="208" t="s">
        <v>442</v>
      </c>
      <c r="B90" s="208"/>
      <c r="C90" s="208"/>
      <c r="D90" s="208"/>
      <c r="E90" s="208"/>
      <c r="F90" s="208"/>
      <c r="G90" s="88">
        <v>80</v>
      </c>
      <c r="H90" s="98">
        <f>SUM(H91:H95)</f>
        <v>0</v>
      </c>
      <c r="I90" s="98">
        <f>SUM(I91:I95)</f>
        <v>0</v>
      </c>
    </row>
    <row r="91" spans="1:9" ht="24.6" customHeight="1" x14ac:dyDescent="0.2">
      <c r="A91" s="195" t="s">
        <v>352</v>
      </c>
      <c r="B91" s="195"/>
      <c r="C91" s="195"/>
      <c r="D91" s="195"/>
      <c r="E91" s="195"/>
      <c r="F91" s="195"/>
      <c r="G91" s="88">
        <v>81</v>
      </c>
      <c r="H91" s="99">
        <v>0</v>
      </c>
      <c r="I91" s="99">
        <v>0</v>
      </c>
    </row>
    <row r="92" spans="1:9" ht="39" customHeight="1" x14ac:dyDescent="0.2">
      <c r="A92" s="195" t="s">
        <v>353</v>
      </c>
      <c r="B92" s="195"/>
      <c r="C92" s="195"/>
      <c r="D92" s="195"/>
      <c r="E92" s="195"/>
      <c r="F92" s="195"/>
      <c r="G92" s="88">
        <v>82</v>
      </c>
      <c r="H92" s="99">
        <v>0</v>
      </c>
      <c r="I92" s="99">
        <v>0</v>
      </c>
    </row>
    <row r="93" spans="1:9" ht="44.25" customHeight="1" x14ac:dyDescent="0.2">
      <c r="A93" s="195" t="s">
        <v>354</v>
      </c>
      <c r="B93" s="195"/>
      <c r="C93" s="195"/>
      <c r="D93" s="195"/>
      <c r="E93" s="195"/>
      <c r="F93" s="195"/>
      <c r="G93" s="88">
        <v>83</v>
      </c>
      <c r="H93" s="99">
        <v>0</v>
      </c>
      <c r="I93" s="99">
        <v>0</v>
      </c>
    </row>
    <row r="94" spans="1:9" ht="16.5" customHeight="1" x14ac:dyDescent="0.2">
      <c r="A94" s="195" t="s">
        <v>355</v>
      </c>
      <c r="B94" s="195"/>
      <c r="C94" s="195"/>
      <c r="D94" s="195"/>
      <c r="E94" s="195"/>
      <c r="F94" s="195"/>
      <c r="G94" s="88">
        <v>84</v>
      </c>
      <c r="H94" s="99">
        <v>0</v>
      </c>
      <c r="I94" s="99">
        <v>0</v>
      </c>
    </row>
    <row r="95" spans="1:9" ht="13.5" customHeight="1" x14ac:dyDescent="0.2">
      <c r="A95" s="195" t="s">
        <v>356</v>
      </c>
      <c r="B95" s="195"/>
      <c r="C95" s="195"/>
      <c r="D95" s="195"/>
      <c r="E95" s="195"/>
      <c r="F95" s="195"/>
      <c r="G95" s="88">
        <v>85</v>
      </c>
      <c r="H95" s="99">
        <v>0</v>
      </c>
      <c r="I95" s="99">
        <v>0</v>
      </c>
    </row>
    <row r="96" spans="1:9" ht="24.6" customHeight="1" x14ac:dyDescent="0.2">
      <c r="A96" s="195" t="s">
        <v>357</v>
      </c>
      <c r="B96" s="195"/>
      <c r="C96" s="195"/>
      <c r="D96" s="195"/>
      <c r="E96" s="195"/>
      <c r="F96" s="195"/>
      <c r="G96" s="88">
        <v>86</v>
      </c>
      <c r="H96" s="99">
        <v>0</v>
      </c>
      <c r="I96" s="99">
        <v>0</v>
      </c>
    </row>
    <row r="97" spans="1:9" ht="24.6" customHeight="1" x14ac:dyDescent="0.2">
      <c r="A97" s="208" t="s">
        <v>435</v>
      </c>
      <c r="B97" s="208"/>
      <c r="C97" s="208"/>
      <c r="D97" s="208"/>
      <c r="E97" s="208"/>
      <c r="F97" s="208"/>
      <c r="G97" s="88">
        <v>87</v>
      </c>
      <c r="H97" s="98">
        <f>SUM(H98:H105)</f>
        <v>0</v>
      </c>
      <c r="I97" s="98">
        <f>SUM(I98:I105)</f>
        <v>0</v>
      </c>
    </row>
    <row r="98" spans="1:9" x14ac:dyDescent="0.2">
      <c r="A98" s="195" t="s">
        <v>163</v>
      </c>
      <c r="B98" s="195"/>
      <c r="C98" s="195"/>
      <c r="D98" s="195"/>
      <c r="E98" s="195"/>
      <c r="F98" s="195"/>
      <c r="G98" s="86">
        <v>88</v>
      </c>
      <c r="H98" s="99">
        <v>0</v>
      </c>
      <c r="I98" s="99">
        <v>0</v>
      </c>
    </row>
    <row r="99" spans="1:9" ht="35.25" customHeight="1" x14ac:dyDescent="0.2">
      <c r="A99" s="195" t="s">
        <v>358</v>
      </c>
      <c r="B99" s="195"/>
      <c r="C99" s="195"/>
      <c r="D99" s="195"/>
      <c r="E99" s="195"/>
      <c r="F99" s="195"/>
      <c r="G99" s="86">
        <v>89</v>
      </c>
      <c r="H99" s="99">
        <v>0</v>
      </c>
      <c r="I99" s="99">
        <v>0</v>
      </c>
    </row>
    <row r="100" spans="1:9" x14ac:dyDescent="0.2">
      <c r="A100" s="195" t="s">
        <v>359</v>
      </c>
      <c r="B100" s="195"/>
      <c r="C100" s="195"/>
      <c r="D100" s="195"/>
      <c r="E100" s="195"/>
      <c r="F100" s="195"/>
      <c r="G100" s="86">
        <v>90</v>
      </c>
      <c r="H100" s="99">
        <v>0</v>
      </c>
      <c r="I100" s="99">
        <v>0</v>
      </c>
    </row>
    <row r="101" spans="1:9" ht="33.75" customHeight="1" x14ac:dyDescent="0.2">
      <c r="A101" s="195" t="s">
        <v>360</v>
      </c>
      <c r="B101" s="195"/>
      <c r="C101" s="195"/>
      <c r="D101" s="195"/>
      <c r="E101" s="195"/>
      <c r="F101" s="195"/>
      <c r="G101" s="86">
        <v>91</v>
      </c>
      <c r="H101" s="99">
        <v>0</v>
      </c>
      <c r="I101" s="99">
        <v>0</v>
      </c>
    </row>
    <row r="102" spans="1:9" ht="29.25" customHeight="1" x14ac:dyDescent="0.2">
      <c r="A102" s="195" t="s">
        <v>361</v>
      </c>
      <c r="B102" s="195"/>
      <c r="C102" s="195"/>
      <c r="D102" s="195"/>
      <c r="E102" s="195"/>
      <c r="F102" s="195"/>
      <c r="G102" s="86">
        <v>92</v>
      </c>
      <c r="H102" s="99">
        <v>0</v>
      </c>
      <c r="I102" s="99">
        <v>0</v>
      </c>
    </row>
    <row r="103" spans="1:9" x14ac:dyDescent="0.2">
      <c r="A103" s="195" t="s">
        <v>362</v>
      </c>
      <c r="B103" s="195"/>
      <c r="C103" s="195"/>
      <c r="D103" s="195"/>
      <c r="E103" s="195"/>
      <c r="F103" s="195"/>
      <c r="G103" s="86">
        <v>93</v>
      </c>
      <c r="H103" s="99">
        <v>0</v>
      </c>
      <c r="I103" s="99">
        <v>0</v>
      </c>
    </row>
    <row r="104" spans="1:9" ht="24.75" customHeight="1" x14ac:dyDescent="0.2">
      <c r="A104" s="195" t="s">
        <v>363</v>
      </c>
      <c r="B104" s="195"/>
      <c r="C104" s="195"/>
      <c r="D104" s="195"/>
      <c r="E104" s="195"/>
      <c r="F104" s="195"/>
      <c r="G104" s="86">
        <v>94</v>
      </c>
      <c r="H104" s="99">
        <v>0</v>
      </c>
      <c r="I104" s="99">
        <v>0</v>
      </c>
    </row>
    <row r="105" spans="1:9" ht="15.75" customHeight="1" x14ac:dyDescent="0.2">
      <c r="A105" s="195" t="s">
        <v>364</v>
      </c>
      <c r="B105" s="195"/>
      <c r="C105" s="195"/>
      <c r="D105" s="195"/>
      <c r="E105" s="195"/>
      <c r="F105" s="195"/>
      <c r="G105" s="86">
        <v>95</v>
      </c>
      <c r="H105" s="99">
        <v>0</v>
      </c>
      <c r="I105" s="99">
        <v>0</v>
      </c>
    </row>
    <row r="106" spans="1:9" ht="24.75" customHeight="1" x14ac:dyDescent="0.2">
      <c r="A106" s="195" t="s">
        <v>365</v>
      </c>
      <c r="B106" s="195"/>
      <c r="C106" s="195"/>
      <c r="D106" s="195"/>
      <c r="E106" s="195"/>
      <c r="F106" s="195"/>
      <c r="G106" s="86">
        <v>96</v>
      </c>
      <c r="H106" s="99">
        <v>0</v>
      </c>
      <c r="I106" s="99">
        <v>0</v>
      </c>
    </row>
    <row r="107" spans="1:9" ht="27.6" customHeight="1" x14ac:dyDescent="0.2">
      <c r="A107" s="212" t="s">
        <v>437</v>
      </c>
      <c r="B107" s="212"/>
      <c r="C107" s="212"/>
      <c r="D107" s="212"/>
      <c r="E107" s="212"/>
      <c r="F107" s="212"/>
      <c r="G107" s="88">
        <v>97</v>
      </c>
      <c r="H107" s="98">
        <f>H90+H97-H106-H96</f>
        <v>0</v>
      </c>
      <c r="I107" s="98">
        <f>I90+I97-I106-I96</f>
        <v>0</v>
      </c>
    </row>
    <row r="108" spans="1:9" x14ac:dyDescent="0.2">
      <c r="A108" s="212" t="s">
        <v>372</v>
      </c>
      <c r="B108" s="212"/>
      <c r="C108" s="212"/>
      <c r="D108" s="212"/>
      <c r="E108" s="212"/>
      <c r="F108" s="212"/>
      <c r="G108" s="88">
        <v>98</v>
      </c>
      <c r="H108" s="98">
        <f>H88+H107</f>
        <v>-9817090</v>
      </c>
      <c r="I108" s="98">
        <f>I88+I107</f>
        <v>27581421</v>
      </c>
    </row>
    <row r="109" spans="1:9" x14ac:dyDescent="0.2">
      <c r="A109" s="175" t="s">
        <v>164</v>
      </c>
      <c r="B109" s="175"/>
      <c r="C109" s="175"/>
      <c r="D109" s="175"/>
      <c r="E109" s="175"/>
      <c r="F109" s="175"/>
      <c r="G109" s="205"/>
      <c r="H109" s="205"/>
      <c r="I109" s="205"/>
    </row>
    <row r="110" spans="1:9" ht="24.75" customHeight="1" x14ac:dyDescent="0.2">
      <c r="A110" s="206" t="s">
        <v>436</v>
      </c>
      <c r="B110" s="206"/>
      <c r="C110" s="206"/>
      <c r="D110" s="206"/>
      <c r="E110" s="206"/>
      <c r="F110" s="206"/>
      <c r="G110" s="88">
        <v>99</v>
      </c>
      <c r="H110" s="98">
        <f>H111+H112</f>
        <v>0</v>
      </c>
      <c r="I110" s="98">
        <f>I111+I112</f>
        <v>0</v>
      </c>
    </row>
    <row r="111" spans="1:9" x14ac:dyDescent="0.2">
      <c r="A111" s="207" t="s">
        <v>116</v>
      </c>
      <c r="B111" s="207"/>
      <c r="C111" s="207"/>
      <c r="D111" s="207"/>
      <c r="E111" s="207"/>
      <c r="F111" s="207"/>
      <c r="G111" s="86">
        <v>100</v>
      </c>
      <c r="H111" s="99">
        <v>0</v>
      </c>
      <c r="I111" s="99">
        <v>0</v>
      </c>
    </row>
    <row r="112" spans="1:9" x14ac:dyDescent="0.2">
      <c r="A112" s="207" t="s">
        <v>165</v>
      </c>
      <c r="B112" s="207"/>
      <c r="C112" s="207"/>
      <c r="D112" s="207"/>
      <c r="E112" s="207"/>
      <c r="F112" s="207"/>
      <c r="G112" s="86">
        <v>101</v>
      </c>
      <c r="H112" s="99">
        <v>0</v>
      </c>
      <c r="I112" s="99">
        <v>0</v>
      </c>
    </row>
  </sheetData>
  <sheetProtection sheet="1" objects="1" scenarios="1"/>
  <mergeCells count="112">
    <mergeCell ref="A78:F78"/>
    <mergeCell ref="A79:F79"/>
    <mergeCell ref="A71:F71"/>
    <mergeCell ref="A72:F72"/>
    <mergeCell ref="A73:F73"/>
    <mergeCell ref="A74:F74"/>
    <mergeCell ref="A112:F112"/>
    <mergeCell ref="A29:F29"/>
    <mergeCell ref="A30:F30"/>
    <mergeCell ref="A34:F34"/>
    <mergeCell ref="A32:F32"/>
    <mergeCell ref="A33:F33"/>
    <mergeCell ref="A41:F41"/>
    <mergeCell ref="A42:F42"/>
    <mergeCell ref="A102:F102"/>
    <mergeCell ref="A103:F103"/>
    <mergeCell ref="A80:F80"/>
    <mergeCell ref="A107:F107"/>
    <mergeCell ref="A108:F108"/>
    <mergeCell ref="A109:I109"/>
    <mergeCell ref="A110:F110"/>
    <mergeCell ref="A111:F111"/>
    <mergeCell ref="A87:I87"/>
    <mergeCell ref="A88:F88"/>
    <mergeCell ref="A89:F89"/>
    <mergeCell ref="A98:F98"/>
    <mergeCell ref="A38:F38"/>
    <mergeCell ref="A75:I75"/>
    <mergeCell ref="A76:F76"/>
    <mergeCell ref="A77:F77"/>
    <mergeCell ref="A97:F97"/>
    <mergeCell ref="A99:F99"/>
    <mergeCell ref="A22:F22"/>
    <mergeCell ref="A7:F7"/>
    <mergeCell ref="A8:F8"/>
    <mergeCell ref="A9:F9"/>
    <mergeCell ref="A10:F10"/>
    <mergeCell ref="A11:F11"/>
    <mergeCell ref="A12:F12"/>
    <mergeCell ref="A67:F67"/>
    <mergeCell ref="A13:F13"/>
    <mergeCell ref="A14:F14"/>
    <mergeCell ref="A15:F15"/>
    <mergeCell ref="A16:F16"/>
    <mergeCell ref="A17:F17"/>
    <mergeCell ref="A18:F18"/>
    <mergeCell ref="A21:F21"/>
    <mergeCell ref="A19:F19"/>
    <mergeCell ref="A20:F20"/>
    <mergeCell ref="A39:F39"/>
    <mergeCell ref="A40:F40"/>
    <mergeCell ref="A25:F25"/>
    <mergeCell ref="A26:F26"/>
    <mergeCell ref="A27:F27"/>
    <mergeCell ref="A85:F85"/>
    <mergeCell ref="A86:F86"/>
    <mergeCell ref="A94:F94"/>
    <mergeCell ref="A95:F95"/>
    <mergeCell ref="A96:F96"/>
    <mergeCell ref="A81:F81"/>
    <mergeCell ref="A82:F82"/>
    <mergeCell ref="A90:F90"/>
    <mergeCell ref="A91:F91"/>
    <mergeCell ref="A92:F92"/>
    <mergeCell ref="A93:F93"/>
    <mergeCell ref="A1:I1"/>
    <mergeCell ref="A59:F59"/>
    <mergeCell ref="A60:F60"/>
    <mergeCell ref="A47:F47"/>
    <mergeCell ref="A48:F48"/>
    <mergeCell ref="A35:F35"/>
    <mergeCell ref="A36:F36"/>
    <mergeCell ref="A23:F23"/>
    <mergeCell ref="A24:F24"/>
    <mergeCell ref="A55:F55"/>
    <mergeCell ref="A44:F44"/>
    <mergeCell ref="A45:F45"/>
    <mergeCell ref="A46:F46"/>
    <mergeCell ref="A31:F31"/>
    <mergeCell ref="A37:F37"/>
    <mergeCell ref="A49:F49"/>
    <mergeCell ref="A50:F50"/>
    <mergeCell ref="A51:F51"/>
    <mergeCell ref="A52:F52"/>
    <mergeCell ref="A53:F53"/>
    <mergeCell ref="A54:F54"/>
    <mergeCell ref="A3:I3"/>
    <mergeCell ref="A28:F28"/>
    <mergeCell ref="A105:F105"/>
    <mergeCell ref="A106:F106"/>
    <mergeCell ref="A5:F5"/>
    <mergeCell ref="A6:F6"/>
    <mergeCell ref="A4:I4"/>
    <mergeCell ref="A2:I2"/>
    <mergeCell ref="A56:F56"/>
    <mergeCell ref="A57:F57"/>
    <mergeCell ref="A58:F58"/>
    <mergeCell ref="A43:F43"/>
    <mergeCell ref="A65:F65"/>
    <mergeCell ref="A66:F66"/>
    <mergeCell ref="A62:F62"/>
    <mergeCell ref="A63:F63"/>
    <mergeCell ref="A64:F64"/>
    <mergeCell ref="A70:F70"/>
    <mergeCell ref="A68:I68"/>
    <mergeCell ref="A69:F69"/>
    <mergeCell ref="A61:F61"/>
    <mergeCell ref="A104:F104"/>
    <mergeCell ref="A100:F100"/>
    <mergeCell ref="A101:F101"/>
    <mergeCell ref="A83:I83"/>
    <mergeCell ref="A84:F84"/>
  </mergeCells>
  <dataValidations count="5">
    <dataValidation type="whole" operator="greaterThanOrEqual" allowBlank="1" showInputMessage="1" showErrorMessage="1" errorTitle="Pogrešan unos" error="Mogu se unijeti samo cjelobrojne pozitivne vrijednosti." sqref="H65491:I65525" xr:uid="{00000000-0002-0000-0200-000000000000}">
      <formula1>0</formula1>
    </dataValidation>
    <dataValidation type="whole" operator="notEqual" allowBlank="1" showInputMessage="1" showErrorMessage="1" errorTitle="Pogrešan unos" error="Mogu se unijeti samo cjelobrojne pozitivne ili negativne vrijednosti." sqref="H65490:I65490" xr:uid="{00000000-0002-0000-0200-000001000000}">
      <formula1>999999999999</formula1>
    </dataValidation>
    <dataValidation type="whole" operator="notEqual" allowBlank="1" showInputMessage="1" showErrorMessage="1" errorTitle="Pogrešan unos" error="Mogu se unijeti samo cjelobrojne vrijednosti." sqref="H65535:I65536"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8740157480314965" right="0.39370078740157483" top="0.39370078740157483" bottom="0"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4" sqref="A4:I4"/>
    </sheetView>
  </sheetViews>
  <sheetFormatPr defaultRowHeight="12.75" x14ac:dyDescent="0.2"/>
  <cols>
    <col min="1" max="6" width="9.140625" style="11"/>
    <col min="7" max="7" width="9.140625" style="12"/>
    <col min="8" max="9" width="16.28515625" style="32" customWidth="1"/>
    <col min="10" max="16384" width="9.140625" style="11"/>
  </cols>
  <sheetData>
    <row r="1" spans="1:9" x14ac:dyDescent="0.2">
      <c r="A1" s="202" t="s">
        <v>166</v>
      </c>
      <c r="B1" s="217"/>
      <c r="C1" s="217"/>
      <c r="D1" s="217"/>
      <c r="E1" s="217"/>
      <c r="F1" s="217"/>
      <c r="G1" s="217"/>
      <c r="H1" s="217"/>
      <c r="I1" s="217"/>
    </row>
    <row r="2" spans="1:9" x14ac:dyDescent="0.2">
      <c r="A2" s="201" t="s">
        <v>467</v>
      </c>
      <c r="B2" s="180"/>
      <c r="C2" s="180"/>
      <c r="D2" s="180"/>
      <c r="E2" s="180"/>
      <c r="F2" s="180"/>
      <c r="G2" s="180"/>
      <c r="H2" s="180"/>
      <c r="I2" s="180"/>
    </row>
    <row r="3" spans="1:9" x14ac:dyDescent="0.2">
      <c r="A3" s="220" t="s">
        <v>279</v>
      </c>
      <c r="B3" s="221"/>
      <c r="C3" s="221"/>
      <c r="D3" s="221"/>
      <c r="E3" s="221"/>
      <c r="F3" s="221"/>
      <c r="G3" s="221"/>
      <c r="H3" s="221"/>
      <c r="I3" s="221"/>
    </row>
    <row r="4" spans="1:9" x14ac:dyDescent="0.2">
      <c r="A4" s="218" t="s">
        <v>466</v>
      </c>
      <c r="B4" s="184"/>
      <c r="C4" s="184"/>
      <c r="D4" s="184"/>
      <c r="E4" s="184"/>
      <c r="F4" s="184"/>
      <c r="G4" s="184"/>
      <c r="H4" s="184"/>
      <c r="I4" s="185"/>
    </row>
    <row r="5" spans="1:9" ht="22.5" x14ac:dyDescent="0.2">
      <c r="A5" s="196" t="s">
        <v>2</v>
      </c>
      <c r="B5" s="197"/>
      <c r="C5" s="197"/>
      <c r="D5" s="197"/>
      <c r="E5" s="197"/>
      <c r="F5" s="197"/>
      <c r="G5" s="100" t="s">
        <v>106</v>
      </c>
      <c r="H5" s="93" t="s">
        <v>293</v>
      </c>
      <c r="I5" s="93" t="s">
        <v>276</v>
      </c>
    </row>
    <row r="6" spans="1:9" x14ac:dyDescent="0.2">
      <c r="A6" s="222">
        <v>1</v>
      </c>
      <c r="B6" s="197"/>
      <c r="C6" s="197"/>
      <c r="D6" s="197"/>
      <c r="E6" s="197"/>
      <c r="F6" s="197"/>
      <c r="G6" s="93">
        <v>2</v>
      </c>
      <c r="H6" s="93" t="s">
        <v>167</v>
      </c>
      <c r="I6" s="93" t="s">
        <v>168</v>
      </c>
    </row>
    <row r="7" spans="1:9" x14ac:dyDescent="0.2">
      <c r="A7" s="223" t="s">
        <v>169</v>
      </c>
      <c r="B7" s="223"/>
      <c r="C7" s="223"/>
      <c r="D7" s="223"/>
      <c r="E7" s="223"/>
      <c r="F7" s="223"/>
      <c r="G7" s="223"/>
      <c r="H7" s="223"/>
      <c r="I7" s="223"/>
    </row>
    <row r="8" spans="1:9" ht="12.75" customHeight="1" x14ac:dyDescent="0.2">
      <c r="A8" s="195" t="s">
        <v>170</v>
      </c>
      <c r="B8" s="195"/>
      <c r="C8" s="195"/>
      <c r="D8" s="195"/>
      <c r="E8" s="195"/>
      <c r="F8" s="195"/>
      <c r="G8" s="96">
        <v>1</v>
      </c>
      <c r="H8" s="101">
        <f>RDG!H61</f>
        <v>-11807602</v>
      </c>
      <c r="I8" s="101">
        <f>RDG!I61</f>
        <v>34054745</v>
      </c>
    </row>
    <row r="9" spans="1:9" ht="12.75" customHeight="1" x14ac:dyDescent="0.2">
      <c r="A9" s="204" t="s">
        <v>171</v>
      </c>
      <c r="B9" s="204"/>
      <c r="C9" s="204"/>
      <c r="D9" s="204"/>
      <c r="E9" s="204"/>
      <c r="F9" s="204"/>
      <c r="G9" s="88">
        <v>2</v>
      </c>
      <c r="H9" s="102">
        <f>H10+H11+H12+H13+H14+H15+H16+H17</f>
        <v>23382004</v>
      </c>
      <c r="I9" s="102">
        <f>I10+I11+I12+I13+I14+I15+I16+I17</f>
        <v>19005260</v>
      </c>
    </row>
    <row r="10" spans="1:9" ht="12.75" customHeight="1" x14ac:dyDescent="0.2">
      <c r="A10" s="219" t="s">
        <v>172</v>
      </c>
      <c r="B10" s="219"/>
      <c r="C10" s="219"/>
      <c r="D10" s="219"/>
      <c r="E10" s="219"/>
      <c r="F10" s="219"/>
      <c r="G10" s="96">
        <v>3</v>
      </c>
      <c r="H10" s="101">
        <v>13656043</v>
      </c>
      <c r="I10" s="101">
        <v>15613647</v>
      </c>
    </row>
    <row r="11" spans="1:9" ht="31.15" customHeight="1" x14ac:dyDescent="0.2">
      <c r="A11" s="219" t="s">
        <v>298</v>
      </c>
      <c r="B11" s="219"/>
      <c r="C11" s="219"/>
      <c r="D11" s="219"/>
      <c r="E11" s="219"/>
      <c r="F11" s="219"/>
      <c r="G11" s="96">
        <v>4</v>
      </c>
      <c r="H11" s="101">
        <v>798074</v>
      </c>
      <c r="I11" s="101">
        <v>-1006961</v>
      </c>
    </row>
    <row r="12" spans="1:9" ht="28.15" customHeight="1" x14ac:dyDescent="0.2">
      <c r="A12" s="219" t="s">
        <v>299</v>
      </c>
      <c r="B12" s="219"/>
      <c r="C12" s="219"/>
      <c r="D12" s="219"/>
      <c r="E12" s="219"/>
      <c r="F12" s="219"/>
      <c r="G12" s="96">
        <v>5</v>
      </c>
      <c r="H12" s="101">
        <v>1164461</v>
      </c>
      <c r="I12" s="101">
        <v>929760</v>
      </c>
    </row>
    <row r="13" spans="1:9" ht="12.75" customHeight="1" x14ac:dyDescent="0.2">
      <c r="A13" s="219" t="s">
        <v>173</v>
      </c>
      <c r="B13" s="219"/>
      <c r="C13" s="219"/>
      <c r="D13" s="219"/>
      <c r="E13" s="219"/>
      <c r="F13" s="219"/>
      <c r="G13" s="96">
        <v>6</v>
      </c>
      <c r="H13" s="101">
        <v>-64406</v>
      </c>
      <c r="I13" s="101">
        <v>-69202</v>
      </c>
    </row>
    <row r="14" spans="1:9" ht="12.75" customHeight="1" x14ac:dyDescent="0.2">
      <c r="A14" s="219" t="s">
        <v>174</v>
      </c>
      <c r="B14" s="219"/>
      <c r="C14" s="219"/>
      <c r="D14" s="219"/>
      <c r="E14" s="219"/>
      <c r="F14" s="219"/>
      <c r="G14" s="96">
        <v>7</v>
      </c>
      <c r="H14" s="101">
        <v>4373320</v>
      </c>
      <c r="I14" s="101">
        <v>4050958</v>
      </c>
    </row>
    <row r="15" spans="1:9" ht="12.75" customHeight="1" x14ac:dyDescent="0.2">
      <c r="A15" s="219" t="s">
        <v>175</v>
      </c>
      <c r="B15" s="219"/>
      <c r="C15" s="219"/>
      <c r="D15" s="219"/>
      <c r="E15" s="219"/>
      <c r="F15" s="219"/>
      <c r="G15" s="96">
        <v>8</v>
      </c>
      <c r="H15" s="101">
        <v>1278001</v>
      </c>
      <c r="I15" s="101">
        <v>1227491</v>
      </c>
    </row>
    <row r="16" spans="1:9" ht="12.75" customHeight="1" x14ac:dyDescent="0.2">
      <c r="A16" s="219" t="s">
        <v>176</v>
      </c>
      <c r="B16" s="219"/>
      <c r="C16" s="219"/>
      <c r="D16" s="219"/>
      <c r="E16" s="219"/>
      <c r="F16" s="219"/>
      <c r="G16" s="96">
        <v>9</v>
      </c>
      <c r="H16" s="101">
        <v>2176511</v>
      </c>
      <c r="I16" s="101">
        <v>-1740433</v>
      </c>
    </row>
    <row r="17" spans="1:9" ht="27.6" customHeight="1" x14ac:dyDescent="0.2">
      <c r="A17" s="219" t="s">
        <v>177</v>
      </c>
      <c r="B17" s="219"/>
      <c r="C17" s="219"/>
      <c r="D17" s="219"/>
      <c r="E17" s="219"/>
      <c r="F17" s="219"/>
      <c r="G17" s="96">
        <v>10</v>
      </c>
      <c r="H17" s="101">
        <v>0</v>
      </c>
      <c r="I17" s="101">
        <v>0</v>
      </c>
    </row>
    <row r="18" spans="1:9" ht="29.45" customHeight="1" x14ac:dyDescent="0.2">
      <c r="A18" s="212" t="s">
        <v>301</v>
      </c>
      <c r="B18" s="212"/>
      <c r="C18" s="212"/>
      <c r="D18" s="212"/>
      <c r="E18" s="212"/>
      <c r="F18" s="212"/>
      <c r="G18" s="88">
        <v>11</v>
      </c>
      <c r="H18" s="102">
        <f>H8+H9</f>
        <v>11574402</v>
      </c>
      <c r="I18" s="102">
        <f>I8+I9</f>
        <v>53060005</v>
      </c>
    </row>
    <row r="19" spans="1:9" ht="12.75" customHeight="1" x14ac:dyDescent="0.2">
      <c r="A19" s="204" t="s">
        <v>178</v>
      </c>
      <c r="B19" s="204"/>
      <c r="C19" s="204"/>
      <c r="D19" s="204"/>
      <c r="E19" s="204"/>
      <c r="F19" s="204"/>
      <c r="G19" s="88">
        <v>12</v>
      </c>
      <c r="H19" s="102">
        <f>H20+H21+H22+H23</f>
        <v>-29303818</v>
      </c>
      <c r="I19" s="102">
        <f>I20+I21+I22+I23</f>
        <v>23783433</v>
      </c>
    </row>
    <row r="20" spans="1:9" ht="12.75" customHeight="1" x14ac:dyDescent="0.2">
      <c r="A20" s="219" t="s">
        <v>179</v>
      </c>
      <c r="B20" s="219"/>
      <c r="C20" s="219"/>
      <c r="D20" s="219"/>
      <c r="E20" s="219"/>
      <c r="F20" s="219"/>
      <c r="G20" s="96">
        <v>13</v>
      </c>
      <c r="H20" s="101">
        <v>-5082837</v>
      </c>
      <c r="I20" s="101">
        <v>214175</v>
      </c>
    </row>
    <row r="21" spans="1:9" ht="12.75" customHeight="1" x14ac:dyDescent="0.2">
      <c r="A21" s="219" t="s">
        <v>180</v>
      </c>
      <c r="B21" s="219"/>
      <c r="C21" s="219"/>
      <c r="D21" s="219"/>
      <c r="E21" s="219"/>
      <c r="F21" s="219"/>
      <c r="G21" s="96">
        <v>14</v>
      </c>
      <c r="H21" s="101">
        <v>-52120233</v>
      </c>
      <c r="I21" s="101">
        <v>24012569</v>
      </c>
    </row>
    <row r="22" spans="1:9" ht="12.75" customHeight="1" x14ac:dyDescent="0.2">
      <c r="A22" s="219" t="s">
        <v>181</v>
      </c>
      <c r="B22" s="219"/>
      <c r="C22" s="219"/>
      <c r="D22" s="219"/>
      <c r="E22" s="219"/>
      <c r="F22" s="219"/>
      <c r="G22" s="96">
        <v>15</v>
      </c>
      <c r="H22" s="101">
        <v>27899252</v>
      </c>
      <c r="I22" s="101">
        <v>2528793</v>
      </c>
    </row>
    <row r="23" spans="1:9" ht="12.75" customHeight="1" x14ac:dyDescent="0.2">
      <c r="A23" s="219" t="s">
        <v>182</v>
      </c>
      <c r="B23" s="219"/>
      <c r="C23" s="219"/>
      <c r="D23" s="219"/>
      <c r="E23" s="219"/>
      <c r="F23" s="219"/>
      <c r="G23" s="96">
        <v>16</v>
      </c>
      <c r="H23" s="101">
        <v>0</v>
      </c>
      <c r="I23" s="101">
        <v>-2972104</v>
      </c>
    </row>
    <row r="24" spans="1:9" ht="12.75" customHeight="1" x14ac:dyDescent="0.2">
      <c r="A24" s="212" t="s">
        <v>183</v>
      </c>
      <c r="B24" s="212"/>
      <c r="C24" s="212"/>
      <c r="D24" s="212"/>
      <c r="E24" s="212"/>
      <c r="F24" s="212"/>
      <c r="G24" s="88">
        <v>17</v>
      </c>
      <c r="H24" s="102">
        <f>H18+H19</f>
        <v>-17729416</v>
      </c>
      <c r="I24" s="102">
        <f>I18+I19</f>
        <v>76843438</v>
      </c>
    </row>
    <row r="25" spans="1:9" ht="12.75" customHeight="1" x14ac:dyDescent="0.2">
      <c r="A25" s="195" t="s">
        <v>184</v>
      </c>
      <c r="B25" s="195"/>
      <c r="C25" s="195"/>
      <c r="D25" s="195"/>
      <c r="E25" s="195"/>
      <c r="F25" s="195"/>
      <c r="G25" s="96">
        <v>18</v>
      </c>
      <c r="H25" s="101">
        <v>-2546529</v>
      </c>
      <c r="I25" s="101">
        <v>-4050958</v>
      </c>
    </row>
    <row r="26" spans="1:9" ht="12.75" customHeight="1" x14ac:dyDescent="0.2">
      <c r="A26" s="195" t="s">
        <v>185</v>
      </c>
      <c r="B26" s="195"/>
      <c r="C26" s="195"/>
      <c r="D26" s="195"/>
      <c r="E26" s="195"/>
      <c r="F26" s="195"/>
      <c r="G26" s="96">
        <v>19</v>
      </c>
      <c r="H26" s="101">
        <v>-1312214</v>
      </c>
      <c r="I26" s="101">
        <v>-536839</v>
      </c>
    </row>
    <row r="27" spans="1:9" ht="28.9" customHeight="1" x14ac:dyDescent="0.2">
      <c r="A27" s="206" t="s">
        <v>186</v>
      </c>
      <c r="B27" s="206"/>
      <c r="C27" s="206"/>
      <c r="D27" s="206"/>
      <c r="E27" s="206"/>
      <c r="F27" s="206"/>
      <c r="G27" s="88">
        <v>20</v>
      </c>
      <c r="H27" s="102">
        <f>H24+H25+H26</f>
        <v>-21588159</v>
      </c>
      <c r="I27" s="102">
        <f>I24+I25+I26</f>
        <v>72255641</v>
      </c>
    </row>
    <row r="28" spans="1:9" x14ac:dyDescent="0.2">
      <c r="A28" s="223" t="s">
        <v>187</v>
      </c>
      <c r="B28" s="223"/>
      <c r="C28" s="223"/>
      <c r="D28" s="223"/>
      <c r="E28" s="223"/>
      <c r="F28" s="223"/>
      <c r="G28" s="223"/>
      <c r="H28" s="223"/>
      <c r="I28" s="223"/>
    </row>
    <row r="29" spans="1:9" ht="23.45" customHeight="1" x14ac:dyDescent="0.2">
      <c r="A29" s="195" t="s">
        <v>188</v>
      </c>
      <c r="B29" s="195"/>
      <c r="C29" s="195"/>
      <c r="D29" s="195"/>
      <c r="E29" s="195"/>
      <c r="F29" s="195"/>
      <c r="G29" s="96">
        <v>21</v>
      </c>
      <c r="H29" s="99">
        <v>1200</v>
      </c>
      <c r="I29" s="99">
        <v>2069245</v>
      </c>
    </row>
    <row r="30" spans="1:9" ht="12.75" customHeight="1" x14ac:dyDescent="0.2">
      <c r="A30" s="195" t="s">
        <v>189</v>
      </c>
      <c r="B30" s="195"/>
      <c r="C30" s="195"/>
      <c r="D30" s="195"/>
      <c r="E30" s="195"/>
      <c r="F30" s="195"/>
      <c r="G30" s="96">
        <v>22</v>
      </c>
      <c r="H30" s="99">
        <v>0</v>
      </c>
      <c r="I30" s="99">
        <v>0</v>
      </c>
    </row>
    <row r="31" spans="1:9" ht="12.75" customHeight="1" x14ac:dyDescent="0.2">
      <c r="A31" s="195" t="s">
        <v>190</v>
      </c>
      <c r="B31" s="195"/>
      <c r="C31" s="195"/>
      <c r="D31" s="195"/>
      <c r="E31" s="195"/>
      <c r="F31" s="195"/>
      <c r="G31" s="96">
        <v>23</v>
      </c>
      <c r="H31" s="99">
        <v>64406</v>
      </c>
      <c r="I31" s="99">
        <v>69202</v>
      </c>
    </row>
    <row r="32" spans="1:9" ht="12.75" customHeight="1" x14ac:dyDescent="0.2">
      <c r="A32" s="195" t="s">
        <v>191</v>
      </c>
      <c r="B32" s="195"/>
      <c r="C32" s="195"/>
      <c r="D32" s="195"/>
      <c r="E32" s="195"/>
      <c r="F32" s="195"/>
      <c r="G32" s="96">
        <v>24</v>
      </c>
      <c r="H32" s="99">
        <v>0</v>
      </c>
      <c r="I32" s="99">
        <v>0</v>
      </c>
    </row>
    <row r="33" spans="1:9" ht="12.75" customHeight="1" x14ac:dyDescent="0.2">
      <c r="A33" s="195" t="s">
        <v>192</v>
      </c>
      <c r="B33" s="195"/>
      <c r="C33" s="195"/>
      <c r="D33" s="195"/>
      <c r="E33" s="195"/>
      <c r="F33" s="195"/>
      <c r="G33" s="96">
        <v>25</v>
      </c>
      <c r="H33" s="99">
        <v>0</v>
      </c>
      <c r="I33" s="99">
        <v>0</v>
      </c>
    </row>
    <row r="34" spans="1:9" ht="12.75" customHeight="1" x14ac:dyDescent="0.2">
      <c r="A34" s="195" t="s">
        <v>193</v>
      </c>
      <c r="B34" s="195"/>
      <c r="C34" s="195"/>
      <c r="D34" s="195"/>
      <c r="E34" s="195"/>
      <c r="F34" s="195"/>
      <c r="G34" s="96">
        <v>26</v>
      </c>
      <c r="H34" s="99">
        <v>0</v>
      </c>
      <c r="I34" s="99">
        <v>0</v>
      </c>
    </row>
    <row r="35" spans="1:9" ht="27.6" customHeight="1" x14ac:dyDescent="0.2">
      <c r="A35" s="212" t="s">
        <v>194</v>
      </c>
      <c r="B35" s="212"/>
      <c r="C35" s="212"/>
      <c r="D35" s="212"/>
      <c r="E35" s="212"/>
      <c r="F35" s="212"/>
      <c r="G35" s="88">
        <v>27</v>
      </c>
      <c r="H35" s="98">
        <f>H29+H30+H31+H32+H33+H34</f>
        <v>65606</v>
      </c>
      <c r="I35" s="98">
        <f>I29+I30+I31+I32+I33+I34</f>
        <v>2138447</v>
      </c>
    </row>
    <row r="36" spans="1:9" ht="26.45" customHeight="1" x14ac:dyDescent="0.2">
      <c r="A36" s="195" t="s">
        <v>195</v>
      </c>
      <c r="B36" s="195"/>
      <c r="C36" s="195"/>
      <c r="D36" s="195"/>
      <c r="E36" s="195"/>
      <c r="F36" s="195"/>
      <c r="G36" s="96">
        <v>28</v>
      </c>
      <c r="H36" s="99">
        <v>-38940197</v>
      </c>
      <c r="I36" s="99">
        <v>-21569075</v>
      </c>
    </row>
    <row r="37" spans="1:9" ht="12.75" customHeight="1" x14ac:dyDescent="0.2">
      <c r="A37" s="195" t="s">
        <v>196</v>
      </c>
      <c r="B37" s="195"/>
      <c r="C37" s="195"/>
      <c r="D37" s="195"/>
      <c r="E37" s="195"/>
      <c r="F37" s="195"/>
      <c r="G37" s="96">
        <v>29</v>
      </c>
      <c r="H37" s="99">
        <v>0</v>
      </c>
      <c r="I37" s="99">
        <v>0</v>
      </c>
    </row>
    <row r="38" spans="1:9" ht="12.75" customHeight="1" x14ac:dyDescent="0.2">
      <c r="A38" s="195" t="s">
        <v>197</v>
      </c>
      <c r="B38" s="195"/>
      <c r="C38" s="195"/>
      <c r="D38" s="195"/>
      <c r="E38" s="195"/>
      <c r="F38" s="195"/>
      <c r="G38" s="96">
        <v>30</v>
      </c>
      <c r="H38" s="99">
        <v>-1595628</v>
      </c>
      <c r="I38" s="99">
        <v>0</v>
      </c>
    </row>
    <row r="39" spans="1:9" ht="12.75" customHeight="1" x14ac:dyDescent="0.2">
      <c r="A39" s="195" t="s">
        <v>198</v>
      </c>
      <c r="B39" s="195"/>
      <c r="C39" s="195"/>
      <c r="D39" s="195"/>
      <c r="E39" s="195"/>
      <c r="F39" s="195"/>
      <c r="G39" s="96">
        <v>31</v>
      </c>
      <c r="H39" s="99">
        <v>0</v>
      </c>
      <c r="I39" s="99">
        <v>0</v>
      </c>
    </row>
    <row r="40" spans="1:9" ht="12.75" customHeight="1" x14ac:dyDescent="0.2">
      <c r="A40" s="195" t="s">
        <v>199</v>
      </c>
      <c r="B40" s="195"/>
      <c r="C40" s="195"/>
      <c r="D40" s="195"/>
      <c r="E40" s="195"/>
      <c r="F40" s="195"/>
      <c r="G40" s="96">
        <v>32</v>
      </c>
      <c r="H40" s="99">
        <v>0</v>
      </c>
      <c r="I40" s="99">
        <v>0</v>
      </c>
    </row>
    <row r="41" spans="1:9" ht="22.9" customHeight="1" x14ac:dyDescent="0.2">
      <c r="A41" s="212" t="s">
        <v>200</v>
      </c>
      <c r="B41" s="212"/>
      <c r="C41" s="212"/>
      <c r="D41" s="212"/>
      <c r="E41" s="212"/>
      <c r="F41" s="212"/>
      <c r="G41" s="88">
        <v>33</v>
      </c>
      <c r="H41" s="98">
        <f>H36+H37+H38+H39+H40</f>
        <v>-40535825</v>
      </c>
      <c r="I41" s="98">
        <f>I36+I37+I38+I39+I40</f>
        <v>-21569075</v>
      </c>
    </row>
    <row r="42" spans="1:9" ht="30.6" customHeight="1" x14ac:dyDescent="0.2">
      <c r="A42" s="206" t="s">
        <v>201</v>
      </c>
      <c r="B42" s="206"/>
      <c r="C42" s="206"/>
      <c r="D42" s="206"/>
      <c r="E42" s="206"/>
      <c r="F42" s="206"/>
      <c r="G42" s="88">
        <v>34</v>
      </c>
      <c r="H42" s="98">
        <f>H35+H41</f>
        <v>-40470219</v>
      </c>
      <c r="I42" s="98">
        <f>I35+I41</f>
        <v>-19430628</v>
      </c>
    </row>
    <row r="43" spans="1:9" x14ac:dyDescent="0.2">
      <c r="A43" s="223" t="s">
        <v>202</v>
      </c>
      <c r="B43" s="223"/>
      <c r="C43" s="223"/>
      <c r="D43" s="223"/>
      <c r="E43" s="223"/>
      <c r="F43" s="223"/>
      <c r="G43" s="223"/>
      <c r="H43" s="223"/>
      <c r="I43" s="223"/>
    </row>
    <row r="44" spans="1:9" ht="12.75" customHeight="1" x14ac:dyDescent="0.2">
      <c r="A44" s="195" t="s">
        <v>203</v>
      </c>
      <c r="B44" s="195"/>
      <c r="C44" s="195"/>
      <c r="D44" s="195"/>
      <c r="E44" s="195"/>
      <c r="F44" s="195"/>
      <c r="G44" s="96">
        <v>35</v>
      </c>
      <c r="H44" s="99">
        <v>0</v>
      </c>
      <c r="I44" s="99">
        <v>0</v>
      </c>
    </row>
    <row r="45" spans="1:9" ht="27.6" customHeight="1" x14ac:dyDescent="0.2">
      <c r="A45" s="195" t="s">
        <v>204</v>
      </c>
      <c r="B45" s="195"/>
      <c r="C45" s="195"/>
      <c r="D45" s="195"/>
      <c r="E45" s="195"/>
      <c r="F45" s="195"/>
      <c r="G45" s="96">
        <v>36</v>
      </c>
      <c r="H45" s="99">
        <v>0</v>
      </c>
      <c r="I45" s="99">
        <v>0</v>
      </c>
    </row>
    <row r="46" spans="1:9" ht="12.75" customHeight="1" x14ac:dyDescent="0.2">
      <c r="A46" s="195" t="s">
        <v>205</v>
      </c>
      <c r="B46" s="195"/>
      <c r="C46" s="195"/>
      <c r="D46" s="195"/>
      <c r="E46" s="195"/>
      <c r="F46" s="195"/>
      <c r="G46" s="96">
        <v>37</v>
      </c>
      <c r="H46" s="99">
        <v>378482</v>
      </c>
      <c r="I46" s="99">
        <v>660907</v>
      </c>
    </row>
    <row r="47" spans="1:9" ht="12.75" customHeight="1" x14ac:dyDescent="0.2">
      <c r="A47" s="195" t="s">
        <v>206</v>
      </c>
      <c r="B47" s="195"/>
      <c r="C47" s="195"/>
      <c r="D47" s="195"/>
      <c r="E47" s="195"/>
      <c r="F47" s="195"/>
      <c r="G47" s="96">
        <v>38</v>
      </c>
      <c r="H47" s="99">
        <v>0</v>
      </c>
      <c r="I47" s="99">
        <v>0</v>
      </c>
    </row>
    <row r="48" spans="1:9" ht="25.9" customHeight="1" x14ac:dyDescent="0.2">
      <c r="A48" s="212" t="s">
        <v>207</v>
      </c>
      <c r="B48" s="212"/>
      <c r="C48" s="212"/>
      <c r="D48" s="212"/>
      <c r="E48" s="212"/>
      <c r="F48" s="212"/>
      <c r="G48" s="88">
        <v>39</v>
      </c>
      <c r="H48" s="98">
        <f>H44+H45+H46+H47</f>
        <v>378482</v>
      </c>
      <c r="I48" s="98">
        <f>I44+I45+I46+I47</f>
        <v>660907</v>
      </c>
    </row>
    <row r="49" spans="1:9" ht="24.6" customHeight="1" x14ac:dyDescent="0.2">
      <c r="A49" s="195" t="s">
        <v>300</v>
      </c>
      <c r="B49" s="195"/>
      <c r="C49" s="195"/>
      <c r="D49" s="195"/>
      <c r="E49" s="195"/>
      <c r="F49" s="195"/>
      <c r="G49" s="96">
        <v>40</v>
      </c>
      <c r="H49" s="99">
        <v>-4294881</v>
      </c>
      <c r="I49" s="99">
        <v>-9154442</v>
      </c>
    </row>
    <row r="50" spans="1:9" ht="12.75" customHeight="1" x14ac:dyDescent="0.2">
      <c r="A50" s="195" t="s">
        <v>208</v>
      </c>
      <c r="B50" s="195"/>
      <c r="C50" s="195"/>
      <c r="D50" s="195"/>
      <c r="E50" s="195"/>
      <c r="F50" s="195"/>
      <c r="G50" s="96">
        <v>41</v>
      </c>
      <c r="H50" s="99">
        <v>0</v>
      </c>
      <c r="I50" s="99">
        <v>0</v>
      </c>
    </row>
    <row r="51" spans="1:9" ht="12.75" customHeight="1" x14ac:dyDescent="0.2">
      <c r="A51" s="195" t="s">
        <v>209</v>
      </c>
      <c r="B51" s="195"/>
      <c r="C51" s="195"/>
      <c r="D51" s="195"/>
      <c r="E51" s="195"/>
      <c r="F51" s="195"/>
      <c r="G51" s="96">
        <v>42</v>
      </c>
      <c r="H51" s="99">
        <v>0</v>
      </c>
      <c r="I51" s="99">
        <v>0</v>
      </c>
    </row>
    <row r="52" spans="1:9" ht="26.45" customHeight="1" x14ac:dyDescent="0.2">
      <c r="A52" s="195" t="s">
        <v>210</v>
      </c>
      <c r="B52" s="195"/>
      <c r="C52" s="195"/>
      <c r="D52" s="195"/>
      <c r="E52" s="195"/>
      <c r="F52" s="195"/>
      <c r="G52" s="96">
        <v>43</v>
      </c>
      <c r="H52" s="99">
        <v>0</v>
      </c>
      <c r="I52" s="99">
        <v>0</v>
      </c>
    </row>
    <row r="53" spans="1:9" ht="12.75" customHeight="1" x14ac:dyDescent="0.2">
      <c r="A53" s="195" t="s">
        <v>211</v>
      </c>
      <c r="B53" s="195"/>
      <c r="C53" s="195"/>
      <c r="D53" s="195"/>
      <c r="E53" s="195"/>
      <c r="F53" s="195"/>
      <c r="G53" s="96">
        <v>44</v>
      </c>
      <c r="H53" s="99">
        <v>-6675482</v>
      </c>
      <c r="I53" s="99">
        <v>-3741824</v>
      </c>
    </row>
    <row r="54" spans="1:9" ht="27.6" customHeight="1" x14ac:dyDescent="0.2">
      <c r="A54" s="212" t="s">
        <v>212</v>
      </c>
      <c r="B54" s="212"/>
      <c r="C54" s="212"/>
      <c r="D54" s="212"/>
      <c r="E54" s="212"/>
      <c r="F54" s="212"/>
      <c r="G54" s="88">
        <v>45</v>
      </c>
      <c r="H54" s="98">
        <f>H49+H50+H51+H52+H53</f>
        <v>-10970363</v>
      </c>
      <c r="I54" s="98">
        <f>I49+I50+I51+I52+I53</f>
        <v>-12896266</v>
      </c>
    </row>
    <row r="55" spans="1:9" ht="27.6" customHeight="1" x14ac:dyDescent="0.2">
      <c r="A55" s="206" t="s">
        <v>213</v>
      </c>
      <c r="B55" s="206"/>
      <c r="C55" s="206"/>
      <c r="D55" s="206"/>
      <c r="E55" s="206"/>
      <c r="F55" s="206"/>
      <c r="G55" s="88">
        <v>46</v>
      </c>
      <c r="H55" s="98">
        <f>H48+H54</f>
        <v>-10591881</v>
      </c>
      <c r="I55" s="98">
        <f>I48+I54</f>
        <v>-12235359</v>
      </c>
    </row>
    <row r="56" spans="1:9" x14ac:dyDescent="0.2">
      <c r="A56" s="173" t="s">
        <v>214</v>
      </c>
      <c r="B56" s="173"/>
      <c r="C56" s="173"/>
      <c r="D56" s="173"/>
      <c r="E56" s="173"/>
      <c r="F56" s="173"/>
      <c r="G56" s="96">
        <v>47</v>
      </c>
      <c r="H56" s="99">
        <v>0</v>
      </c>
      <c r="I56" s="99">
        <v>0</v>
      </c>
    </row>
    <row r="57" spans="1:9" ht="27" customHeight="1" x14ac:dyDescent="0.2">
      <c r="A57" s="206" t="s">
        <v>215</v>
      </c>
      <c r="B57" s="206"/>
      <c r="C57" s="206"/>
      <c r="D57" s="206"/>
      <c r="E57" s="206"/>
      <c r="F57" s="206"/>
      <c r="G57" s="88">
        <v>48</v>
      </c>
      <c r="H57" s="98">
        <f>H27+H42+H55+H56</f>
        <v>-72650259</v>
      </c>
      <c r="I57" s="98">
        <f>I27+I42+I55+I56</f>
        <v>40589654</v>
      </c>
    </row>
    <row r="58" spans="1:9" ht="15.6" customHeight="1" x14ac:dyDescent="0.2">
      <c r="A58" s="224" t="s">
        <v>216</v>
      </c>
      <c r="B58" s="224"/>
      <c r="C58" s="224"/>
      <c r="D58" s="224"/>
      <c r="E58" s="224"/>
      <c r="F58" s="224"/>
      <c r="G58" s="96">
        <v>49</v>
      </c>
      <c r="H58" s="99">
        <v>144842625</v>
      </c>
      <c r="I58" s="99">
        <v>72192366</v>
      </c>
    </row>
    <row r="59" spans="1:9" ht="28.9" customHeight="1" x14ac:dyDescent="0.2">
      <c r="A59" s="206" t="s">
        <v>217</v>
      </c>
      <c r="B59" s="206"/>
      <c r="C59" s="206"/>
      <c r="D59" s="206"/>
      <c r="E59" s="206"/>
      <c r="F59" s="206"/>
      <c r="G59" s="88">
        <v>50</v>
      </c>
      <c r="H59" s="98">
        <f>H57+H58</f>
        <v>72192366</v>
      </c>
      <c r="I59" s="98">
        <f>I57+I58</f>
        <v>112782020</v>
      </c>
    </row>
  </sheetData>
  <sheetProtection sheet="1" objects="1" scenarios="1"/>
  <mergeCells count="59">
    <mergeCell ref="A59:F59"/>
    <mergeCell ref="A55:F55"/>
    <mergeCell ref="A44:F44"/>
    <mergeCell ref="A45:F45"/>
    <mergeCell ref="A46:F46"/>
    <mergeCell ref="A47:F47"/>
    <mergeCell ref="A56:F56"/>
    <mergeCell ref="A57:F57"/>
    <mergeCell ref="A49:F49"/>
    <mergeCell ref="A50:F50"/>
    <mergeCell ref="A34:F34"/>
    <mergeCell ref="A58:F58"/>
    <mergeCell ref="A51:F51"/>
    <mergeCell ref="A52:F52"/>
    <mergeCell ref="A53:F53"/>
    <mergeCell ref="A54:F54"/>
    <mergeCell ref="A19:F19"/>
    <mergeCell ref="A37:F37"/>
    <mergeCell ref="A48:F48"/>
    <mergeCell ref="A39:F39"/>
    <mergeCell ref="A40:F40"/>
    <mergeCell ref="A35:F35"/>
    <mergeCell ref="A36:F36"/>
    <mergeCell ref="A38:F38"/>
    <mergeCell ref="A41:F41"/>
    <mergeCell ref="A42:F42"/>
    <mergeCell ref="A43:I43"/>
    <mergeCell ref="A29:F29"/>
    <mergeCell ref="A30:F30"/>
    <mergeCell ref="A31:F31"/>
    <mergeCell ref="A32:F32"/>
    <mergeCell ref="A33:F33"/>
    <mergeCell ref="A28:I28"/>
    <mergeCell ref="A23:F23"/>
    <mergeCell ref="A24:F24"/>
    <mergeCell ref="A26:F26"/>
    <mergeCell ref="A27:F27"/>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5:F5"/>
    <mergeCell ref="A6:F6"/>
    <mergeCell ref="A13:F13"/>
    <mergeCell ref="A14:F14"/>
    <mergeCell ref="A15:F15"/>
    <mergeCell ref="A16:F16"/>
  </mergeCells>
  <dataValidations count="4">
    <dataValidation type="whole" operator="greaterThanOrEqual" allowBlank="1" showInputMessage="1" showErrorMessage="1" errorTitle="Pogrešan unos" error="Mogu se unijeti samo cjelobrojne pozitivne vrijednosti." sqref="H65521:I65523" xr:uid="{00000000-0002-0000-0300-000000000000}">
      <formula1>0</formula1>
    </dataValidation>
    <dataValidation type="whole" operator="notEqual" allowBlank="1" showInputMessage="1" showErrorMessage="1" errorTitle="Pogrešan upis" error="Dopušten je upis samo cjelobrojnih vrijednosti ili nule" sqref="H39:I39 H55:I57 H42:I42 H8:I27" xr:uid="{00000000-0002-0000-0300-000001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2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3000000}">
      <formula1>0</formula1>
    </dataValidation>
  </dataValidations>
  <pageMargins left="0.98425196850393704" right="0"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16384" width="9.140625" style="11"/>
  </cols>
  <sheetData>
    <row r="1" spans="1:9" ht="12.75" customHeight="1" x14ac:dyDescent="0.2">
      <c r="A1" s="202" t="s">
        <v>218</v>
      </c>
      <c r="B1" s="217"/>
      <c r="C1" s="217"/>
      <c r="D1" s="217"/>
      <c r="E1" s="217"/>
      <c r="F1" s="217"/>
      <c r="G1" s="217"/>
      <c r="H1" s="217"/>
      <c r="I1" s="217"/>
    </row>
    <row r="2" spans="1:9" ht="12.75" customHeight="1" x14ac:dyDescent="0.2">
      <c r="A2" s="201" t="s">
        <v>322</v>
      </c>
      <c r="B2" s="180"/>
      <c r="C2" s="180"/>
      <c r="D2" s="180"/>
      <c r="E2" s="180"/>
      <c r="F2" s="180"/>
      <c r="G2" s="180"/>
      <c r="H2" s="180"/>
      <c r="I2" s="180"/>
    </row>
    <row r="3" spans="1:9" x14ac:dyDescent="0.2">
      <c r="A3" s="220" t="s">
        <v>279</v>
      </c>
      <c r="B3" s="226"/>
      <c r="C3" s="226"/>
      <c r="D3" s="226"/>
      <c r="E3" s="226"/>
      <c r="F3" s="226"/>
      <c r="G3" s="226"/>
      <c r="H3" s="226"/>
      <c r="I3" s="226"/>
    </row>
    <row r="4" spans="1:9" x14ac:dyDescent="0.2">
      <c r="A4" s="218" t="s">
        <v>323</v>
      </c>
      <c r="B4" s="184"/>
      <c r="C4" s="184"/>
      <c r="D4" s="184"/>
      <c r="E4" s="184"/>
      <c r="F4" s="184"/>
      <c r="G4" s="184"/>
      <c r="H4" s="184"/>
      <c r="I4" s="185"/>
    </row>
    <row r="5" spans="1:9" ht="33.75" x14ac:dyDescent="0.2">
      <c r="A5" s="196" t="s">
        <v>2</v>
      </c>
      <c r="B5" s="197"/>
      <c r="C5" s="197"/>
      <c r="D5" s="197"/>
      <c r="E5" s="197"/>
      <c r="F5" s="197"/>
      <c r="G5" s="92" t="s">
        <v>106</v>
      </c>
      <c r="H5" s="93" t="s">
        <v>293</v>
      </c>
      <c r="I5" s="93" t="s">
        <v>276</v>
      </c>
    </row>
    <row r="6" spans="1:9" x14ac:dyDescent="0.2">
      <c r="A6" s="222">
        <v>1</v>
      </c>
      <c r="B6" s="197"/>
      <c r="C6" s="197"/>
      <c r="D6" s="197"/>
      <c r="E6" s="197"/>
      <c r="F6" s="197"/>
      <c r="G6" s="94">
        <v>2</v>
      </c>
      <c r="H6" s="93" t="s">
        <v>167</v>
      </c>
      <c r="I6" s="93" t="s">
        <v>168</v>
      </c>
    </row>
    <row r="7" spans="1:9" x14ac:dyDescent="0.2">
      <c r="A7" s="223" t="s">
        <v>169</v>
      </c>
      <c r="B7" s="225"/>
      <c r="C7" s="225"/>
      <c r="D7" s="225"/>
      <c r="E7" s="225"/>
      <c r="F7" s="225"/>
      <c r="G7" s="225"/>
      <c r="H7" s="225"/>
      <c r="I7" s="225"/>
    </row>
    <row r="8" spans="1:9" x14ac:dyDescent="0.2">
      <c r="A8" s="195" t="s">
        <v>219</v>
      </c>
      <c r="B8" s="195"/>
      <c r="C8" s="195"/>
      <c r="D8" s="195"/>
      <c r="E8" s="195"/>
      <c r="F8" s="195"/>
      <c r="G8" s="86">
        <v>1</v>
      </c>
      <c r="H8" s="99">
        <v>0</v>
      </c>
      <c r="I8" s="99">
        <v>0</v>
      </c>
    </row>
    <row r="9" spans="1:9" x14ac:dyDescent="0.2">
      <c r="A9" s="195" t="s">
        <v>220</v>
      </c>
      <c r="B9" s="195"/>
      <c r="C9" s="195"/>
      <c r="D9" s="195"/>
      <c r="E9" s="195"/>
      <c r="F9" s="195"/>
      <c r="G9" s="86">
        <v>2</v>
      </c>
      <c r="H9" s="99">
        <v>0</v>
      </c>
      <c r="I9" s="99">
        <v>0</v>
      </c>
    </row>
    <row r="10" spans="1:9" x14ac:dyDescent="0.2">
      <c r="A10" s="195" t="s">
        <v>221</v>
      </c>
      <c r="B10" s="195"/>
      <c r="C10" s="195"/>
      <c r="D10" s="195"/>
      <c r="E10" s="195"/>
      <c r="F10" s="195"/>
      <c r="G10" s="86">
        <v>3</v>
      </c>
      <c r="H10" s="99">
        <v>0</v>
      </c>
      <c r="I10" s="99">
        <v>0</v>
      </c>
    </row>
    <row r="11" spans="1:9" x14ac:dyDescent="0.2">
      <c r="A11" s="195" t="s">
        <v>222</v>
      </c>
      <c r="B11" s="195"/>
      <c r="C11" s="195"/>
      <c r="D11" s="195"/>
      <c r="E11" s="195"/>
      <c r="F11" s="195"/>
      <c r="G11" s="86">
        <v>4</v>
      </c>
      <c r="H11" s="99">
        <v>0</v>
      </c>
      <c r="I11" s="99">
        <v>0</v>
      </c>
    </row>
    <row r="12" spans="1:9" x14ac:dyDescent="0.2">
      <c r="A12" s="195" t="s">
        <v>390</v>
      </c>
      <c r="B12" s="195"/>
      <c r="C12" s="195"/>
      <c r="D12" s="195"/>
      <c r="E12" s="195"/>
      <c r="F12" s="195"/>
      <c r="G12" s="86">
        <v>5</v>
      </c>
      <c r="H12" s="99">
        <v>0</v>
      </c>
      <c r="I12" s="99">
        <v>0</v>
      </c>
    </row>
    <row r="13" spans="1:9" ht="24" customHeight="1" x14ac:dyDescent="0.2">
      <c r="A13" s="208" t="s">
        <v>398</v>
      </c>
      <c r="B13" s="208"/>
      <c r="C13" s="208"/>
      <c r="D13" s="208"/>
      <c r="E13" s="208"/>
      <c r="F13" s="208"/>
      <c r="G13" s="88">
        <v>6</v>
      </c>
      <c r="H13" s="103">
        <f>SUM(H8:H12)</f>
        <v>0</v>
      </c>
      <c r="I13" s="103">
        <f>SUM(I8:I12)</f>
        <v>0</v>
      </c>
    </row>
    <row r="14" spans="1:9" x14ac:dyDescent="0.2">
      <c r="A14" s="195" t="s">
        <v>391</v>
      </c>
      <c r="B14" s="195"/>
      <c r="C14" s="195"/>
      <c r="D14" s="195"/>
      <c r="E14" s="195"/>
      <c r="F14" s="195"/>
      <c r="G14" s="86">
        <v>7</v>
      </c>
      <c r="H14" s="99">
        <v>0</v>
      </c>
      <c r="I14" s="99">
        <v>0</v>
      </c>
    </row>
    <row r="15" spans="1:9" x14ac:dyDescent="0.2">
      <c r="A15" s="195" t="s">
        <v>392</v>
      </c>
      <c r="B15" s="195"/>
      <c r="C15" s="195"/>
      <c r="D15" s="195"/>
      <c r="E15" s="195"/>
      <c r="F15" s="195"/>
      <c r="G15" s="86">
        <v>8</v>
      </c>
      <c r="H15" s="99">
        <v>0</v>
      </c>
      <c r="I15" s="99">
        <v>0</v>
      </c>
    </row>
    <row r="16" spans="1:9" x14ac:dyDescent="0.2">
      <c r="A16" s="195" t="s">
        <v>393</v>
      </c>
      <c r="B16" s="195"/>
      <c r="C16" s="195"/>
      <c r="D16" s="195"/>
      <c r="E16" s="195"/>
      <c r="F16" s="195"/>
      <c r="G16" s="86">
        <v>9</v>
      </c>
      <c r="H16" s="99">
        <v>0</v>
      </c>
      <c r="I16" s="99">
        <v>0</v>
      </c>
    </row>
    <row r="17" spans="1:9" x14ac:dyDescent="0.2">
      <c r="A17" s="195" t="s">
        <v>394</v>
      </c>
      <c r="B17" s="195"/>
      <c r="C17" s="195"/>
      <c r="D17" s="195"/>
      <c r="E17" s="195"/>
      <c r="F17" s="195"/>
      <c r="G17" s="86">
        <v>10</v>
      </c>
      <c r="H17" s="99">
        <v>0</v>
      </c>
      <c r="I17" s="99">
        <v>0</v>
      </c>
    </row>
    <row r="18" spans="1:9" x14ac:dyDescent="0.2">
      <c r="A18" s="195" t="s">
        <v>395</v>
      </c>
      <c r="B18" s="195"/>
      <c r="C18" s="195"/>
      <c r="D18" s="195"/>
      <c r="E18" s="195"/>
      <c r="F18" s="195"/>
      <c r="G18" s="86">
        <v>11</v>
      </c>
      <c r="H18" s="99">
        <v>0</v>
      </c>
      <c r="I18" s="99">
        <v>0</v>
      </c>
    </row>
    <row r="19" spans="1:9" x14ac:dyDescent="0.2">
      <c r="A19" s="195" t="s">
        <v>396</v>
      </c>
      <c r="B19" s="195"/>
      <c r="C19" s="195"/>
      <c r="D19" s="195"/>
      <c r="E19" s="195"/>
      <c r="F19" s="195"/>
      <c r="G19" s="86">
        <v>12</v>
      </c>
      <c r="H19" s="99">
        <v>0</v>
      </c>
      <c r="I19" s="99">
        <v>0</v>
      </c>
    </row>
    <row r="20" spans="1:9" ht="26.25" customHeight="1" x14ac:dyDescent="0.2">
      <c r="A20" s="208" t="s">
        <v>399</v>
      </c>
      <c r="B20" s="208"/>
      <c r="C20" s="208"/>
      <c r="D20" s="208"/>
      <c r="E20" s="208"/>
      <c r="F20" s="208"/>
      <c r="G20" s="88">
        <v>13</v>
      </c>
      <c r="H20" s="103">
        <f>SUM(H14:H19)</f>
        <v>0</v>
      </c>
      <c r="I20" s="103">
        <f>SUM(I14:I19)</f>
        <v>0</v>
      </c>
    </row>
    <row r="21" spans="1:9" ht="25.9" customHeight="1" x14ac:dyDescent="0.2">
      <c r="A21" s="206" t="s">
        <v>400</v>
      </c>
      <c r="B21" s="206"/>
      <c r="C21" s="206"/>
      <c r="D21" s="206"/>
      <c r="E21" s="206"/>
      <c r="F21" s="206"/>
      <c r="G21" s="88">
        <v>14</v>
      </c>
      <c r="H21" s="98">
        <f>H13+H20</f>
        <v>0</v>
      </c>
      <c r="I21" s="98">
        <f>I13+I20</f>
        <v>0</v>
      </c>
    </row>
    <row r="22" spans="1:9" x14ac:dyDescent="0.2">
      <c r="A22" s="223" t="s">
        <v>187</v>
      </c>
      <c r="B22" s="225"/>
      <c r="C22" s="225"/>
      <c r="D22" s="225"/>
      <c r="E22" s="225"/>
      <c r="F22" s="225"/>
      <c r="G22" s="225"/>
      <c r="H22" s="225"/>
      <c r="I22" s="225"/>
    </row>
    <row r="23" spans="1:9" ht="26.45" customHeight="1" x14ac:dyDescent="0.2">
      <c r="A23" s="195" t="s">
        <v>223</v>
      </c>
      <c r="B23" s="195"/>
      <c r="C23" s="195"/>
      <c r="D23" s="195"/>
      <c r="E23" s="195"/>
      <c r="F23" s="195"/>
      <c r="G23" s="86">
        <v>15</v>
      </c>
      <c r="H23" s="99">
        <v>0</v>
      </c>
      <c r="I23" s="99">
        <v>0</v>
      </c>
    </row>
    <row r="24" spans="1:9" x14ac:dyDescent="0.2">
      <c r="A24" s="195" t="s">
        <v>224</v>
      </c>
      <c r="B24" s="195"/>
      <c r="C24" s="195"/>
      <c r="D24" s="195"/>
      <c r="E24" s="195"/>
      <c r="F24" s="195"/>
      <c r="G24" s="86">
        <v>16</v>
      </c>
      <c r="H24" s="99">
        <v>0</v>
      </c>
      <c r="I24" s="99">
        <v>0</v>
      </c>
    </row>
    <row r="25" spans="1:9" x14ac:dyDescent="0.2">
      <c r="A25" s="195" t="s">
        <v>225</v>
      </c>
      <c r="B25" s="195"/>
      <c r="C25" s="195"/>
      <c r="D25" s="195"/>
      <c r="E25" s="195"/>
      <c r="F25" s="195"/>
      <c r="G25" s="86">
        <v>17</v>
      </c>
      <c r="H25" s="99">
        <v>0</v>
      </c>
      <c r="I25" s="99">
        <v>0</v>
      </c>
    </row>
    <row r="26" spans="1:9" x14ac:dyDescent="0.2">
      <c r="A26" s="195" t="s">
        <v>226</v>
      </c>
      <c r="B26" s="195"/>
      <c r="C26" s="195"/>
      <c r="D26" s="195"/>
      <c r="E26" s="195"/>
      <c r="F26" s="195"/>
      <c r="G26" s="86">
        <v>18</v>
      </c>
      <c r="H26" s="99">
        <v>0</v>
      </c>
      <c r="I26" s="99">
        <v>0</v>
      </c>
    </row>
    <row r="27" spans="1:9" x14ac:dyDescent="0.2">
      <c r="A27" s="195" t="s">
        <v>227</v>
      </c>
      <c r="B27" s="195"/>
      <c r="C27" s="195"/>
      <c r="D27" s="195"/>
      <c r="E27" s="195"/>
      <c r="F27" s="195"/>
      <c r="G27" s="86">
        <v>19</v>
      </c>
      <c r="H27" s="99">
        <v>0</v>
      </c>
      <c r="I27" s="99">
        <v>0</v>
      </c>
    </row>
    <row r="28" spans="1:9" x14ac:dyDescent="0.2">
      <c r="A28" s="195" t="s">
        <v>228</v>
      </c>
      <c r="B28" s="195"/>
      <c r="C28" s="195"/>
      <c r="D28" s="195"/>
      <c r="E28" s="195"/>
      <c r="F28" s="195"/>
      <c r="G28" s="86">
        <v>20</v>
      </c>
      <c r="H28" s="99">
        <v>0</v>
      </c>
      <c r="I28" s="99">
        <v>0</v>
      </c>
    </row>
    <row r="29" spans="1:9" ht="25.15" customHeight="1" x14ac:dyDescent="0.2">
      <c r="A29" s="212" t="s">
        <v>430</v>
      </c>
      <c r="B29" s="212"/>
      <c r="C29" s="212"/>
      <c r="D29" s="212"/>
      <c r="E29" s="212"/>
      <c r="F29" s="212"/>
      <c r="G29" s="88">
        <v>21</v>
      </c>
      <c r="H29" s="98">
        <f>SUM(H23:H28)</f>
        <v>0</v>
      </c>
      <c r="I29" s="98">
        <f>SUM(I23:I28)</f>
        <v>0</v>
      </c>
    </row>
    <row r="30" spans="1:9" ht="21" customHeight="1" x14ac:dyDescent="0.2">
      <c r="A30" s="195" t="s">
        <v>229</v>
      </c>
      <c r="B30" s="195"/>
      <c r="C30" s="195"/>
      <c r="D30" s="195"/>
      <c r="E30" s="195"/>
      <c r="F30" s="195"/>
      <c r="G30" s="86">
        <v>22</v>
      </c>
      <c r="H30" s="99">
        <v>0</v>
      </c>
      <c r="I30" s="99">
        <v>0</v>
      </c>
    </row>
    <row r="31" spans="1:9" x14ac:dyDescent="0.2">
      <c r="A31" s="195" t="s">
        <v>230</v>
      </c>
      <c r="B31" s="195"/>
      <c r="C31" s="195"/>
      <c r="D31" s="195"/>
      <c r="E31" s="195"/>
      <c r="F31" s="195"/>
      <c r="G31" s="86">
        <v>23</v>
      </c>
      <c r="H31" s="99">
        <v>0</v>
      </c>
      <c r="I31" s="99">
        <v>0</v>
      </c>
    </row>
    <row r="32" spans="1:9" x14ac:dyDescent="0.2">
      <c r="A32" s="195" t="s">
        <v>397</v>
      </c>
      <c r="B32" s="195"/>
      <c r="C32" s="195"/>
      <c r="D32" s="195"/>
      <c r="E32" s="195"/>
      <c r="F32" s="195"/>
      <c r="G32" s="86">
        <v>24</v>
      </c>
      <c r="H32" s="99">
        <v>0</v>
      </c>
      <c r="I32" s="99">
        <v>0</v>
      </c>
    </row>
    <row r="33" spans="1:9" x14ac:dyDescent="0.2">
      <c r="A33" s="195" t="s">
        <v>231</v>
      </c>
      <c r="B33" s="195"/>
      <c r="C33" s="195"/>
      <c r="D33" s="195"/>
      <c r="E33" s="195"/>
      <c r="F33" s="195"/>
      <c r="G33" s="86">
        <v>25</v>
      </c>
      <c r="H33" s="99">
        <v>0</v>
      </c>
      <c r="I33" s="99">
        <v>0</v>
      </c>
    </row>
    <row r="34" spans="1:9" x14ac:dyDescent="0.2">
      <c r="A34" s="195" t="s">
        <v>232</v>
      </c>
      <c r="B34" s="195"/>
      <c r="C34" s="195"/>
      <c r="D34" s="195"/>
      <c r="E34" s="195"/>
      <c r="F34" s="195"/>
      <c r="G34" s="86">
        <v>26</v>
      </c>
      <c r="H34" s="99">
        <v>0</v>
      </c>
      <c r="I34" s="99">
        <v>0</v>
      </c>
    </row>
    <row r="35" spans="1:9" ht="28.9" customHeight="1" x14ac:dyDescent="0.2">
      <c r="A35" s="212" t="s">
        <v>431</v>
      </c>
      <c r="B35" s="212"/>
      <c r="C35" s="212"/>
      <c r="D35" s="212"/>
      <c r="E35" s="212"/>
      <c r="F35" s="212"/>
      <c r="G35" s="88">
        <v>27</v>
      </c>
      <c r="H35" s="98">
        <f>SUM(H30:H34)</f>
        <v>0</v>
      </c>
      <c r="I35" s="98">
        <f>SUM(I30:I34)</f>
        <v>0</v>
      </c>
    </row>
    <row r="36" spans="1:9" ht="26.45" customHeight="1" x14ac:dyDescent="0.2">
      <c r="A36" s="206" t="s">
        <v>401</v>
      </c>
      <c r="B36" s="206"/>
      <c r="C36" s="206"/>
      <c r="D36" s="206"/>
      <c r="E36" s="206"/>
      <c r="F36" s="206"/>
      <c r="G36" s="88">
        <v>28</v>
      </c>
      <c r="H36" s="98">
        <f>H29+H35</f>
        <v>0</v>
      </c>
      <c r="I36" s="98">
        <f>I29+I35</f>
        <v>0</v>
      </c>
    </row>
    <row r="37" spans="1:9" x14ac:dyDescent="0.2">
      <c r="A37" s="223" t="s">
        <v>202</v>
      </c>
      <c r="B37" s="225"/>
      <c r="C37" s="225"/>
      <c r="D37" s="225"/>
      <c r="E37" s="225"/>
      <c r="F37" s="225"/>
      <c r="G37" s="225">
        <v>0</v>
      </c>
      <c r="H37" s="225"/>
      <c r="I37" s="225"/>
    </row>
    <row r="38" spans="1:9" x14ac:dyDescent="0.2">
      <c r="A38" s="173" t="s">
        <v>233</v>
      </c>
      <c r="B38" s="173"/>
      <c r="C38" s="173"/>
      <c r="D38" s="173"/>
      <c r="E38" s="173"/>
      <c r="F38" s="173"/>
      <c r="G38" s="86">
        <v>29</v>
      </c>
      <c r="H38" s="99">
        <v>0</v>
      </c>
      <c r="I38" s="99">
        <v>0</v>
      </c>
    </row>
    <row r="39" spans="1:9" ht="21.6" customHeight="1" x14ac:dyDescent="0.2">
      <c r="A39" s="173" t="s">
        <v>234</v>
      </c>
      <c r="B39" s="173"/>
      <c r="C39" s="173"/>
      <c r="D39" s="173"/>
      <c r="E39" s="173"/>
      <c r="F39" s="173"/>
      <c r="G39" s="86">
        <v>30</v>
      </c>
      <c r="H39" s="99">
        <v>0</v>
      </c>
      <c r="I39" s="99">
        <v>0</v>
      </c>
    </row>
    <row r="40" spans="1:9" x14ac:dyDescent="0.2">
      <c r="A40" s="173" t="s">
        <v>235</v>
      </c>
      <c r="B40" s="173"/>
      <c r="C40" s="173"/>
      <c r="D40" s="173"/>
      <c r="E40" s="173"/>
      <c r="F40" s="173"/>
      <c r="G40" s="86">
        <v>31</v>
      </c>
      <c r="H40" s="99">
        <v>0</v>
      </c>
      <c r="I40" s="99">
        <v>0</v>
      </c>
    </row>
    <row r="41" spans="1:9" x14ac:dyDescent="0.2">
      <c r="A41" s="173" t="s">
        <v>236</v>
      </c>
      <c r="B41" s="173"/>
      <c r="C41" s="173"/>
      <c r="D41" s="173"/>
      <c r="E41" s="173"/>
      <c r="F41" s="173"/>
      <c r="G41" s="86">
        <v>32</v>
      </c>
      <c r="H41" s="99">
        <v>0</v>
      </c>
      <c r="I41" s="99">
        <v>0</v>
      </c>
    </row>
    <row r="42" spans="1:9" ht="26.45" customHeight="1" x14ac:dyDescent="0.2">
      <c r="A42" s="212" t="s">
        <v>432</v>
      </c>
      <c r="B42" s="212"/>
      <c r="C42" s="212"/>
      <c r="D42" s="212"/>
      <c r="E42" s="212"/>
      <c r="F42" s="212"/>
      <c r="G42" s="88">
        <v>33</v>
      </c>
      <c r="H42" s="98">
        <f>H41+H40+H39+H38</f>
        <v>0</v>
      </c>
      <c r="I42" s="98">
        <f>I41+I40+I39+I38</f>
        <v>0</v>
      </c>
    </row>
    <row r="43" spans="1:9" ht="22.9" customHeight="1" x14ac:dyDescent="0.2">
      <c r="A43" s="173" t="s">
        <v>237</v>
      </c>
      <c r="B43" s="173"/>
      <c r="C43" s="173"/>
      <c r="D43" s="173"/>
      <c r="E43" s="173"/>
      <c r="F43" s="173"/>
      <c r="G43" s="86">
        <v>34</v>
      </c>
      <c r="H43" s="99">
        <v>0</v>
      </c>
      <c r="I43" s="99">
        <v>0</v>
      </c>
    </row>
    <row r="44" spans="1:9" x14ac:dyDescent="0.2">
      <c r="A44" s="173" t="s">
        <v>238</v>
      </c>
      <c r="B44" s="173"/>
      <c r="C44" s="173"/>
      <c r="D44" s="173"/>
      <c r="E44" s="173"/>
      <c r="F44" s="173"/>
      <c r="G44" s="86">
        <v>35</v>
      </c>
      <c r="H44" s="99">
        <v>0</v>
      </c>
      <c r="I44" s="99">
        <v>0</v>
      </c>
    </row>
    <row r="45" spans="1:9" x14ac:dyDescent="0.2">
      <c r="A45" s="173" t="s">
        <v>239</v>
      </c>
      <c r="B45" s="173"/>
      <c r="C45" s="173"/>
      <c r="D45" s="173"/>
      <c r="E45" s="173"/>
      <c r="F45" s="173"/>
      <c r="G45" s="86">
        <v>36</v>
      </c>
      <c r="H45" s="99">
        <v>0</v>
      </c>
      <c r="I45" s="99">
        <v>0</v>
      </c>
    </row>
    <row r="46" spans="1:9" ht="25.15" customHeight="1" x14ac:dyDescent="0.2">
      <c r="A46" s="173" t="s">
        <v>240</v>
      </c>
      <c r="B46" s="173"/>
      <c r="C46" s="173"/>
      <c r="D46" s="173"/>
      <c r="E46" s="173"/>
      <c r="F46" s="173"/>
      <c r="G46" s="86">
        <v>37</v>
      </c>
      <c r="H46" s="99">
        <v>0</v>
      </c>
      <c r="I46" s="99">
        <v>0</v>
      </c>
    </row>
    <row r="47" spans="1:9" x14ac:dyDescent="0.2">
      <c r="A47" s="173" t="s">
        <v>241</v>
      </c>
      <c r="B47" s="173"/>
      <c r="C47" s="173"/>
      <c r="D47" s="173"/>
      <c r="E47" s="173"/>
      <c r="F47" s="173"/>
      <c r="G47" s="86">
        <v>38</v>
      </c>
      <c r="H47" s="99">
        <v>0</v>
      </c>
      <c r="I47" s="99">
        <v>0</v>
      </c>
    </row>
    <row r="48" spans="1:9" ht="25.15" customHeight="1" x14ac:dyDescent="0.2">
      <c r="A48" s="212" t="s">
        <v>433</v>
      </c>
      <c r="B48" s="212"/>
      <c r="C48" s="212"/>
      <c r="D48" s="212"/>
      <c r="E48" s="212"/>
      <c r="F48" s="212"/>
      <c r="G48" s="88">
        <v>39</v>
      </c>
      <c r="H48" s="98">
        <f>H47+H46+H45+H44+H43</f>
        <v>0</v>
      </c>
      <c r="I48" s="98">
        <f>I47+I46+I45+I44+I43</f>
        <v>0</v>
      </c>
    </row>
    <row r="49" spans="1:9" ht="28.15" customHeight="1" x14ac:dyDescent="0.2">
      <c r="A49" s="206" t="s">
        <v>443</v>
      </c>
      <c r="B49" s="206"/>
      <c r="C49" s="206"/>
      <c r="D49" s="206"/>
      <c r="E49" s="206"/>
      <c r="F49" s="206"/>
      <c r="G49" s="88">
        <v>40</v>
      </c>
      <c r="H49" s="98">
        <f>H48+H42</f>
        <v>0</v>
      </c>
      <c r="I49" s="98">
        <f>I48+I42</f>
        <v>0</v>
      </c>
    </row>
    <row r="50" spans="1:9" x14ac:dyDescent="0.2">
      <c r="A50" s="195" t="s">
        <v>242</v>
      </c>
      <c r="B50" s="195"/>
      <c r="C50" s="195"/>
      <c r="D50" s="195"/>
      <c r="E50" s="195"/>
      <c r="F50" s="195"/>
      <c r="G50" s="86">
        <v>41</v>
      </c>
      <c r="H50" s="99">
        <v>0</v>
      </c>
      <c r="I50" s="99">
        <v>0</v>
      </c>
    </row>
    <row r="51" spans="1:9" ht="24.6" customHeight="1" x14ac:dyDescent="0.2">
      <c r="A51" s="206" t="s">
        <v>402</v>
      </c>
      <c r="B51" s="206"/>
      <c r="C51" s="206"/>
      <c r="D51" s="206"/>
      <c r="E51" s="206"/>
      <c r="F51" s="206"/>
      <c r="G51" s="88">
        <v>42</v>
      </c>
      <c r="H51" s="98">
        <f>H21+H36+H49+H50</f>
        <v>0</v>
      </c>
      <c r="I51" s="98">
        <f>I21+I36+I49+I50</f>
        <v>0</v>
      </c>
    </row>
    <row r="52" spans="1:9" x14ac:dyDescent="0.2">
      <c r="A52" s="224" t="s">
        <v>216</v>
      </c>
      <c r="B52" s="224"/>
      <c r="C52" s="224"/>
      <c r="D52" s="224"/>
      <c r="E52" s="224"/>
      <c r="F52" s="224"/>
      <c r="G52" s="86">
        <v>43</v>
      </c>
      <c r="H52" s="99">
        <v>0</v>
      </c>
      <c r="I52" s="99">
        <v>0</v>
      </c>
    </row>
    <row r="53" spans="1:9" ht="28.9" customHeight="1" x14ac:dyDescent="0.2">
      <c r="A53" s="224" t="s">
        <v>403</v>
      </c>
      <c r="B53" s="224"/>
      <c r="C53" s="224"/>
      <c r="D53" s="224"/>
      <c r="E53" s="224"/>
      <c r="F53" s="224"/>
      <c r="G53" s="86">
        <v>44</v>
      </c>
      <c r="H53" s="104">
        <f>H52+H51</f>
        <v>0</v>
      </c>
      <c r="I53" s="104">
        <f>I52+I51</f>
        <v>0</v>
      </c>
    </row>
  </sheetData>
  <sheetProtection sheet="1" objects="1" scenarios="1"/>
  <mergeCells count="53">
    <mergeCell ref="A43:F43"/>
    <mergeCell ref="A35:F35"/>
    <mergeCell ref="A36:F36"/>
    <mergeCell ref="A11:F11"/>
    <mergeCell ref="A3:I3"/>
    <mergeCell ref="A25:F25"/>
    <mergeCell ref="A6:F6"/>
    <mergeCell ref="A20:F20"/>
    <mergeCell ref="A21:F21"/>
    <mergeCell ref="A30:F30"/>
    <mergeCell ref="A26:F26"/>
    <mergeCell ref="A32:F32"/>
    <mergeCell ref="A33:F33"/>
    <mergeCell ref="A34:F34"/>
    <mergeCell ref="A40:F40"/>
    <mergeCell ref="A41:F41"/>
    <mergeCell ref="A53:F53"/>
    <mergeCell ref="A44:F44"/>
    <mergeCell ref="A45:F45"/>
    <mergeCell ref="A46:F46"/>
    <mergeCell ref="A47:F47"/>
    <mergeCell ref="A48:F48"/>
    <mergeCell ref="A49:F49"/>
    <mergeCell ref="A50:F50"/>
    <mergeCell ref="A51:F51"/>
    <mergeCell ref="A52:F52"/>
    <mergeCell ref="A29:F29"/>
    <mergeCell ref="A1:I1"/>
    <mergeCell ref="A4:I4"/>
    <mergeCell ref="A5:F5"/>
    <mergeCell ref="A12:F12"/>
    <mergeCell ref="A13:F13"/>
    <mergeCell ref="A2:I2"/>
    <mergeCell ref="A7:I7"/>
    <mergeCell ref="A8:F8"/>
    <mergeCell ref="A9:F9"/>
    <mergeCell ref="A10:F10"/>
    <mergeCell ref="A17:F17"/>
    <mergeCell ref="A14:F14"/>
    <mergeCell ref="A15:F15"/>
    <mergeCell ref="A16:F16"/>
    <mergeCell ref="A42:F42"/>
    <mergeCell ref="A38:F38"/>
    <mergeCell ref="A39:F39"/>
    <mergeCell ref="A18:F18"/>
    <mergeCell ref="A19:F19"/>
    <mergeCell ref="A37:I37"/>
    <mergeCell ref="A31:F31"/>
    <mergeCell ref="A22:I22"/>
    <mergeCell ref="A23:F23"/>
    <mergeCell ref="A24:F24"/>
    <mergeCell ref="A27:F27"/>
    <mergeCell ref="A28:F28"/>
  </mergeCells>
  <dataValidations count="4">
    <dataValidation type="whole" operator="greaterThanOrEqual" allowBlank="1" showInputMessage="1" showErrorMessage="1" errorTitle="Pogrešan unos" error="Mogu se unijeti samo cjelobrojne pozitivne vrijednosti." sqref="H65529:I65529" xr:uid="{00000000-0002-0000-0400-000000000000}">
      <formula1>0</formula1>
    </dataValidation>
    <dataValidation type="whole" operator="notEqual" allowBlank="1" showInputMessage="1" showErrorMessage="1" errorTitle="Pogrešan upis" error="Dopušten je upis samo cjelobrojnih vrijednosti" sqref="H36:I36 H33:I33 H49:I51 H20:I21" xr:uid="{00000000-0002-0000-0400-000001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2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3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C1" zoomScale="80" zoomScaleNormal="100" zoomScaleSheetLayoutView="80" workbookViewId="0">
      <selection activeCell="A4" sqref="A4:I4"/>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16384" width="9.140625" style="2"/>
  </cols>
  <sheetData>
    <row r="1" spans="1:25" x14ac:dyDescent="0.2">
      <c r="A1" s="227" t="s">
        <v>243</v>
      </c>
      <c r="B1" s="228"/>
      <c r="C1" s="228"/>
      <c r="D1" s="228"/>
      <c r="E1" s="228"/>
      <c r="F1" s="228"/>
      <c r="G1" s="228"/>
      <c r="H1" s="228"/>
      <c r="I1" s="228"/>
      <c r="J1" s="228"/>
      <c r="K1" s="37"/>
    </row>
    <row r="2" spans="1:25" ht="15.75" x14ac:dyDescent="0.2">
      <c r="A2" s="3"/>
      <c r="B2" s="4"/>
      <c r="C2" s="229" t="s">
        <v>244</v>
      </c>
      <c r="D2" s="229"/>
      <c r="E2" s="5">
        <v>44197</v>
      </c>
      <c r="F2" s="6" t="s">
        <v>0</v>
      </c>
      <c r="G2" s="5">
        <v>44561</v>
      </c>
      <c r="H2" s="39"/>
      <c r="I2" s="39"/>
      <c r="J2" s="39"/>
      <c r="K2" s="40"/>
      <c r="X2" s="41" t="s">
        <v>279</v>
      </c>
    </row>
    <row r="3" spans="1:25" ht="13.5" customHeight="1" thickBot="1" x14ac:dyDescent="0.25">
      <c r="A3" s="232" t="s">
        <v>245</v>
      </c>
      <c r="B3" s="233"/>
      <c r="C3" s="233"/>
      <c r="D3" s="233"/>
      <c r="E3" s="233"/>
      <c r="F3" s="233"/>
      <c r="G3" s="236" t="s">
        <v>3</v>
      </c>
      <c r="H3" s="238" t="s">
        <v>246</v>
      </c>
      <c r="I3" s="238"/>
      <c r="J3" s="238"/>
      <c r="K3" s="238"/>
      <c r="L3" s="238"/>
      <c r="M3" s="238"/>
      <c r="N3" s="238"/>
      <c r="O3" s="238"/>
      <c r="P3" s="238"/>
      <c r="Q3" s="238"/>
      <c r="R3" s="238"/>
      <c r="S3" s="238"/>
      <c r="T3" s="238"/>
      <c r="U3" s="238"/>
      <c r="V3" s="238"/>
      <c r="W3" s="238"/>
      <c r="X3" s="238" t="s">
        <v>407</v>
      </c>
      <c r="Y3" s="240" t="s">
        <v>247</v>
      </c>
    </row>
    <row r="4" spans="1:25" ht="90.75" thickBot="1" x14ac:dyDescent="0.25">
      <c r="A4" s="234"/>
      <c r="B4" s="235"/>
      <c r="C4" s="235"/>
      <c r="D4" s="235"/>
      <c r="E4" s="235"/>
      <c r="F4" s="235"/>
      <c r="G4" s="237"/>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39"/>
      <c r="Y4" s="241"/>
    </row>
    <row r="5" spans="1:25" ht="22.5" x14ac:dyDescent="0.2">
      <c r="A5" s="242">
        <v>1</v>
      </c>
      <c r="B5" s="243"/>
      <c r="C5" s="243"/>
      <c r="D5" s="243"/>
      <c r="E5" s="243"/>
      <c r="F5" s="243"/>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44" t="s">
        <v>261</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
      <c r="A7" s="247" t="s">
        <v>294</v>
      </c>
      <c r="B7" s="247"/>
      <c r="C7" s="247"/>
      <c r="D7" s="247"/>
      <c r="E7" s="247"/>
      <c r="F7" s="247"/>
      <c r="G7" s="8">
        <v>1</v>
      </c>
      <c r="H7" s="46">
        <f>Bilanca!H76</f>
        <v>169186800</v>
      </c>
      <c r="I7" s="46">
        <f>Bilanca!H77</f>
        <v>88107087</v>
      </c>
      <c r="J7" s="46">
        <f>Bilanca!H79</f>
        <v>8459340</v>
      </c>
      <c r="K7" s="46">
        <f>Bilanca!H80</f>
        <v>8904560</v>
      </c>
      <c r="L7" s="46">
        <f>-Bilanca!H81</f>
        <v>1066316</v>
      </c>
      <c r="M7" s="46">
        <v>0</v>
      </c>
      <c r="N7" s="46">
        <f>Bilanca!H83</f>
        <v>22889786</v>
      </c>
      <c r="O7" s="46">
        <v>0</v>
      </c>
      <c r="P7" s="46">
        <v>0</v>
      </c>
      <c r="Q7" s="46">
        <v>0</v>
      </c>
      <c r="R7" s="46">
        <v>0</v>
      </c>
      <c r="S7" s="46">
        <v>0</v>
      </c>
      <c r="T7" s="46">
        <v>0</v>
      </c>
      <c r="U7" s="46">
        <v>113118696</v>
      </c>
      <c r="V7" s="46">
        <v>521863</v>
      </c>
      <c r="W7" s="47">
        <f>H7+I7+J7+K7-L7+M7+N7+O7+P7+Q7+R7+U7+V7+S7+T7</f>
        <v>410121816</v>
      </c>
      <c r="X7" s="46">
        <v>0</v>
      </c>
      <c r="Y7" s="47">
        <f>W7+X7</f>
        <v>410121816</v>
      </c>
    </row>
    <row r="8" spans="1:25" x14ac:dyDescent="0.2">
      <c r="A8" s="230" t="s">
        <v>262</v>
      </c>
      <c r="B8" s="230"/>
      <c r="C8" s="230"/>
      <c r="D8" s="230"/>
      <c r="E8" s="230"/>
      <c r="F8" s="23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W8+X8</f>
        <v>0</v>
      </c>
    </row>
    <row r="9" spans="1:25" x14ac:dyDescent="0.2">
      <c r="A9" s="230" t="s">
        <v>263</v>
      </c>
      <c r="B9" s="230"/>
      <c r="C9" s="230"/>
      <c r="D9" s="230"/>
      <c r="E9" s="230"/>
      <c r="F9" s="23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W9+X9</f>
        <v>0</v>
      </c>
    </row>
    <row r="10" spans="1:25" ht="22.5" customHeight="1" x14ac:dyDescent="0.2">
      <c r="A10" s="231" t="s">
        <v>295</v>
      </c>
      <c r="B10" s="231"/>
      <c r="C10" s="231"/>
      <c r="D10" s="231"/>
      <c r="E10" s="231"/>
      <c r="F10" s="231"/>
      <c r="G10" s="9">
        <v>4</v>
      </c>
      <c r="H10" s="48">
        <f>H7+H8+H9</f>
        <v>169186800</v>
      </c>
      <c r="I10" s="48">
        <f t="shared" ref="I10:Y10" si="1">I7+I8+I9</f>
        <v>88107087</v>
      </c>
      <c r="J10" s="48">
        <f t="shared" si="1"/>
        <v>8459340</v>
      </c>
      <c r="K10" s="48">
        <f t="shared" si="1"/>
        <v>8904560</v>
      </c>
      <c r="L10" s="48">
        <f t="shared" si="1"/>
        <v>1066316</v>
      </c>
      <c r="M10" s="48">
        <f t="shared" si="1"/>
        <v>0</v>
      </c>
      <c r="N10" s="48">
        <f t="shared" si="1"/>
        <v>22889786</v>
      </c>
      <c r="O10" s="48">
        <f t="shared" si="1"/>
        <v>0</v>
      </c>
      <c r="P10" s="48">
        <f t="shared" si="1"/>
        <v>0</v>
      </c>
      <c r="Q10" s="48">
        <f t="shared" si="1"/>
        <v>0</v>
      </c>
      <c r="R10" s="48">
        <f t="shared" si="1"/>
        <v>0</v>
      </c>
      <c r="S10" s="48">
        <f t="shared" si="1"/>
        <v>0</v>
      </c>
      <c r="T10" s="48">
        <f t="shared" si="1"/>
        <v>0</v>
      </c>
      <c r="U10" s="48">
        <f t="shared" si="1"/>
        <v>113118696</v>
      </c>
      <c r="V10" s="48">
        <f t="shared" si="1"/>
        <v>521863</v>
      </c>
      <c r="W10" s="48">
        <f t="shared" si="0"/>
        <v>410121816</v>
      </c>
      <c r="X10" s="48">
        <f t="shared" si="1"/>
        <v>0</v>
      </c>
      <c r="Y10" s="48">
        <f t="shared" si="1"/>
        <v>410121816</v>
      </c>
    </row>
    <row r="11" spans="1:25" x14ac:dyDescent="0.2">
      <c r="A11" s="230" t="s">
        <v>264</v>
      </c>
      <c r="B11" s="230"/>
      <c r="C11" s="230"/>
      <c r="D11" s="230"/>
      <c r="E11" s="230"/>
      <c r="F11" s="230"/>
      <c r="G11" s="8">
        <v>5</v>
      </c>
      <c r="H11" s="50">
        <v>0</v>
      </c>
      <c r="I11" s="50">
        <v>0</v>
      </c>
      <c r="J11" s="50">
        <v>0</v>
      </c>
      <c r="K11" s="50">
        <v>0</v>
      </c>
      <c r="L11" s="50">
        <v>0</v>
      </c>
      <c r="M11" s="50">
        <v>0</v>
      </c>
      <c r="N11" s="50">
        <v>0</v>
      </c>
      <c r="O11" s="50">
        <v>0</v>
      </c>
      <c r="P11" s="50">
        <v>0</v>
      </c>
      <c r="Q11" s="50">
        <v>0</v>
      </c>
      <c r="R11" s="50">
        <v>0</v>
      </c>
      <c r="S11" s="46">
        <v>0</v>
      </c>
      <c r="T11" s="46">
        <v>0</v>
      </c>
      <c r="U11" s="50">
        <v>0</v>
      </c>
      <c r="V11" s="46">
        <f>Bilanca!H94</f>
        <v>-9817090</v>
      </c>
      <c r="W11" s="47">
        <f t="shared" si="0"/>
        <v>-9817090</v>
      </c>
      <c r="X11" s="46">
        <v>0</v>
      </c>
      <c r="Y11" s="47">
        <f t="shared" ref="Y11:Y29" si="2">W11+X11</f>
        <v>-9817090</v>
      </c>
    </row>
    <row r="12" spans="1:25" x14ac:dyDescent="0.2">
      <c r="A12" s="230" t="s">
        <v>265</v>
      </c>
      <c r="B12" s="230"/>
      <c r="C12" s="230"/>
      <c r="D12" s="230"/>
      <c r="E12" s="230"/>
      <c r="F12" s="230"/>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2"/>
        <v>0</v>
      </c>
    </row>
    <row r="13" spans="1:25" ht="26.25" customHeight="1" x14ac:dyDescent="0.2">
      <c r="A13" s="230" t="s">
        <v>266</v>
      </c>
      <c r="B13" s="230"/>
      <c r="C13" s="230"/>
      <c r="D13" s="230"/>
      <c r="E13" s="230"/>
      <c r="F13" s="23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2"/>
        <v>0</v>
      </c>
    </row>
    <row r="14" spans="1:25" ht="40.5" customHeight="1" x14ac:dyDescent="0.2">
      <c r="A14" s="230" t="s">
        <v>411</v>
      </c>
      <c r="B14" s="230"/>
      <c r="C14" s="230"/>
      <c r="D14" s="230"/>
      <c r="E14" s="230"/>
      <c r="F14" s="23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2"/>
        <v>0</v>
      </c>
    </row>
    <row r="15" spans="1:25" x14ac:dyDescent="0.2">
      <c r="A15" s="230" t="s">
        <v>267</v>
      </c>
      <c r="B15" s="230"/>
      <c r="C15" s="230"/>
      <c r="D15" s="230"/>
      <c r="E15" s="230"/>
      <c r="F15" s="23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2"/>
        <v>0</v>
      </c>
    </row>
    <row r="16" spans="1:25" ht="28.5" customHeight="1" x14ac:dyDescent="0.2">
      <c r="A16" s="230" t="s">
        <v>268</v>
      </c>
      <c r="B16" s="230"/>
      <c r="C16" s="230"/>
      <c r="D16" s="230"/>
      <c r="E16" s="230"/>
      <c r="F16" s="23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2"/>
        <v>0</v>
      </c>
    </row>
    <row r="17" spans="1:25" ht="23.25" customHeight="1" x14ac:dyDescent="0.2">
      <c r="A17" s="230" t="s">
        <v>269</v>
      </c>
      <c r="B17" s="230"/>
      <c r="C17" s="230"/>
      <c r="D17" s="230"/>
      <c r="E17" s="230"/>
      <c r="F17" s="23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2"/>
        <v>0</v>
      </c>
    </row>
    <row r="18" spans="1:25" x14ac:dyDescent="0.2">
      <c r="A18" s="230" t="s">
        <v>270</v>
      </c>
      <c r="B18" s="230"/>
      <c r="C18" s="230"/>
      <c r="D18" s="230"/>
      <c r="E18" s="230"/>
      <c r="F18" s="230"/>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2"/>
        <v>0</v>
      </c>
    </row>
    <row r="19" spans="1:25" x14ac:dyDescent="0.2">
      <c r="A19" s="230" t="s">
        <v>271</v>
      </c>
      <c r="B19" s="230"/>
      <c r="C19" s="230"/>
      <c r="D19" s="230"/>
      <c r="E19" s="230"/>
      <c r="F19" s="230"/>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2"/>
        <v>0</v>
      </c>
    </row>
    <row r="20" spans="1:25" x14ac:dyDescent="0.2">
      <c r="A20" s="230" t="s">
        <v>272</v>
      </c>
      <c r="B20" s="230"/>
      <c r="C20" s="230"/>
      <c r="D20" s="230"/>
      <c r="E20" s="230"/>
      <c r="F20" s="230"/>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2"/>
        <v>0</v>
      </c>
    </row>
    <row r="21" spans="1:25" ht="30.75" customHeight="1" x14ac:dyDescent="0.2">
      <c r="A21" s="230" t="s">
        <v>412</v>
      </c>
      <c r="B21" s="230"/>
      <c r="C21" s="230"/>
      <c r="D21" s="230"/>
      <c r="E21" s="230"/>
      <c r="F21" s="230"/>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2"/>
        <v>0</v>
      </c>
    </row>
    <row r="22" spans="1:25" ht="28.5" customHeight="1" x14ac:dyDescent="0.2">
      <c r="A22" s="230" t="s">
        <v>413</v>
      </c>
      <c r="B22" s="230"/>
      <c r="C22" s="230"/>
      <c r="D22" s="230"/>
      <c r="E22" s="230"/>
      <c r="F22" s="23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2"/>
        <v>0</v>
      </c>
    </row>
    <row r="23" spans="1:25" ht="26.25" customHeight="1" x14ac:dyDescent="0.2">
      <c r="A23" s="230" t="s">
        <v>414</v>
      </c>
      <c r="B23" s="230"/>
      <c r="C23" s="230"/>
      <c r="D23" s="230"/>
      <c r="E23" s="230"/>
      <c r="F23" s="23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2"/>
        <v>0</v>
      </c>
    </row>
    <row r="24" spans="1:25" x14ac:dyDescent="0.2">
      <c r="A24" s="230" t="s">
        <v>273</v>
      </c>
      <c r="B24" s="230"/>
      <c r="C24" s="230"/>
      <c r="D24" s="230"/>
      <c r="E24" s="230"/>
      <c r="F24" s="230"/>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2"/>
        <v>0</v>
      </c>
    </row>
    <row r="25" spans="1:25" x14ac:dyDescent="0.2">
      <c r="A25" s="230" t="s">
        <v>415</v>
      </c>
      <c r="B25" s="230"/>
      <c r="C25" s="230"/>
      <c r="D25" s="230"/>
      <c r="E25" s="230"/>
      <c r="F25" s="230"/>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W25+X25</f>
        <v>0</v>
      </c>
    </row>
    <row r="26" spans="1:25" x14ac:dyDescent="0.2">
      <c r="A26" s="230" t="s">
        <v>417</v>
      </c>
      <c r="B26" s="230"/>
      <c r="C26" s="230"/>
      <c r="D26" s="230"/>
      <c r="E26" s="230"/>
      <c r="F26" s="230"/>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2"/>
        <v>0</v>
      </c>
    </row>
    <row r="27" spans="1:25" x14ac:dyDescent="0.2">
      <c r="A27" s="230" t="s">
        <v>416</v>
      </c>
      <c r="B27" s="230"/>
      <c r="C27" s="230"/>
      <c r="D27" s="230"/>
      <c r="E27" s="230"/>
      <c r="F27" s="230"/>
      <c r="G27" s="8">
        <v>21</v>
      </c>
      <c r="H27" s="46">
        <v>0</v>
      </c>
      <c r="I27" s="46">
        <v>0</v>
      </c>
      <c r="J27" s="46">
        <v>0</v>
      </c>
      <c r="K27" s="46">
        <v>0</v>
      </c>
      <c r="L27" s="46">
        <v>0</v>
      </c>
      <c r="M27" s="46">
        <v>0</v>
      </c>
      <c r="N27" s="46">
        <v>0</v>
      </c>
      <c r="O27" s="46">
        <v>0</v>
      </c>
      <c r="P27" s="46">
        <v>0</v>
      </c>
      <c r="Q27" s="46">
        <v>0</v>
      </c>
      <c r="R27" s="46">
        <v>0</v>
      </c>
      <c r="S27" s="46">
        <v>0</v>
      </c>
      <c r="T27" s="46">
        <v>0</v>
      </c>
      <c r="U27" s="46">
        <f>V7</f>
        <v>521863</v>
      </c>
      <c r="V27" s="46">
        <f>-V7</f>
        <v>-521863</v>
      </c>
      <c r="W27" s="47">
        <f t="shared" si="0"/>
        <v>0</v>
      </c>
      <c r="X27" s="46">
        <v>0</v>
      </c>
      <c r="Y27" s="47">
        <f t="shared" si="2"/>
        <v>0</v>
      </c>
    </row>
    <row r="28" spans="1:25" x14ac:dyDescent="0.2">
      <c r="A28" s="230" t="s">
        <v>418</v>
      </c>
      <c r="B28" s="230"/>
      <c r="C28" s="230"/>
      <c r="D28" s="230"/>
      <c r="E28" s="230"/>
      <c r="F28" s="230"/>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2"/>
        <v>0</v>
      </c>
    </row>
    <row r="29" spans="1:25" x14ac:dyDescent="0.2">
      <c r="A29" s="230" t="s">
        <v>419</v>
      </c>
      <c r="B29" s="230"/>
      <c r="C29" s="230"/>
      <c r="D29" s="230"/>
      <c r="E29" s="230"/>
      <c r="F29" s="23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2"/>
        <v>0</v>
      </c>
    </row>
    <row r="30" spans="1:25" ht="27.75" customHeight="1" x14ac:dyDescent="0.2">
      <c r="A30" s="248" t="s">
        <v>420</v>
      </c>
      <c r="B30" s="248"/>
      <c r="C30" s="248"/>
      <c r="D30" s="248"/>
      <c r="E30" s="248"/>
      <c r="F30" s="248"/>
      <c r="G30" s="10">
        <v>24</v>
      </c>
      <c r="H30" s="49">
        <f>SUM(H10:H29)</f>
        <v>169186800</v>
      </c>
      <c r="I30" s="49">
        <f t="shared" ref="I30:Y30" si="3">SUM(I10:I29)</f>
        <v>88107087</v>
      </c>
      <c r="J30" s="49">
        <f t="shared" si="3"/>
        <v>8459340</v>
      </c>
      <c r="K30" s="49">
        <f t="shared" si="3"/>
        <v>8904560</v>
      </c>
      <c r="L30" s="49">
        <f t="shared" si="3"/>
        <v>1066316</v>
      </c>
      <c r="M30" s="49">
        <f t="shared" si="3"/>
        <v>0</v>
      </c>
      <c r="N30" s="49">
        <f t="shared" si="3"/>
        <v>22889786</v>
      </c>
      <c r="O30" s="49">
        <f t="shared" si="3"/>
        <v>0</v>
      </c>
      <c r="P30" s="49">
        <f t="shared" si="3"/>
        <v>0</v>
      </c>
      <c r="Q30" s="49">
        <f t="shared" si="3"/>
        <v>0</v>
      </c>
      <c r="R30" s="49">
        <f t="shared" si="3"/>
        <v>0</v>
      </c>
      <c r="S30" s="49">
        <f t="shared" si="3"/>
        <v>0</v>
      </c>
      <c r="T30" s="49">
        <f t="shared" si="3"/>
        <v>0</v>
      </c>
      <c r="U30" s="49">
        <f t="shared" si="3"/>
        <v>113640559</v>
      </c>
      <c r="V30" s="49">
        <f t="shared" si="3"/>
        <v>-9817090</v>
      </c>
      <c r="W30" s="49">
        <f t="shared" si="3"/>
        <v>400304726</v>
      </c>
      <c r="X30" s="49">
        <f t="shared" si="3"/>
        <v>0</v>
      </c>
      <c r="Y30" s="49">
        <f t="shared" si="3"/>
        <v>400304726</v>
      </c>
    </row>
    <row r="31" spans="1:25" x14ac:dyDescent="0.2">
      <c r="A31" s="249" t="s">
        <v>274</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row>
    <row r="32" spans="1:25" ht="36.75" customHeight="1" x14ac:dyDescent="0.2">
      <c r="A32" s="251" t="s">
        <v>275</v>
      </c>
      <c r="B32" s="251"/>
      <c r="C32" s="251"/>
      <c r="D32" s="251"/>
      <c r="E32" s="251"/>
      <c r="F32" s="251"/>
      <c r="G32" s="9">
        <v>25</v>
      </c>
      <c r="H32" s="48">
        <f>SUM(H12:H20)</f>
        <v>0</v>
      </c>
      <c r="I32" s="48">
        <f t="shared" ref="I32:Y32" si="4">SUM(I12:I20)</f>
        <v>0</v>
      </c>
      <c r="J32" s="48">
        <f t="shared" si="4"/>
        <v>0</v>
      </c>
      <c r="K32" s="48">
        <f t="shared" si="4"/>
        <v>0</v>
      </c>
      <c r="L32" s="48">
        <f t="shared" si="4"/>
        <v>0</v>
      </c>
      <c r="M32" s="48">
        <f t="shared" si="4"/>
        <v>0</v>
      </c>
      <c r="N32" s="48">
        <f t="shared" si="4"/>
        <v>0</v>
      </c>
      <c r="O32" s="48">
        <f t="shared" si="4"/>
        <v>0</v>
      </c>
      <c r="P32" s="48">
        <f t="shared" si="4"/>
        <v>0</v>
      </c>
      <c r="Q32" s="48">
        <f t="shared" si="4"/>
        <v>0</v>
      </c>
      <c r="R32" s="48">
        <f t="shared" si="4"/>
        <v>0</v>
      </c>
      <c r="S32" s="48">
        <f t="shared" si="4"/>
        <v>0</v>
      </c>
      <c r="T32" s="48">
        <f t="shared" si="4"/>
        <v>0</v>
      </c>
      <c r="U32" s="48">
        <f t="shared" si="4"/>
        <v>0</v>
      </c>
      <c r="V32" s="48">
        <f t="shared" si="4"/>
        <v>0</v>
      </c>
      <c r="W32" s="48">
        <f t="shared" si="4"/>
        <v>0</v>
      </c>
      <c r="X32" s="48">
        <f t="shared" si="4"/>
        <v>0</v>
      </c>
      <c r="Y32" s="48">
        <f t="shared" si="4"/>
        <v>0</v>
      </c>
    </row>
    <row r="33" spans="1:25" ht="31.5" customHeight="1" x14ac:dyDescent="0.2">
      <c r="A33" s="251" t="s">
        <v>421</v>
      </c>
      <c r="B33" s="251"/>
      <c r="C33" s="251"/>
      <c r="D33" s="251"/>
      <c r="E33" s="251"/>
      <c r="F33" s="251"/>
      <c r="G33" s="9">
        <v>26</v>
      </c>
      <c r="H33" s="48">
        <f>H11+H32</f>
        <v>0</v>
      </c>
      <c r="I33" s="48">
        <f t="shared" ref="I33:Y33" si="5">I11+I32</f>
        <v>0</v>
      </c>
      <c r="J33" s="48">
        <f t="shared" si="5"/>
        <v>0</v>
      </c>
      <c r="K33" s="48">
        <f t="shared" si="5"/>
        <v>0</v>
      </c>
      <c r="L33" s="48">
        <f t="shared" si="5"/>
        <v>0</v>
      </c>
      <c r="M33" s="48">
        <f t="shared" si="5"/>
        <v>0</v>
      </c>
      <c r="N33" s="48">
        <f t="shared" si="5"/>
        <v>0</v>
      </c>
      <c r="O33" s="48">
        <f t="shared" si="5"/>
        <v>0</v>
      </c>
      <c r="P33" s="48">
        <f t="shared" si="5"/>
        <v>0</v>
      </c>
      <c r="Q33" s="48">
        <f t="shared" si="5"/>
        <v>0</v>
      </c>
      <c r="R33" s="48">
        <f t="shared" si="5"/>
        <v>0</v>
      </c>
      <c r="S33" s="48">
        <f t="shared" si="5"/>
        <v>0</v>
      </c>
      <c r="T33" s="48">
        <f t="shared" si="5"/>
        <v>0</v>
      </c>
      <c r="U33" s="48">
        <f t="shared" si="5"/>
        <v>0</v>
      </c>
      <c r="V33" s="48">
        <f t="shared" si="5"/>
        <v>-9817090</v>
      </c>
      <c r="W33" s="48">
        <f t="shared" si="5"/>
        <v>-9817090</v>
      </c>
      <c r="X33" s="48">
        <f t="shared" si="5"/>
        <v>0</v>
      </c>
      <c r="Y33" s="48">
        <f t="shared" si="5"/>
        <v>-9817090</v>
      </c>
    </row>
    <row r="34" spans="1:25" ht="30.75" customHeight="1" x14ac:dyDescent="0.2">
      <c r="A34" s="252" t="s">
        <v>422</v>
      </c>
      <c r="B34" s="252"/>
      <c r="C34" s="252"/>
      <c r="D34" s="252"/>
      <c r="E34" s="252"/>
      <c r="F34" s="252"/>
      <c r="G34" s="10">
        <v>27</v>
      </c>
      <c r="H34" s="49">
        <f>SUM(H21:H29)</f>
        <v>0</v>
      </c>
      <c r="I34" s="49">
        <f t="shared" ref="I34:Y34" si="6">SUM(I21:I29)</f>
        <v>0</v>
      </c>
      <c r="J34" s="49">
        <f t="shared" si="6"/>
        <v>0</v>
      </c>
      <c r="K34" s="49">
        <f t="shared" si="6"/>
        <v>0</v>
      </c>
      <c r="L34" s="49">
        <f t="shared" si="6"/>
        <v>0</v>
      </c>
      <c r="M34" s="49">
        <f t="shared" si="6"/>
        <v>0</v>
      </c>
      <c r="N34" s="49">
        <f t="shared" si="6"/>
        <v>0</v>
      </c>
      <c r="O34" s="49">
        <f t="shared" si="6"/>
        <v>0</v>
      </c>
      <c r="P34" s="49">
        <f t="shared" si="6"/>
        <v>0</v>
      </c>
      <c r="Q34" s="49">
        <f t="shared" si="6"/>
        <v>0</v>
      </c>
      <c r="R34" s="49">
        <f t="shared" si="6"/>
        <v>0</v>
      </c>
      <c r="S34" s="49">
        <f t="shared" si="6"/>
        <v>0</v>
      </c>
      <c r="T34" s="49">
        <f t="shared" si="6"/>
        <v>0</v>
      </c>
      <c r="U34" s="49">
        <f t="shared" si="6"/>
        <v>521863</v>
      </c>
      <c r="V34" s="49">
        <f t="shared" si="6"/>
        <v>-521863</v>
      </c>
      <c r="W34" s="49">
        <f t="shared" si="6"/>
        <v>0</v>
      </c>
      <c r="X34" s="49">
        <f t="shared" si="6"/>
        <v>0</v>
      </c>
      <c r="Y34" s="49">
        <f t="shared" si="6"/>
        <v>0</v>
      </c>
    </row>
    <row r="35" spans="1:25" x14ac:dyDescent="0.2">
      <c r="A35" s="249" t="s">
        <v>276</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x14ac:dyDescent="0.2">
      <c r="A36" s="247" t="s">
        <v>296</v>
      </c>
      <c r="B36" s="247"/>
      <c r="C36" s="247"/>
      <c r="D36" s="247"/>
      <c r="E36" s="247"/>
      <c r="F36" s="247"/>
      <c r="G36" s="8">
        <v>28</v>
      </c>
      <c r="H36" s="46">
        <f>Bilanca!H76</f>
        <v>169186800</v>
      </c>
      <c r="I36" s="46">
        <f>Bilanca!H77</f>
        <v>88107087</v>
      </c>
      <c r="J36" s="46">
        <f>Bilanca!H79</f>
        <v>8459340</v>
      </c>
      <c r="K36" s="46">
        <f>Bilanca!H80</f>
        <v>8904560</v>
      </c>
      <c r="L36" s="46">
        <f>-Bilanca!H81</f>
        <v>1066316</v>
      </c>
      <c r="M36" s="46">
        <v>0</v>
      </c>
      <c r="N36" s="46">
        <f>Bilanca!H83</f>
        <v>22889786</v>
      </c>
      <c r="O36" s="46">
        <v>0</v>
      </c>
      <c r="P36" s="46">
        <v>0</v>
      </c>
      <c r="Q36" s="46">
        <v>0</v>
      </c>
      <c r="R36" s="46">
        <v>0</v>
      </c>
      <c r="S36" s="46">
        <v>0</v>
      </c>
      <c r="T36" s="46">
        <v>0</v>
      </c>
      <c r="U36" s="46">
        <f>Bilanca!H92</f>
        <v>113640559</v>
      </c>
      <c r="V36" s="46">
        <f>Bilanca!H94</f>
        <v>-9817090</v>
      </c>
      <c r="W36" s="47">
        <f>H36+I36+J36+K36-L36+M36+N36+O36+P36+Q36+R36+U36+V36+S36+T36</f>
        <v>400304726</v>
      </c>
      <c r="X36" s="46">
        <v>0</v>
      </c>
      <c r="Y36" s="47">
        <f>W36+X36</f>
        <v>400304726</v>
      </c>
    </row>
    <row r="37" spans="1:25" x14ac:dyDescent="0.2">
      <c r="A37" s="230" t="s">
        <v>262</v>
      </c>
      <c r="B37" s="230"/>
      <c r="C37" s="230"/>
      <c r="D37" s="230"/>
      <c r="E37" s="230"/>
      <c r="F37" s="23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7">H37+I37+J37+K37-L37+M37+N37+O37+P37+Q37+R37+U37+V37+S37+T37</f>
        <v>0</v>
      </c>
      <c r="X37" s="46">
        <v>0</v>
      </c>
      <c r="Y37" s="47">
        <f>W37+X37</f>
        <v>0</v>
      </c>
    </row>
    <row r="38" spans="1:25" x14ac:dyDescent="0.2">
      <c r="A38" s="230" t="s">
        <v>263</v>
      </c>
      <c r="B38" s="230"/>
      <c r="C38" s="230"/>
      <c r="D38" s="230"/>
      <c r="E38" s="230"/>
      <c r="F38" s="23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7"/>
        <v>0</v>
      </c>
      <c r="X38" s="46">
        <v>0</v>
      </c>
      <c r="Y38" s="47">
        <f>W38+X38</f>
        <v>0</v>
      </c>
    </row>
    <row r="39" spans="1:25" ht="25.5" customHeight="1" x14ac:dyDescent="0.2">
      <c r="A39" s="231" t="s">
        <v>423</v>
      </c>
      <c r="B39" s="231"/>
      <c r="C39" s="231"/>
      <c r="D39" s="231"/>
      <c r="E39" s="231"/>
      <c r="F39" s="231"/>
      <c r="G39" s="9">
        <v>31</v>
      </c>
      <c r="H39" s="48">
        <f>H36+H37+H38</f>
        <v>169186800</v>
      </c>
      <c r="I39" s="48">
        <f t="shared" ref="I39:Y39" si="8">I36+I37+I38</f>
        <v>88107087</v>
      </c>
      <c r="J39" s="48">
        <f t="shared" si="8"/>
        <v>8459340</v>
      </c>
      <c r="K39" s="48">
        <f t="shared" si="8"/>
        <v>8904560</v>
      </c>
      <c r="L39" s="48">
        <f t="shared" si="8"/>
        <v>1066316</v>
      </c>
      <c r="M39" s="48">
        <f t="shared" si="8"/>
        <v>0</v>
      </c>
      <c r="N39" s="48">
        <f t="shared" si="8"/>
        <v>22889786</v>
      </c>
      <c r="O39" s="48">
        <f t="shared" si="8"/>
        <v>0</v>
      </c>
      <c r="P39" s="48">
        <f t="shared" si="8"/>
        <v>0</v>
      </c>
      <c r="Q39" s="48">
        <f t="shared" si="8"/>
        <v>0</v>
      </c>
      <c r="R39" s="48">
        <f t="shared" si="8"/>
        <v>0</v>
      </c>
      <c r="S39" s="48">
        <f t="shared" si="8"/>
        <v>0</v>
      </c>
      <c r="T39" s="48">
        <f t="shared" si="8"/>
        <v>0</v>
      </c>
      <c r="U39" s="48">
        <f t="shared" si="8"/>
        <v>113640559</v>
      </c>
      <c r="V39" s="48">
        <f t="shared" si="8"/>
        <v>-9817090</v>
      </c>
      <c r="W39" s="48">
        <f t="shared" si="8"/>
        <v>400304726</v>
      </c>
      <c r="X39" s="48">
        <f t="shared" si="8"/>
        <v>0</v>
      </c>
      <c r="Y39" s="48">
        <f t="shared" si="8"/>
        <v>400304726</v>
      </c>
    </row>
    <row r="40" spans="1:25" x14ac:dyDescent="0.2">
      <c r="A40" s="230" t="s">
        <v>264</v>
      </c>
      <c r="B40" s="230"/>
      <c r="C40" s="230"/>
      <c r="D40" s="230"/>
      <c r="E40" s="230"/>
      <c r="F40" s="230"/>
      <c r="G40" s="8">
        <v>32</v>
      </c>
      <c r="H40" s="50">
        <v>0</v>
      </c>
      <c r="I40" s="50">
        <v>0</v>
      </c>
      <c r="J40" s="50">
        <v>0</v>
      </c>
      <c r="K40" s="50">
        <v>0</v>
      </c>
      <c r="L40" s="50">
        <v>0</v>
      </c>
      <c r="M40" s="50">
        <v>0</v>
      </c>
      <c r="N40" s="50">
        <v>0</v>
      </c>
      <c r="O40" s="50">
        <v>0</v>
      </c>
      <c r="P40" s="50">
        <v>0</v>
      </c>
      <c r="Q40" s="50">
        <v>0</v>
      </c>
      <c r="R40" s="50">
        <v>0</v>
      </c>
      <c r="S40" s="46">
        <v>0</v>
      </c>
      <c r="T40" s="46">
        <v>0</v>
      </c>
      <c r="U40" s="50">
        <v>0</v>
      </c>
      <c r="V40" s="46">
        <f>Bilanca!I95</f>
        <v>27581421</v>
      </c>
      <c r="W40" s="47">
        <f t="shared" si="7"/>
        <v>27581421</v>
      </c>
      <c r="X40" s="46">
        <v>0</v>
      </c>
      <c r="Y40" s="47">
        <f t="shared" ref="Y40:Y58" si="9">W40+X40</f>
        <v>27581421</v>
      </c>
    </row>
    <row r="41" spans="1:25" x14ac:dyDescent="0.2">
      <c r="A41" s="230" t="s">
        <v>265</v>
      </c>
      <c r="B41" s="230"/>
      <c r="C41" s="230"/>
      <c r="D41" s="230"/>
      <c r="E41" s="230"/>
      <c r="F41" s="230"/>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7"/>
        <v>0</v>
      </c>
      <c r="X41" s="46">
        <v>0</v>
      </c>
      <c r="Y41" s="47">
        <f t="shared" si="9"/>
        <v>0</v>
      </c>
    </row>
    <row r="42" spans="1:25" ht="27" customHeight="1" x14ac:dyDescent="0.2">
      <c r="A42" s="230" t="s">
        <v>277</v>
      </c>
      <c r="B42" s="230"/>
      <c r="C42" s="230"/>
      <c r="D42" s="230"/>
      <c r="E42" s="230"/>
      <c r="F42" s="23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7"/>
        <v>0</v>
      </c>
      <c r="X42" s="46">
        <v>0</v>
      </c>
      <c r="Y42" s="47">
        <f t="shared" si="9"/>
        <v>0</v>
      </c>
    </row>
    <row r="43" spans="1:25" ht="37.5" customHeight="1" x14ac:dyDescent="0.2">
      <c r="A43" s="230" t="s">
        <v>411</v>
      </c>
      <c r="B43" s="230"/>
      <c r="C43" s="230"/>
      <c r="D43" s="230"/>
      <c r="E43" s="230"/>
      <c r="F43" s="23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7"/>
        <v>0</v>
      </c>
      <c r="X43" s="46">
        <v>0</v>
      </c>
      <c r="Y43" s="47">
        <f t="shared" si="9"/>
        <v>0</v>
      </c>
    </row>
    <row r="44" spans="1:25" ht="21" customHeight="1" x14ac:dyDescent="0.2">
      <c r="A44" s="230" t="s">
        <v>267</v>
      </c>
      <c r="B44" s="230"/>
      <c r="C44" s="230"/>
      <c r="D44" s="230"/>
      <c r="E44" s="230"/>
      <c r="F44" s="23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7"/>
        <v>0</v>
      </c>
      <c r="X44" s="46">
        <v>0</v>
      </c>
      <c r="Y44" s="47">
        <f t="shared" si="9"/>
        <v>0</v>
      </c>
    </row>
    <row r="45" spans="1:25" ht="29.25" customHeight="1" x14ac:dyDescent="0.2">
      <c r="A45" s="230" t="s">
        <v>268</v>
      </c>
      <c r="B45" s="230"/>
      <c r="C45" s="230"/>
      <c r="D45" s="230"/>
      <c r="E45" s="230"/>
      <c r="F45" s="23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7"/>
        <v>0</v>
      </c>
      <c r="X45" s="46">
        <v>0</v>
      </c>
      <c r="Y45" s="47">
        <f t="shared" si="9"/>
        <v>0</v>
      </c>
    </row>
    <row r="46" spans="1:25" ht="21" customHeight="1" x14ac:dyDescent="0.2">
      <c r="A46" s="230" t="s">
        <v>278</v>
      </c>
      <c r="B46" s="230"/>
      <c r="C46" s="230"/>
      <c r="D46" s="230"/>
      <c r="E46" s="230"/>
      <c r="F46" s="23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7"/>
        <v>0</v>
      </c>
      <c r="X46" s="46">
        <v>0</v>
      </c>
      <c r="Y46" s="47">
        <f t="shared" si="9"/>
        <v>0</v>
      </c>
    </row>
    <row r="47" spans="1:25" x14ac:dyDescent="0.2">
      <c r="A47" s="230" t="s">
        <v>270</v>
      </c>
      <c r="B47" s="230"/>
      <c r="C47" s="230"/>
      <c r="D47" s="230"/>
      <c r="E47" s="230"/>
      <c r="F47" s="230"/>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7"/>
        <v>0</v>
      </c>
      <c r="X47" s="46">
        <v>0</v>
      </c>
      <c r="Y47" s="47">
        <f t="shared" si="9"/>
        <v>0</v>
      </c>
    </row>
    <row r="48" spans="1:25" x14ac:dyDescent="0.2">
      <c r="A48" s="230" t="s">
        <v>271</v>
      </c>
      <c r="B48" s="230"/>
      <c r="C48" s="230"/>
      <c r="D48" s="230"/>
      <c r="E48" s="230"/>
      <c r="F48" s="230"/>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7"/>
        <v>0</v>
      </c>
      <c r="X48" s="46">
        <v>0</v>
      </c>
      <c r="Y48" s="47">
        <f t="shared" si="9"/>
        <v>0</v>
      </c>
    </row>
    <row r="49" spans="1:25" x14ac:dyDescent="0.2">
      <c r="A49" s="230" t="s">
        <v>272</v>
      </c>
      <c r="B49" s="230"/>
      <c r="C49" s="230"/>
      <c r="D49" s="230"/>
      <c r="E49" s="230"/>
      <c r="F49" s="230"/>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7"/>
        <v>0</v>
      </c>
      <c r="X49" s="46">
        <v>0</v>
      </c>
      <c r="Y49" s="47">
        <f t="shared" si="9"/>
        <v>0</v>
      </c>
    </row>
    <row r="50" spans="1:25" ht="24" customHeight="1" x14ac:dyDescent="0.2">
      <c r="A50" s="230" t="s">
        <v>412</v>
      </c>
      <c r="B50" s="230"/>
      <c r="C50" s="230"/>
      <c r="D50" s="230"/>
      <c r="E50" s="230"/>
      <c r="F50" s="230"/>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7"/>
        <v>0</v>
      </c>
      <c r="X50" s="46">
        <v>0</v>
      </c>
      <c r="Y50" s="47">
        <f t="shared" si="9"/>
        <v>0</v>
      </c>
    </row>
    <row r="51" spans="1:25" ht="26.25" customHeight="1" x14ac:dyDescent="0.2">
      <c r="A51" s="230" t="s">
        <v>413</v>
      </c>
      <c r="B51" s="230"/>
      <c r="C51" s="230"/>
      <c r="D51" s="230"/>
      <c r="E51" s="230"/>
      <c r="F51" s="23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7"/>
        <v>0</v>
      </c>
      <c r="X51" s="46">
        <v>0</v>
      </c>
      <c r="Y51" s="47">
        <f t="shared" si="9"/>
        <v>0</v>
      </c>
    </row>
    <row r="52" spans="1:25" ht="22.5" customHeight="1" x14ac:dyDescent="0.2">
      <c r="A52" s="230" t="s">
        <v>414</v>
      </c>
      <c r="B52" s="230"/>
      <c r="C52" s="230"/>
      <c r="D52" s="230"/>
      <c r="E52" s="230"/>
      <c r="F52" s="23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7"/>
        <v>0</v>
      </c>
      <c r="X52" s="46">
        <v>0</v>
      </c>
      <c r="Y52" s="47">
        <f t="shared" si="9"/>
        <v>0</v>
      </c>
    </row>
    <row r="53" spans="1:25" x14ac:dyDescent="0.2">
      <c r="A53" s="230" t="s">
        <v>273</v>
      </c>
      <c r="B53" s="230"/>
      <c r="C53" s="230"/>
      <c r="D53" s="230"/>
      <c r="E53" s="230"/>
      <c r="F53" s="230"/>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7"/>
        <v>0</v>
      </c>
      <c r="X53" s="46">
        <v>0</v>
      </c>
      <c r="Y53" s="47">
        <f t="shared" si="9"/>
        <v>0</v>
      </c>
    </row>
    <row r="54" spans="1:25" x14ac:dyDescent="0.2">
      <c r="A54" s="230" t="s">
        <v>415</v>
      </c>
      <c r="B54" s="230"/>
      <c r="C54" s="230"/>
      <c r="D54" s="230"/>
      <c r="E54" s="230"/>
      <c r="F54" s="230"/>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7"/>
        <v>0</v>
      </c>
      <c r="X54" s="46">
        <v>0</v>
      </c>
      <c r="Y54" s="47">
        <f t="shared" si="9"/>
        <v>0</v>
      </c>
    </row>
    <row r="55" spans="1:25" x14ac:dyDescent="0.2">
      <c r="A55" s="230" t="s">
        <v>424</v>
      </c>
      <c r="B55" s="230"/>
      <c r="C55" s="230"/>
      <c r="D55" s="230"/>
      <c r="E55" s="230"/>
      <c r="F55" s="230"/>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7"/>
        <v>0</v>
      </c>
      <c r="X55" s="46">
        <v>0</v>
      </c>
      <c r="Y55" s="47">
        <f t="shared" si="9"/>
        <v>0</v>
      </c>
    </row>
    <row r="56" spans="1:25" x14ac:dyDescent="0.2">
      <c r="A56" s="230" t="s">
        <v>416</v>
      </c>
      <c r="B56" s="230"/>
      <c r="C56" s="230"/>
      <c r="D56" s="230"/>
      <c r="E56" s="230"/>
      <c r="F56" s="230"/>
      <c r="G56" s="8">
        <v>48</v>
      </c>
      <c r="H56" s="46">
        <v>0</v>
      </c>
      <c r="I56" s="46">
        <v>0</v>
      </c>
      <c r="J56" s="46">
        <v>0</v>
      </c>
      <c r="K56" s="46">
        <v>0</v>
      </c>
      <c r="L56" s="46">
        <v>0</v>
      </c>
      <c r="M56" s="46">
        <v>0</v>
      </c>
      <c r="N56" s="46">
        <v>0</v>
      </c>
      <c r="O56" s="46">
        <v>0</v>
      </c>
      <c r="P56" s="46">
        <v>0</v>
      </c>
      <c r="Q56" s="46">
        <v>0</v>
      </c>
      <c r="R56" s="46">
        <v>0</v>
      </c>
      <c r="S56" s="46">
        <v>0</v>
      </c>
      <c r="T56" s="46">
        <v>0</v>
      </c>
      <c r="U56" s="46">
        <f>Bilanca!H94</f>
        <v>-9817090</v>
      </c>
      <c r="V56" s="46">
        <f>-U56</f>
        <v>9817090</v>
      </c>
      <c r="W56" s="47">
        <f t="shared" si="7"/>
        <v>0</v>
      </c>
      <c r="X56" s="46">
        <v>0</v>
      </c>
      <c r="Y56" s="47">
        <f t="shared" si="9"/>
        <v>0</v>
      </c>
    </row>
    <row r="57" spans="1:25" x14ac:dyDescent="0.2">
      <c r="A57" s="230" t="s">
        <v>425</v>
      </c>
      <c r="B57" s="230"/>
      <c r="C57" s="230"/>
      <c r="D57" s="230"/>
      <c r="E57" s="230"/>
      <c r="F57" s="230"/>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7"/>
        <v>0</v>
      </c>
      <c r="X57" s="46">
        <v>0</v>
      </c>
      <c r="Y57" s="47">
        <f t="shared" si="9"/>
        <v>0</v>
      </c>
    </row>
    <row r="58" spans="1:25" x14ac:dyDescent="0.2">
      <c r="A58" s="230" t="s">
        <v>419</v>
      </c>
      <c r="B58" s="230"/>
      <c r="C58" s="230"/>
      <c r="D58" s="230"/>
      <c r="E58" s="230"/>
      <c r="F58" s="23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7"/>
        <v>0</v>
      </c>
      <c r="X58" s="46">
        <v>0</v>
      </c>
      <c r="Y58" s="47">
        <f t="shared" si="9"/>
        <v>0</v>
      </c>
    </row>
    <row r="59" spans="1:25" ht="24" customHeight="1" x14ac:dyDescent="0.2">
      <c r="A59" s="248" t="s">
        <v>426</v>
      </c>
      <c r="B59" s="248"/>
      <c r="C59" s="248"/>
      <c r="D59" s="248"/>
      <c r="E59" s="248"/>
      <c r="F59" s="248"/>
      <c r="G59" s="10">
        <v>51</v>
      </c>
      <c r="H59" s="49">
        <f>SUM(H39:H58)</f>
        <v>169186800</v>
      </c>
      <c r="I59" s="49">
        <f t="shared" ref="I59:Y59" si="10">SUM(I39:I58)</f>
        <v>88107087</v>
      </c>
      <c r="J59" s="49">
        <f t="shared" si="10"/>
        <v>8459340</v>
      </c>
      <c r="K59" s="49">
        <f t="shared" si="10"/>
        <v>8904560</v>
      </c>
      <c r="L59" s="49">
        <f t="shared" si="10"/>
        <v>1066316</v>
      </c>
      <c r="M59" s="49">
        <f t="shared" si="10"/>
        <v>0</v>
      </c>
      <c r="N59" s="49">
        <f t="shared" si="10"/>
        <v>22889786</v>
      </c>
      <c r="O59" s="49">
        <f t="shared" si="10"/>
        <v>0</v>
      </c>
      <c r="P59" s="49">
        <f t="shared" si="10"/>
        <v>0</v>
      </c>
      <c r="Q59" s="49">
        <f t="shared" si="10"/>
        <v>0</v>
      </c>
      <c r="R59" s="49">
        <f t="shared" si="10"/>
        <v>0</v>
      </c>
      <c r="S59" s="49">
        <f t="shared" si="10"/>
        <v>0</v>
      </c>
      <c r="T59" s="49">
        <f t="shared" si="10"/>
        <v>0</v>
      </c>
      <c r="U59" s="49">
        <f t="shared" si="10"/>
        <v>103823469</v>
      </c>
      <c r="V59" s="49">
        <f t="shared" si="10"/>
        <v>27581421</v>
      </c>
      <c r="W59" s="49">
        <f t="shared" si="10"/>
        <v>427886147</v>
      </c>
      <c r="X59" s="49">
        <f t="shared" si="10"/>
        <v>0</v>
      </c>
      <c r="Y59" s="49">
        <f t="shared" si="10"/>
        <v>427886147</v>
      </c>
    </row>
    <row r="60" spans="1:25" x14ac:dyDescent="0.2">
      <c r="A60" s="249" t="s">
        <v>274</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row>
    <row r="61" spans="1:25" ht="31.5" customHeight="1" x14ac:dyDescent="0.2">
      <c r="A61" s="251" t="s">
        <v>427</v>
      </c>
      <c r="B61" s="251"/>
      <c r="C61" s="251"/>
      <c r="D61" s="251"/>
      <c r="E61" s="251"/>
      <c r="F61" s="251"/>
      <c r="G61" s="9">
        <v>52</v>
      </c>
      <c r="H61" s="48">
        <f>SUM(H41:H49)</f>
        <v>0</v>
      </c>
      <c r="I61" s="48">
        <f t="shared" ref="I61:Y61" si="11">SUM(I41:I49)</f>
        <v>0</v>
      </c>
      <c r="J61" s="48">
        <f t="shared" si="11"/>
        <v>0</v>
      </c>
      <c r="K61" s="48">
        <f t="shared" si="11"/>
        <v>0</v>
      </c>
      <c r="L61" s="48">
        <f t="shared" si="11"/>
        <v>0</v>
      </c>
      <c r="M61" s="48">
        <f t="shared" si="11"/>
        <v>0</v>
      </c>
      <c r="N61" s="48">
        <f t="shared" si="11"/>
        <v>0</v>
      </c>
      <c r="O61" s="48">
        <f t="shared" si="11"/>
        <v>0</v>
      </c>
      <c r="P61" s="48">
        <f t="shared" si="11"/>
        <v>0</v>
      </c>
      <c r="Q61" s="48">
        <f t="shared" si="11"/>
        <v>0</v>
      </c>
      <c r="R61" s="48">
        <f t="shared" si="11"/>
        <v>0</v>
      </c>
      <c r="S61" s="48">
        <f t="shared" si="11"/>
        <v>0</v>
      </c>
      <c r="T61" s="48">
        <f t="shared" si="11"/>
        <v>0</v>
      </c>
      <c r="U61" s="48">
        <f t="shared" si="11"/>
        <v>0</v>
      </c>
      <c r="V61" s="48">
        <f t="shared" si="11"/>
        <v>0</v>
      </c>
      <c r="W61" s="48">
        <f t="shared" si="11"/>
        <v>0</v>
      </c>
      <c r="X61" s="48">
        <f t="shared" si="11"/>
        <v>0</v>
      </c>
      <c r="Y61" s="48">
        <f t="shared" si="11"/>
        <v>0</v>
      </c>
    </row>
    <row r="62" spans="1:25" ht="27.75" customHeight="1" x14ac:dyDescent="0.2">
      <c r="A62" s="251" t="s">
        <v>428</v>
      </c>
      <c r="B62" s="251"/>
      <c r="C62" s="251"/>
      <c r="D62" s="251"/>
      <c r="E62" s="251"/>
      <c r="F62" s="251"/>
      <c r="G62" s="9">
        <v>53</v>
      </c>
      <c r="H62" s="48">
        <f>H40+H61</f>
        <v>0</v>
      </c>
      <c r="I62" s="48">
        <f t="shared" ref="I62:Y62" si="12">I40+I61</f>
        <v>0</v>
      </c>
      <c r="J62" s="48">
        <f t="shared" si="12"/>
        <v>0</v>
      </c>
      <c r="K62" s="48">
        <f t="shared" si="12"/>
        <v>0</v>
      </c>
      <c r="L62" s="48">
        <f t="shared" si="12"/>
        <v>0</v>
      </c>
      <c r="M62" s="48">
        <f t="shared" si="12"/>
        <v>0</v>
      </c>
      <c r="N62" s="48">
        <f t="shared" si="12"/>
        <v>0</v>
      </c>
      <c r="O62" s="48">
        <f t="shared" si="12"/>
        <v>0</v>
      </c>
      <c r="P62" s="48">
        <f t="shared" si="12"/>
        <v>0</v>
      </c>
      <c r="Q62" s="48">
        <f t="shared" si="12"/>
        <v>0</v>
      </c>
      <c r="R62" s="48">
        <f t="shared" si="12"/>
        <v>0</v>
      </c>
      <c r="S62" s="48">
        <f t="shared" si="12"/>
        <v>0</v>
      </c>
      <c r="T62" s="48">
        <f t="shared" si="12"/>
        <v>0</v>
      </c>
      <c r="U62" s="48">
        <f t="shared" si="12"/>
        <v>0</v>
      </c>
      <c r="V62" s="48">
        <f t="shared" si="12"/>
        <v>27581421</v>
      </c>
      <c r="W62" s="48">
        <f t="shared" si="12"/>
        <v>27581421</v>
      </c>
      <c r="X62" s="48">
        <f t="shared" si="12"/>
        <v>0</v>
      </c>
      <c r="Y62" s="48">
        <f t="shared" si="12"/>
        <v>27581421</v>
      </c>
    </row>
    <row r="63" spans="1:25" ht="29.25" customHeight="1" x14ac:dyDescent="0.2">
      <c r="A63" s="252" t="s">
        <v>429</v>
      </c>
      <c r="B63" s="252"/>
      <c r="C63" s="252"/>
      <c r="D63" s="252"/>
      <c r="E63" s="252"/>
      <c r="F63" s="252"/>
      <c r="G63" s="10">
        <v>54</v>
      </c>
      <c r="H63" s="49">
        <f>SUM(H50:H58)</f>
        <v>0</v>
      </c>
      <c r="I63" s="49">
        <f t="shared" ref="I63:Y63" si="13">SUM(I50:I58)</f>
        <v>0</v>
      </c>
      <c r="J63" s="49">
        <f t="shared" si="13"/>
        <v>0</v>
      </c>
      <c r="K63" s="49">
        <f t="shared" si="13"/>
        <v>0</v>
      </c>
      <c r="L63" s="49">
        <f t="shared" si="13"/>
        <v>0</v>
      </c>
      <c r="M63" s="49">
        <f t="shared" si="13"/>
        <v>0</v>
      </c>
      <c r="N63" s="49">
        <f t="shared" si="13"/>
        <v>0</v>
      </c>
      <c r="O63" s="49">
        <f t="shared" si="13"/>
        <v>0</v>
      </c>
      <c r="P63" s="49">
        <f t="shared" si="13"/>
        <v>0</v>
      </c>
      <c r="Q63" s="49">
        <f t="shared" si="13"/>
        <v>0</v>
      </c>
      <c r="R63" s="49">
        <f t="shared" si="13"/>
        <v>0</v>
      </c>
      <c r="S63" s="49">
        <f t="shared" si="13"/>
        <v>0</v>
      </c>
      <c r="T63" s="49">
        <f t="shared" si="13"/>
        <v>0</v>
      </c>
      <c r="U63" s="49">
        <f t="shared" si="13"/>
        <v>-9817090</v>
      </c>
      <c r="V63" s="49">
        <f t="shared" si="13"/>
        <v>9817090</v>
      </c>
      <c r="W63" s="49">
        <f t="shared" si="13"/>
        <v>0</v>
      </c>
      <c r="X63" s="49">
        <f t="shared" si="13"/>
        <v>0</v>
      </c>
      <c r="Y63" s="49">
        <f t="shared" si="13"/>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21:F21"/>
    <mergeCell ref="A22:F22"/>
    <mergeCell ref="A1:J1"/>
    <mergeCell ref="C2:D2"/>
    <mergeCell ref="A9:F9"/>
    <mergeCell ref="A10:F10"/>
    <mergeCell ref="A8:F8"/>
    <mergeCell ref="A3:F4"/>
    <mergeCell ref="G3:G4"/>
    <mergeCell ref="H3:W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E65517" xr:uid="{00000000-0002-0000-0500-000000000000}">
      <formula1>39448</formula1>
    </dataValidation>
    <dataValidation type="whole" operator="greaterThanOrEqual" allowBlank="1" showInputMessage="1" showErrorMessage="1" errorTitle="Pogrešan unos" error="Mogu se unijeti samo cjelobrojne pozitivne vrijednosti." sqref="I65529:J65529" xr:uid="{00000000-0002-0000-0500-000001000000}">
      <formula1>0</formula1>
    </dataValidation>
    <dataValidation type="whole" operator="notEqual" allowBlank="1" showInputMessage="1" showErrorMessage="1" errorTitle="Pogrešan unos" error="Mogu se unijeti samo cjelobrojne vrijednosti." sqref="I65520:J65528" xr:uid="{00000000-0002-0000-0500-000002000000}">
      <formula1>999999999999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3000000}">
      <formula1>9999999999</formula1>
    </dataValidation>
  </dataValidations>
  <pageMargins left="0" right="0" top="0" bottom="0"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0"/>
  <sheetViews>
    <sheetView view="pageBreakPreview" zoomScale="60" zoomScaleNormal="64" workbookViewId="0">
      <selection activeCell="A4" sqref="A4:I4"/>
    </sheetView>
  </sheetViews>
  <sheetFormatPr defaultRowHeight="12.75" x14ac:dyDescent="0.2"/>
  <cols>
    <col min="2" max="2" width="15" customWidth="1"/>
    <col min="3" max="3" width="26.85546875" customWidth="1"/>
    <col min="4" max="4" width="16.5703125" customWidth="1"/>
    <col min="5" max="5" width="29.42578125" customWidth="1"/>
    <col min="7" max="7" width="13.5703125" customWidth="1"/>
    <col min="8" max="8" width="66.85546875" customWidth="1"/>
    <col min="9" max="9" width="16" customWidth="1"/>
    <col min="10" max="10" width="2.5703125" customWidth="1"/>
  </cols>
  <sheetData>
    <row r="1" spans="1:10" x14ac:dyDescent="0.2">
      <c r="A1" s="254" t="s">
        <v>469</v>
      </c>
      <c r="B1" s="255"/>
      <c r="C1" s="255"/>
      <c r="D1" s="255"/>
      <c r="E1" s="255"/>
      <c r="F1" s="255"/>
      <c r="G1" s="255"/>
      <c r="H1" s="255"/>
      <c r="I1" s="255"/>
      <c r="J1" s="255"/>
    </row>
    <row r="2" spans="1:10" x14ac:dyDescent="0.2">
      <c r="A2" s="255"/>
      <c r="B2" s="255"/>
      <c r="C2" s="255"/>
      <c r="D2" s="255"/>
      <c r="E2" s="255"/>
      <c r="F2" s="255"/>
      <c r="G2" s="255"/>
      <c r="H2" s="255"/>
      <c r="I2" s="255"/>
      <c r="J2" s="255"/>
    </row>
    <row r="3" spans="1:10" x14ac:dyDescent="0.2">
      <c r="A3" s="255"/>
      <c r="B3" s="255"/>
      <c r="C3" s="255"/>
      <c r="D3" s="255"/>
      <c r="E3" s="255"/>
      <c r="F3" s="255"/>
      <c r="G3" s="255"/>
      <c r="H3" s="255"/>
      <c r="I3" s="255"/>
      <c r="J3" s="255"/>
    </row>
    <row r="4" spans="1:10" x14ac:dyDescent="0.2">
      <c r="A4" s="255"/>
      <c r="B4" s="255"/>
      <c r="C4" s="255"/>
      <c r="D4" s="255"/>
      <c r="E4" s="255"/>
      <c r="F4" s="255"/>
      <c r="G4" s="255"/>
      <c r="H4" s="255"/>
      <c r="I4" s="255"/>
      <c r="J4" s="255"/>
    </row>
    <row r="5" spans="1:10" x14ac:dyDescent="0.2">
      <c r="A5" s="255"/>
      <c r="B5" s="255"/>
      <c r="C5" s="255"/>
      <c r="D5" s="255"/>
      <c r="E5" s="255"/>
      <c r="F5" s="255"/>
      <c r="G5" s="255"/>
      <c r="H5" s="255"/>
      <c r="I5" s="255"/>
      <c r="J5" s="255"/>
    </row>
    <row r="6" spans="1:10" x14ac:dyDescent="0.2">
      <c r="A6" s="255"/>
      <c r="B6" s="255"/>
      <c r="C6" s="255"/>
      <c r="D6" s="255"/>
      <c r="E6" s="255"/>
      <c r="F6" s="255"/>
      <c r="G6" s="255"/>
      <c r="H6" s="255"/>
      <c r="I6" s="255"/>
      <c r="J6" s="255"/>
    </row>
    <row r="7" spans="1:10" ht="42" customHeight="1" x14ac:dyDescent="0.2">
      <c r="A7" s="255"/>
      <c r="B7" s="255"/>
      <c r="C7" s="255"/>
      <c r="D7" s="255"/>
      <c r="E7" s="255"/>
      <c r="F7" s="255"/>
      <c r="G7" s="255"/>
      <c r="H7" s="255"/>
      <c r="I7" s="255"/>
      <c r="J7" s="255"/>
    </row>
    <row r="8" spans="1:10" ht="30" customHeight="1" x14ac:dyDescent="0.2">
      <c r="A8" s="255"/>
      <c r="B8" s="255"/>
      <c r="C8" s="255"/>
      <c r="D8" s="255"/>
      <c r="E8" s="255"/>
      <c r="F8" s="255"/>
      <c r="G8" s="255"/>
      <c r="H8" s="255"/>
      <c r="I8" s="255"/>
      <c r="J8" s="255"/>
    </row>
    <row r="9" spans="1:10" x14ac:dyDescent="0.2">
      <c r="A9" s="255"/>
      <c r="B9" s="255"/>
      <c r="C9" s="255"/>
      <c r="D9" s="255"/>
      <c r="E9" s="255"/>
      <c r="F9" s="255"/>
      <c r="G9" s="255"/>
      <c r="H9" s="255"/>
      <c r="I9" s="255"/>
      <c r="J9" s="255"/>
    </row>
    <row r="10" spans="1:10" x14ac:dyDescent="0.2">
      <c r="A10" s="255"/>
      <c r="B10" s="255"/>
      <c r="C10" s="255"/>
      <c r="D10" s="255"/>
      <c r="E10" s="255"/>
      <c r="F10" s="255"/>
      <c r="G10" s="255"/>
      <c r="H10" s="255"/>
      <c r="I10" s="255"/>
      <c r="J10" s="255"/>
    </row>
    <row r="11" spans="1:10" ht="30" customHeight="1" x14ac:dyDescent="0.2">
      <c r="A11" s="255"/>
      <c r="B11" s="255"/>
      <c r="C11" s="255"/>
      <c r="D11" s="255"/>
      <c r="E11" s="255"/>
      <c r="F11" s="255"/>
      <c r="G11" s="255"/>
      <c r="H11" s="255"/>
      <c r="I11" s="255"/>
      <c r="J11" s="255"/>
    </row>
    <row r="12" spans="1:10" ht="30" customHeight="1" x14ac:dyDescent="0.2">
      <c r="A12" s="255"/>
      <c r="B12" s="255"/>
      <c r="C12" s="255"/>
      <c r="D12" s="255"/>
      <c r="E12" s="255"/>
      <c r="F12" s="255"/>
      <c r="G12" s="255"/>
      <c r="H12" s="255"/>
      <c r="I12" s="255"/>
      <c r="J12" s="255"/>
    </row>
    <row r="13" spans="1:10" ht="90.75" customHeight="1" x14ac:dyDescent="0.2">
      <c r="A13" s="255"/>
      <c r="B13" s="255"/>
      <c r="C13" s="255"/>
      <c r="D13" s="255"/>
      <c r="E13" s="255"/>
      <c r="F13" s="255"/>
      <c r="G13" s="255"/>
      <c r="H13" s="255"/>
      <c r="I13" s="255"/>
      <c r="J13" s="255"/>
    </row>
    <row r="14" spans="1:10" ht="90.75" customHeight="1" x14ac:dyDescent="0.2">
      <c r="A14" s="255"/>
      <c r="B14" s="255"/>
      <c r="C14" s="255"/>
      <c r="D14" s="255"/>
      <c r="E14" s="255"/>
      <c r="F14" s="255"/>
      <c r="G14" s="255"/>
      <c r="H14" s="255"/>
      <c r="I14" s="255"/>
      <c r="J14" s="255"/>
    </row>
    <row r="15" spans="1:10" ht="90.75" customHeight="1" x14ac:dyDescent="0.2">
      <c r="A15" s="255"/>
      <c r="B15" s="255"/>
      <c r="C15" s="255"/>
      <c r="D15" s="255"/>
      <c r="E15" s="255"/>
      <c r="F15" s="255"/>
      <c r="G15" s="255"/>
      <c r="H15" s="255"/>
      <c r="I15" s="255"/>
      <c r="J15" s="255"/>
    </row>
    <row r="16" spans="1:10" ht="90.75" customHeight="1" x14ac:dyDescent="0.2">
      <c r="A16" s="255"/>
      <c r="B16" s="255"/>
      <c r="C16" s="255"/>
      <c r="D16" s="255"/>
      <c r="E16" s="255"/>
      <c r="F16" s="255"/>
      <c r="G16" s="255"/>
      <c r="H16" s="255"/>
      <c r="I16" s="255"/>
      <c r="J16" s="255"/>
    </row>
    <row r="17" spans="1:10" ht="24.75" customHeight="1" x14ac:dyDescent="0.2">
      <c r="A17" s="255"/>
      <c r="B17" s="255"/>
      <c r="C17" s="255"/>
      <c r="D17" s="255"/>
      <c r="E17" s="255"/>
      <c r="F17" s="255"/>
      <c r="G17" s="255"/>
      <c r="H17" s="255"/>
      <c r="I17" s="255"/>
      <c r="J17" s="255"/>
    </row>
    <row r="18" spans="1:10" ht="24.75" customHeight="1" x14ac:dyDescent="0.2">
      <c r="A18" s="255"/>
      <c r="B18" s="255"/>
      <c r="C18" s="255"/>
      <c r="D18" s="255"/>
      <c r="E18" s="255"/>
      <c r="F18" s="255"/>
      <c r="G18" s="255"/>
      <c r="H18" s="255"/>
      <c r="I18" s="255"/>
      <c r="J18" s="255"/>
    </row>
    <row r="19" spans="1:10" ht="24.75" customHeight="1" x14ac:dyDescent="0.2">
      <c r="A19" s="255"/>
      <c r="B19" s="255"/>
      <c r="C19" s="255"/>
      <c r="D19" s="255"/>
      <c r="E19" s="255"/>
      <c r="F19" s="255"/>
      <c r="G19" s="255"/>
      <c r="H19" s="255"/>
      <c r="I19" s="255"/>
      <c r="J19" s="255"/>
    </row>
    <row r="20" spans="1:10" ht="24.75" customHeight="1" x14ac:dyDescent="0.2">
      <c r="A20" s="255"/>
      <c r="B20" s="255"/>
      <c r="C20" s="255"/>
      <c r="D20" s="255"/>
      <c r="E20" s="255"/>
      <c r="F20" s="255"/>
      <c r="G20" s="255"/>
      <c r="H20" s="255"/>
      <c r="I20" s="255"/>
      <c r="J20" s="255"/>
    </row>
    <row r="21" spans="1:10" x14ac:dyDescent="0.2">
      <c r="A21" s="255"/>
      <c r="B21" s="255"/>
      <c r="C21" s="255"/>
      <c r="D21" s="255"/>
      <c r="E21" s="255"/>
      <c r="F21" s="255"/>
      <c r="G21" s="255"/>
      <c r="H21" s="255"/>
      <c r="I21" s="255"/>
      <c r="J21" s="255"/>
    </row>
    <row r="22" spans="1:10" ht="48.75" customHeight="1" x14ac:dyDescent="0.2">
      <c r="A22" s="255"/>
      <c r="B22" s="255"/>
      <c r="C22" s="255"/>
      <c r="D22" s="255"/>
      <c r="E22" s="255"/>
      <c r="F22" s="255"/>
      <c r="G22" s="255"/>
      <c r="H22" s="255"/>
      <c r="I22" s="255"/>
      <c r="J22" s="255"/>
    </row>
    <row r="23" spans="1:10" ht="66.75" customHeight="1" x14ac:dyDescent="0.2">
      <c r="A23" s="255"/>
      <c r="B23" s="255"/>
      <c r="C23" s="255"/>
      <c r="D23" s="255"/>
      <c r="E23" s="255"/>
      <c r="F23" s="255"/>
      <c r="G23" s="255"/>
      <c r="H23" s="255"/>
      <c r="I23" s="255"/>
      <c r="J23" s="255"/>
    </row>
    <row r="24" spans="1:10" ht="31.5" customHeight="1" x14ac:dyDescent="0.2">
      <c r="A24" s="255"/>
      <c r="B24" s="255"/>
      <c r="C24" s="255"/>
      <c r="D24" s="255"/>
      <c r="E24" s="255"/>
      <c r="F24" s="255"/>
      <c r="G24" s="255"/>
      <c r="H24" s="255"/>
      <c r="I24" s="255"/>
      <c r="J24" s="255"/>
    </row>
    <row r="25" spans="1:10" ht="102.75" customHeight="1" x14ac:dyDescent="0.2">
      <c r="A25" s="255"/>
      <c r="B25" s="255"/>
      <c r="C25" s="255"/>
      <c r="D25" s="255"/>
      <c r="E25" s="255"/>
      <c r="F25" s="255"/>
      <c r="G25" s="255"/>
      <c r="H25" s="255"/>
      <c r="I25" s="255"/>
      <c r="J25" s="255"/>
    </row>
    <row r="26" spans="1:10" ht="135.75" customHeight="1" x14ac:dyDescent="0.2">
      <c r="A26" s="255"/>
      <c r="B26" s="255"/>
      <c r="C26" s="255"/>
      <c r="D26" s="255"/>
      <c r="E26" s="255"/>
      <c r="F26" s="255"/>
      <c r="G26" s="255"/>
      <c r="H26" s="255"/>
      <c r="I26" s="255"/>
      <c r="J26" s="255"/>
    </row>
    <row r="27" spans="1:10" ht="75" customHeight="1" x14ac:dyDescent="0.2">
      <c r="A27" s="255"/>
      <c r="B27" s="255"/>
      <c r="C27" s="255"/>
      <c r="D27" s="255"/>
      <c r="E27" s="255"/>
      <c r="F27" s="255"/>
      <c r="G27" s="255"/>
      <c r="H27" s="255"/>
      <c r="I27" s="255"/>
      <c r="J27" s="255"/>
    </row>
    <row r="28" spans="1:10" ht="243.75" customHeight="1" x14ac:dyDescent="0.2">
      <c r="A28" s="255"/>
      <c r="B28" s="255"/>
      <c r="C28" s="255"/>
      <c r="D28" s="255"/>
      <c r="E28" s="255"/>
      <c r="F28" s="255"/>
      <c r="G28" s="255"/>
      <c r="H28" s="255"/>
      <c r="I28" s="255"/>
      <c r="J28" s="255"/>
    </row>
    <row r="29" spans="1:10" ht="228.75" customHeight="1" x14ac:dyDescent="0.2">
      <c r="A29" s="255"/>
      <c r="B29" s="255"/>
      <c r="C29" s="255"/>
      <c r="D29" s="255"/>
      <c r="E29" s="255"/>
      <c r="F29" s="255"/>
      <c r="G29" s="255"/>
      <c r="H29" s="255"/>
      <c r="I29" s="255"/>
      <c r="J29" s="255"/>
    </row>
    <row r="30" spans="1:10" ht="22.5" customHeight="1" x14ac:dyDescent="0.2">
      <c r="A30" s="255"/>
      <c r="B30" s="255"/>
      <c r="C30" s="255"/>
      <c r="D30" s="255"/>
      <c r="E30" s="255"/>
      <c r="F30" s="255"/>
      <c r="G30" s="255"/>
      <c r="H30" s="255"/>
      <c r="I30" s="255"/>
      <c r="J30" s="255"/>
    </row>
    <row r="31" spans="1:10" ht="20.100000000000001" customHeight="1" x14ac:dyDescent="0.2">
      <c r="A31" s="256" t="s">
        <v>468</v>
      </c>
      <c r="B31" s="257"/>
      <c r="C31" s="257"/>
      <c r="D31" s="257"/>
      <c r="E31" s="257"/>
      <c r="F31" s="257"/>
      <c r="G31" s="257"/>
      <c r="H31" s="257"/>
      <c r="I31" s="257"/>
      <c r="J31" s="257"/>
    </row>
    <row r="32" spans="1:10" ht="20.100000000000001" customHeight="1" x14ac:dyDescent="0.2">
      <c r="A32" s="257"/>
      <c r="B32" s="257"/>
      <c r="C32" s="257"/>
      <c r="D32" s="257"/>
      <c r="E32" s="257"/>
      <c r="F32" s="257"/>
      <c r="G32" s="257"/>
      <c r="H32" s="257"/>
      <c r="I32" s="257"/>
      <c r="J32" s="257"/>
    </row>
    <row r="33" spans="1:10" ht="20.100000000000001" customHeight="1" x14ac:dyDescent="0.2">
      <c r="A33" s="257"/>
      <c r="B33" s="257"/>
      <c r="C33" s="257"/>
      <c r="D33" s="257"/>
      <c r="E33" s="257"/>
      <c r="F33" s="257"/>
      <c r="G33" s="257"/>
      <c r="H33" s="257"/>
      <c r="I33" s="257"/>
      <c r="J33" s="257"/>
    </row>
    <row r="34" spans="1:10" ht="20.100000000000001" customHeight="1" x14ac:dyDescent="0.2">
      <c r="A34" s="257"/>
      <c r="B34" s="257"/>
      <c r="C34" s="257"/>
      <c r="D34" s="257"/>
      <c r="E34" s="257"/>
      <c r="F34" s="257"/>
      <c r="G34" s="257"/>
      <c r="H34" s="257"/>
      <c r="I34" s="257"/>
      <c r="J34" s="257"/>
    </row>
    <row r="35" spans="1:10" ht="20.100000000000001" customHeight="1" x14ac:dyDescent="0.2">
      <c r="A35" s="257"/>
      <c r="B35" s="257"/>
      <c r="C35" s="257"/>
      <c r="D35" s="257"/>
      <c r="E35" s="257"/>
      <c r="F35" s="257"/>
      <c r="G35" s="257"/>
      <c r="H35" s="257"/>
      <c r="I35" s="257"/>
      <c r="J35" s="257"/>
    </row>
    <row r="36" spans="1:10" ht="20.100000000000001" customHeight="1" x14ac:dyDescent="0.2">
      <c r="A36" s="257"/>
      <c r="B36" s="257"/>
      <c r="C36" s="257"/>
      <c r="D36" s="257"/>
      <c r="E36" s="257"/>
      <c r="F36" s="257"/>
      <c r="G36" s="257"/>
      <c r="H36" s="257"/>
      <c r="I36" s="257"/>
      <c r="J36" s="257"/>
    </row>
    <row r="37" spans="1:10" ht="20.100000000000001" customHeight="1" x14ac:dyDescent="0.2">
      <c r="A37" s="257"/>
      <c r="B37" s="257"/>
      <c r="C37" s="257"/>
      <c r="D37" s="257"/>
      <c r="E37" s="257"/>
      <c r="F37" s="257"/>
      <c r="G37" s="257"/>
      <c r="H37" s="257"/>
      <c r="I37" s="257"/>
      <c r="J37" s="257"/>
    </row>
    <row r="38" spans="1:10" ht="20.100000000000001" customHeight="1" x14ac:dyDescent="0.2">
      <c r="A38" s="257"/>
      <c r="B38" s="257"/>
      <c r="C38" s="257"/>
      <c r="D38" s="257"/>
      <c r="E38" s="257"/>
      <c r="F38" s="257"/>
      <c r="G38" s="257"/>
      <c r="H38" s="257"/>
      <c r="I38" s="257"/>
      <c r="J38" s="257"/>
    </row>
    <row r="39" spans="1:10" ht="20.100000000000001" customHeight="1" x14ac:dyDescent="0.2">
      <c r="A39" s="257"/>
      <c r="B39" s="257"/>
      <c r="C39" s="257"/>
      <c r="D39" s="257"/>
      <c r="E39" s="257"/>
      <c r="F39" s="257"/>
      <c r="G39" s="257"/>
      <c r="H39" s="257"/>
      <c r="I39" s="257"/>
      <c r="J39" s="257"/>
    </row>
    <row r="40" spans="1:10" ht="20.100000000000001" customHeight="1" x14ac:dyDescent="0.2">
      <c r="A40" s="257"/>
      <c r="B40" s="257"/>
      <c r="C40" s="257"/>
      <c r="D40" s="257"/>
      <c r="E40" s="257"/>
      <c r="F40" s="257"/>
      <c r="G40" s="257"/>
      <c r="H40" s="257"/>
      <c r="I40" s="257"/>
      <c r="J40" s="257"/>
    </row>
    <row r="41" spans="1:10" ht="20.100000000000001" customHeight="1" x14ac:dyDescent="0.2">
      <c r="A41" s="257"/>
      <c r="B41" s="257"/>
      <c r="C41" s="257"/>
      <c r="D41" s="257"/>
      <c r="E41" s="257"/>
      <c r="F41" s="257"/>
      <c r="G41" s="257"/>
      <c r="H41" s="257"/>
      <c r="I41" s="257"/>
      <c r="J41" s="257"/>
    </row>
    <row r="42" spans="1:10" ht="20.100000000000001" customHeight="1" x14ac:dyDescent="0.2">
      <c r="A42" s="257"/>
      <c r="B42" s="257"/>
      <c r="C42" s="257"/>
      <c r="D42" s="257"/>
      <c r="E42" s="257"/>
      <c r="F42" s="257"/>
      <c r="G42" s="257"/>
      <c r="H42" s="257"/>
      <c r="I42" s="257"/>
      <c r="J42" s="257"/>
    </row>
    <row r="43" spans="1:10" ht="20.100000000000001" customHeight="1" x14ac:dyDescent="0.2">
      <c r="A43" s="257"/>
      <c r="B43" s="257"/>
      <c r="C43" s="257"/>
      <c r="D43" s="257"/>
      <c r="E43" s="257"/>
      <c r="F43" s="257"/>
      <c r="G43" s="257"/>
      <c r="H43" s="257"/>
      <c r="I43" s="257"/>
      <c r="J43" s="257"/>
    </row>
    <row r="44" spans="1:10" ht="20.100000000000001" customHeight="1" x14ac:dyDescent="0.2">
      <c r="A44" s="257"/>
      <c r="B44" s="257"/>
      <c r="C44" s="257"/>
      <c r="D44" s="257"/>
      <c r="E44" s="257"/>
      <c r="F44" s="257"/>
      <c r="G44" s="257"/>
      <c r="H44" s="257"/>
      <c r="I44" s="257"/>
      <c r="J44" s="257"/>
    </row>
    <row r="45" spans="1:10" ht="20.100000000000001" customHeight="1" x14ac:dyDescent="0.2">
      <c r="A45" s="257"/>
      <c r="B45" s="257"/>
      <c r="C45" s="257"/>
      <c r="D45" s="257"/>
      <c r="E45" s="257"/>
      <c r="F45" s="257"/>
      <c r="G45" s="257"/>
      <c r="H45" s="257"/>
      <c r="I45" s="257"/>
      <c r="J45" s="257"/>
    </row>
    <row r="46" spans="1:10" ht="20.100000000000001" customHeight="1" x14ac:dyDescent="0.2">
      <c r="A46" s="257"/>
      <c r="B46" s="257"/>
      <c r="C46" s="257"/>
      <c r="D46" s="257"/>
      <c r="E46" s="257"/>
      <c r="F46" s="257"/>
      <c r="G46" s="257"/>
      <c r="H46" s="257"/>
      <c r="I46" s="257"/>
      <c r="J46" s="257"/>
    </row>
    <row r="47" spans="1:10" ht="20.100000000000001" customHeight="1" x14ac:dyDescent="0.2">
      <c r="A47" s="257"/>
      <c r="B47" s="257"/>
      <c r="C47" s="257"/>
      <c r="D47" s="257"/>
      <c r="E47" s="257"/>
      <c r="F47" s="257"/>
      <c r="G47" s="257"/>
      <c r="H47" s="257"/>
      <c r="I47" s="257"/>
      <c r="J47" s="257"/>
    </row>
    <row r="48" spans="1:10" ht="20.100000000000001" customHeight="1" x14ac:dyDescent="0.2">
      <c r="A48" s="257"/>
      <c r="B48" s="257"/>
      <c r="C48" s="257"/>
      <c r="D48" s="257"/>
      <c r="E48" s="257"/>
      <c r="F48" s="257"/>
      <c r="G48" s="257"/>
      <c r="H48" s="257"/>
      <c r="I48" s="257"/>
      <c r="J48" s="257"/>
    </row>
    <row r="49" spans="1:10" ht="20.100000000000001" customHeight="1" x14ac:dyDescent="0.2">
      <c r="A49" s="257"/>
      <c r="B49" s="257"/>
      <c r="C49" s="257"/>
      <c r="D49" s="257"/>
      <c r="E49" s="257"/>
      <c r="F49" s="257"/>
      <c r="G49" s="257"/>
      <c r="H49" s="257"/>
      <c r="I49" s="257"/>
      <c r="J49" s="257"/>
    </row>
    <row r="50" spans="1:10" ht="20.100000000000001" customHeight="1" x14ac:dyDescent="0.2">
      <c r="A50" s="257"/>
      <c r="B50" s="257"/>
      <c r="C50" s="257"/>
      <c r="D50" s="257"/>
      <c r="E50" s="257"/>
      <c r="F50" s="257"/>
      <c r="G50" s="257"/>
      <c r="H50" s="257"/>
      <c r="I50" s="257"/>
      <c r="J50" s="257"/>
    </row>
    <row r="51" spans="1:10" ht="108.75" customHeight="1" x14ac:dyDescent="0.2">
      <c r="A51" s="257"/>
      <c r="B51" s="257"/>
      <c r="C51" s="257"/>
      <c r="D51" s="257"/>
      <c r="E51" s="257"/>
      <c r="F51" s="257"/>
      <c r="G51" s="257"/>
      <c r="H51" s="257"/>
      <c r="I51" s="257"/>
      <c r="J51" s="257"/>
    </row>
    <row r="52" spans="1:10" ht="92.25" customHeight="1" x14ac:dyDescent="0.2">
      <c r="A52" s="257"/>
      <c r="B52" s="257"/>
      <c r="C52" s="257"/>
      <c r="D52" s="257"/>
      <c r="E52" s="257"/>
      <c r="F52" s="257"/>
      <c r="G52" s="257"/>
      <c r="H52" s="257"/>
      <c r="I52" s="257"/>
      <c r="J52" s="257"/>
    </row>
    <row r="53" spans="1:10" ht="66.75" customHeight="1" x14ac:dyDescent="0.2">
      <c r="A53" s="257"/>
      <c r="B53" s="257"/>
      <c r="C53" s="257"/>
      <c r="D53" s="257"/>
      <c r="E53" s="257"/>
      <c r="F53" s="257"/>
      <c r="G53" s="257"/>
      <c r="H53" s="257"/>
      <c r="I53" s="257"/>
      <c r="J53" s="257"/>
    </row>
    <row r="54" spans="1:10" ht="20.100000000000001" customHeight="1" x14ac:dyDescent="0.2">
      <c r="A54" s="257"/>
      <c r="B54" s="257"/>
      <c r="C54" s="257"/>
      <c r="D54" s="257"/>
      <c r="E54" s="257"/>
      <c r="F54" s="257"/>
      <c r="G54" s="257"/>
      <c r="H54" s="257"/>
      <c r="I54" s="257"/>
      <c r="J54" s="257"/>
    </row>
    <row r="55" spans="1:10" ht="20.100000000000001" customHeight="1" x14ac:dyDescent="0.2">
      <c r="A55" s="257"/>
      <c r="B55" s="257"/>
      <c r="C55" s="257"/>
      <c r="D55" s="257"/>
      <c r="E55" s="257"/>
      <c r="F55" s="257"/>
      <c r="G55" s="257"/>
      <c r="H55" s="257"/>
      <c r="I55" s="257"/>
      <c r="J55" s="257"/>
    </row>
    <row r="56" spans="1:10" ht="20.100000000000001" customHeight="1" x14ac:dyDescent="0.2">
      <c r="A56" s="257"/>
      <c r="B56" s="257"/>
      <c r="C56" s="257"/>
      <c r="D56" s="257"/>
      <c r="E56" s="257"/>
      <c r="F56" s="257"/>
      <c r="G56" s="257"/>
      <c r="H56" s="257"/>
      <c r="I56" s="257"/>
      <c r="J56" s="257"/>
    </row>
    <row r="57" spans="1:10" ht="20.100000000000001" customHeight="1" x14ac:dyDescent="0.2">
      <c r="A57" s="257"/>
      <c r="B57" s="257"/>
      <c r="C57" s="257"/>
      <c r="D57" s="257"/>
      <c r="E57" s="257"/>
      <c r="F57" s="257"/>
      <c r="G57" s="257"/>
      <c r="H57" s="257"/>
      <c r="I57" s="257"/>
      <c r="J57" s="257"/>
    </row>
    <row r="58" spans="1:10" ht="20.100000000000001" customHeight="1" x14ac:dyDescent="0.2">
      <c r="A58" s="257"/>
      <c r="B58" s="257"/>
      <c r="C58" s="257"/>
      <c r="D58" s="257"/>
      <c r="E58" s="257"/>
      <c r="F58" s="257"/>
      <c r="G58" s="257"/>
      <c r="H58" s="257"/>
      <c r="I58" s="257"/>
      <c r="J58" s="257"/>
    </row>
    <row r="59" spans="1:10" ht="87.75" customHeight="1" x14ac:dyDescent="0.2">
      <c r="A59" s="257"/>
      <c r="B59" s="257"/>
      <c r="C59" s="257"/>
      <c r="D59" s="257"/>
      <c r="E59" s="257"/>
      <c r="F59" s="257"/>
      <c r="G59" s="257"/>
      <c r="H59" s="257"/>
      <c r="I59" s="257"/>
      <c r="J59" s="257"/>
    </row>
    <row r="60" spans="1:10" ht="20.100000000000001" customHeight="1" x14ac:dyDescent="0.2">
      <c r="A60" s="257"/>
      <c r="B60" s="257"/>
      <c r="C60" s="257"/>
      <c r="D60" s="257"/>
      <c r="E60" s="257"/>
      <c r="F60" s="257"/>
      <c r="G60" s="257"/>
      <c r="H60" s="257"/>
      <c r="I60" s="257"/>
      <c r="J60" s="257"/>
    </row>
    <row r="61" spans="1:10" ht="20.100000000000001" customHeight="1" x14ac:dyDescent="0.2">
      <c r="A61" s="257"/>
      <c r="B61" s="257"/>
      <c r="C61" s="257"/>
      <c r="D61" s="257"/>
      <c r="E61" s="257"/>
      <c r="F61" s="257"/>
      <c r="G61" s="257"/>
      <c r="H61" s="257"/>
      <c r="I61" s="257"/>
      <c r="J61" s="257"/>
    </row>
    <row r="62" spans="1:10" ht="82.5" customHeight="1" x14ac:dyDescent="0.2">
      <c r="A62" s="257"/>
      <c r="B62" s="257"/>
      <c r="C62" s="257"/>
      <c r="D62" s="257"/>
      <c r="E62" s="257"/>
      <c r="F62" s="257"/>
      <c r="G62" s="257"/>
      <c r="H62" s="257"/>
      <c r="I62" s="257"/>
      <c r="J62" s="257"/>
    </row>
    <row r="63" spans="1:10" ht="19.5" customHeight="1" x14ac:dyDescent="0.2">
      <c r="A63" s="257"/>
      <c r="B63" s="257"/>
      <c r="C63" s="257"/>
      <c r="D63" s="257"/>
      <c r="E63" s="257"/>
      <c r="F63" s="257"/>
      <c r="G63" s="257"/>
      <c r="H63" s="257"/>
      <c r="I63" s="257"/>
      <c r="J63" s="257"/>
    </row>
    <row r="64" spans="1:10" ht="20.100000000000001" customHeight="1" x14ac:dyDescent="0.2">
      <c r="A64" s="257"/>
      <c r="B64" s="257"/>
      <c r="C64" s="257"/>
      <c r="D64" s="257"/>
      <c r="E64" s="257"/>
      <c r="F64" s="257"/>
      <c r="G64" s="257"/>
      <c r="H64" s="257"/>
      <c r="I64" s="257"/>
      <c r="J64" s="257"/>
    </row>
    <row r="65" spans="1:10" ht="20.100000000000001" customHeight="1" x14ac:dyDescent="0.2">
      <c r="A65" s="257"/>
      <c r="B65" s="257"/>
      <c r="C65" s="257"/>
      <c r="D65" s="257"/>
      <c r="E65" s="257"/>
      <c r="F65" s="257"/>
      <c r="G65" s="257"/>
      <c r="H65" s="257"/>
      <c r="I65" s="257"/>
      <c r="J65" s="257"/>
    </row>
    <row r="66" spans="1:10" ht="69.75" customHeight="1" x14ac:dyDescent="0.2">
      <c r="A66" s="257"/>
      <c r="B66" s="257"/>
      <c r="C66" s="257"/>
      <c r="D66" s="257"/>
      <c r="E66" s="257"/>
      <c r="F66" s="257"/>
      <c r="G66" s="257"/>
      <c r="H66" s="257"/>
      <c r="I66" s="257"/>
      <c r="J66" s="257"/>
    </row>
    <row r="67" spans="1:10" ht="57" customHeight="1" x14ac:dyDescent="0.2">
      <c r="A67" s="257"/>
      <c r="B67" s="257"/>
      <c r="C67" s="257"/>
      <c r="D67" s="257"/>
      <c r="E67" s="257"/>
      <c r="F67" s="257"/>
      <c r="G67" s="257"/>
      <c r="H67" s="257"/>
      <c r="I67" s="257"/>
      <c r="J67" s="257"/>
    </row>
    <row r="68" spans="1:10" ht="252.75" customHeight="1" x14ac:dyDescent="0.2">
      <c r="A68" s="257"/>
      <c r="B68" s="257"/>
      <c r="C68" s="257"/>
      <c r="D68" s="257"/>
      <c r="E68" s="257"/>
      <c r="F68" s="257"/>
      <c r="G68" s="257"/>
      <c r="H68" s="257"/>
      <c r="I68" s="257"/>
      <c r="J68" s="257"/>
    </row>
    <row r="69" spans="1:10" ht="69.75" customHeight="1" x14ac:dyDescent="0.2">
      <c r="A69" s="257"/>
      <c r="B69" s="257"/>
      <c r="C69" s="257"/>
      <c r="D69" s="257"/>
      <c r="E69" s="257"/>
      <c r="F69" s="257"/>
      <c r="G69" s="257"/>
      <c r="H69" s="257"/>
      <c r="I69" s="257"/>
      <c r="J69" s="257"/>
    </row>
    <row r="70" spans="1:10" ht="165.75" customHeight="1" x14ac:dyDescent="0.2">
      <c r="A70" s="257"/>
      <c r="B70" s="257"/>
      <c r="C70" s="257"/>
      <c r="D70" s="257"/>
      <c r="E70" s="257"/>
      <c r="F70" s="257"/>
      <c r="G70" s="257"/>
      <c r="H70" s="257"/>
      <c r="I70" s="257"/>
      <c r="J70" s="257"/>
    </row>
  </sheetData>
  <mergeCells count="2">
    <mergeCell ref="A1:J30"/>
    <mergeCell ref="A31:J70"/>
  </mergeCells>
  <pageMargins left="0.19685039370078741" right="0" top="0" bottom="0" header="0.31496062992125984" footer="0.31496062992125984"/>
  <pageSetup paperSize="9" scale="50" fitToWidth="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rKolegija xmlns="f00c05a3-a522-4b3b-aeec-75a37a6bc44f">14</BrKolegija>
    <Za_x0020_arhivu xmlns="ebeef9ca-c00b-443c-ae4d-d16a6508f86d" xsi:nil="true"/>
    <Prezentira xmlns="f00c05a3-a522-4b3b-aeec-75a37a6bc44f">
      <UserInfo>
        <DisplayName/>
        <AccountId xsi:nil="true"/>
        <AccountType/>
      </UserInfo>
    </Prezentira>
    <Sazetak xmlns="f00c05a3-a522-4b3b-aeec-75a37a6bc44f" xsi:nil="true"/>
    <NamjenaDokumenta xmlns="f00c05a3-a522-4b3b-aeec-75a37a6bc44f">
      <Value>Interno</Value>
    </NamjenaDokumenta>
    <KategorijaPoslovanja xmlns="f00c05a3-a522-4b3b-aeec-75a37a6bc44f">
      <Value>-</Value>
    </KategorijaPoslovanja>
    <StatusDokumenta xmlns="f00c05a3-a522-4b3b-aeec-75a37a6bc44f">-</StatusDokumenta>
    <Dileme xmlns="f00c05a3-a522-4b3b-aeec-75a37a6bc44f" xsi:nil="true"/>
    <Izradio xmlns="f00c05a3-a522-4b3b-aeec-75a37a6bc44f">
      <UserInfo>
        <DisplayName/>
        <AccountId xsi:nil="true"/>
        <AccountType/>
      </UserInfo>
    </Izradio>
    <Izreka xmlns="f00c05a3-a522-4b3b-aeec-75a37a6bc44f" xsi:nil="true"/>
    <NaslovTocke xmlns="ebeef9ca-c00b-443c-ae4d-d16a6508f86d" xsi:nil="true"/>
    <PrijedlogPostupanja xmlns="f00c05a3-a522-4b3b-aeec-75a37a6bc44f" xsi:nil="true"/>
    <TipPredmeta xmlns="f00c05a3-a522-4b3b-aeec-75a37a6bc44f">-</TipPredmeta>
    <VrstaPredmeta xmlns="f00c05a3-a522-4b3b-aeec-75a37a6bc44f">-</VrstaPredmeta>
    <Godina xmlns="f00c05a3-a522-4b3b-aeec-75a37a6bc44f">2020</Godina>
    <VrstaDokumenta xmlns="f00c05a3-a522-4b3b-aeec-75a37a6bc44f">-</Vrst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C805B28-6A5C-4C92-B366-E8DDDD798FCF}">
  <ds:schemaRefs>
    <ds:schemaRef ds:uri="http://schemas.microsoft.com/office/2006/metadata/properties"/>
    <ds:schemaRef ds:uri="http://schemas.microsoft.com/office/infopath/2007/PartnerControls"/>
    <ds:schemaRef ds:uri="f00c05a3-a522-4b3b-aeec-75a37a6bc44f"/>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2022-04-27T16:30:03Z</cp:lastPrinted>
  <dcterms:created xsi:type="dcterms:W3CDTF">2008-10-17T11:51:54Z</dcterms:created>
  <dcterms:modified xsi:type="dcterms:W3CDTF">2022-04-27T16:30:10Z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