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aveExternalLinkValues="0" codeName="ThisWorkbook" defaultThemeVersion="124226"/>
  <mc:AlternateContent xmlns:mc="http://schemas.openxmlformats.org/markup-compatibility/2006">
    <mc:Choice Requires="x15">
      <x15ac:absPath xmlns:x15ac="http://schemas.microsoft.com/office/spreadsheetml/2010/11/ac" url="https://medikazg.sharepoint.com/sites/Financije/Shared Documents/Žuta soba/REVIZIJA/REVIZIJA 2025/Izvještaji/EXCEL ZA OBJAVU/"/>
    </mc:Choice>
  </mc:AlternateContent>
  <xr:revisionPtr revIDLastSave="344" documentId="13_ncr:1_{8827CBD1-F360-43EF-ABCD-4A037D34BC73}" xr6:coauthVersionLast="47" xr6:coauthVersionMax="47" xr10:uidLastSave="{2623A9B0-FF54-4903-9C54-4AC5AB69CFA9}"/>
  <bookViews>
    <workbookView xWindow="28680" yWindow="-120" windowWidth="29040" windowHeight="15720" xr2:uid="{73F5F88F-F2C2-4C53-AF48-D60CCF968679}"/>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7" i="19" l="1"/>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0" i="22" s="1"/>
  <c r="H108" i="19"/>
  <c r="X32" i="22"/>
  <c r="X33" i="22" s="1"/>
  <c r="X34" i="22"/>
  <c r="X39" i="22"/>
  <c r="X59" i="22" s="1"/>
  <c r="X61" i="22"/>
  <c r="X62" i="22" s="1"/>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<sst xmlns="http://schemas.openxmlformats.org/spreadsheetml/2006/main" count="530" uniqueCount="466">
  <si>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</si>
  <si>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</si>
  <si>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</si>
  <si>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</si>
  <si>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</si>
  <si>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</si>
  <si>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</si>
  <si>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</si>
  <si>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</si>
  <si>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</si>
  <si>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</si>
  <si>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</si>
  <si>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</si>
  <si>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</si>
  <si>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</si>
  <si>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</si>
  <si>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</si>
  <si>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</si>
  <si>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</si>
  <si>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</si>
  <si>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</si>
  <si>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</si>
  <si>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</si>
  <si>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</si>
  <si>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</si>
  <si>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</si>
  <si>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</si>
  <si>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</si>
  <si>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</si>
  <si>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</si>
  <si>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</si>
  <si>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</si>
  <si>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</si>
  <si>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</si>
  <si>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</si>
  <si>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</si>
  <si>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</si>
  <si>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</si>
  <si>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</si>
  <si>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</si>
  <si>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</si>
  <si>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</si>
  <si>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</si>
  <si>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</si>
  <si>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</si>
  <si>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</si>
  <si>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</si>
  <si>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</si>
  <si>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</si>
  <si>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</si>
  <si>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</si>
  <si>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</si>
  <si>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</si>
  <si>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</si>
  <si>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</si>
  <si>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</si>
  <si>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</si>
  <si>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</si>
  <si>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</si>
  <si>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</si>
  <si>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</si>
  <si>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</si>
  <si>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</si>
  <si>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</si>
  <si>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</si>
  <si>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</si>
  <si>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</si>
  <si>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</si>
  <si>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</si>
  <si>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</si>
  <si>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</si>
  <si>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</si>
  <si>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</si>
  <si>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</si>
  <si>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</si>
  <si>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</si>
  <si>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</si>
  <si>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</si>
  <si>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</si>
  <si>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</si>
  <si>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</si>
  <si>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</si>
  <si>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</si>
  <si>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</si>
  <si>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</si>
  <si>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</si>
  <si>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</si>
  <si>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</si>
  <si>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</si>
  <si>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</si>
  <si>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</si>
  <si>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</si>
  <si>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</si>
  <si>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</si>
  <si>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</si>
  <si>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</si>
  <si>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</si>
  <si>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</si>
  <si>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</si>
  <si>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</si>
  <si>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</si>
  <si>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</si>
  <si>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</si>
  <si>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</si>
  <si>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</si>
  <si>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</si>
  <si>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</si>
  <si>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</si>
  <si>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</si>
  <si>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</si>
  <si>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</si>
  <si>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</si>
  <si>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</si>
  <si>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</si>
  <si>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</si>
  <si>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</si>
  <si>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</si>
  <si>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</si>
  <si>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</si>
  <si>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</si>
  <si>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</si>
  <si>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</si>
  <si>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</si>
  <si>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</si>
  <si>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</si>
  <si>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</si>
  <si>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</si>
  <si>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</si>
  <si>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</si>
  <si>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</si>
  <si>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</si>
  <si>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</si>
  <si>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</si>
  <si>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</si>
  <si>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</si>
  <si>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</si>
  <si>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</si>
  <si>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</si>
  <si>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</si>
  <si>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</si>
  <si>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</si>
  <si>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</si>
  <si>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</si>
  <si>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</si>
  <si>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</si>
  <si>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</si>
  <si>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</si>
  <si>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</si>
  <si>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</si>
  <si>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</si>
  <si>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</si>
  <si>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</si>
  <si>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</si>
  <si>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</si>
  <si>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</si>
  <si>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</si>
  <si>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</si>
  <si>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</si>
  <si>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</si>
  <si>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</si>
  <si>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</si>
  <si>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</si>
  <si>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</si>
  <si>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</si>
  <si>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</si>
  <si>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</si>
  <si>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</si>
  <si>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</si>
  <si>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</si>
  <si>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</si>
  <si>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</si>
  <si>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</si>
  <si>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</si>
  <si>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</si>
  <si>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</si>
  <si>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</si>
  <si>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</si>
  <si>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</si>
  <si>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</si>
  <si>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</si>
  <si>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</si>
  <si>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</si>
  <si>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</si>
  <si>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</si>
  <si>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</si>
  <si>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</si>
  <si>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</si>
  <si>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</si>
  <si>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</si>
  <si>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</si>
  <si>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</si>
  <si>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</si>
  <si>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</si>
  <si>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</si>
  <si>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</si>
  <si>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</si>
  <si>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</si>
  <si>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</si>
  <si>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</si>
  <si>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</si>
  <si>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</si>
  <si>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</si>
  <si>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</si>
  <si>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</si>
  <si>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</si>
  <si>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</si>
  <si>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</si>
  <si>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</si>
  <si>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</si>
  <si>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</si>
  <si>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</si>
  <si>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</si>
  <si>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</si>
  <si>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</si>
  <si>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</si>
  <si>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</si>
  <si>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</si>
  <si>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</si>
  <si>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</si>
  <si>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</si>
  <si>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</si>
  <si>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</si>
  <si>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</si>
  <si>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</si>
  <si>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</si>
  <si>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</si>
  <si>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</si>
  <si>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</si>
  <si>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</si>
  <si>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</si>
  <si>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</si>
  <si>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</si>
  <si>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</si>
  <si>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</si>
  <si>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</si>
  <si>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</si>
  <si>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</si>
  <si>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</si>
  <si>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</si>
  <si>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</si>
  <si>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</si>
  <si>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</si>
  <si>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</si>
  <si>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</si>
  <si>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</si>
  <si>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</si>
  <si>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</si>
  <si>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</si>
  <si>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</si>
  <si>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</si>
  <si>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</si>
  <si>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</si>
  <si>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</si>
  <si>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</si>
  <si>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</si>
  <si>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</si>
  <si>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</si>
  <si>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</si>
  <si>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</si>
  <si>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</si>
  <si>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</si>
  <si>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</si>
  <si>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</si>
  <si>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</si>
  <si>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</si>
  <si>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</si>
  <si>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</si>
  <si>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</si>
  <si>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</si>
  <si>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</si>
  <si>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</si>
  <si>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</si>
  <si>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</si>
  <si>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</si>
  <si>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</si>
  <si>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</si>
  <si>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</si>
  <si>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</si>
  <si>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</si>
  <si>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</si>
  <si>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</si>
  <si>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</si>
  <si>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</si>
  <si>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</si>
  <si>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</si>
  <si>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</si>
  <si>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</si>
  <si>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</si>
  <si>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</si>
  <si>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</si>
  <si>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</si>
  <si>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</si>
  <si>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</si>
  <si>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</si>
  <si>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</si>
  <si>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</si>
  <si>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</si>
  <si>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</si>
  <si>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</si>
  <si>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</si>
  <si>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</si>
  <si>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</si>
  <si>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</si>
  <si>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</si>
  <si>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</si>
  <si>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</si>
  <si>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</si>
  <si>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</si>
  <si>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</si>
  <si>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</si>
  <si>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</si>
  <si>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</si>
  <si>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</si>
  <si>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</si>
  <si>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</si>
  <si>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</si>
  <si>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</si>
  <si>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</si>
  <si>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</si>
  <si>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</si>
  <si>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</si>
  <si>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</si>
  <si>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</si>
  <si>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</si>
  <si>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</si>
  <si>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</si>
  <si>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</si>
  <si>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</si>
  <si>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</si>
  <si>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</si>
  <si>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</si>
  <si>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</si>
  <si>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</si>
  <si>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</si>
  <si>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</si>
  <si>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</si>
  <si>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</si>
  <si>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</si>
  <si>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</si>
  <si>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</si>
  <si>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</si>
  <si>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</si>
  <si>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</si>
  <si>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</si>
  <si>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</si>
  <si>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</si>
  <si>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</si>
  <si>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</si>
  <si>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</si>
  <si>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</si>
  <si>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</si>
  <si>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</si>
  <si>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</si>
  <si>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</si>
  <si>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</si>
  <si>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</si>
  <si>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</si>
  <si>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</si>
  <si>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</si>
  <si>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</si>
  <si>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</si>
  <si>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</si>
  <si>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</si>
  <si>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</si>
  <si>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</si>
  <si>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</si>
  <si>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</si>
  <si>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</si>
  <si>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</si>
  <si>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</si>
  <si>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</si>
  <si>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</si>
  <si>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</si>
  <si>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</si>
  <si>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</si>
  <si>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</si>
  <si>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</si>
  <si>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</si>
  <si>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</si>
  <si>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</si>
  <si>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</si>
  <si>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</si>
  <si>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</si>
  <si>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</si>
  <si>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</si>
  <si>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</si>
  <si>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</si>
  <si>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</si>
  <si>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</si>
  <si>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</si>
  <si>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</si>
  <si>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</si>
  <si>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</si>
  <si>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</si>
  <si>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</si>
  <si>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</si>
  <si>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</si>
  <si>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</si>
  <si>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</si>
  <si>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</si>
  <si>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</si>
  <si>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</si>
  <si>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</si>
  <si>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</si>
  <si>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</si>
  <si>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</si>
  <si>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</si>
  <si>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</si>
  <si>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</si>
  <si>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</si>
  <si>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</si>
  <si>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</si>
  <si>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</si>
  <si>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</si>
  <si>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</si>
  <si>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</si>
  <si>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</si>
  <si>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</si>
  <si>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</si>
  <si>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</si>
  <si>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</si>
  <si>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</si>
  <si>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</si>
  <si>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</si>
  <si>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</si>
  <si>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</si>
  <si>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</si>
  <si>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</si>
  <si>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</si>
  <si>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</si>
  <si>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</si>
  <si>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</si>
  <si>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</si>
  <si>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</si>
  <si>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</si>
  <si>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</si>
  <si>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</si>
  <si>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</si>
  <si>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</si>
  <si>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</si>
  <si>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</si>
  <si>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</si>
  <si>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</si>
  <si>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</si>
  <si>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</si>
  <si>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</si>
  <si>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</si>
  <si>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03209741</t>
  </si>
  <si>
    <t>080027531</t>
  </si>
  <si>
    <t>HR</t>
  </si>
  <si>
    <t>94818858923</t>
  </si>
  <si>
    <t>1339</t>
  </si>
  <si>
    <t>MEDIKA d.d.</t>
  </si>
  <si>
    <t>ZAGREB</t>
  </si>
  <si>
    <t>CAPRAŠKA 1</t>
  </si>
  <si>
    <t>medika.uprava@medika.hr</t>
  </si>
  <si>
    <t>www.medika.hr</t>
  </si>
  <si>
    <t>INES BOSNAR ŠMITUC</t>
  </si>
  <si>
    <t>01/2412 551</t>
  </si>
  <si>
    <t>Ernst &amp; Young d.o.o.</t>
  </si>
  <si>
    <t xml:space="preserve">stanje na dan 31.12.2025 </t>
  </si>
  <si>
    <t>u razdoblju 01.01.2025 do 31.12.2025</t>
  </si>
  <si>
    <t>u razdoblju 01.01.2025. do 31.12.2025.</t>
  </si>
  <si>
    <t>Obveznik: Medika d.d.</t>
  </si>
  <si>
    <t>74780000O0R8ZVGJJO27</t>
  </si>
  <si>
    <t>“BILJEŠKE UZ FINANCIJSKE IZVJEŠTAJE – GFI
Naziv izdavatelja:  MEDIKA d.d.
OIB:   94818858923
Izvještajno razdoblje: 01.01.2025. - 31.12.2025.
OVAJ XLS DOKUMENT NIJE SLUŽBENI FORMAT ZA OBJAVU GODIŠNJEG IZVJEŠĆA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Financijski izvještaji Medika d.d. sastavljeni su sukladno Međunarodnim standardima financijskog izvještavanja usvojenima od strane Europske unije (MSFI). Financijski izvještaji Medika d.d. izrađeni su primjenom metode povijesnog troška, osim tamo gdje je drugačije navedeno.
Sastavljanje financijskih izvještaja sukladno Međunarodnim standardima financijskog izvještavanja usvojenima od strane Europske unije (MSFI) zahtijeva upotrebu određenih ključnih računovodstvenih procjena.
b) objaviti informacije prema MSFI-a koje nisu prezentirane u izvještaju o financijskom položaju, izvještaju o sveobuhvatnoj dobiti, izvještaju o novčanim tokovima i izvještaju o promjenama kapitala,
Sve informacije prezentirane su sukladno Međunarodnim standardima financijskog izvještavanja usvojenima od strane Europske unije (MSFI).
c) pružiti dodatne informacije koje nisu prezentirane u izvještaju o financijskom položaju, izvještaju o sveobuhvatnoj dobiti, izvještaju o novčanim tokovima i izvještaju o promjeni kapitala, ali su važne za razumijevanje bilo kojeg od njih.
Sve informacije prezentirane su sukladno Međunarodnim standardima financijskog izvještavanja usvojenima od strane Europske unije (MSFI).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Naziv izdavatelja:  Medika d.d., 
Sjedište: Capraška 1, 10000 Zagreb
Pravni oblik: dioničko društvo
Država osnivanja: Republika Hrvatska
MBS: 080027531
OIB: 94818858923
2. usvojene računovodstvene politike
Značajne računovodstvene politike objavljene su u bilješci 2 uz revidirane financijske izvještaje.
Medika d.d. tijekom izvještajnog razdoblja nije mijenjala računovodstvene politike u odnosu na prethodnu godinu.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Za određeni dio obveza prema dobavljačima i kreditima (koje su iskazane u bilanci) Medika d.d. je izdala garancije banaka odnosno zadužnice kao instrument osiguranja naplate. Obveze s osnove rezerviranja za mirovine prikazane su u bilanci sukladno MRS-19.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Nije primjenjivo.
5. iznos i prirodu pojedinih stavki prihoda ili rashoda izuzetne veličine ili pojave
Medika d.d. u izvještajnom razdoblju 01.01.-31.12.2025. godine ostvarila je neto prihode od prodaje u iznosu od 922 milijuna eura (u razdoblju 01.01.-31.12.2024. 800,3 milijuna eura).
6. iznose koje poduzetnik duguje i koji dospijevaju nakon više od pet godina, kao i ukupna dugovanja poduzetnika pokrivena vrijednim osiguranjem koje je dao poduzetnik, uz naznaku vrste i oblika osiguranja
Medika d.d. na dan 31.12.2025. ima obveze koje dospijevaju nakon više od 5 godina i u cijelosti se odnose na obveze po operativnom najmu u iznosu od 2,97 milijuna eura.
Kao sredstvo osiguranja kredita založena je dugotrajna materijalna imovina čija neto knjigovodstvena vrijednost na dan 31.12.2025. godine iznosi 13,6 milijuna eura.
7. prosječan broj zaposlenih tijekom poslovne godine
Prosječan broj zaposlenih tijekom tekućeg razdoblja 01.01.-31.12.2025. iznosi 598 zaposlenika (tijekom razdoblja 01.01.-31.12.2024. prosječan broj zaposlenih iznosio je 585 zaposlenika).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place
Medika d.d. nije kapitalizirala trošak plaća tijekom izvještajnog razdoblja.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Iznos plaća i naknada odobrenih za 2025. godinu članovima administrativnih, upravljačkih i nadzornih tijela zbog njihovih odgovornosti i sve obveze koje proizlaze biti će objavljeni u Izvješću o primicima članova uprave i nadzornog odbora po odobrenju Glavne skupštine.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Troškovi osoblja raščlanjeni između neto plaća i nadnica, troškova poreza i doprinosa iz plaća, doprinosa na plaće te ostalih troškova plaća objavljeni su u bilješci 7 uz revidirane financijske izvještaje.
11. ako su u bilanci priznata rezerviranja za odgođeni porez, stanja odgođenog poreza na kraju poslovne godine i kretanja tih stanja tijekom poslovne godine
Odgođena porezna imovina na dan 31.12.2025. godine iznosi 161,6 tisuće eura i bilježi povećanje od 56,68% u odnosu na početak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Medika d.d. ima 100% udjel u Ljekarne Prima Pharme koja u pridruženom društvu ZU Ljekarne Jagatić ima 49% udjela. 
13. broj i nominalnu vrijednost, ili ako ne postoji nominalna vrijednost, knjigovodstvenu vrijednost dionica ili udjela upisanih tijekom poslovne godine u okviru odobrenog kapitala
Tijekom poslovne godine nema upisanih novih dionica.
Temeljni kapital na dan 31.12.2025. godine iznosi 27,8 milijuna eura, a podijeljen je na 30.194 dionica. Nominalna vrijednost jedne dionice iznosi 920,00 eura.
14. u slučaju kada postoji više rodova dionica, broj i nominalnu vrijednost, ili ako ne postoji nominalna vrijednost, knjigovodstvenu vrijednost svakog roda
Nije primjenjivo.
15. postojanje bilo kakvih potvrda o sudjelovanju, konvertibilnih zadužnica, jamstava, opcija ili sličnih vrijednosnica ili prava, s naznakom njihovog broja i prava koja daju
Medika d.d. nema potvrda o sudjelovanju, konvertibilnih zadužnica, jamstava, opcija ili sličnih vrijednosnica ili prava.
16. naziv, sjedište te pravni oblik svakog poduzetnika u kojemu poduzetnik ima neograničenu odgovornost
Medika d.d. nema udjela u društvima s neograničenom odgovornosti.
Nije primjenjivo.
17. naziv i sjedište poduzetnika koji sastavlja godišnji konsolidirani financijski izvještaj najveće grupe poduzetnika u kojoj poduzetnik sudjeluje kao kontrolirani član grupe
Nije primjenjivo
18. naziv i sjedište poduzetnika koji sastavlja godišnji konsolidirani financijski izvještaj najmanje grupe poduzetnika u kojoj poduzetnik sudjeluje kao kontrolirani član i koji je također uključen u grupu poduzetnika iz točke 17.
Nije primjenjivo.
19. mjesto na kojem je moguće dobiti primjerke godišnjih konsolidiranih financijskih izvještaja iz točaka 17. i 18., pod uvjetom da su dostupni
Nije primjenjivo.
20. predloženu raspodjelu dobiti ili predloženo postupanje s gubitkom, ili, ako je to primjenjivo, raspodjelu dobiti ili postupanje s gubitkom
Raspodjela dobiti ili postupanje s gubitkom biti će predloženo na Glavnoj skupštini Društva.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Medika d.d. nema materijalnih aranžmana sa društvima koja nisu uključena u financijske izvještaje na dan 31.12.2025. godine.
22. prirodu i financijski učinak značajnih događaja koji su nastupili nakon datuma bilance i nisu odraženi u računu dobiti i gubitka ili bilanci
Nakon datuma bilance, Auctor d.o.o., kao dioničar Medike d.d., zatražio je sazivanje izvanredne glavne skupštine i predložio donošenje odluke o povlačenju dionica Društva s uređenog tržišta Zagrebačke burze d.d. 
Glavna skupština je sazvana za dan 17.03.2026., a prijedlog odluke o povlačenju dionica Društva s uređenog tržišta Zagrebačke burze d.d. uvršten je u dnevni red Glavne skupštine.
Društvo procjenjuje da navedeni događaj nema utjecaja na financijski položaj, financijsku uspješnost niti novčane tokove Društva na datum bilance te se isti smatra nekorigirajućim događajem nakon datuma bilance, u skladu s primjenjivim računovodstvenim standardima.Vidjeti bilješku 27 uz revidirane financijske izvještaje. Glavna skupština je održana i donesena je odluka o povlačenju dionica s burze te je ista upisana u sudski registar 20.03.2026.
U vezi s mjerama ograničavanja EU-a, odnosno s posljedicama izloženosti i utjecaju ruske invazije na Ukrajinu, Medika d.d. izjavljuje da nema direktni poslovni odnos sa subjektima iz Rusije ili Ukrajine niti je u svom poslovanju na drugi način direktno izložena tim subjektima.
Unatoč tome, Uprava Društva procjenjuje da je moguć neizravan utjecaj na poslovanje Društva zbog utjecaja na cjelokupno gospodarstvo na globalnoj razini ponajviše zbog povećanja cijene energenata, sirovina, kamatnih stopa te inflacije koji su se dodatno povećali ruskom invazijom na Ukrajinu. S obzirom na neizvjestan razmjer posljedica na gospodarstvo, Društvo prati razvoj događaja i procjenjuje utjecaj na poslovanje, financijsku situaciju i novčane tokove.
23. neto prihod raščlanjen po kategorijama aktivnosti i zemljopisnim tržištima, ako se te kategorije i tržišta znatno međusobno razlikuju, uzimajući u obzir način na koji je organizirana prodaja proizvoda i pružanje usluga.
Neto prihod raščlanjen po poslovnim segmentima objavljen je u bilješci 6 uz revidirane financijske izvještaje.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Ukupan iznos naknada za zakonski propisanu reviziju godišnjih financijskih izvještaja za 2025. godinu iznosi 70 tisuća eura (2024.: 57 tisuća eura). U 2025. godini nije bilo ugovorenih ostalih usluga koje naplaćuje revizorsko društvo (kao niti u 2024. godini).
25.  Usklađenje stavaka u revidiranim godišnjim financijskim izvještajima i financijskim izvještajima u GFI-POD obrascima za 2025. godinu:
Bilanca:
- U GFI-POD obrascu kategorija dugotrajne nematerijalne imovine jednaka je zbroju kategorija u revidiranom izvješću: nematerijalna dugotrajna imovina i imovina s pravom korištenja.
- U revidiranom izvješću kategorija dugotrajne imovine ulaganja u ovisna društva jednaka je iznosu u GFI-POD obrascu pod AOP 021 (Ulaganja u udjele (dionice) poduzetnika unutar grupe).
- U revidiranom izvješću kategorija dugotrajnih potraživanja od kupaca i ostala potraživanja jednaka je zbroju kategorija u GFI-POD obrascu pod AOP 028 (Dani zajmovi, depoziti i slično) i AOP 031 (Dugotrajna potraživanja). 
- U revidiranom izvješću iznos kratkotrajne imovine je 473.291 tisuću eura, a u GFI-POD obrascu ista iznosi 473.122 tisuće eura. Razlika u iznosu od 169 tisuća eura se odnosi na plaćene troškove budućeg razdoblja koji su u revidiranom izvještaju prikazani unutar kratkotrajne imovine u kategoriji Potraživanja od kupaca i ostala potraživanja, dok su u GFI-POD obrascu prikazani u okviru AOP 064 (Plaćeni troškovi budućeg razdoblja i obračunati).
- U revidiranom izvješću iznos kratkotrajnih potraživanja od kupaca i ostala potraživanja jednak je iznosima kategorija u GFI-POD obrascu pod AOP 046 (Kratkotrajna potraživanja), AOP 053 (Kratkotrajna financijska imovina) i AOP 064 (Plaćeni troškovi budućeg razdoblja i obračunati prihodi).
- Dugoročne obveze (obveze po najmovima, rezerviranja i obveze prema dobavljačima i ostale obveze) u revidiranim financijskim izvještajima iznose ukupno 11.102 tisuća eura, te je jednak kategoriji u GFI-POD obrascima AOP 097 (Dugoročne obveze) i AOP 090 (Rezerviranja)
- U revidiranom izvješću kategorija dioničkog kapitala jednaka je zbroju kategorija u obrascu GFI-POD : AOP 068 (Temeljni (upisani) kapital), AOP 069 (Kapitalne rezerve) i AOP 073 (Vlastite dionice i udjeli (odbitna stavka)).
- U revidiranom izvješću kategorija pričuva jednaka je zbroju kategorija u obrascu GFI-POD: AOP 071 (Zakonske rezerve) i AOP 072 (Rezerve za vlastite dionice).
- U revidiranom izvješću kategorija zadržane dobiti jednaka je zbroju kategorija u obrascu GFI-POD : AOP 075 (Ostale rezerve), AOP 083 (Zadržana dobit) i AOP 086 (Dobit ili gubitak poslovne godine).
- Kratkoročne obveze u revidiranim financijskim izvještajima iznose 408.447 tisuće eura, a u GFI-POD obrascima 406.258 tisuće eura. Razlika se odnosi na odgođeno plaćanje troškova i prihod budućeg razdoblja koji su u revidiranom izvještaju prikazani u okviru kratkoročnih obveza unutar kategorije Obveze prema dobavljačima i ostale obveze dok su u GFI-POD obrascu prikazani u okviru AOP 124 (Odgođeno plaćanje troškova i prihod budućeg razdoblja).
- Kratkoročna rezerviranja su u revidiranim izvještajima prikazana zasebno (u okviru kratkoročnih obveza), a u GFI-POD obrascima se nalaze u stavci AOP 119 (Obveze prema zaposlenicima). 
Račun dobiti i gubitka:
-	Poslovni prihodi u revidiranom izvješću iznose 928.556 tisuća eura (zbroj prihoda od prodaje i ostalih prihoda), a u GFI-POD obrascu 928.633 tisuća eura. Razlika je 77 tisuća eura, a odnosi se na netirane tečajne razlike i neto dobitke/gubitke od rashodovane ili otuđene imovine koje su u revidiranom izvješću iskazane unutar kategorije Ostali dobici/(gubici)-neto, a u GFI-POD obrascu nalaze se unutar stavke AOP 006 (Ostali poslovni prihodi (izvan grupe)).
-	Troškovi osoblja u revidiranom izvješću iznose 18.086 tisuća eura, a u GFI-POD obrascu na poziciji AOP 013 Troškovi osoblja 13.764 tisuće eura. Razlika je 4.322 tisuće eura, od čega se 4.307 tisuća eura odnosi se na troškove ostalih naknada zaposlenima (neiskorištene godišnje odmore, naknade za službeni put, pomoći, nagrade i slično), transakcije temeljene na vlasničkim instrumentima, nagrade managementu, prijevoz zaposlenika i otpremnine  i u GFI-POD obrascu nalaze se u stavci AOP 018 (Ostali troškovi) te 14 tisuća eura rezervacija za jubilarne nagrade i godišnje odmore koji se u GFI-POD Obrascu nalaze u stavci AOP 023 Rezerviranja za mirovine, otpremnine i slične obveze
-	Troškovi marketinga i unapređenja prodaje iznose 1.208 tisuća eura te su u revidiranim izvještajima prikazana zasebno, a odnose se na troškove reprezentacije u iznosu od 739 tisuća eura koji se u GFI-POD obrascima nalaze u stavci AOP 018 Ostali troškovi te usluga marketinga u iznosu od 469 tisuća eura koji se u GFI-POD obrascima nalaze u stavci AOP 012 Ostali vanjski troškovi u okviru Materijalnih troškova.  
-	Ostali troškovi poslovanja u revidiranom izvještaju iznose 9.566 tisuća eura, a u GFI-POD obrascu 5.601 tisuća eura. Razlika je 3.956 tisuća eura što predstavlja neto efekt sljedećih stavaka:
•	Troškovi sirovina i materijala na poziciji AOP 010 u iznosu od 1.953 tisuća eura, vrijednosno usklađenje kratkotrajne imovine osim financijske imovine na poziciji AOP 021 u iznosu od 368 tisuća eura te Rezerviranja za započete sudske sporove u iznosu od 1 tisuće eura nalaze se na poziciji Ostali troškovi poslovanja u revidiranom izvještaju.
•	Ostali troškovi AOP 018 u GFI-POD obrascu iznose 7.159 tisuće eura, od čega se 4.307 tisuća eura troškova naknada zaposlenika nalazi na poziciji Troškovi zaposlenih revidiranog izvještaja, 739 tisuća eura na poziciji Troškovi marketinga i unapređenja prodaje revidiranog izvještaja, dok se razlika u iznosu od 2.113 nalazi na poziciji Ostali troškovi poslovanja u revidiranom izvještaju
•	Ostali troškovi AOP 012 u GFI-POD obrascu iznose 5.601 tisuće eura, od čega se 469 tisuća eura troškova marketinga nalazi na poziciji Troškovi marketinga i unapređenja prodaje u revidiranom izvještaju. Razlika u iznosu od 5.132 tisuća eura nalazi na poziciji Ostali troškovi poslovanja u revidiranom izvještaju
-	Ostali dobici/(gubici)-neto iznose 77 tisuća eura, a odnose se na netirane tečajne razlike i neto dobitke/gubitke od rashodovane ili otuđene imovine koje su u revidiranom izvješću iskazane unutar kategorije Ostali dobici/(gubici)-neto, dok su u GFI-POD obrascu prikazani unutar stavke AOP 006 (Ostali poslovni prihodi (izvan grupe)).
Izvještaj o novčanom toku:
NOVČANI TOK OD POSLOVNIH AKTIVNOSTI
- Kategorija u GFI-POD obrascu AOP 001 (Dobit prije oporezivanja) jednaka je zbroju kategorija u revidiranom izvješću Dobit za godinu i Porez na dobit.
- Kategorija u GFI-POD obrascu AOP  b) Dobici i gubici od prodaje i vrijednosna usklađenja dugotrajne materijalne i nematerijalne imovine AOP 004 odgovara kategorijama Prekid ugovora o najmu, Isknjiženje imovine s pravom korištenja i Dobitak od prodaje dugotrajne materijalne i nematerijalne imovine u revidiranom izvještaju
- U okviru poslovnih aktivnosti u revidiranom izvještaju promjena u rezerviranjima iznosi -7 tisuća eura i predstavlja neto efekt promjene rezerviranja, a u GFI-POD obrascima rezerviranja na poziciji AOP 008 iznose 6 tisuća eura gdje je iskazan trošak ostvaren u 2025 godini. Razlika od 13 tisuća eura koji se odnose na promjenu obveza za rezerviranja za neiskorištene godišnje odmore nalaze se na poziciji Povećanje ili smanjenje kratkoročnih obveza u revidiranom izvještaju zajedno s drugim uskladama poslovnih aktivnosti.
- Kategorija u GFI-POD obrascu AOP 009 iznosi 3 tisuće eura te se odnosi na tečajne razlike koje su u revidiranom izvještaju unutar pozicije Povećanje ili smanjenje kratkoročnih obveza.
- Kategorija u GFI-POD obrascu AOP 010 (Ostala usklađenja za nenovčane transakcije i nerealizirane dobitke i gubitke) jednaka je zbroju kategorija iz revidiranog izvješća Transakcije temeljene na vlasničkim instrumentima i Vrijednosno usklađenje zaliha. 
- Kategorija u GFI-POD obrascu AOP 013 iznosi 63.544 tisuće eura koje su u revidiranom izvještaju unutar pozicije Povećanje / (smanjenje) obveze prema dobavljačima i ostale obveze koje ukupno iznosi 63.560 tisuća eura. Razlika u iznosu od 16 tisuća eura odnosi se na 13 tisuća eura promjene obveze za rezerviranja za neiskorištene godišnje odmore koje su u GFI-POD obrascu unutar pozicije AOP 008 te tečajne razlike koje su u GFI-POD obrascu na poziciji AOP 009 u iznosu od 3 tisuće eura. 
- Kategorija u GFI-POD obrascu AOP 014 iznosi 55.586 tisuća eura koje su u revidiranom izvještaju unutar pozicija Modifikacija ugovora o najmu – neto efekt, (Povećanje) / smanjenje potraživanja od kupaca i ostalih potraživanja te Primljene kamate koje zbrojeno ukupno iznose 42.068 tisuća eura. Razlika u iznosu od 13.517 tisuća eura odnosi se na naplaćene zatezne kamate i kamate po depozitu koje su u GFI-POD obrascu unutar pozicije AOP 016  Ostala povećanja ili smanjenja radnog kapitala. 
NOVČANI TOK OD INVESTICIJSKIH AKTIVNOSTI
- Kategorija u GFI-POD obrascu AOP 028 (Novčani izdaci za kupnju dugotrajne materijalne i nematerijalne imovine) jednaka je zbroju kategorija iz revidiranog izvješća Nabava nekretnina i opreme i nematerijalne imovine i Plaćeni predujmovi za nabavu imovine pod pravom korištenja 
NOVČANI TOK OD FINANCIJSKIH AKTIVNOSTI
- U revidiranom izvještaju pozicija Otplate najma u iznosu od 1.313 tisuće eura sastoji se od otplate financijskog najma u iznosu od 345 tisuća eura te otplate operativnog najma u iznosu od 968 tisuća eura.  Kategorija u GFI-POD obrascu AOP 042 (Novčani izdaci za financijski najam) odnosi se na 345 tisuća eura otplatne financijskog najma koji je prikazan unutar kategorije Otplate najma u revidiranom izvještaju. Kategorija u GFI-POD obrascu AOP 044 (Ostali novčani izdaci od financijskih aktivnosti) jednaka je zbroju Plaćene kamate po primljenim kreditima u iznosu od 1.610 tisuća eura iz revidiranog izvještaja te dijelu pozicije Otplate najma iz revidiranog izvještaja koji se odnosi na 968 tisuća eura otplate operativnog najma.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</si>
</sst>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25">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0" fontId="10" fillId="10" borderId="0" xfId="3" applyFill="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11" xfId="0" applyFont="1" applyFill="1" applyBorder="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0" fillId="0" borderId="0" xfId="0" applyNumberFormat="1"/>
    <xf numFmtId="0" fontId="3" fillId="11" borderId="13"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0" fontId="30" fillId="10" borderId="11" xfId="0" applyFont="1" applyFill="1" applyBorder="1"/>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Border="1" applyAlignment="1">
      <alignment horizontal="center" vertical="center"/>
    </xf>
    <xf numFmtId="164" fontId="3" fillId="9" borderId="14" xfId="0" applyNumberFormat="1" applyFont="1" applyFill="1" applyBorder="1" applyAlignment="1">
      <alignment horizontal="center" vertical="center"/>
    </xf>
    <xf numFmtId="0" fontId="3" fillId="3" borderId="14" xfId="3"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3" fillId="10" borderId="14" xfId="0" applyNumberFormat="1" applyFont="1" applyFill="1" applyBorder="1" applyAlignment="1">
      <alignment horizontal="center" vertical="center"/>
    </xf>
    <xf numFmtId="4" fontId="17" fillId="3" borderId="14" xfId="3"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3" fontId="17" fillId="3" borderId="14" xfId="0" applyNumberFormat="1" applyFont="1" applyFill="1" applyBorder="1" applyAlignment="1">
      <alignment horizontal="center" vertical="center" wrapText="1"/>
    </xf>
    <xf numFmtId="0" fontId="17" fillId="3" borderId="14" xfId="0" applyFont="1" applyFill="1" applyBorder="1" applyAlignment="1">
      <alignment horizontal="center" vertical="center"/>
    </xf>
    <xf numFmtId="4" fontId="4" fillId="0" borderId="14" xfId="0" applyNumberFormat="1" applyFont="1" applyBorder="1" applyAlignment="1" applyProtection="1">
      <alignment horizontal="right" vertical="center" shrinkToFit="1"/>
      <protection locked="0"/>
    </xf>
    <xf numFmtId="4" fontId="16" fillId="9" borderId="14" xfId="0" applyNumberFormat="1" applyFont="1" applyFill="1" applyBorder="1" applyAlignment="1">
      <alignment horizontal="right" vertical="center" shrinkToFit="1"/>
    </xf>
    <xf numFmtId="4" fontId="2" fillId="0" borderId="14" xfId="0" applyNumberFormat="1" applyFont="1" applyBorder="1" applyAlignment="1" applyProtection="1">
      <alignment vertical="center"/>
      <protection locked="0"/>
    </xf>
    <xf numFmtId="4" fontId="2" fillId="0" borderId="14" xfId="0" applyNumberFormat="1" applyFont="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lignment vertical="center"/>
    </xf>
    <xf numFmtId="4" fontId="4" fillId="0" borderId="14" xfId="0" applyNumberFormat="1" applyFont="1" applyBorder="1" applyAlignment="1" applyProtection="1">
      <alignment vertical="center"/>
      <protection locked="0"/>
    </xf>
    <xf numFmtId="4" fontId="4" fillId="0" borderId="14" xfId="0" applyNumberFormat="1" applyFont="1" applyBorder="1" applyAlignment="1" applyProtection="1">
      <alignment horizontal="right" vertical="center"/>
      <protection locked="0"/>
    </xf>
    <xf numFmtId="4" fontId="16" fillId="9" borderId="14" xfId="0" applyNumberFormat="1" applyFont="1" applyFill="1" applyBorder="1" applyAlignment="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Border="1" applyAlignment="1">
      <alignment vertical="center"/>
    </xf>
    <xf numFmtId="3" fontId="8"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8" fillId="3" borderId="14" xfId="0" applyNumberFormat="1" applyFont="1" applyFill="1" applyBorder="1" applyAlignment="1">
      <alignment horizontal="center" vertical="center"/>
    </xf>
    <xf numFmtId="3" fontId="8" fillId="3" borderId="14" xfId="0" applyNumberFormat="1" applyFont="1" applyFill="1" applyBorder="1" applyAlignment="1">
      <alignment horizontal="center" vertical="center"/>
    </xf>
    <xf numFmtId="165" fontId="17" fillId="0" borderId="14" xfId="0" applyNumberFormat="1" applyFont="1" applyBorder="1" applyAlignment="1">
      <alignment horizontal="center" vertical="center"/>
    </xf>
    <xf numFmtId="165" fontId="17" fillId="9" borderId="14" xfId="0" applyNumberFormat="1" applyFont="1" applyFill="1" applyBorder="1" applyAlignment="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1" fillId="0" borderId="0" xfId="0" applyFont="1" applyAlignment="1">
      <alignment vertical="top" wrapText="1"/>
    </xf>
    <xf numFmtId="0" fontId="27" fillId="10" borderId="0" xfId="0" applyFont="1" applyFill="1" applyAlignment="1">
      <alignment vertical="top"/>
    </xf>
    <xf numFmtId="0" fontId="27" fillId="10" borderId="0" xfId="0" applyFont="1" applyFill="1"/>
    <xf numFmtId="0" fontId="4" fillId="10" borderId="1" xfId="0" applyFont="1" applyFill="1" applyBorder="1" applyAlignment="1">
      <alignment horizontal="left" vertical="center" wrapText="1"/>
    </xf>
    <xf numFmtId="0" fontId="4" fillId="10" borderId="10" xfId="0" applyFont="1" applyFill="1" applyBorder="1" applyAlignment="1">
      <alignment horizontal="right" vertical="center" wrapText="1"/>
    </xf>
    <xf numFmtId="0" fontId="4" fillId="10" borderId="0" xfId="0" applyFont="1" applyFill="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10" xfId="0" applyFont="1" applyFill="1" applyBorder="1" applyAlignment="1">
      <alignment horizontal="left" vertical="center"/>
    </xf>
    <xf numFmtId="0" fontId="4" fillId="10" borderId="0" xfId="0" applyFont="1" applyFill="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10" borderId="0" xfId="0" applyFont="1" applyFill="1" applyAlignment="1">
      <alignment horizontal="center" vertical="center"/>
    </xf>
    <xf numFmtId="0" fontId="27" fillId="10" borderId="0" xfId="0" applyFont="1" applyFill="1" applyProtection="1">
      <protection locked="0"/>
    </xf>
    <xf numFmtId="0" fontId="27" fillId="10" borderId="0" xfId="0" applyFont="1" applyFill="1" applyAlignment="1">
      <alignment vertical="top" wrapText="1"/>
    </xf>
    <xf numFmtId="0" fontId="4" fillId="10" borderId="10" xfId="0" applyFont="1" applyFill="1" applyBorder="1" applyAlignment="1">
      <alignment horizontal="right" vertical="center"/>
    </xf>
    <xf numFmtId="0" fontId="4" fillId="10" borderId="0" xfId="0" applyFont="1" applyFill="1" applyAlignment="1">
      <alignment horizontal="right" vertical="center"/>
    </xf>
    <xf numFmtId="0" fontId="28" fillId="10" borderId="0" xfId="0" applyFont="1" applyFill="1" applyAlignment="1">
      <alignment vertical="center"/>
    </xf>
    <xf numFmtId="0" fontId="33" fillId="10" borderId="0" xfId="0" applyFont="1" applyFill="1" applyAlignment="1">
      <alignment vertical="center"/>
    </xf>
    <xf numFmtId="0" fontId="33" fillId="10" borderId="11" xfId="0" applyFont="1" applyFill="1" applyBorder="1" applyAlignment="1">
      <alignment vertical="center"/>
    </xf>
    <xf numFmtId="0" fontId="4" fillId="10" borderId="0" xfId="0" applyFont="1" applyFill="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11"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2" fillId="10" borderId="0" xfId="0" applyFont="1" applyFill="1" applyAlignment="1">
      <alignment horizontal="right" vertical="center" wrapText="1"/>
    </xf>
    <xf numFmtId="0" fontId="2"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11" xfId="0" applyFont="1" applyFill="1" applyBorder="1" applyAlignment="1">
      <alignment horizontal="center" vertical="center"/>
    </xf>
    <xf numFmtId="0" fontId="4" fillId="0" borderId="14" xfId="0" applyFont="1" applyBorder="1" applyAlignment="1">
      <alignment horizontal="left" vertical="center" wrapText="1"/>
    </xf>
    <xf numFmtId="0" fontId="16" fillId="9" borderId="14"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6" fillId="0" borderId="14" xfId="0" applyFont="1" applyBorder="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lignment horizontal="center" vertical="center"/>
    </xf>
    <xf numFmtId="0" fontId="0" fillId="0" borderId="14" xfId="0" applyBorder="1" applyAlignment="1">
      <alignment horizontal="center" vertical="center"/>
    </xf>
    <xf numFmtId="0" fontId="3"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4"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3" fillId="4" borderId="14" xfId="0" applyFont="1" applyFill="1" applyBorder="1" applyAlignment="1">
      <alignment vertical="center"/>
    </xf>
    <xf numFmtId="0" fontId="4" fillId="0" borderId="14" xfId="0" applyFont="1" applyBorder="1" applyAlignment="1">
      <alignment horizontal="left" vertical="center" wrapText="1" indent="1"/>
    </xf>
    <xf numFmtId="0" fontId="3" fillId="3" borderId="14" xfId="3" applyFont="1" applyFill="1" applyBorder="1" applyAlignment="1">
      <alignment horizontal="center" vertical="center" wrapText="1"/>
    </xf>
    <xf numFmtId="0" fontId="17" fillId="3" borderId="14" xfId="3" applyFont="1" applyFill="1"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20" fillId="0" borderId="14" xfId="0" applyFont="1" applyBorder="1" applyAlignment="1">
      <alignment horizontal="left" vertical="center" wrapText="1"/>
    </xf>
    <xf numFmtId="0" fontId="4" fillId="9" borderId="14" xfId="0" applyFont="1" applyFill="1" applyBorder="1" applyAlignment="1">
      <alignment horizontal="left" vertical="center" wrapText="1" indent="1"/>
    </xf>
    <xf numFmtId="0" fontId="11" fillId="4" borderId="14" xfId="0" applyFont="1" applyFill="1" applyBorder="1" applyAlignment="1">
      <alignment vertical="center" wrapText="1"/>
    </xf>
    <xf numFmtId="0" fontId="11" fillId="9" borderId="14" xfId="0" applyFont="1" applyFill="1" applyBorder="1" applyAlignment="1">
      <alignment horizontal="left" vertical="center" wrapText="1"/>
    </xf>
    <xf numFmtId="0" fontId="11" fillId="0" borderId="14" xfId="0" applyFont="1" applyBorder="1" applyAlignment="1">
      <alignment horizontal="left" vertical="center" wrapText="1" indent="1"/>
    </xf>
    <xf numFmtId="0" fontId="3" fillId="9" borderId="14" xfId="0" applyFont="1" applyFill="1" applyBorder="1" applyAlignment="1">
      <alignment horizontal="left" vertical="center" wrapText="1" indent="1"/>
    </xf>
    <xf numFmtId="0" fontId="4" fillId="9" borderId="1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1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4" xfId="0" applyFont="1" applyFill="1" applyBorder="1" applyAlignment="1">
      <alignment vertical="center" wrapText="1"/>
    </xf>
    <xf numFmtId="0" fontId="3" fillId="0" borderId="14" xfId="0" applyFont="1" applyBorder="1" applyAlignment="1">
      <alignment horizontal="left" vertical="center" wrapText="1"/>
    </xf>
    <xf numFmtId="0" fontId="4" fillId="10" borderId="14"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20" fillId="0" borderId="14" xfId="0" applyFont="1" applyBorder="1" applyAlignment="1">
      <alignment horizontal="left" vertical="center" wrapText="1" indent="2"/>
    </xf>
    <xf numFmtId="0" fontId="0" fillId="0" borderId="2" xfId="0" applyBorder="1" applyAlignment="1">
      <alignment horizontal="right"/>
    </xf>
    <xf numFmtId="0" fontId="17" fillId="3" borderId="14" xfId="3" applyFont="1" applyFill="1" applyBorder="1" applyAlignment="1">
      <alignment horizontal="center" vertical="center" wrapText="1"/>
    </xf>
    <xf numFmtId="0" fontId="11" fillId="7" borderId="14" xfId="0" applyFont="1" applyFill="1" applyBorder="1" applyAlignment="1">
      <alignment horizontal="left" vertical="center" shrinkToFit="1"/>
    </xf>
    <xf numFmtId="0" fontId="11" fillId="0" borderId="14" xfId="0" applyFont="1" applyBorder="1" applyAlignment="1">
      <alignment horizontal="left" vertical="center" wrapText="1"/>
    </xf>
    <xf numFmtId="0" fontId="4" fillId="7" borderId="14" xfId="0" applyFont="1" applyFill="1" applyBorder="1" applyAlignment="1">
      <alignment horizontal="left" vertical="center" shrinkToFit="1"/>
    </xf>
    <xf numFmtId="0" fontId="1" fillId="0" borderId="2" xfId="0" applyFont="1" applyBorder="1" applyAlignment="1">
      <alignment horizontal="right"/>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2"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xf numFmtId="3" fontId="8" fillId="3" borderId="14" xfId="0" applyNumberFormat="1" applyFont="1" applyFill="1" applyBorder="1" applyAlignment="1">
      <alignment horizontal="center" vertical="center" wrapText="1"/>
    </xf>
    <xf numFmtId="3" fontId="2" fillId="0" borderId="14" xfId="0" applyNumberFormat="1" applyFont="1" applyBorder="1"/>
    <xf numFmtId="49" fontId="8" fillId="3" borderId="14" xfId="0" applyNumberFormat="1" applyFont="1" applyFill="1" applyBorder="1" applyAlignment="1">
      <alignment horizontal="center" vertical="center" wrapText="1"/>
    </xf>
    <xf numFmtId="0" fontId="19" fillId="6" borderId="14" xfId="0" applyFont="1" applyFill="1" applyBorder="1" applyAlignment="1">
      <alignment horizontal="left" vertical="center"/>
    </xf>
    <xf numFmtId="0" fontId="21" fillId="6" borderId="14" xfId="0" applyFont="1" applyFill="1" applyBorder="1" applyAlignment="1">
      <alignment vertical="center"/>
    </xf>
    <xf numFmtId="0" fontId="2" fillId="0" borderId="14" xfId="0" applyFont="1" applyBorder="1" applyAlignment="1">
      <alignment vertical="center"/>
    </xf>
    <xf numFmtId="0" fontId="17" fillId="0" borderId="14" xfId="0" applyFont="1" applyBorder="1" applyAlignment="1">
      <alignment horizontal="left" vertical="center" wrapText="1"/>
    </xf>
    <xf numFmtId="0" fontId="19" fillId="9" borderId="14" xfId="0" applyFont="1" applyFill="1" applyBorder="1" applyAlignment="1">
      <alignment horizontal="left" vertical="center" wrapText="1"/>
    </xf>
    <xf numFmtId="0" fontId="1" fillId="0" borderId="0" xfId="0" applyFont="1" applyAlignment="1">
      <alignment horizontal="left" vertical="top" wrapText="1"/>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G14" sqref="G14"/>
    </sheetView>
  </sheetViews>
  <sheetFormatPr defaultRowHeight="12.75" x14ac:dyDescent="0.2"/>
  <cols>
    <col min="9" max="9" width="13.42578125" customWidth="1"/>
  </cols>
  <sheetData>
    <row r="1" spans="1:10" ht="15.75" x14ac:dyDescent="0.2">
      <c r="A1" s="132"/>
      <c r="B1" s="133"/>
      <c r="C1" s="133"/>
      <c r="D1" s="8"/>
      <c r="E1" s="8"/>
      <c r="F1" s="8"/>
      <c r="G1" s="8"/>
      <c r="H1" s="8"/>
      <c r="I1" s="8"/>
      <c r="J1" s="9"/>
    </row>
    <row r="2" spans="1:10" ht="14.45" customHeight="1" x14ac:dyDescent="0.2">
      <c r="A2" s="134" t="s">
        <v>314</v>
      </c>
      <c r="B2" s="135"/>
      <c r="C2" s="135"/>
      <c r="D2" s="135"/>
      <c r="E2" s="135"/>
      <c r="F2" s="135"/>
      <c r="G2" s="135"/>
      <c r="H2" s="135"/>
      <c r="I2" s="135"/>
      <c r="J2" s="136"/>
    </row>
    <row r="3" spans="1:10" ht="15" x14ac:dyDescent="0.2">
      <c r="A3" s="33"/>
      <c r="B3" s="34"/>
      <c r="C3" s="34"/>
      <c r="D3" s="34"/>
      <c r="E3" s="34"/>
      <c r="F3" s="34"/>
      <c r="G3" s="34"/>
      <c r="H3" s="34"/>
      <c r="I3" s="34"/>
      <c r="J3" s="35"/>
    </row>
    <row r="4" spans="1:10" ht="33.6" customHeight="1" x14ac:dyDescent="0.2">
      <c r="A4" s="137" t="s">
        <v>299</v>
      </c>
      <c r="B4" s="138"/>
      <c r="C4" s="138"/>
      <c r="D4" s="138"/>
      <c r="E4" s="139">
        <v>45658</v>
      </c>
      <c r="F4" s="140"/>
      <c r="G4" s="41" t="s">
        <v>0</v>
      </c>
      <c r="H4" s="139">
        <v>46022</v>
      </c>
      <c r="I4" s="140"/>
      <c r="J4" s="10"/>
    </row>
    <row r="5" spans="1:10" s="46" customFormat="1" ht="10.15" customHeight="1" x14ac:dyDescent="0.25">
      <c r="A5" s="141"/>
      <c r="B5" s="142"/>
      <c r="C5" s="142"/>
      <c r="D5" s="142"/>
      <c r="E5" s="142"/>
      <c r="F5" s="142"/>
      <c r="G5" s="142"/>
      <c r="H5" s="142"/>
      <c r="I5" s="142"/>
      <c r="J5" s="143"/>
    </row>
    <row r="6" spans="1:10" ht="20.45" customHeight="1" x14ac:dyDescent="0.2">
      <c r="A6" s="36"/>
      <c r="B6" s="47" t="s">
        <v>321</v>
      </c>
      <c r="C6" s="37"/>
      <c r="D6" s="37"/>
      <c r="E6" s="59">
        <v>2025</v>
      </c>
      <c r="F6" s="48"/>
      <c r="G6" s="41"/>
      <c r="H6" s="48"/>
      <c r="I6" s="48"/>
      <c r="J6" s="19"/>
    </row>
    <row r="7" spans="1:10" s="50" customFormat="1" ht="10.9" customHeight="1" x14ac:dyDescent="0.2">
      <c r="A7" s="36"/>
      <c r="B7" s="37"/>
      <c r="C7" s="37"/>
      <c r="D7" s="37"/>
      <c r="E7" s="49"/>
      <c r="F7" s="49"/>
      <c r="G7" s="41"/>
      <c r="H7" s="49"/>
      <c r="I7" s="49"/>
      <c r="J7" s="19"/>
    </row>
    <row r="8" spans="1:10" ht="37.9" customHeight="1" x14ac:dyDescent="0.2">
      <c r="A8" s="145" t="s">
        <v>322</v>
      </c>
      <c r="B8" s="146"/>
      <c r="C8" s="146"/>
      <c r="D8" s="146"/>
      <c r="E8" s="146"/>
      <c r="F8" s="146"/>
      <c r="G8" s="146"/>
      <c r="H8" s="146"/>
      <c r="I8" s="146"/>
      <c r="J8" s="11"/>
    </row>
    <row r="9" spans="1:10" ht="14.25" x14ac:dyDescent="0.2">
      <c r="A9" s="12"/>
      <c r="B9" s="29"/>
      <c r="C9" s="29"/>
      <c r="D9" s="29"/>
      <c r="E9" s="144"/>
      <c r="F9" s="144"/>
      <c r="G9" s="94"/>
      <c r="H9" s="94"/>
      <c r="I9" s="39"/>
      <c r="J9" s="40"/>
    </row>
    <row r="10" spans="1:10" ht="25.9" customHeight="1" x14ac:dyDescent="0.2">
      <c r="A10" s="112" t="s">
        <v>300</v>
      </c>
      <c r="B10" s="113"/>
      <c r="C10" s="124" t="s">
        <v>447</v>
      </c>
      <c r="D10" s="125"/>
      <c r="E10" s="31"/>
      <c r="F10" s="147" t="s">
        <v>323</v>
      </c>
      <c r="G10" s="148"/>
      <c r="H10" s="106" t="s">
        <v>449</v>
      </c>
      <c r="I10" s="107"/>
      <c r="J10" s="13"/>
    </row>
    <row r="11" spans="1:10" ht="15.6" customHeight="1" x14ac:dyDescent="0.2">
      <c r="A11" s="12"/>
      <c r="B11" s="29"/>
      <c r="C11" s="29"/>
      <c r="D11" s="29"/>
      <c r="E11" s="131"/>
      <c r="F11" s="131"/>
      <c r="G11" s="131"/>
      <c r="H11" s="131"/>
      <c r="I11" s="32"/>
      <c r="J11" s="13"/>
    </row>
    <row r="12" spans="1:10" ht="21" customHeight="1" x14ac:dyDescent="0.2">
      <c r="A12" s="96" t="s">
        <v>315</v>
      </c>
      <c r="B12" s="113"/>
      <c r="C12" s="124" t="s">
        <v>448</v>
      </c>
      <c r="D12" s="125"/>
      <c r="E12" s="130"/>
      <c r="F12" s="131"/>
      <c r="G12" s="131"/>
      <c r="H12" s="131"/>
      <c r="I12" s="32"/>
      <c r="J12" s="13"/>
    </row>
    <row r="13" spans="1:10" ht="10.9" customHeight="1" x14ac:dyDescent="0.2">
      <c r="A13" s="31"/>
      <c r="B13" s="32"/>
      <c r="C13" s="29"/>
      <c r="D13" s="29"/>
      <c r="E13" s="94"/>
      <c r="F13" s="94"/>
      <c r="G13" s="94"/>
      <c r="H13" s="94"/>
      <c r="I13" s="29"/>
      <c r="J13" s="14"/>
    </row>
    <row r="14" spans="1:10" ht="22.9" customHeight="1" x14ac:dyDescent="0.2">
      <c r="A14" s="96" t="s">
        <v>301</v>
      </c>
      <c r="B14" s="123"/>
      <c r="C14" s="124" t="s">
        <v>450</v>
      </c>
      <c r="D14" s="125"/>
      <c r="E14" s="129"/>
      <c r="F14" s="114"/>
      <c r="G14" s="45" t="s">
        <v>324</v>
      </c>
      <c r="H14" s="106" t="s">
        <v>464</v>
      </c>
      <c r="I14" s="107"/>
      <c r="J14" s="42"/>
    </row>
    <row r="15" spans="1:10" ht="14.45" customHeight="1" x14ac:dyDescent="0.2">
      <c r="A15" s="31"/>
      <c r="B15" s="32"/>
      <c r="C15" s="29"/>
      <c r="D15" s="29"/>
      <c r="E15" s="94"/>
      <c r="F15" s="94"/>
      <c r="G15" s="94"/>
      <c r="H15" s="94"/>
      <c r="I15" s="29"/>
      <c r="J15" s="14"/>
    </row>
    <row r="16" spans="1:10" ht="13.15" customHeight="1" x14ac:dyDescent="0.2">
      <c r="A16" s="96" t="s">
        <v>325</v>
      </c>
      <c r="B16" s="123"/>
      <c r="C16" s="124" t="s">
        <v>451</v>
      </c>
      <c r="D16" s="125"/>
      <c r="E16" s="38"/>
      <c r="F16" s="38"/>
      <c r="G16" s="38"/>
      <c r="H16" s="38"/>
      <c r="I16" s="38"/>
      <c r="J16" s="42"/>
    </row>
    <row r="17" spans="1:10" ht="14.45" customHeight="1" x14ac:dyDescent="0.2">
      <c r="A17" s="126"/>
      <c r="B17" s="127"/>
      <c r="C17" s="127"/>
      <c r="D17" s="127"/>
      <c r="E17" s="127"/>
      <c r="F17" s="127"/>
      <c r="G17" s="127"/>
      <c r="H17" s="127"/>
      <c r="I17" s="127"/>
      <c r="J17" s="128"/>
    </row>
    <row r="18" spans="1:10" x14ac:dyDescent="0.2">
      <c r="A18" s="112" t="s">
        <v>302</v>
      </c>
      <c r="B18" s="113"/>
      <c r="C18" s="98" t="s">
        <v>452</v>
      </c>
      <c r="D18" s="99"/>
      <c r="E18" s="99"/>
      <c r="F18" s="99"/>
      <c r="G18" s="99"/>
      <c r="H18" s="99"/>
      <c r="I18" s="99"/>
      <c r="J18" s="100"/>
    </row>
    <row r="19" spans="1:10" ht="14.25" x14ac:dyDescent="0.2">
      <c r="A19" s="12"/>
      <c r="B19" s="29"/>
      <c r="C19" s="44"/>
      <c r="D19" s="29"/>
      <c r="E19" s="94"/>
      <c r="F19" s="94"/>
      <c r="G19" s="94"/>
      <c r="H19" s="94"/>
      <c r="I19" s="29"/>
      <c r="J19" s="14"/>
    </row>
    <row r="20" spans="1:10" ht="14.25" x14ac:dyDescent="0.2">
      <c r="A20" s="112" t="s">
        <v>303</v>
      </c>
      <c r="B20" s="113"/>
      <c r="C20" s="106">
        <v>10000</v>
      </c>
      <c r="D20" s="107"/>
      <c r="E20" s="94"/>
      <c r="F20" s="94"/>
      <c r="G20" s="98" t="s">
        <v>453</v>
      </c>
      <c r="H20" s="99"/>
      <c r="I20" s="99"/>
      <c r="J20" s="100"/>
    </row>
    <row r="21" spans="1:10" ht="14.25" x14ac:dyDescent="0.2">
      <c r="A21" s="12"/>
      <c r="B21" s="29"/>
      <c r="C21" s="29"/>
      <c r="D21" s="29"/>
      <c r="E21" s="94"/>
      <c r="F21" s="94"/>
      <c r="G21" s="94"/>
      <c r="H21" s="94"/>
      <c r="I21" s="29"/>
      <c r="J21" s="14"/>
    </row>
    <row r="22" spans="1:10" x14ac:dyDescent="0.2">
      <c r="A22" s="112" t="s">
        <v>304</v>
      </c>
      <c r="B22" s="113"/>
      <c r="C22" s="98" t="s">
        <v>454</v>
      </c>
      <c r="D22" s="99"/>
      <c r="E22" s="99"/>
      <c r="F22" s="99"/>
      <c r="G22" s="99"/>
      <c r="H22" s="99"/>
      <c r="I22" s="99"/>
      <c r="J22" s="100"/>
    </row>
    <row r="23" spans="1:10" ht="14.25" x14ac:dyDescent="0.2">
      <c r="A23" s="12"/>
      <c r="B23" s="29"/>
      <c r="C23" s="29"/>
      <c r="D23" s="29"/>
      <c r="E23" s="94"/>
      <c r="F23" s="94"/>
      <c r="G23" s="94"/>
      <c r="H23" s="94"/>
      <c r="I23" s="29"/>
      <c r="J23" s="14"/>
    </row>
    <row r="24" spans="1:10" ht="14.25" x14ac:dyDescent="0.2">
      <c r="A24" s="112" t="s">
        <v>305</v>
      </c>
      <c r="B24" s="113"/>
      <c r="C24" s="118" t="s">
        <v>455</v>
      </c>
      <c r="D24" s="119"/>
      <c r="E24" s="119"/>
      <c r="F24" s="119"/>
      <c r="G24" s="119"/>
      <c r="H24" s="119"/>
      <c r="I24" s="119"/>
      <c r="J24" s="120"/>
    </row>
    <row r="25" spans="1:10" ht="14.25" x14ac:dyDescent="0.2">
      <c r="A25" s="12"/>
      <c r="B25" s="29"/>
      <c r="C25" s="44"/>
      <c r="D25" s="29"/>
      <c r="E25" s="94"/>
      <c r="F25" s="94"/>
      <c r="G25" s="94"/>
      <c r="H25" s="94"/>
      <c r="I25" s="29"/>
      <c r="J25" s="14"/>
    </row>
    <row r="26" spans="1:10" ht="14.25" x14ac:dyDescent="0.2">
      <c r="A26" s="112" t="s">
        <v>306</v>
      </c>
      <c r="B26" s="113"/>
      <c r="C26" s="118" t="s">
        <v>456</v>
      </c>
      <c r="D26" s="119"/>
      <c r="E26" s="119"/>
      <c r="F26" s="119"/>
      <c r="G26" s="119"/>
      <c r="H26" s="119"/>
      <c r="I26" s="119"/>
      <c r="J26" s="120"/>
    </row>
    <row r="27" spans="1:10" ht="13.9" customHeight="1" x14ac:dyDescent="0.2">
      <c r="A27" s="12"/>
      <c r="B27" s="29"/>
      <c r="C27" s="44"/>
      <c r="D27" s="29"/>
      <c r="E27" s="94"/>
      <c r="F27" s="94"/>
      <c r="G27" s="94"/>
      <c r="H27" s="94"/>
      <c r="I27" s="29"/>
      <c r="J27" s="14"/>
    </row>
    <row r="28" spans="1:10" ht="22.9" customHeight="1" x14ac:dyDescent="0.2">
      <c r="A28" s="96" t="s">
        <v>316</v>
      </c>
      <c r="B28" s="113"/>
      <c r="C28" s="25">
        <v>622</v>
      </c>
      <c r="D28" s="15"/>
      <c r="E28" s="117"/>
      <c r="F28" s="117"/>
      <c r="G28" s="117"/>
      <c r="H28" s="117"/>
      <c r="I28" s="121"/>
      <c r="J28" s="122"/>
    </row>
    <row r="29" spans="1:10" ht="14.25" x14ac:dyDescent="0.2">
      <c r="A29" s="12"/>
      <c r="B29" s="29"/>
      <c r="C29" s="29"/>
      <c r="D29" s="29"/>
      <c r="E29" s="94"/>
      <c r="F29" s="94"/>
      <c r="G29" s="94"/>
      <c r="H29" s="94"/>
      <c r="I29" s="29"/>
      <c r="J29" s="14"/>
    </row>
    <row r="30" spans="1:10" ht="15" x14ac:dyDescent="0.2">
      <c r="A30" s="112" t="s">
        <v>307</v>
      </c>
      <c r="B30" s="113"/>
      <c r="C30" s="58" t="s">
        <v>327</v>
      </c>
      <c r="D30" s="108" t="s">
        <v>326</v>
      </c>
      <c r="E30" s="109"/>
      <c r="F30" s="109"/>
      <c r="G30" s="109"/>
      <c r="H30" s="51" t="s">
        <v>327</v>
      </c>
      <c r="I30" s="52" t="s">
        <v>328</v>
      </c>
      <c r="J30" s="53"/>
    </row>
    <row r="31" spans="1:10" x14ac:dyDescent="0.2">
      <c r="A31" s="112"/>
      <c r="B31" s="113"/>
      <c r="C31" s="16"/>
      <c r="D31" s="41"/>
      <c r="E31" s="114"/>
      <c r="F31" s="114"/>
      <c r="G31" s="114"/>
      <c r="H31" s="114"/>
      <c r="I31" s="115"/>
      <c r="J31" s="116"/>
    </row>
    <row r="32" spans="1:10" x14ac:dyDescent="0.2">
      <c r="A32" s="112" t="s">
        <v>317</v>
      </c>
      <c r="B32" s="113"/>
      <c r="C32" s="25" t="s">
        <v>331</v>
      </c>
      <c r="D32" s="108" t="s">
        <v>329</v>
      </c>
      <c r="E32" s="109"/>
      <c r="F32" s="109"/>
      <c r="G32" s="109"/>
      <c r="H32" s="54" t="s">
        <v>330</v>
      </c>
      <c r="I32" s="55" t="s">
        <v>331</v>
      </c>
      <c r="J32" s="56"/>
    </row>
    <row r="33" spans="1:10" ht="14.25" x14ac:dyDescent="0.2">
      <c r="A33" s="12"/>
      <c r="B33" s="29"/>
      <c r="C33" s="29"/>
      <c r="D33" s="29"/>
      <c r="E33" s="94"/>
      <c r="F33" s="94"/>
      <c r="G33" s="94"/>
      <c r="H33" s="94"/>
      <c r="I33" s="29"/>
      <c r="J33" s="14"/>
    </row>
    <row r="34" spans="1:10" x14ac:dyDescent="0.2">
      <c r="A34" s="108" t="s">
        <v>318</v>
      </c>
      <c r="B34" s="109"/>
      <c r="C34" s="109"/>
      <c r="D34" s="109"/>
      <c r="E34" s="109" t="s">
        <v>308</v>
      </c>
      <c r="F34" s="109"/>
      <c r="G34" s="109"/>
      <c r="H34" s="109"/>
      <c r="I34" s="109"/>
      <c r="J34" s="17" t="s">
        <v>309</v>
      </c>
    </row>
    <row r="35" spans="1:10" ht="14.25" x14ac:dyDescent="0.2">
      <c r="A35" s="12"/>
      <c r="B35" s="29"/>
      <c r="C35" s="29"/>
      <c r="D35" s="29"/>
      <c r="E35" s="94"/>
      <c r="F35" s="94"/>
      <c r="G35" s="94"/>
      <c r="H35" s="94"/>
      <c r="I35" s="29"/>
      <c r="J35" s="40"/>
    </row>
    <row r="36" spans="1:10" x14ac:dyDescent="0.2">
      <c r="A36" s="101"/>
      <c r="B36" s="102"/>
      <c r="C36" s="102"/>
      <c r="D36" s="102"/>
      <c r="E36" s="101"/>
      <c r="F36" s="102"/>
      <c r="G36" s="102"/>
      <c r="H36" s="102"/>
      <c r="I36" s="103"/>
      <c r="J36" s="30"/>
    </row>
    <row r="37" spans="1:10" ht="14.25" x14ac:dyDescent="0.2">
      <c r="A37" s="12"/>
      <c r="B37" s="29"/>
      <c r="C37" s="44"/>
      <c r="D37" s="111"/>
      <c r="E37" s="111"/>
      <c r="F37" s="111"/>
      <c r="G37" s="111"/>
      <c r="H37" s="111"/>
      <c r="I37" s="111"/>
      <c r="J37" s="14"/>
    </row>
    <row r="38" spans="1:10" x14ac:dyDescent="0.2">
      <c r="A38" s="101"/>
      <c r="B38" s="102"/>
      <c r="C38" s="102"/>
      <c r="D38" s="103"/>
      <c r="E38" s="101"/>
      <c r="F38" s="102"/>
      <c r="G38" s="102"/>
      <c r="H38" s="102"/>
      <c r="I38" s="103"/>
      <c r="J38" s="25"/>
    </row>
    <row r="39" spans="1:10" ht="14.25" x14ac:dyDescent="0.2">
      <c r="A39" s="12"/>
      <c r="B39" s="29"/>
      <c r="C39" s="44"/>
      <c r="D39" s="43"/>
      <c r="E39" s="111"/>
      <c r="F39" s="111"/>
      <c r="G39" s="111"/>
      <c r="H39" s="111"/>
      <c r="I39" s="32"/>
      <c r="J39" s="14"/>
    </row>
    <row r="40" spans="1:10" x14ac:dyDescent="0.2">
      <c r="A40" s="101"/>
      <c r="B40" s="102"/>
      <c r="C40" s="102"/>
      <c r="D40" s="103"/>
      <c r="E40" s="101"/>
      <c r="F40" s="102"/>
      <c r="G40" s="102"/>
      <c r="H40" s="102"/>
      <c r="I40" s="103"/>
      <c r="J40" s="25"/>
    </row>
    <row r="41" spans="1:10" ht="14.25" x14ac:dyDescent="0.2">
      <c r="A41" s="12"/>
      <c r="B41" s="29"/>
      <c r="C41" s="44"/>
      <c r="D41" s="43"/>
      <c r="E41" s="43"/>
      <c r="F41" s="43"/>
      <c r="G41" s="43"/>
      <c r="H41" s="43"/>
      <c r="I41" s="32"/>
      <c r="J41" s="14"/>
    </row>
    <row r="42" spans="1:10" x14ac:dyDescent="0.2">
      <c r="A42" s="101"/>
      <c r="B42" s="102"/>
      <c r="C42" s="102"/>
      <c r="D42" s="103"/>
      <c r="E42" s="101"/>
      <c r="F42" s="102"/>
      <c r="G42" s="102"/>
      <c r="H42" s="102"/>
      <c r="I42" s="103"/>
      <c r="J42" s="25"/>
    </row>
    <row r="43" spans="1:10" ht="14.25" x14ac:dyDescent="0.2">
      <c r="A43" s="18"/>
      <c r="B43" s="44"/>
      <c r="C43" s="93"/>
      <c r="D43" s="93"/>
      <c r="E43" s="94"/>
      <c r="F43" s="94"/>
      <c r="G43" s="93"/>
      <c r="H43" s="93"/>
      <c r="I43" s="93"/>
      <c r="J43" s="14"/>
    </row>
    <row r="44" spans="1:10" x14ac:dyDescent="0.2">
      <c r="A44" s="101"/>
      <c r="B44" s="102"/>
      <c r="C44" s="102"/>
      <c r="D44" s="103"/>
      <c r="E44" s="101"/>
      <c r="F44" s="102"/>
      <c r="G44" s="102"/>
      <c r="H44" s="102"/>
      <c r="I44" s="103"/>
      <c r="J44" s="25"/>
    </row>
    <row r="45" spans="1:10" ht="14.25" x14ac:dyDescent="0.2">
      <c r="A45" s="18"/>
      <c r="B45" s="44"/>
      <c r="C45" s="44"/>
      <c r="D45" s="29"/>
      <c r="E45" s="110"/>
      <c r="F45" s="110"/>
      <c r="G45" s="93"/>
      <c r="H45" s="93"/>
      <c r="I45" s="29"/>
      <c r="J45" s="14"/>
    </row>
    <row r="46" spans="1:10" x14ac:dyDescent="0.2">
      <c r="A46" s="101"/>
      <c r="B46" s="102"/>
      <c r="C46" s="102"/>
      <c r="D46" s="103"/>
      <c r="E46" s="101"/>
      <c r="F46" s="102"/>
      <c r="G46" s="102"/>
      <c r="H46" s="102"/>
      <c r="I46" s="103"/>
      <c r="J46" s="25"/>
    </row>
    <row r="47" spans="1:10" ht="14.25" x14ac:dyDescent="0.2">
      <c r="A47" s="18"/>
      <c r="B47" s="44"/>
      <c r="C47" s="44"/>
      <c r="D47" s="29"/>
      <c r="E47" s="94"/>
      <c r="F47" s="94"/>
      <c r="G47" s="93"/>
      <c r="H47" s="93"/>
      <c r="I47" s="29"/>
      <c r="J47" s="57" t="s">
        <v>332</v>
      </c>
    </row>
    <row r="48" spans="1:10" ht="14.25" x14ac:dyDescent="0.2">
      <c r="A48" s="18"/>
      <c r="B48" s="44"/>
      <c r="C48" s="44"/>
      <c r="D48" s="29"/>
      <c r="E48" s="94"/>
      <c r="F48" s="94"/>
      <c r="G48" s="93"/>
      <c r="H48" s="93"/>
      <c r="I48" s="29"/>
      <c r="J48" s="57" t="s">
        <v>333</v>
      </c>
    </row>
    <row r="49" spans="1:10" ht="14.45" customHeight="1" x14ac:dyDescent="0.2">
      <c r="A49" s="96" t="s">
        <v>310</v>
      </c>
      <c r="B49" s="97"/>
      <c r="C49" s="106" t="s">
        <v>333</v>
      </c>
      <c r="D49" s="107"/>
      <c r="E49" s="104" t="s">
        <v>334</v>
      </c>
      <c r="F49" s="105"/>
      <c r="G49" s="98"/>
      <c r="H49" s="99"/>
      <c r="I49" s="99"/>
      <c r="J49" s="100"/>
    </row>
    <row r="50" spans="1:10" ht="14.25" x14ac:dyDescent="0.2">
      <c r="A50" s="18"/>
      <c r="B50" s="44"/>
      <c r="C50" s="93"/>
      <c r="D50" s="93"/>
      <c r="E50" s="94"/>
      <c r="F50" s="94"/>
      <c r="G50" s="95" t="s">
        <v>335</v>
      </c>
      <c r="H50" s="95"/>
      <c r="I50" s="95"/>
      <c r="J50" s="19"/>
    </row>
    <row r="51" spans="1:10" ht="13.9" customHeight="1" x14ac:dyDescent="0.2">
      <c r="A51" s="96" t="s">
        <v>311</v>
      </c>
      <c r="B51" s="97"/>
      <c r="C51" s="98" t="s">
        <v>457</v>
      </c>
      <c r="D51" s="99"/>
      <c r="E51" s="99"/>
      <c r="F51" s="99"/>
      <c r="G51" s="99"/>
      <c r="H51" s="99"/>
      <c r="I51" s="99"/>
      <c r="J51" s="100"/>
    </row>
    <row r="52" spans="1:10" ht="14.25" x14ac:dyDescent="0.2">
      <c r="A52" s="12"/>
      <c r="B52" s="29"/>
      <c r="C52" s="117" t="s">
        <v>312</v>
      </c>
      <c r="D52" s="117"/>
      <c r="E52" s="117"/>
      <c r="F52" s="117"/>
      <c r="G52" s="117"/>
      <c r="H52" s="117"/>
      <c r="I52" s="117"/>
      <c r="J52" s="14"/>
    </row>
    <row r="53" spans="1:10" ht="14.25" x14ac:dyDescent="0.2">
      <c r="A53" s="96" t="s">
        <v>313</v>
      </c>
      <c r="B53" s="97"/>
      <c r="C53" s="153" t="s">
        <v>458</v>
      </c>
      <c r="D53" s="154"/>
      <c r="E53" s="155"/>
      <c r="F53" s="94"/>
      <c r="G53" s="94"/>
      <c r="H53" s="109"/>
      <c r="I53" s="109"/>
      <c r="J53" s="156"/>
    </row>
    <row r="54" spans="1:10" ht="14.25" x14ac:dyDescent="0.2">
      <c r="A54" s="12"/>
      <c r="B54" s="29"/>
      <c r="C54" s="44"/>
      <c r="D54" s="29"/>
      <c r="E54" s="94"/>
      <c r="F54" s="94"/>
      <c r="G54" s="94"/>
      <c r="H54" s="94"/>
      <c r="I54" s="29"/>
      <c r="J54" s="14"/>
    </row>
    <row r="55" spans="1:10" ht="14.45" customHeight="1" x14ac:dyDescent="0.2">
      <c r="A55" s="96" t="s">
        <v>305</v>
      </c>
      <c r="B55" s="97"/>
      <c r="C55" s="149" t="s">
        <v>455</v>
      </c>
      <c r="D55" s="150"/>
      <c r="E55" s="150"/>
      <c r="F55" s="150"/>
      <c r="G55" s="150"/>
      <c r="H55" s="150"/>
      <c r="I55" s="150"/>
      <c r="J55" s="151"/>
    </row>
    <row r="56" spans="1:10" ht="14.25" x14ac:dyDescent="0.2">
      <c r="A56" s="12"/>
      <c r="B56" s="29"/>
      <c r="C56" s="29"/>
      <c r="D56" s="29"/>
      <c r="E56" s="94"/>
      <c r="F56" s="94"/>
      <c r="G56" s="94"/>
      <c r="H56" s="94"/>
      <c r="I56" s="29"/>
      <c r="J56" s="14"/>
    </row>
    <row r="57" spans="1:10" ht="14.25" x14ac:dyDescent="0.2">
      <c r="A57" s="96" t="s">
        <v>336</v>
      </c>
      <c r="B57" s="97"/>
      <c r="C57" s="149" t="s">
        <v>459</v>
      </c>
      <c r="D57" s="150"/>
      <c r="E57" s="150"/>
      <c r="F57" s="150"/>
      <c r="G57" s="150"/>
      <c r="H57" s="150"/>
      <c r="I57" s="150"/>
      <c r="J57" s="151"/>
    </row>
    <row r="58" spans="1:10" ht="14.45" customHeight="1" x14ac:dyDescent="0.2">
      <c r="A58" s="12"/>
      <c r="B58" s="29"/>
      <c r="C58" s="95" t="s">
        <v>337</v>
      </c>
      <c r="D58" s="95"/>
      <c r="E58" s="95"/>
      <c r="F58" s="95"/>
      <c r="G58" s="29"/>
      <c r="H58" s="29"/>
      <c r="I58" s="29"/>
      <c r="J58" s="14"/>
    </row>
    <row r="59" spans="1:10" ht="14.25" x14ac:dyDescent="0.2">
      <c r="A59" s="96" t="s">
        <v>338</v>
      </c>
      <c r="B59" s="97"/>
      <c r="C59" s="149"/>
      <c r="D59" s="150"/>
      <c r="E59" s="150"/>
      <c r="F59" s="150"/>
      <c r="G59" s="150"/>
      <c r="H59" s="150"/>
      <c r="I59" s="150"/>
      <c r="J59" s="151"/>
    </row>
    <row r="60" spans="1:10" ht="14.45" customHeight="1" x14ac:dyDescent="0.2">
      <c r="A60" s="20"/>
      <c r="B60" s="21"/>
      <c r="C60" s="152" t="s">
        <v>339</v>
      </c>
      <c r="D60" s="152"/>
      <c r="E60" s="152"/>
      <c r="F60" s="152"/>
      <c r="G60" s="152"/>
      <c r="H60" s="21"/>
      <c r="I60" s="21"/>
      <c r="J60" s="22"/>
    </row>
    <row r="67" ht="27" customHeight="1" x14ac:dyDescent="0.2"/>
    <row r="71" ht="38.450000000000003" customHeight="1" x14ac:dyDescent="0.2"/>
  </sheetData>
  <sheetProtection algorithmName="SHA-512" hashValue="cMltFe50oLSBYdvxW55Dfb41EKi0yBu+jkxWmZG3IwKbZ7holuGd8LQ3cP0qdxmp2YViteFkRXbiyrUI7V2REQ==" saltValue="E1O1O8msPxDNuYVfOhLkOw=="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workbookViewId="0">
      <selection activeCell="O35" sqref="O35"/>
    </sheetView>
  </sheetViews>
  <sheetFormatPr defaultColWidth="8.85546875" defaultRowHeight="12.75" x14ac:dyDescent="0.2"/>
  <cols>
    <col min="8" max="9" width="15.7109375" style="24" customWidth="1"/>
    <col min="10" max="10" width="10.28515625" bestFit="1" customWidth="1"/>
  </cols>
  <sheetData>
    <row r="1" spans="1:9" x14ac:dyDescent="0.2">
      <c r="A1" s="161" t="s">
        <v>1</v>
      </c>
      <c r="B1" s="162"/>
      <c r="C1" s="162"/>
      <c r="D1" s="162"/>
      <c r="E1" s="162"/>
      <c r="F1" s="162"/>
      <c r="G1" s="162"/>
      <c r="H1" s="162"/>
      <c r="I1" s="162"/>
    </row>
    <row r="2" spans="1:9" x14ac:dyDescent="0.2">
      <c r="A2" s="163" t="s">
        <v>460</v>
      </c>
      <c r="B2" s="164"/>
      <c r="C2" s="164"/>
      <c r="D2" s="164"/>
      <c r="E2" s="164"/>
      <c r="F2" s="164"/>
      <c r="G2" s="164"/>
      <c r="H2" s="164"/>
      <c r="I2" s="164"/>
    </row>
    <row r="3" spans="1:9" x14ac:dyDescent="0.2">
      <c r="A3" s="165" t="s">
        <v>436</v>
      </c>
      <c r="B3" s="165"/>
      <c r="C3" s="165"/>
      <c r="D3" s="165"/>
      <c r="E3" s="165"/>
      <c r="F3" s="165"/>
      <c r="G3" s="165"/>
      <c r="H3" s="165"/>
      <c r="I3" s="165"/>
    </row>
    <row r="4" spans="1:9" x14ac:dyDescent="0.2">
      <c r="A4" s="166" t="s">
        <v>463</v>
      </c>
      <c r="B4" s="167"/>
      <c r="C4" s="167"/>
      <c r="D4" s="167"/>
      <c r="E4" s="167"/>
      <c r="F4" s="167"/>
      <c r="G4" s="167"/>
      <c r="H4" s="167"/>
      <c r="I4" s="168"/>
    </row>
    <row r="5" spans="1:9" ht="33.75" x14ac:dyDescent="0.2">
      <c r="A5" s="171" t="s">
        <v>2</v>
      </c>
      <c r="B5" s="172"/>
      <c r="C5" s="172"/>
      <c r="D5" s="172"/>
      <c r="E5" s="172"/>
      <c r="F5" s="172"/>
      <c r="G5" s="67" t="s">
        <v>104</v>
      </c>
      <c r="H5" s="68" t="s">
        <v>289</v>
      </c>
      <c r="I5" s="68" t="s">
        <v>294</v>
      </c>
    </row>
    <row r="6" spans="1:9" x14ac:dyDescent="0.2">
      <c r="A6" s="169">
        <v>1</v>
      </c>
      <c r="B6" s="170"/>
      <c r="C6" s="170"/>
      <c r="D6" s="170"/>
      <c r="E6" s="170"/>
      <c r="F6" s="170"/>
      <c r="G6" s="69">
        <v>2</v>
      </c>
      <c r="H6" s="68">
        <v>3</v>
      </c>
      <c r="I6" s="68">
        <v>4</v>
      </c>
    </row>
    <row r="7" spans="1:9" x14ac:dyDescent="0.2">
      <c r="A7" s="173"/>
      <c r="B7" s="173"/>
      <c r="C7" s="173"/>
      <c r="D7" s="173"/>
      <c r="E7" s="173"/>
      <c r="F7" s="173"/>
      <c r="G7" s="173"/>
      <c r="H7" s="173"/>
      <c r="I7" s="174"/>
    </row>
    <row r="8" spans="1:9" ht="12.75" customHeight="1" x14ac:dyDescent="0.2">
      <c r="A8" s="175" t="s">
        <v>4</v>
      </c>
      <c r="B8" s="175"/>
      <c r="C8" s="175"/>
      <c r="D8" s="175"/>
      <c r="E8" s="175"/>
      <c r="F8" s="175"/>
      <c r="G8" s="60">
        <v>1</v>
      </c>
      <c r="H8" s="70">
        <v>0</v>
      </c>
      <c r="I8" s="70">
        <v>0</v>
      </c>
    </row>
    <row r="9" spans="1:9" ht="12.75" customHeight="1" x14ac:dyDescent="0.2">
      <c r="A9" s="159" t="s">
        <v>5</v>
      </c>
      <c r="B9" s="159"/>
      <c r="C9" s="159"/>
      <c r="D9" s="159"/>
      <c r="E9" s="159"/>
      <c r="F9" s="159"/>
      <c r="G9" s="61">
        <v>2</v>
      </c>
      <c r="H9" s="71">
        <f>H10+H17+H27+H38+H43</f>
        <v>55858515.380000003</v>
      </c>
      <c r="I9" s="71">
        <f>I10+I17+I27+I38+I43</f>
        <v>64204201.310000002</v>
      </c>
    </row>
    <row r="10" spans="1:9" ht="12.75" customHeight="1" x14ac:dyDescent="0.2">
      <c r="A10" s="158" t="s">
        <v>6</v>
      </c>
      <c r="B10" s="158"/>
      <c r="C10" s="158"/>
      <c r="D10" s="158"/>
      <c r="E10" s="158"/>
      <c r="F10" s="158"/>
      <c r="G10" s="61">
        <v>3</v>
      </c>
      <c r="H10" s="71">
        <f>H11+H12+H13+H14+H15+H16</f>
        <v>8969210.2200000007</v>
      </c>
      <c r="I10" s="71">
        <f>I11+I12+I13+I14+I15+I16</f>
        <v>14538545</v>
      </c>
    </row>
    <row r="11" spans="1:9" ht="12.75" customHeight="1" x14ac:dyDescent="0.2">
      <c r="A11" s="157" t="s">
        <v>7</v>
      </c>
      <c r="B11" s="157"/>
      <c r="C11" s="157"/>
      <c r="D11" s="157"/>
      <c r="E11" s="157"/>
      <c r="F11" s="157"/>
      <c r="G11" s="60">
        <v>4</v>
      </c>
      <c r="H11" s="70">
        <v>0</v>
      </c>
      <c r="I11" s="70">
        <v>0</v>
      </c>
    </row>
    <row r="12" spans="1:9" ht="23.45" customHeight="1" x14ac:dyDescent="0.2">
      <c r="A12" s="157" t="s">
        <v>8</v>
      </c>
      <c r="B12" s="157"/>
      <c r="C12" s="157"/>
      <c r="D12" s="157"/>
      <c r="E12" s="157"/>
      <c r="F12" s="157"/>
      <c r="G12" s="60">
        <v>5</v>
      </c>
      <c r="H12" s="70">
        <v>3255244.5</v>
      </c>
      <c r="I12" s="70">
        <v>12445819.210000001</v>
      </c>
    </row>
    <row r="13" spans="1:9" ht="12.75" customHeight="1" x14ac:dyDescent="0.2">
      <c r="A13" s="157" t="s">
        <v>9</v>
      </c>
      <c r="B13" s="157"/>
      <c r="C13" s="157"/>
      <c r="D13" s="157"/>
      <c r="E13" s="157"/>
      <c r="F13" s="157"/>
      <c r="G13" s="60">
        <v>6</v>
      </c>
      <c r="H13" s="70">
        <v>1583328.2</v>
      </c>
      <c r="I13" s="70">
        <v>1583328.2</v>
      </c>
    </row>
    <row r="14" spans="1:9" ht="12.75" customHeight="1" x14ac:dyDescent="0.2">
      <c r="A14" s="157" t="s">
        <v>10</v>
      </c>
      <c r="B14" s="157"/>
      <c r="C14" s="157"/>
      <c r="D14" s="157"/>
      <c r="E14" s="157"/>
      <c r="F14" s="157"/>
      <c r="G14" s="60">
        <v>7</v>
      </c>
      <c r="H14" s="70">
        <v>4086519.34</v>
      </c>
      <c r="I14" s="70">
        <v>466197.59</v>
      </c>
    </row>
    <row r="15" spans="1:9" ht="12.75" customHeight="1" x14ac:dyDescent="0.2">
      <c r="A15" s="157" t="s">
        <v>11</v>
      </c>
      <c r="B15" s="157"/>
      <c r="C15" s="157"/>
      <c r="D15" s="157"/>
      <c r="E15" s="157"/>
      <c r="F15" s="157"/>
      <c r="G15" s="60">
        <v>8</v>
      </c>
      <c r="H15" s="70">
        <v>44118.18</v>
      </c>
      <c r="I15" s="70">
        <v>43200</v>
      </c>
    </row>
    <row r="16" spans="1:9" ht="12.75" customHeight="1" x14ac:dyDescent="0.2">
      <c r="A16" s="157" t="s">
        <v>12</v>
      </c>
      <c r="B16" s="157"/>
      <c r="C16" s="157"/>
      <c r="D16" s="157"/>
      <c r="E16" s="157"/>
      <c r="F16" s="157"/>
      <c r="G16" s="60">
        <v>9</v>
      </c>
      <c r="H16" s="70">
        <v>0</v>
      </c>
      <c r="I16" s="70">
        <v>0</v>
      </c>
    </row>
    <row r="17" spans="1:9" ht="12.75" customHeight="1" x14ac:dyDescent="0.2">
      <c r="A17" s="158" t="s">
        <v>13</v>
      </c>
      <c r="B17" s="158"/>
      <c r="C17" s="158"/>
      <c r="D17" s="158"/>
      <c r="E17" s="158"/>
      <c r="F17" s="158"/>
      <c r="G17" s="61">
        <v>10</v>
      </c>
      <c r="H17" s="71">
        <f>H18+H19+H20+H21+H22+H23+H24+H25+H26</f>
        <v>29824514.550000001</v>
      </c>
      <c r="I17" s="71">
        <f>I18+I19+I20+I21+I22+I23+I24+I25+I26</f>
        <v>32690731.41</v>
      </c>
    </row>
    <row r="18" spans="1:9" ht="12.75" customHeight="1" x14ac:dyDescent="0.2">
      <c r="A18" s="157" t="s">
        <v>14</v>
      </c>
      <c r="B18" s="157"/>
      <c r="C18" s="157"/>
      <c r="D18" s="157"/>
      <c r="E18" s="157"/>
      <c r="F18" s="157"/>
      <c r="G18" s="60">
        <v>11</v>
      </c>
      <c r="H18" s="70">
        <v>3106545.92</v>
      </c>
      <c r="I18" s="70">
        <v>3106545.92</v>
      </c>
    </row>
    <row r="19" spans="1:9" ht="12.75" customHeight="1" x14ac:dyDescent="0.2">
      <c r="A19" s="157" t="s">
        <v>15</v>
      </c>
      <c r="B19" s="157"/>
      <c r="C19" s="157"/>
      <c r="D19" s="157"/>
      <c r="E19" s="157"/>
      <c r="F19" s="157"/>
      <c r="G19" s="60">
        <v>12</v>
      </c>
      <c r="H19" s="70">
        <v>12658376.08</v>
      </c>
      <c r="I19" s="70">
        <v>12449078.4</v>
      </c>
    </row>
    <row r="20" spans="1:9" ht="12.75" customHeight="1" x14ac:dyDescent="0.2">
      <c r="A20" s="157" t="s">
        <v>16</v>
      </c>
      <c r="B20" s="157"/>
      <c r="C20" s="157"/>
      <c r="D20" s="157"/>
      <c r="E20" s="157"/>
      <c r="F20" s="157"/>
      <c r="G20" s="60">
        <v>13</v>
      </c>
      <c r="H20" s="70">
        <v>3774306.69</v>
      </c>
      <c r="I20" s="70">
        <v>4730274.1100000003</v>
      </c>
    </row>
    <row r="21" spans="1:9" ht="12.75" customHeight="1" x14ac:dyDescent="0.2">
      <c r="A21" s="157" t="s">
        <v>17</v>
      </c>
      <c r="B21" s="157"/>
      <c r="C21" s="157"/>
      <c r="D21" s="157"/>
      <c r="E21" s="157"/>
      <c r="F21" s="157"/>
      <c r="G21" s="60">
        <v>14</v>
      </c>
      <c r="H21" s="70">
        <v>1790114.22</v>
      </c>
      <c r="I21" s="70">
        <v>3383747.19</v>
      </c>
    </row>
    <row r="22" spans="1:9" ht="12.75" customHeight="1" x14ac:dyDescent="0.2">
      <c r="A22" s="157" t="s">
        <v>18</v>
      </c>
      <c r="B22" s="157"/>
      <c r="C22" s="157"/>
      <c r="D22" s="157"/>
      <c r="E22" s="157"/>
      <c r="F22" s="157"/>
      <c r="G22" s="60">
        <v>15</v>
      </c>
      <c r="H22" s="70">
        <v>0</v>
      </c>
      <c r="I22" s="70">
        <v>0</v>
      </c>
    </row>
    <row r="23" spans="1:9" ht="12.75" customHeight="1" x14ac:dyDescent="0.2">
      <c r="A23" s="157" t="s">
        <v>19</v>
      </c>
      <c r="B23" s="157"/>
      <c r="C23" s="157"/>
      <c r="D23" s="157"/>
      <c r="E23" s="157"/>
      <c r="F23" s="157"/>
      <c r="G23" s="60">
        <v>16</v>
      </c>
      <c r="H23" s="70">
        <v>605122.5</v>
      </c>
      <c r="I23" s="70">
        <v>693373.37</v>
      </c>
    </row>
    <row r="24" spans="1:9" ht="12.75" customHeight="1" x14ac:dyDescent="0.2">
      <c r="A24" s="157" t="s">
        <v>20</v>
      </c>
      <c r="B24" s="157"/>
      <c r="C24" s="157"/>
      <c r="D24" s="157"/>
      <c r="E24" s="157"/>
      <c r="F24" s="157"/>
      <c r="G24" s="60">
        <v>17</v>
      </c>
      <c r="H24" s="70">
        <v>6714576.2400000002</v>
      </c>
      <c r="I24" s="70">
        <v>7214350.1799999997</v>
      </c>
    </row>
    <row r="25" spans="1:9" ht="12.75" customHeight="1" x14ac:dyDescent="0.2">
      <c r="A25" s="157" t="s">
        <v>21</v>
      </c>
      <c r="B25" s="157"/>
      <c r="C25" s="157"/>
      <c r="D25" s="157"/>
      <c r="E25" s="157"/>
      <c r="F25" s="157"/>
      <c r="G25" s="60">
        <v>18</v>
      </c>
      <c r="H25" s="70">
        <v>107747.04</v>
      </c>
      <c r="I25" s="70">
        <v>110347.04</v>
      </c>
    </row>
    <row r="26" spans="1:9" ht="12.75" customHeight="1" x14ac:dyDescent="0.2">
      <c r="A26" s="157" t="s">
        <v>22</v>
      </c>
      <c r="B26" s="157"/>
      <c r="C26" s="157"/>
      <c r="D26" s="157"/>
      <c r="E26" s="157"/>
      <c r="F26" s="157"/>
      <c r="G26" s="60">
        <v>19</v>
      </c>
      <c r="H26" s="70">
        <v>1067725.8600000001</v>
      </c>
      <c r="I26" s="70">
        <v>1003015.2</v>
      </c>
    </row>
    <row r="27" spans="1:9" ht="12.75" customHeight="1" x14ac:dyDescent="0.2">
      <c r="A27" s="158" t="s">
        <v>23</v>
      </c>
      <c r="B27" s="158"/>
      <c r="C27" s="158"/>
      <c r="D27" s="158"/>
      <c r="E27" s="158"/>
      <c r="F27" s="158"/>
      <c r="G27" s="61">
        <v>20</v>
      </c>
      <c r="H27" s="71">
        <f>SUM(H28:H37)</f>
        <v>11787819.189999999</v>
      </c>
      <c r="I27" s="71">
        <f>SUM(I28:I37)</f>
        <v>11825147.57</v>
      </c>
    </row>
    <row r="28" spans="1:9" ht="12.75" customHeight="1" x14ac:dyDescent="0.2">
      <c r="A28" s="157" t="s">
        <v>24</v>
      </c>
      <c r="B28" s="157"/>
      <c r="C28" s="157"/>
      <c r="D28" s="157"/>
      <c r="E28" s="157"/>
      <c r="F28" s="157"/>
      <c r="G28" s="60">
        <v>21</v>
      </c>
      <c r="H28" s="70">
        <v>10617824.67</v>
      </c>
      <c r="I28" s="70">
        <v>10617824.67</v>
      </c>
    </row>
    <row r="29" spans="1:9" ht="12.75" customHeight="1" x14ac:dyDescent="0.2">
      <c r="A29" s="157" t="s">
        <v>25</v>
      </c>
      <c r="B29" s="157"/>
      <c r="C29" s="157"/>
      <c r="D29" s="157"/>
      <c r="E29" s="157"/>
      <c r="F29" s="157"/>
      <c r="G29" s="60">
        <v>22</v>
      </c>
      <c r="H29" s="70">
        <v>0</v>
      </c>
      <c r="I29" s="70">
        <v>0</v>
      </c>
    </row>
    <row r="30" spans="1:9" ht="12.75" customHeight="1" x14ac:dyDescent="0.2">
      <c r="A30" s="157" t="s">
        <v>26</v>
      </c>
      <c r="B30" s="157"/>
      <c r="C30" s="157"/>
      <c r="D30" s="157"/>
      <c r="E30" s="157"/>
      <c r="F30" s="157"/>
      <c r="G30" s="60">
        <v>23</v>
      </c>
      <c r="H30" s="70">
        <v>0</v>
      </c>
      <c r="I30" s="70">
        <v>0</v>
      </c>
    </row>
    <row r="31" spans="1:9" ht="24.6" customHeight="1" x14ac:dyDescent="0.2">
      <c r="A31" s="157" t="s">
        <v>27</v>
      </c>
      <c r="B31" s="157"/>
      <c r="C31" s="157"/>
      <c r="D31" s="157"/>
      <c r="E31" s="157"/>
      <c r="F31" s="157"/>
      <c r="G31" s="60">
        <v>24</v>
      </c>
      <c r="H31" s="70">
        <v>0</v>
      </c>
      <c r="I31" s="70">
        <v>0</v>
      </c>
    </row>
    <row r="32" spans="1:9" ht="24" customHeight="1" x14ac:dyDescent="0.2">
      <c r="A32" s="157" t="s">
        <v>28</v>
      </c>
      <c r="B32" s="157"/>
      <c r="C32" s="157"/>
      <c r="D32" s="157"/>
      <c r="E32" s="157"/>
      <c r="F32" s="157"/>
      <c r="G32" s="60">
        <v>25</v>
      </c>
      <c r="H32" s="70">
        <v>0</v>
      </c>
      <c r="I32" s="70">
        <v>0</v>
      </c>
    </row>
    <row r="33" spans="1:9" ht="26.45" customHeight="1" x14ac:dyDescent="0.2">
      <c r="A33" s="157" t="s">
        <v>29</v>
      </c>
      <c r="B33" s="157"/>
      <c r="C33" s="157"/>
      <c r="D33" s="157"/>
      <c r="E33" s="157"/>
      <c r="F33" s="157"/>
      <c r="G33" s="60">
        <v>26</v>
      </c>
      <c r="H33" s="70">
        <v>0</v>
      </c>
      <c r="I33" s="70">
        <v>0</v>
      </c>
    </row>
    <row r="34" spans="1:9" ht="12.75" customHeight="1" x14ac:dyDescent="0.2">
      <c r="A34" s="157" t="s">
        <v>30</v>
      </c>
      <c r="B34" s="157"/>
      <c r="C34" s="157"/>
      <c r="D34" s="157"/>
      <c r="E34" s="157"/>
      <c r="F34" s="157"/>
      <c r="G34" s="60">
        <v>27</v>
      </c>
      <c r="H34" s="70">
        <v>0</v>
      </c>
      <c r="I34" s="70">
        <v>0</v>
      </c>
    </row>
    <row r="35" spans="1:9" ht="12.75" customHeight="1" x14ac:dyDescent="0.2">
      <c r="A35" s="157" t="s">
        <v>31</v>
      </c>
      <c r="B35" s="157"/>
      <c r="C35" s="157"/>
      <c r="D35" s="157"/>
      <c r="E35" s="157"/>
      <c r="F35" s="157"/>
      <c r="G35" s="60">
        <v>28</v>
      </c>
      <c r="H35" s="70">
        <v>1169994.52</v>
      </c>
      <c r="I35" s="70">
        <v>1207322.8999999999</v>
      </c>
    </row>
    <row r="36" spans="1:9" ht="12.75" customHeight="1" x14ac:dyDescent="0.2">
      <c r="A36" s="157" t="s">
        <v>32</v>
      </c>
      <c r="B36" s="157"/>
      <c r="C36" s="157"/>
      <c r="D36" s="157"/>
      <c r="E36" s="157"/>
      <c r="F36" s="157"/>
      <c r="G36" s="60">
        <v>29</v>
      </c>
      <c r="H36" s="70">
        <v>0</v>
      </c>
      <c r="I36" s="70">
        <v>0</v>
      </c>
    </row>
    <row r="37" spans="1:9" ht="12.75" customHeight="1" x14ac:dyDescent="0.2">
      <c r="A37" s="157" t="s">
        <v>33</v>
      </c>
      <c r="B37" s="157"/>
      <c r="C37" s="157"/>
      <c r="D37" s="157"/>
      <c r="E37" s="157"/>
      <c r="F37" s="157"/>
      <c r="G37" s="60">
        <v>30</v>
      </c>
      <c r="H37" s="70">
        <v>0</v>
      </c>
      <c r="I37" s="70">
        <v>0</v>
      </c>
    </row>
    <row r="38" spans="1:9" ht="12.75" customHeight="1" x14ac:dyDescent="0.2">
      <c r="A38" s="158" t="s">
        <v>34</v>
      </c>
      <c r="B38" s="158"/>
      <c r="C38" s="158"/>
      <c r="D38" s="158"/>
      <c r="E38" s="158"/>
      <c r="F38" s="158"/>
      <c r="G38" s="61">
        <v>31</v>
      </c>
      <c r="H38" s="71">
        <f>H39+H40+H41+H42</f>
        <v>5173834.05</v>
      </c>
      <c r="I38" s="71">
        <f>I39+I40+I41+I42</f>
        <v>4988182.1900000004</v>
      </c>
    </row>
    <row r="39" spans="1:9" ht="12.75" customHeight="1" x14ac:dyDescent="0.2">
      <c r="A39" s="157" t="s">
        <v>35</v>
      </c>
      <c r="B39" s="157"/>
      <c r="C39" s="157"/>
      <c r="D39" s="157"/>
      <c r="E39" s="157"/>
      <c r="F39" s="157"/>
      <c r="G39" s="60">
        <v>32</v>
      </c>
      <c r="H39" s="70">
        <v>0</v>
      </c>
      <c r="I39" s="70">
        <v>0</v>
      </c>
    </row>
    <row r="40" spans="1:9" ht="12.75" customHeight="1" x14ac:dyDescent="0.2">
      <c r="A40" s="157" t="s">
        <v>36</v>
      </c>
      <c r="B40" s="157"/>
      <c r="C40" s="157"/>
      <c r="D40" s="157"/>
      <c r="E40" s="157"/>
      <c r="F40" s="157"/>
      <c r="G40" s="60">
        <v>33</v>
      </c>
      <c r="H40" s="70">
        <v>0</v>
      </c>
      <c r="I40" s="70">
        <v>0</v>
      </c>
    </row>
    <row r="41" spans="1:9" ht="12.75" customHeight="1" x14ac:dyDescent="0.2">
      <c r="A41" s="157" t="s">
        <v>37</v>
      </c>
      <c r="B41" s="157"/>
      <c r="C41" s="157"/>
      <c r="D41" s="157"/>
      <c r="E41" s="157"/>
      <c r="F41" s="157"/>
      <c r="G41" s="60">
        <v>34</v>
      </c>
      <c r="H41" s="70">
        <v>5173834.05</v>
      </c>
      <c r="I41" s="70">
        <v>4988182.1900000004</v>
      </c>
    </row>
    <row r="42" spans="1:9" ht="12.75" customHeight="1" x14ac:dyDescent="0.2">
      <c r="A42" s="157" t="s">
        <v>38</v>
      </c>
      <c r="B42" s="157"/>
      <c r="C42" s="157"/>
      <c r="D42" s="157"/>
      <c r="E42" s="157"/>
      <c r="F42" s="157"/>
      <c r="G42" s="60">
        <v>35</v>
      </c>
      <c r="H42" s="70">
        <v>0</v>
      </c>
      <c r="I42" s="70">
        <v>0</v>
      </c>
    </row>
    <row r="43" spans="1:9" ht="12.75" customHeight="1" x14ac:dyDescent="0.2">
      <c r="A43" s="160" t="s">
        <v>39</v>
      </c>
      <c r="B43" s="160"/>
      <c r="C43" s="160"/>
      <c r="D43" s="160"/>
      <c r="E43" s="160"/>
      <c r="F43" s="160"/>
      <c r="G43" s="60">
        <v>36</v>
      </c>
      <c r="H43" s="70">
        <v>103137.37</v>
      </c>
      <c r="I43" s="70">
        <v>161595.14000000001</v>
      </c>
    </row>
    <row r="44" spans="1:9" ht="12.75" customHeight="1" x14ac:dyDescent="0.2">
      <c r="A44" s="159" t="s">
        <v>40</v>
      </c>
      <c r="B44" s="159"/>
      <c r="C44" s="159"/>
      <c r="D44" s="159"/>
      <c r="E44" s="159"/>
      <c r="F44" s="159"/>
      <c r="G44" s="61">
        <v>37</v>
      </c>
      <c r="H44" s="71">
        <f>H45+H53+H60+H70</f>
        <v>381143770.64999998</v>
      </c>
      <c r="I44" s="71">
        <f>I45+I53+I60+I70</f>
        <v>473121958.87</v>
      </c>
    </row>
    <row r="45" spans="1:9" ht="12.75" customHeight="1" x14ac:dyDescent="0.2">
      <c r="A45" s="158" t="s">
        <v>41</v>
      </c>
      <c r="B45" s="158"/>
      <c r="C45" s="158"/>
      <c r="D45" s="158"/>
      <c r="E45" s="158"/>
      <c r="F45" s="158"/>
      <c r="G45" s="61">
        <v>38</v>
      </c>
      <c r="H45" s="71">
        <f>SUM(H46:H52)</f>
        <v>85494563.129999995</v>
      </c>
      <c r="I45" s="71">
        <f>SUM(I46:I52)</f>
        <v>107103132.39</v>
      </c>
    </row>
    <row r="46" spans="1:9" ht="12.75" customHeight="1" x14ac:dyDescent="0.2">
      <c r="A46" s="157" t="s">
        <v>42</v>
      </c>
      <c r="B46" s="157"/>
      <c r="C46" s="157"/>
      <c r="D46" s="157"/>
      <c r="E46" s="157"/>
      <c r="F46" s="157"/>
      <c r="G46" s="60">
        <v>39</v>
      </c>
      <c r="H46" s="70">
        <v>22212.36</v>
      </c>
      <c r="I46" s="70">
        <v>34488.28</v>
      </c>
    </row>
    <row r="47" spans="1:9" ht="12.75" customHeight="1" x14ac:dyDescent="0.2">
      <c r="A47" s="157" t="s">
        <v>43</v>
      </c>
      <c r="B47" s="157"/>
      <c r="C47" s="157"/>
      <c r="D47" s="157"/>
      <c r="E47" s="157"/>
      <c r="F47" s="157"/>
      <c r="G47" s="60">
        <v>40</v>
      </c>
      <c r="H47" s="70">
        <v>0</v>
      </c>
      <c r="I47" s="70">
        <v>0</v>
      </c>
    </row>
    <row r="48" spans="1:9" ht="12.75" customHeight="1" x14ac:dyDescent="0.2">
      <c r="A48" s="157" t="s">
        <v>44</v>
      </c>
      <c r="B48" s="157"/>
      <c r="C48" s="157"/>
      <c r="D48" s="157"/>
      <c r="E48" s="157"/>
      <c r="F48" s="157"/>
      <c r="G48" s="60">
        <v>41</v>
      </c>
      <c r="H48" s="70">
        <v>0</v>
      </c>
      <c r="I48" s="70">
        <v>0</v>
      </c>
    </row>
    <row r="49" spans="1:9" ht="12.75" customHeight="1" x14ac:dyDescent="0.2">
      <c r="A49" s="157" t="s">
        <v>45</v>
      </c>
      <c r="B49" s="157"/>
      <c r="C49" s="157"/>
      <c r="D49" s="157"/>
      <c r="E49" s="157"/>
      <c r="F49" s="157"/>
      <c r="G49" s="60">
        <v>42</v>
      </c>
      <c r="H49" s="70">
        <v>84294979.489999995</v>
      </c>
      <c r="I49" s="70">
        <v>105794646.34</v>
      </c>
    </row>
    <row r="50" spans="1:9" ht="12.75" customHeight="1" x14ac:dyDescent="0.2">
      <c r="A50" s="157" t="s">
        <v>46</v>
      </c>
      <c r="B50" s="157"/>
      <c r="C50" s="157"/>
      <c r="D50" s="157"/>
      <c r="E50" s="157"/>
      <c r="F50" s="157"/>
      <c r="G50" s="60">
        <v>43</v>
      </c>
      <c r="H50" s="70">
        <v>1177371.28</v>
      </c>
      <c r="I50" s="70">
        <v>1273997.77</v>
      </c>
    </row>
    <row r="51" spans="1:9" ht="12.75" customHeight="1" x14ac:dyDescent="0.2">
      <c r="A51" s="157" t="s">
        <v>47</v>
      </c>
      <c r="B51" s="157"/>
      <c r="C51" s="157"/>
      <c r="D51" s="157"/>
      <c r="E51" s="157"/>
      <c r="F51" s="157"/>
      <c r="G51" s="60">
        <v>44</v>
      </c>
      <c r="H51" s="70">
        <v>0</v>
      </c>
      <c r="I51" s="70">
        <v>0</v>
      </c>
    </row>
    <row r="52" spans="1:9" ht="12.75" customHeight="1" x14ac:dyDescent="0.2">
      <c r="A52" s="157" t="s">
        <v>48</v>
      </c>
      <c r="B52" s="157"/>
      <c r="C52" s="157"/>
      <c r="D52" s="157"/>
      <c r="E52" s="157"/>
      <c r="F52" s="157"/>
      <c r="G52" s="60">
        <v>45</v>
      </c>
      <c r="H52" s="70">
        <v>0</v>
      </c>
      <c r="I52" s="70">
        <v>0</v>
      </c>
    </row>
    <row r="53" spans="1:9" ht="12.75" customHeight="1" x14ac:dyDescent="0.2">
      <c r="A53" s="158" t="s">
        <v>49</v>
      </c>
      <c r="B53" s="158"/>
      <c r="C53" s="158"/>
      <c r="D53" s="158"/>
      <c r="E53" s="158"/>
      <c r="F53" s="158"/>
      <c r="G53" s="61">
        <v>46</v>
      </c>
      <c r="H53" s="71">
        <f>SUM(H54:H59)</f>
        <v>285659734.80000001</v>
      </c>
      <c r="I53" s="71">
        <f>SUM(I54:I59)</f>
        <v>340749032.75</v>
      </c>
    </row>
    <row r="54" spans="1:9" ht="12.75" customHeight="1" x14ac:dyDescent="0.2">
      <c r="A54" s="157" t="s">
        <v>50</v>
      </c>
      <c r="B54" s="157"/>
      <c r="C54" s="157"/>
      <c r="D54" s="157"/>
      <c r="E54" s="157"/>
      <c r="F54" s="157"/>
      <c r="G54" s="60">
        <v>47</v>
      </c>
      <c r="H54" s="70">
        <v>17748254.309999999</v>
      </c>
      <c r="I54" s="70">
        <v>16089688.68</v>
      </c>
    </row>
    <row r="55" spans="1:9" ht="12.75" customHeight="1" x14ac:dyDescent="0.2">
      <c r="A55" s="157" t="s">
        <v>51</v>
      </c>
      <c r="B55" s="157"/>
      <c r="C55" s="157"/>
      <c r="D55" s="157"/>
      <c r="E55" s="157"/>
      <c r="F55" s="157"/>
      <c r="G55" s="60">
        <v>48</v>
      </c>
      <c r="H55" s="70">
        <v>4708675.82</v>
      </c>
      <c r="I55" s="70">
        <v>5895164.3899999997</v>
      </c>
    </row>
    <row r="56" spans="1:9" ht="12.75" customHeight="1" x14ac:dyDescent="0.2">
      <c r="A56" s="157" t="s">
        <v>52</v>
      </c>
      <c r="B56" s="157"/>
      <c r="C56" s="157"/>
      <c r="D56" s="157"/>
      <c r="E56" s="157"/>
      <c r="F56" s="157"/>
      <c r="G56" s="60">
        <v>49</v>
      </c>
      <c r="H56" s="70">
        <v>262663831.19</v>
      </c>
      <c r="I56" s="70">
        <v>318160224.13</v>
      </c>
    </row>
    <row r="57" spans="1:9" ht="12.75" customHeight="1" x14ac:dyDescent="0.2">
      <c r="A57" s="157" t="s">
        <v>53</v>
      </c>
      <c r="B57" s="157"/>
      <c r="C57" s="157"/>
      <c r="D57" s="157"/>
      <c r="E57" s="157"/>
      <c r="F57" s="157"/>
      <c r="G57" s="60">
        <v>50</v>
      </c>
      <c r="H57" s="70">
        <v>891.99</v>
      </c>
      <c r="I57" s="70">
        <v>2807.2</v>
      </c>
    </row>
    <row r="58" spans="1:9" ht="12.75" customHeight="1" x14ac:dyDescent="0.2">
      <c r="A58" s="157" t="s">
        <v>54</v>
      </c>
      <c r="B58" s="157"/>
      <c r="C58" s="157"/>
      <c r="D58" s="157"/>
      <c r="E58" s="157"/>
      <c r="F58" s="157"/>
      <c r="G58" s="60">
        <v>51</v>
      </c>
      <c r="H58" s="70">
        <v>121626.78</v>
      </c>
      <c r="I58" s="70">
        <v>52727.88</v>
      </c>
    </row>
    <row r="59" spans="1:9" ht="12.75" customHeight="1" x14ac:dyDescent="0.2">
      <c r="A59" s="157" t="s">
        <v>55</v>
      </c>
      <c r="B59" s="157"/>
      <c r="C59" s="157"/>
      <c r="D59" s="157"/>
      <c r="E59" s="157"/>
      <c r="F59" s="157"/>
      <c r="G59" s="60">
        <v>52</v>
      </c>
      <c r="H59" s="70">
        <v>416454.71</v>
      </c>
      <c r="I59" s="70">
        <v>548420.47</v>
      </c>
    </row>
    <row r="60" spans="1:9" ht="12.75" customHeight="1" x14ac:dyDescent="0.2">
      <c r="A60" s="158" t="s">
        <v>56</v>
      </c>
      <c r="B60" s="158"/>
      <c r="C60" s="158"/>
      <c r="D60" s="158"/>
      <c r="E60" s="158"/>
      <c r="F60" s="158"/>
      <c r="G60" s="61">
        <v>53</v>
      </c>
      <c r="H60" s="71">
        <f>SUM(H61:H69)</f>
        <v>375199.29</v>
      </c>
      <c r="I60" s="71">
        <f>SUM(I61:I69)</f>
        <v>410682.33</v>
      </c>
    </row>
    <row r="61" spans="1:9" ht="12.75" customHeight="1" x14ac:dyDescent="0.2">
      <c r="A61" s="157" t="s">
        <v>24</v>
      </c>
      <c r="B61" s="157"/>
      <c r="C61" s="157"/>
      <c r="D61" s="157"/>
      <c r="E61" s="157"/>
      <c r="F61" s="157"/>
      <c r="G61" s="60">
        <v>54</v>
      </c>
      <c r="H61" s="70">
        <v>0</v>
      </c>
      <c r="I61" s="70">
        <v>0</v>
      </c>
    </row>
    <row r="62" spans="1:9" ht="12.75" customHeight="1" x14ac:dyDescent="0.2">
      <c r="A62" s="157" t="s">
        <v>25</v>
      </c>
      <c r="B62" s="157"/>
      <c r="C62" s="157"/>
      <c r="D62" s="157"/>
      <c r="E62" s="157"/>
      <c r="F62" s="157"/>
      <c r="G62" s="60">
        <v>55</v>
      </c>
      <c r="H62" s="70">
        <v>0</v>
      </c>
      <c r="I62" s="70">
        <v>0</v>
      </c>
    </row>
    <row r="63" spans="1:9" ht="12.75" customHeight="1" x14ac:dyDescent="0.2">
      <c r="A63" s="157" t="s">
        <v>26</v>
      </c>
      <c r="B63" s="157"/>
      <c r="C63" s="157"/>
      <c r="D63" s="157"/>
      <c r="E63" s="157"/>
      <c r="F63" s="157"/>
      <c r="G63" s="60">
        <v>56</v>
      </c>
      <c r="H63" s="70">
        <v>0</v>
      </c>
      <c r="I63" s="70">
        <v>0</v>
      </c>
    </row>
    <row r="64" spans="1:9" ht="23.45" customHeight="1" x14ac:dyDescent="0.2">
      <c r="A64" s="157" t="s">
        <v>57</v>
      </c>
      <c r="B64" s="157"/>
      <c r="C64" s="157"/>
      <c r="D64" s="157"/>
      <c r="E64" s="157"/>
      <c r="F64" s="157"/>
      <c r="G64" s="60">
        <v>57</v>
      </c>
      <c r="H64" s="70">
        <v>0</v>
      </c>
      <c r="I64" s="70">
        <v>0</v>
      </c>
    </row>
    <row r="65" spans="1:9" ht="21" customHeight="1" x14ac:dyDescent="0.2">
      <c r="A65" s="157" t="s">
        <v>28</v>
      </c>
      <c r="B65" s="157"/>
      <c r="C65" s="157"/>
      <c r="D65" s="157"/>
      <c r="E65" s="157"/>
      <c r="F65" s="157"/>
      <c r="G65" s="60">
        <v>58</v>
      </c>
      <c r="H65" s="70">
        <v>0</v>
      </c>
      <c r="I65" s="70">
        <v>0</v>
      </c>
    </row>
    <row r="66" spans="1:9" ht="22.9" customHeight="1" x14ac:dyDescent="0.2">
      <c r="A66" s="157" t="s">
        <v>29</v>
      </c>
      <c r="B66" s="157"/>
      <c r="C66" s="157"/>
      <c r="D66" s="157"/>
      <c r="E66" s="157"/>
      <c r="F66" s="157"/>
      <c r="G66" s="60">
        <v>59</v>
      </c>
      <c r="H66" s="70">
        <v>0</v>
      </c>
      <c r="I66" s="70">
        <v>0</v>
      </c>
    </row>
    <row r="67" spans="1:9" ht="12.75" customHeight="1" x14ac:dyDescent="0.2">
      <c r="A67" s="157" t="s">
        <v>30</v>
      </c>
      <c r="B67" s="157"/>
      <c r="C67" s="157"/>
      <c r="D67" s="157"/>
      <c r="E67" s="157"/>
      <c r="F67" s="157"/>
      <c r="G67" s="60">
        <v>60</v>
      </c>
      <c r="H67" s="70">
        <v>0</v>
      </c>
      <c r="I67" s="70">
        <v>0</v>
      </c>
    </row>
    <row r="68" spans="1:9" ht="12.75" customHeight="1" x14ac:dyDescent="0.2">
      <c r="A68" s="157" t="s">
        <v>31</v>
      </c>
      <c r="B68" s="157"/>
      <c r="C68" s="157"/>
      <c r="D68" s="157"/>
      <c r="E68" s="157"/>
      <c r="F68" s="157"/>
      <c r="G68" s="60">
        <v>61</v>
      </c>
      <c r="H68" s="70">
        <v>375199.29</v>
      </c>
      <c r="I68" s="70">
        <v>410682.33</v>
      </c>
    </row>
    <row r="69" spans="1:9" ht="12.75" customHeight="1" x14ac:dyDescent="0.2">
      <c r="A69" s="157" t="s">
        <v>58</v>
      </c>
      <c r="B69" s="157"/>
      <c r="C69" s="157"/>
      <c r="D69" s="157"/>
      <c r="E69" s="157"/>
      <c r="F69" s="157"/>
      <c r="G69" s="60">
        <v>62</v>
      </c>
      <c r="H69" s="70">
        <v>0</v>
      </c>
      <c r="I69" s="70">
        <v>0</v>
      </c>
    </row>
    <row r="70" spans="1:9" ht="12.75" customHeight="1" x14ac:dyDescent="0.2">
      <c r="A70" s="160" t="s">
        <v>59</v>
      </c>
      <c r="B70" s="160"/>
      <c r="C70" s="160"/>
      <c r="D70" s="160"/>
      <c r="E70" s="160"/>
      <c r="F70" s="160"/>
      <c r="G70" s="60">
        <v>63</v>
      </c>
      <c r="H70" s="70">
        <v>9614273.4299999997</v>
      </c>
      <c r="I70" s="70">
        <v>24859111.399999999</v>
      </c>
    </row>
    <row r="71" spans="1:9" ht="12.75" customHeight="1" x14ac:dyDescent="0.2">
      <c r="A71" s="175" t="s">
        <v>60</v>
      </c>
      <c r="B71" s="175"/>
      <c r="C71" s="175"/>
      <c r="D71" s="175"/>
      <c r="E71" s="175"/>
      <c r="F71" s="175"/>
      <c r="G71" s="60">
        <v>64</v>
      </c>
      <c r="H71" s="70">
        <v>126674.33</v>
      </c>
      <c r="I71" s="70">
        <v>169618.67</v>
      </c>
    </row>
    <row r="72" spans="1:9" ht="12.75" customHeight="1" x14ac:dyDescent="0.2">
      <c r="A72" s="159" t="s">
        <v>61</v>
      </c>
      <c r="B72" s="159"/>
      <c r="C72" s="159"/>
      <c r="D72" s="159"/>
      <c r="E72" s="159"/>
      <c r="F72" s="159"/>
      <c r="G72" s="61">
        <v>65</v>
      </c>
      <c r="H72" s="71">
        <f>H8+H9+H44+H71</f>
        <v>437128960.36000001</v>
      </c>
      <c r="I72" s="71">
        <f>I8+I9+I44+I71</f>
        <v>537495778.85000002</v>
      </c>
    </row>
    <row r="73" spans="1:9" ht="12.75" customHeight="1" x14ac:dyDescent="0.2">
      <c r="A73" s="175" t="s">
        <v>62</v>
      </c>
      <c r="B73" s="175"/>
      <c r="C73" s="175"/>
      <c r="D73" s="175"/>
      <c r="E73" s="175"/>
      <c r="F73" s="175"/>
      <c r="G73" s="60">
        <v>66</v>
      </c>
      <c r="H73" s="70">
        <v>17986716.879999999</v>
      </c>
      <c r="I73" s="70">
        <v>15690947.6</v>
      </c>
    </row>
    <row r="74" spans="1:9" x14ac:dyDescent="0.2">
      <c r="A74" s="177" t="s">
        <v>63</v>
      </c>
      <c r="B74" s="178"/>
      <c r="C74" s="178"/>
      <c r="D74" s="178"/>
      <c r="E74" s="178"/>
      <c r="F74" s="178"/>
      <c r="G74" s="178"/>
      <c r="H74" s="178"/>
      <c r="I74" s="178"/>
    </row>
    <row r="75" spans="1:9" ht="12.75" customHeight="1" x14ac:dyDescent="0.2">
      <c r="A75" s="159" t="s">
        <v>437</v>
      </c>
      <c r="B75" s="159"/>
      <c r="C75" s="159"/>
      <c r="D75" s="159"/>
      <c r="E75" s="159"/>
      <c r="F75" s="159"/>
      <c r="G75" s="61">
        <v>67</v>
      </c>
      <c r="H75" s="71">
        <f>H76+H77+H78+H84+H85+H92+H95+H98</f>
        <v>95257772.090000004</v>
      </c>
      <c r="I75" s="71">
        <f>I76+I77+I78+I84+I85+I92+I95+I98</f>
        <v>117946270.95999999</v>
      </c>
    </row>
    <row r="76" spans="1:9" ht="12.75" customHeight="1" x14ac:dyDescent="0.2">
      <c r="A76" s="160" t="s">
        <v>64</v>
      </c>
      <c r="B76" s="160"/>
      <c r="C76" s="160"/>
      <c r="D76" s="160"/>
      <c r="E76" s="160"/>
      <c r="F76" s="160"/>
      <c r="G76" s="60">
        <v>68</v>
      </c>
      <c r="H76" s="72">
        <v>27778480</v>
      </c>
      <c r="I76" s="72">
        <v>27778480</v>
      </c>
    </row>
    <row r="77" spans="1:9" ht="12.75" customHeight="1" x14ac:dyDescent="0.2">
      <c r="A77" s="160" t="s">
        <v>65</v>
      </c>
      <c r="B77" s="160"/>
      <c r="C77" s="160"/>
      <c r="D77" s="160"/>
      <c r="E77" s="160"/>
      <c r="F77" s="160"/>
      <c r="G77" s="60">
        <v>69</v>
      </c>
      <c r="H77" s="72">
        <v>-282843.53999999998</v>
      </c>
      <c r="I77" s="72">
        <v>-282843.53999999998</v>
      </c>
    </row>
    <row r="78" spans="1:9" ht="12.75" customHeight="1" x14ac:dyDescent="0.2">
      <c r="A78" s="158" t="s">
        <v>66</v>
      </c>
      <c r="B78" s="158"/>
      <c r="C78" s="158"/>
      <c r="D78" s="158"/>
      <c r="E78" s="158"/>
      <c r="F78" s="158"/>
      <c r="G78" s="61">
        <v>70</v>
      </c>
      <c r="H78" s="71">
        <f>SUM(H79:H83)</f>
        <v>11067694.33</v>
      </c>
      <c r="I78" s="71">
        <f>SUM(I79:I83)</f>
        <v>11067694.33</v>
      </c>
    </row>
    <row r="79" spans="1:9" ht="12.75" customHeight="1" x14ac:dyDescent="0.2">
      <c r="A79" s="157" t="s">
        <v>67</v>
      </c>
      <c r="B79" s="157"/>
      <c r="C79" s="157"/>
      <c r="D79" s="157"/>
      <c r="E79" s="157"/>
      <c r="F79" s="157"/>
      <c r="G79" s="60">
        <v>71</v>
      </c>
      <c r="H79" s="72">
        <v>2461810.2999999998</v>
      </c>
      <c r="I79" s="72">
        <v>2461810.2999999998</v>
      </c>
    </row>
    <row r="80" spans="1:9" ht="12.75" customHeight="1" x14ac:dyDescent="0.2">
      <c r="A80" s="157" t="s">
        <v>68</v>
      </c>
      <c r="B80" s="157"/>
      <c r="C80" s="157"/>
      <c r="D80" s="157"/>
      <c r="E80" s="157"/>
      <c r="F80" s="157"/>
      <c r="G80" s="60">
        <v>72</v>
      </c>
      <c r="H80" s="72">
        <v>6478463.0899999999</v>
      </c>
      <c r="I80" s="72">
        <v>6478463.0899999999</v>
      </c>
    </row>
    <row r="81" spans="1:9" ht="12.75" customHeight="1" x14ac:dyDescent="0.2">
      <c r="A81" s="157" t="s">
        <v>69</v>
      </c>
      <c r="B81" s="157"/>
      <c r="C81" s="157"/>
      <c r="D81" s="157"/>
      <c r="E81" s="157"/>
      <c r="F81" s="157"/>
      <c r="G81" s="60">
        <v>73</v>
      </c>
      <c r="H81" s="72">
        <v>-2081712.13</v>
      </c>
      <c r="I81" s="72">
        <v>-2081712.13</v>
      </c>
    </row>
    <row r="82" spans="1:9" ht="12.75" customHeight="1" x14ac:dyDescent="0.2">
      <c r="A82" s="157" t="s">
        <v>70</v>
      </c>
      <c r="B82" s="157"/>
      <c r="C82" s="157"/>
      <c r="D82" s="157"/>
      <c r="E82" s="157"/>
      <c r="F82" s="157"/>
      <c r="G82" s="60">
        <v>74</v>
      </c>
      <c r="H82" s="72">
        <v>0</v>
      </c>
      <c r="I82" s="72">
        <v>0</v>
      </c>
    </row>
    <row r="83" spans="1:9" ht="12.75" customHeight="1" x14ac:dyDescent="0.2">
      <c r="A83" s="157" t="s">
        <v>71</v>
      </c>
      <c r="B83" s="157"/>
      <c r="C83" s="157"/>
      <c r="D83" s="157"/>
      <c r="E83" s="157"/>
      <c r="F83" s="157"/>
      <c r="G83" s="60">
        <v>75</v>
      </c>
      <c r="H83" s="72">
        <v>4209133.07</v>
      </c>
      <c r="I83" s="72">
        <v>4209133.07</v>
      </c>
    </row>
    <row r="84" spans="1:9" ht="12.75" customHeight="1" x14ac:dyDescent="0.2">
      <c r="A84" s="160" t="s">
        <v>72</v>
      </c>
      <c r="B84" s="160"/>
      <c r="C84" s="160"/>
      <c r="D84" s="160"/>
      <c r="E84" s="160"/>
      <c r="F84" s="160"/>
      <c r="G84" s="60">
        <v>76</v>
      </c>
      <c r="H84" s="72">
        <v>0</v>
      </c>
      <c r="I84" s="72">
        <v>0</v>
      </c>
    </row>
    <row r="85" spans="1:9" ht="12.75" customHeight="1" x14ac:dyDescent="0.2">
      <c r="A85" s="176" t="s">
        <v>428</v>
      </c>
      <c r="B85" s="176"/>
      <c r="C85" s="176"/>
      <c r="D85" s="176"/>
      <c r="E85" s="176"/>
      <c r="F85" s="176"/>
      <c r="G85" s="61">
        <v>77</v>
      </c>
      <c r="H85" s="71">
        <f>H86+H87+H88+H89+H90+H91</f>
        <v>0</v>
      </c>
      <c r="I85" s="71">
        <f>I86+I87+I88+I89+I90+I91</f>
        <v>0</v>
      </c>
    </row>
    <row r="86" spans="1:9" ht="25.5" customHeight="1" x14ac:dyDescent="0.2">
      <c r="A86" s="157" t="s">
        <v>423</v>
      </c>
      <c r="B86" s="157"/>
      <c r="C86" s="157"/>
      <c r="D86" s="157"/>
      <c r="E86" s="157"/>
      <c r="F86" s="157"/>
      <c r="G86" s="60">
        <v>78</v>
      </c>
      <c r="H86" s="70">
        <v>0</v>
      </c>
      <c r="I86" s="70">
        <v>0</v>
      </c>
    </row>
    <row r="87" spans="1:9" ht="12.75" customHeight="1" x14ac:dyDescent="0.2">
      <c r="A87" s="157" t="s">
        <v>73</v>
      </c>
      <c r="B87" s="157"/>
      <c r="C87" s="157"/>
      <c r="D87" s="157"/>
      <c r="E87" s="157"/>
      <c r="F87" s="157"/>
      <c r="G87" s="60">
        <v>79</v>
      </c>
      <c r="H87" s="70">
        <v>0</v>
      </c>
      <c r="I87" s="70">
        <v>0</v>
      </c>
    </row>
    <row r="88" spans="1:9" ht="12.75" customHeight="1" x14ac:dyDescent="0.2">
      <c r="A88" s="157" t="s">
        <v>74</v>
      </c>
      <c r="B88" s="157"/>
      <c r="C88" s="157"/>
      <c r="D88" s="157"/>
      <c r="E88" s="157"/>
      <c r="F88" s="157"/>
      <c r="G88" s="60">
        <v>80</v>
      </c>
      <c r="H88" s="70">
        <v>0</v>
      </c>
      <c r="I88" s="70">
        <v>0</v>
      </c>
    </row>
    <row r="89" spans="1:9" ht="12.75" customHeight="1" x14ac:dyDescent="0.2">
      <c r="A89" s="157" t="s">
        <v>340</v>
      </c>
      <c r="B89" s="157"/>
      <c r="C89" s="157"/>
      <c r="D89" s="157"/>
      <c r="E89" s="157"/>
      <c r="F89" s="157"/>
      <c r="G89" s="60">
        <v>81</v>
      </c>
      <c r="H89" s="70">
        <v>0</v>
      </c>
      <c r="I89" s="70">
        <v>0</v>
      </c>
    </row>
    <row r="90" spans="1:9" ht="24" customHeight="1" x14ac:dyDescent="0.2">
      <c r="A90" s="157" t="s">
        <v>341</v>
      </c>
      <c r="B90" s="157"/>
      <c r="C90" s="157"/>
      <c r="D90" s="157"/>
      <c r="E90" s="157"/>
      <c r="F90" s="157"/>
      <c r="G90" s="60">
        <v>82</v>
      </c>
      <c r="H90" s="70">
        <v>0</v>
      </c>
      <c r="I90" s="70">
        <v>0</v>
      </c>
    </row>
    <row r="91" spans="1:9" x14ac:dyDescent="0.2">
      <c r="A91" s="157" t="s">
        <v>424</v>
      </c>
      <c r="B91" s="157"/>
      <c r="C91" s="157"/>
      <c r="D91" s="157"/>
      <c r="E91" s="157"/>
      <c r="F91" s="157"/>
      <c r="G91" s="60">
        <v>83</v>
      </c>
      <c r="H91" s="70">
        <v>0</v>
      </c>
      <c r="I91" s="70">
        <v>0</v>
      </c>
    </row>
    <row r="92" spans="1:9" ht="12.75" customHeight="1" x14ac:dyDescent="0.2">
      <c r="A92" s="158" t="s">
        <v>429</v>
      </c>
      <c r="B92" s="158"/>
      <c r="C92" s="158"/>
      <c r="D92" s="158"/>
      <c r="E92" s="158"/>
      <c r="F92" s="158"/>
      <c r="G92" s="61">
        <v>84</v>
      </c>
      <c r="H92" s="71">
        <f>H93-H94</f>
        <v>41439674.219999999</v>
      </c>
      <c r="I92" s="71">
        <f>I93-I94</f>
        <v>56866895.090000004</v>
      </c>
    </row>
    <row r="93" spans="1:9" ht="12.75" customHeight="1" x14ac:dyDescent="0.2">
      <c r="A93" s="157" t="s">
        <v>75</v>
      </c>
      <c r="B93" s="157"/>
      <c r="C93" s="157"/>
      <c r="D93" s="157"/>
      <c r="E93" s="157"/>
      <c r="F93" s="157"/>
      <c r="G93" s="60">
        <v>85</v>
      </c>
      <c r="H93" s="72">
        <v>41439674.219999999</v>
      </c>
      <c r="I93" s="72">
        <v>56866895.090000004</v>
      </c>
    </row>
    <row r="94" spans="1:9" ht="12.75" customHeight="1" x14ac:dyDescent="0.2">
      <c r="A94" s="157" t="s">
        <v>76</v>
      </c>
      <c r="B94" s="157"/>
      <c r="C94" s="157"/>
      <c r="D94" s="157"/>
      <c r="E94" s="157"/>
      <c r="F94" s="157"/>
      <c r="G94" s="60">
        <v>86</v>
      </c>
      <c r="H94" s="72">
        <v>0</v>
      </c>
      <c r="I94" s="72">
        <v>0</v>
      </c>
    </row>
    <row r="95" spans="1:9" ht="12.75" customHeight="1" x14ac:dyDescent="0.2">
      <c r="A95" s="158" t="s">
        <v>430</v>
      </c>
      <c r="B95" s="158"/>
      <c r="C95" s="158"/>
      <c r="D95" s="158"/>
      <c r="E95" s="158"/>
      <c r="F95" s="158"/>
      <c r="G95" s="61">
        <v>87</v>
      </c>
      <c r="H95" s="71">
        <f>H96-H97</f>
        <v>15254767.08</v>
      </c>
      <c r="I95" s="71">
        <f>I96-I97</f>
        <v>22516045.079999998</v>
      </c>
    </row>
    <row r="96" spans="1:9" ht="12.75" customHeight="1" x14ac:dyDescent="0.2">
      <c r="A96" s="157" t="s">
        <v>77</v>
      </c>
      <c r="B96" s="157"/>
      <c r="C96" s="157"/>
      <c r="D96" s="157"/>
      <c r="E96" s="157"/>
      <c r="F96" s="157"/>
      <c r="G96" s="60">
        <v>88</v>
      </c>
      <c r="H96" s="72">
        <v>15254767.08</v>
      </c>
      <c r="I96" s="72">
        <v>22516045.079999998</v>
      </c>
    </row>
    <row r="97" spans="1:9" ht="12.75" customHeight="1" x14ac:dyDescent="0.2">
      <c r="A97" s="157" t="s">
        <v>78</v>
      </c>
      <c r="B97" s="157"/>
      <c r="C97" s="157"/>
      <c r="D97" s="157"/>
      <c r="E97" s="157"/>
      <c r="F97" s="157"/>
      <c r="G97" s="60">
        <v>89</v>
      </c>
      <c r="H97" s="72">
        <v>0</v>
      </c>
      <c r="I97" s="72">
        <v>0</v>
      </c>
    </row>
    <row r="98" spans="1:9" ht="12.75" customHeight="1" x14ac:dyDescent="0.2">
      <c r="A98" s="160" t="s">
        <v>79</v>
      </c>
      <c r="B98" s="160"/>
      <c r="C98" s="160"/>
      <c r="D98" s="160"/>
      <c r="E98" s="160"/>
      <c r="F98" s="160"/>
      <c r="G98" s="60">
        <v>90</v>
      </c>
      <c r="H98" s="72">
        <v>0</v>
      </c>
      <c r="I98" s="72">
        <v>0</v>
      </c>
    </row>
    <row r="99" spans="1:9" ht="12.75" customHeight="1" x14ac:dyDescent="0.2">
      <c r="A99" s="159" t="s">
        <v>431</v>
      </c>
      <c r="B99" s="159"/>
      <c r="C99" s="159"/>
      <c r="D99" s="159"/>
      <c r="E99" s="159"/>
      <c r="F99" s="159"/>
      <c r="G99" s="61">
        <v>91</v>
      </c>
      <c r="H99" s="71">
        <f>SUM(H100:H105)</f>
        <v>105773.81</v>
      </c>
      <c r="I99" s="71">
        <f>SUM(I100:I105)</f>
        <v>104386.49</v>
      </c>
    </row>
    <row r="100" spans="1:9" ht="12.75" customHeight="1" x14ac:dyDescent="0.2">
      <c r="A100" s="157" t="s">
        <v>80</v>
      </c>
      <c r="B100" s="157"/>
      <c r="C100" s="157"/>
      <c r="D100" s="157"/>
      <c r="E100" s="157"/>
      <c r="F100" s="157"/>
      <c r="G100" s="60">
        <v>92</v>
      </c>
      <c r="H100" s="72">
        <v>105773.81</v>
      </c>
      <c r="I100" s="72">
        <v>104386.49</v>
      </c>
    </row>
    <row r="101" spans="1:9" ht="12.75" customHeight="1" x14ac:dyDescent="0.2">
      <c r="A101" s="157" t="s">
        <v>81</v>
      </c>
      <c r="B101" s="157"/>
      <c r="C101" s="157"/>
      <c r="D101" s="157"/>
      <c r="E101" s="157"/>
      <c r="F101" s="157"/>
      <c r="G101" s="60">
        <v>93</v>
      </c>
      <c r="H101" s="72">
        <v>0</v>
      </c>
      <c r="I101" s="72">
        <v>0</v>
      </c>
    </row>
    <row r="102" spans="1:9" ht="12.75" customHeight="1" x14ac:dyDescent="0.2">
      <c r="A102" s="157" t="s">
        <v>82</v>
      </c>
      <c r="B102" s="157"/>
      <c r="C102" s="157"/>
      <c r="D102" s="157"/>
      <c r="E102" s="157"/>
      <c r="F102" s="157"/>
      <c r="G102" s="60">
        <v>94</v>
      </c>
      <c r="H102" s="72">
        <v>0</v>
      </c>
      <c r="I102" s="72">
        <v>0</v>
      </c>
    </row>
    <row r="103" spans="1:9" ht="12.75" customHeight="1" x14ac:dyDescent="0.2">
      <c r="A103" s="157" t="s">
        <v>83</v>
      </c>
      <c r="B103" s="157"/>
      <c r="C103" s="157"/>
      <c r="D103" s="157"/>
      <c r="E103" s="157"/>
      <c r="F103" s="157"/>
      <c r="G103" s="60">
        <v>95</v>
      </c>
      <c r="H103" s="70">
        <v>0</v>
      </c>
      <c r="I103" s="70">
        <v>0</v>
      </c>
    </row>
    <row r="104" spans="1:9" ht="12.75" customHeight="1" x14ac:dyDescent="0.2">
      <c r="A104" s="157" t="s">
        <v>84</v>
      </c>
      <c r="B104" s="157"/>
      <c r="C104" s="157"/>
      <c r="D104" s="157"/>
      <c r="E104" s="157"/>
      <c r="F104" s="157"/>
      <c r="G104" s="60">
        <v>96</v>
      </c>
      <c r="H104" s="70">
        <v>0</v>
      </c>
      <c r="I104" s="70">
        <v>0</v>
      </c>
    </row>
    <row r="105" spans="1:9" ht="12.75" customHeight="1" x14ac:dyDescent="0.2">
      <c r="A105" s="157" t="s">
        <v>85</v>
      </c>
      <c r="B105" s="157"/>
      <c r="C105" s="157"/>
      <c r="D105" s="157"/>
      <c r="E105" s="157"/>
      <c r="F105" s="157"/>
      <c r="G105" s="60">
        <v>97</v>
      </c>
      <c r="H105" s="70">
        <v>0</v>
      </c>
      <c r="I105" s="70">
        <v>0</v>
      </c>
    </row>
    <row r="106" spans="1:9" ht="12.75" customHeight="1" x14ac:dyDescent="0.2">
      <c r="A106" s="159" t="s">
        <v>432</v>
      </c>
      <c r="B106" s="159"/>
      <c r="C106" s="159"/>
      <c r="D106" s="159"/>
      <c r="E106" s="159"/>
      <c r="F106" s="159"/>
      <c r="G106" s="61">
        <v>98</v>
      </c>
      <c r="H106" s="71">
        <f>SUM(H107:H117)</f>
        <v>5346536.2300000004</v>
      </c>
      <c r="I106" s="71">
        <f>SUM(I107:I117)</f>
        <v>10997089.939999999</v>
      </c>
    </row>
    <row r="107" spans="1:9" ht="12.75" customHeight="1" x14ac:dyDescent="0.2">
      <c r="A107" s="157" t="s">
        <v>86</v>
      </c>
      <c r="B107" s="157"/>
      <c r="C107" s="157"/>
      <c r="D107" s="157"/>
      <c r="E107" s="157"/>
      <c r="F107" s="157"/>
      <c r="G107" s="60">
        <v>99</v>
      </c>
      <c r="H107" s="73">
        <v>0</v>
      </c>
      <c r="I107" s="73">
        <v>0</v>
      </c>
    </row>
    <row r="108" spans="1:9" ht="12.75" customHeight="1" x14ac:dyDescent="0.2">
      <c r="A108" s="157" t="s">
        <v>87</v>
      </c>
      <c r="B108" s="157"/>
      <c r="C108" s="157"/>
      <c r="D108" s="157"/>
      <c r="E108" s="157"/>
      <c r="F108" s="157"/>
      <c r="G108" s="60">
        <v>100</v>
      </c>
      <c r="H108" s="72">
        <v>0</v>
      </c>
      <c r="I108" s="72">
        <v>0</v>
      </c>
    </row>
    <row r="109" spans="1:9" ht="12.75" customHeight="1" x14ac:dyDescent="0.2">
      <c r="A109" s="157" t="s">
        <v>88</v>
      </c>
      <c r="B109" s="157"/>
      <c r="C109" s="157"/>
      <c r="D109" s="157"/>
      <c r="E109" s="157"/>
      <c r="F109" s="157"/>
      <c r="G109" s="60">
        <v>101</v>
      </c>
      <c r="H109" s="72">
        <v>0</v>
      </c>
      <c r="I109" s="72">
        <v>0</v>
      </c>
    </row>
    <row r="110" spans="1:9" ht="22.15" customHeight="1" x14ac:dyDescent="0.2">
      <c r="A110" s="157" t="s">
        <v>89</v>
      </c>
      <c r="B110" s="157"/>
      <c r="C110" s="157"/>
      <c r="D110" s="157"/>
      <c r="E110" s="157"/>
      <c r="F110" s="157"/>
      <c r="G110" s="60">
        <v>102</v>
      </c>
      <c r="H110" s="72">
        <v>0</v>
      </c>
      <c r="I110" s="72">
        <v>0</v>
      </c>
    </row>
    <row r="111" spans="1:9" ht="12.75" customHeight="1" x14ac:dyDescent="0.2">
      <c r="A111" s="157" t="s">
        <v>90</v>
      </c>
      <c r="B111" s="157"/>
      <c r="C111" s="157"/>
      <c r="D111" s="157"/>
      <c r="E111" s="157"/>
      <c r="F111" s="157"/>
      <c r="G111" s="60">
        <v>103</v>
      </c>
      <c r="H111" s="72">
        <v>0</v>
      </c>
      <c r="I111" s="72">
        <v>0</v>
      </c>
    </row>
    <row r="112" spans="1:9" ht="12.75" customHeight="1" x14ac:dyDescent="0.2">
      <c r="A112" s="157" t="s">
        <v>91</v>
      </c>
      <c r="B112" s="157"/>
      <c r="C112" s="157"/>
      <c r="D112" s="157"/>
      <c r="E112" s="157"/>
      <c r="F112" s="157"/>
      <c r="G112" s="60">
        <v>104</v>
      </c>
      <c r="H112" s="72">
        <v>186132.79</v>
      </c>
      <c r="I112" s="72">
        <v>1801.73</v>
      </c>
    </row>
    <row r="113" spans="1:9" ht="12.75" customHeight="1" x14ac:dyDescent="0.2">
      <c r="A113" s="157" t="s">
        <v>92</v>
      </c>
      <c r="B113" s="157"/>
      <c r="C113" s="157"/>
      <c r="D113" s="157"/>
      <c r="E113" s="157"/>
      <c r="F113" s="157"/>
      <c r="G113" s="60">
        <v>105</v>
      </c>
      <c r="H113" s="72">
        <v>0</v>
      </c>
      <c r="I113" s="72">
        <v>0</v>
      </c>
    </row>
    <row r="114" spans="1:9" ht="12.75" customHeight="1" x14ac:dyDescent="0.2">
      <c r="A114" s="157" t="s">
        <v>93</v>
      </c>
      <c r="B114" s="157"/>
      <c r="C114" s="157"/>
      <c r="D114" s="157"/>
      <c r="E114" s="157"/>
      <c r="F114" s="157"/>
      <c r="G114" s="60">
        <v>106</v>
      </c>
      <c r="H114" s="73">
        <v>4238198.96</v>
      </c>
      <c r="I114" s="73">
        <v>4337852.29</v>
      </c>
    </row>
    <row r="115" spans="1:9" ht="12.75" customHeight="1" x14ac:dyDescent="0.2">
      <c r="A115" s="157" t="s">
        <v>94</v>
      </c>
      <c r="B115" s="157"/>
      <c r="C115" s="157"/>
      <c r="D115" s="157"/>
      <c r="E115" s="157"/>
      <c r="F115" s="157"/>
      <c r="G115" s="60">
        <v>107</v>
      </c>
      <c r="H115" s="72">
        <v>0</v>
      </c>
      <c r="I115" s="72">
        <v>0</v>
      </c>
    </row>
    <row r="116" spans="1:9" ht="12.75" customHeight="1" x14ac:dyDescent="0.2">
      <c r="A116" s="157" t="s">
        <v>95</v>
      </c>
      <c r="B116" s="157"/>
      <c r="C116" s="157"/>
      <c r="D116" s="157"/>
      <c r="E116" s="157"/>
      <c r="F116" s="157"/>
      <c r="G116" s="60">
        <v>108</v>
      </c>
      <c r="H116" s="70">
        <v>922204.48</v>
      </c>
      <c r="I116" s="70">
        <v>6657435.9199999999</v>
      </c>
    </row>
    <row r="117" spans="1:9" ht="12.75" customHeight="1" x14ac:dyDescent="0.2">
      <c r="A117" s="157" t="s">
        <v>96</v>
      </c>
      <c r="B117" s="157"/>
      <c r="C117" s="157"/>
      <c r="D117" s="157"/>
      <c r="E117" s="157"/>
      <c r="F117" s="157"/>
      <c r="G117" s="60">
        <v>109</v>
      </c>
      <c r="H117" s="70">
        <v>0</v>
      </c>
      <c r="I117" s="70">
        <v>0</v>
      </c>
    </row>
    <row r="118" spans="1:9" ht="12.75" customHeight="1" x14ac:dyDescent="0.2">
      <c r="A118" s="159" t="s">
        <v>433</v>
      </c>
      <c r="B118" s="159"/>
      <c r="C118" s="159"/>
      <c r="D118" s="159"/>
      <c r="E118" s="159"/>
      <c r="F118" s="159"/>
      <c r="G118" s="61">
        <v>110</v>
      </c>
      <c r="H118" s="71">
        <f>SUM(H119:H132)</f>
        <v>335468508.69999999</v>
      </c>
      <c r="I118" s="71">
        <f>SUM(I119:I132)</f>
        <v>406257282.00999999</v>
      </c>
    </row>
    <row r="119" spans="1:9" ht="12.75" customHeight="1" x14ac:dyDescent="0.2">
      <c r="A119" s="157" t="s">
        <v>86</v>
      </c>
      <c r="B119" s="157"/>
      <c r="C119" s="157"/>
      <c r="D119" s="157"/>
      <c r="E119" s="157"/>
      <c r="F119" s="157"/>
      <c r="G119" s="60">
        <v>111</v>
      </c>
      <c r="H119" s="72">
        <v>0</v>
      </c>
      <c r="I119" s="72">
        <v>0</v>
      </c>
    </row>
    <row r="120" spans="1:9" ht="12.75" customHeight="1" x14ac:dyDescent="0.2">
      <c r="A120" s="157" t="s">
        <v>87</v>
      </c>
      <c r="B120" s="157"/>
      <c r="C120" s="157"/>
      <c r="D120" s="157"/>
      <c r="E120" s="157"/>
      <c r="F120" s="157"/>
      <c r="G120" s="60">
        <v>112</v>
      </c>
      <c r="H120" s="72">
        <v>0</v>
      </c>
      <c r="I120" s="72">
        <v>0</v>
      </c>
    </row>
    <row r="121" spans="1:9" ht="12.75" customHeight="1" x14ac:dyDescent="0.2">
      <c r="A121" s="157" t="s">
        <v>88</v>
      </c>
      <c r="B121" s="157"/>
      <c r="C121" s="157"/>
      <c r="D121" s="157"/>
      <c r="E121" s="157"/>
      <c r="F121" s="157"/>
      <c r="G121" s="60">
        <v>113</v>
      </c>
      <c r="H121" s="72">
        <v>23930735.359999999</v>
      </c>
      <c r="I121" s="72">
        <v>781.25</v>
      </c>
    </row>
    <row r="122" spans="1:9" ht="25.9" customHeight="1" x14ac:dyDescent="0.2">
      <c r="A122" s="157" t="s">
        <v>89</v>
      </c>
      <c r="B122" s="157"/>
      <c r="C122" s="157"/>
      <c r="D122" s="157"/>
      <c r="E122" s="157"/>
      <c r="F122" s="157"/>
      <c r="G122" s="60">
        <v>114</v>
      </c>
      <c r="H122" s="72">
        <v>0</v>
      </c>
      <c r="I122" s="72">
        <v>0</v>
      </c>
    </row>
    <row r="123" spans="1:9" ht="12.75" customHeight="1" x14ac:dyDescent="0.2">
      <c r="A123" s="157" t="s">
        <v>90</v>
      </c>
      <c r="B123" s="157"/>
      <c r="C123" s="157"/>
      <c r="D123" s="157"/>
      <c r="E123" s="157"/>
      <c r="F123" s="157"/>
      <c r="G123" s="60">
        <v>115</v>
      </c>
      <c r="H123" s="72">
        <v>0</v>
      </c>
      <c r="I123" s="72">
        <v>0</v>
      </c>
    </row>
    <row r="124" spans="1:9" ht="12.75" customHeight="1" x14ac:dyDescent="0.2">
      <c r="A124" s="157" t="s">
        <v>91</v>
      </c>
      <c r="B124" s="157"/>
      <c r="C124" s="157"/>
      <c r="D124" s="157"/>
      <c r="E124" s="157"/>
      <c r="F124" s="157"/>
      <c r="G124" s="60">
        <v>116</v>
      </c>
      <c r="H124" s="72">
        <v>35344597.270000003</v>
      </c>
      <c r="I124" s="72">
        <v>42183509.960000001</v>
      </c>
    </row>
    <row r="125" spans="1:9" ht="12.75" customHeight="1" x14ac:dyDescent="0.2">
      <c r="A125" s="157" t="s">
        <v>92</v>
      </c>
      <c r="B125" s="157"/>
      <c r="C125" s="157"/>
      <c r="D125" s="157"/>
      <c r="E125" s="157"/>
      <c r="F125" s="157"/>
      <c r="G125" s="60">
        <v>117</v>
      </c>
      <c r="H125" s="72">
        <v>392229.52</v>
      </c>
      <c r="I125" s="72">
        <v>304711.58</v>
      </c>
    </row>
    <row r="126" spans="1:9" ht="12.75" customHeight="1" x14ac:dyDescent="0.2">
      <c r="A126" s="157" t="s">
        <v>93</v>
      </c>
      <c r="B126" s="157"/>
      <c r="C126" s="157"/>
      <c r="D126" s="157"/>
      <c r="E126" s="157"/>
      <c r="F126" s="157"/>
      <c r="G126" s="60">
        <v>118</v>
      </c>
      <c r="H126" s="72">
        <v>269763392.36000001</v>
      </c>
      <c r="I126" s="72">
        <v>354973523.52999997</v>
      </c>
    </row>
    <row r="127" spans="1:9" x14ac:dyDescent="0.2">
      <c r="A127" s="157" t="s">
        <v>94</v>
      </c>
      <c r="B127" s="157"/>
      <c r="C127" s="157"/>
      <c r="D127" s="157"/>
      <c r="E127" s="157"/>
      <c r="F127" s="157"/>
      <c r="G127" s="60">
        <v>119</v>
      </c>
      <c r="H127" s="72">
        <v>0</v>
      </c>
      <c r="I127" s="72">
        <v>0</v>
      </c>
    </row>
    <row r="128" spans="1:9" x14ac:dyDescent="0.2">
      <c r="A128" s="157" t="s">
        <v>97</v>
      </c>
      <c r="B128" s="157"/>
      <c r="C128" s="157"/>
      <c r="D128" s="157"/>
      <c r="E128" s="157"/>
      <c r="F128" s="157"/>
      <c r="G128" s="60">
        <v>120</v>
      </c>
      <c r="H128" s="72">
        <v>1302641.8500000001</v>
      </c>
      <c r="I128" s="72">
        <v>1654183.89</v>
      </c>
    </row>
    <row r="129" spans="1:9" x14ac:dyDescent="0.2">
      <c r="A129" s="157" t="s">
        <v>98</v>
      </c>
      <c r="B129" s="157"/>
      <c r="C129" s="157"/>
      <c r="D129" s="157"/>
      <c r="E129" s="157"/>
      <c r="F129" s="157"/>
      <c r="G129" s="60">
        <v>121</v>
      </c>
      <c r="H129" s="72">
        <v>3910233.11</v>
      </c>
      <c r="I129" s="72">
        <v>5941160.1100000003</v>
      </c>
    </row>
    <row r="130" spans="1:9" x14ac:dyDescent="0.2">
      <c r="A130" s="157" t="s">
        <v>99</v>
      </c>
      <c r="B130" s="157"/>
      <c r="C130" s="157"/>
      <c r="D130" s="157"/>
      <c r="E130" s="157"/>
      <c r="F130" s="157"/>
      <c r="G130" s="60">
        <v>122</v>
      </c>
      <c r="H130" s="72">
        <v>5076.33</v>
      </c>
      <c r="I130" s="72">
        <v>5076.33</v>
      </c>
    </row>
    <row r="131" spans="1:9" x14ac:dyDescent="0.2">
      <c r="A131" s="157" t="s">
        <v>100</v>
      </c>
      <c r="B131" s="157"/>
      <c r="C131" s="157"/>
      <c r="D131" s="157"/>
      <c r="E131" s="157"/>
      <c r="F131" s="157"/>
      <c r="G131" s="60">
        <v>123</v>
      </c>
      <c r="H131" s="70">
        <v>0</v>
      </c>
      <c r="I131" s="70">
        <v>0</v>
      </c>
    </row>
    <row r="132" spans="1:9" x14ac:dyDescent="0.2">
      <c r="A132" s="157" t="s">
        <v>101</v>
      </c>
      <c r="B132" s="157"/>
      <c r="C132" s="157"/>
      <c r="D132" s="157"/>
      <c r="E132" s="157"/>
      <c r="F132" s="157"/>
      <c r="G132" s="60">
        <v>124</v>
      </c>
      <c r="H132" s="70">
        <v>819602.9</v>
      </c>
      <c r="I132" s="70">
        <v>1194335.3600000001</v>
      </c>
    </row>
    <row r="133" spans="1:9" ht="22.15" customHeight="1" x14ac:dyDescent="0.2">
      <c r="A133" s="175" t="s">
        <v>102</v>
      </c>
      <c r="B133" s="175"/>
      <c r="C133" s="175"/>
      <c r="D133" s="175"/>
      <c r="E133" s="175"/>
      <c r="F133" s="175"/>
      <c r="G133" s="60">
        <v>125</v>
      </c>
      <c r="H133" s="70">
        <v>950369.53</v>
      </c>
      <c r="I133" s="70">
        <v>2190749.4500000002</v>
      </c>
    </row>
    <row r="134" spans="1:9" x14ac:dyDescent="0.2">
      <c r="A134" s="159" t="s">
        <v>434</v>
      </c>
      <c r="B134" s="159"/>
      <c r="C134" s="159"/>
      <c r="D134" s="159"/>
      <c r="E134" s="159"/>
      <c r="F134" s="159"/>
      <c r="G134" s="61">
        <v>126</v>
      </c>
      <c r="H134" s="71">
        <f>H75+H99+H106+H118+H133</f>
        <v>437128960.36000001</v>
      </c>
      <c r="I134" s="71">
        <f>I75+I99+I106+I118+I133</f>
        <v>537495778.85000002</v>
      </c>
    </row>
    <row r="135" spans="1:9" x14ac:dyDescent="0.2">
      <c r="A135" s="175" t="s">
        <v>103</v>
      </c>
      <c r="B135" s="175"/>
      <c r="C135" s="175"/>
      <c r="D135" s="175"/>
      <c r="E135" s="175"/>
      <c r="F135" s="175"/>
      <c r="G135" s="60">
        <v>127</v>
      </c>
      <c r="H135" s="70">
        <v>17986716.879999999</v>
      </c>
      <c r="I135" s="70">
        <v>15690947.6</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13"/>
  <sheetViews>
    <sheetView workbookViewId="0">
      <selection activeCell="A15" sqref="A15:F15"/>
    </sheetView>
  </sheetViews>
  <sheetFormatPr defaultRowHeight="12.75" x14ac:dyDescent="0.2"/>
  <cols>
    <col min="1" max="7" width="9.140625" style="2"/>
    <col min="8" max="9" width="18.5703125" style="2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184" t="s">
        <v>105</v>
      </c>
      <c r="B1" s="162"/>
      <c r="C1" s="162"/>
      <c r="D1" s="162"/>
      <c r="E1" s="162"/>
      <c r="F1" s="162"/>
      <c r="G1" s="162"/>
      <c r="H1" s="162"/>
      <c r="I1" s="162"/>
    </row>
    <row r="2" spans="1:9" x14ac:dyDescent="0.2">
      <c r="A2" s="183" t="s">
        <v>461</v>
      </c>
      <c r="B2" s="164"/>
      <c r="C2" s="164"/>
      <c r="D2" s="164"/>
      <c r="E2" s="164"/>
      <c r="F2" s="164"/>
      <c r="G2" s="164"/>
      <c r="H2" s="164"/>
      <c r="I2" s="164"/>
    </row>
    <row r="3" spans="1:9" x14ac:dyDescent="0.2">
      <c r="A3" s="192" t="s">
        <v>436</v>
      </c>
      <c r="B3" s="193"/>
      <c r="C3" s="193"/>
      <c r="D3" s="193"/>
      <c r="E3" s="193"/>
      <c r="F3" s="193"/>
      <c r="G3" s="193"/>
      <c r="H3" s="193"/>
      <c r="I3" s="193"/>
    </row>
    <row r="4" spans="1:9" x14ac:dyDescent="0.2">
      <c r="A4" s="182" t="s">
        <v>463</v>
      </c>
      <c r="B4" s="167"/>
      <c r="C4" s="167"/>
      <c r="D4" s="167"/>
      <c r="E4" s="167"/>
      <c r="F4" s="167"/>
      <c r="G4" s="167"/>
      <c r="H4" s="167"/>
      <c r="I4" s="168"/>
    </row>
    <row r="5" spans="1:9" ht="23.25" x14ac:dyDescent="0.2">
      <c r="A5" s="180" t="s">
        <v>2</v>
      </c>
      <c r="B5" s="172"/>
      <c r="C5" s="172"/>
      <c r="D5" s="172"/>
      <c r="E5" s="172"/>
      <c r="F5" s="172"/>
      <c r="G5" s="62" t="s">
        <v>106</v>
      </c>
      <c r="H5" s="63" t="s">
        <v>290</v>
      </c>
      <c r="I5" s="63" t="s">
        <v>275</v>
      </c>
    </row>
    <row r="6" spans="1:9" x14ac:dyDescent="0.2">
      <c r="A6" s="181">
        <v>1</v>
      </c>
      <c r="B6" s="170"/>
      <c r="C6" s="170"/>
      <c r="D6" s="170"/>
      <c r="E6" s="170"/>
      <c r="F6" s="170"/>
      <c r="G6" s="64">
        <v>2</v>
      </c>
      <c r="H6" s="63">
        <v>3</v>
      </c>
      <c r="I6" s="63">
        <v>4</v>
      </c>
    </row>
    <row r="7" spans="1:9" x14ac:dyDescent="0.2">
      <c r="A7" s="159" t="s">
        <v>348</v>
      </c>
      <c r="B7" s="159"/>
      <c r="C7" s="159"/>
      <c r="D7" s="159"/>
      <c r="E7" s="159"/>
      <c r="F7" s="159"/>
      <c r="G7" s="61">
        <v>1</v>
      </c>
      <c r="H7" s="71">
        <f>SUM(H8:H12)</f>
        <v>805850817.89999998</v>
      </c>
      <c r="I7" s="71">
        <f>SUM(I8:I12)</f>
        <v>928632563.87</v>
      </c>
    </row>
    <row r="8" spans="1:9" x14ac:dyDescent="0.2">
      <c r="A8" s="157" t="s">
        <v>118</v>
      </c>
      <c r="B8" s="157"/>
      <c r="C8" s="157"/>
      <c r="D8" s="157"/>
      <c r="E8" s="157"/>
      <c r="F8" s="157"/>
      <c r="G8" s="60">
        <v>2</v>
      </c>
      <c r="H8" s="70">
        <v>62093553.369999997</v>
      </c>
      <c r="I8" s="70">
        <v>64498544.509999998</v>
      </c>
    </row>
    <row r="9" spans="1:9" x14ac:dyDescent="0.2">
      <c r="A9" s="157" t="s">
        <v>435</v>
      </c>
      <c r="B9" s="157"/>
      <c r="C9" s="157"/>
      <c r="D9" s="157"/>
      <c r="E9" s="157"/>
      <c r="F9" s="157"/>
      <c r="G9" s="60">
        <v>3</v>
      </c>
      <c r="H9" s="70">
        <v>738206979.95000005</v>
      </c>
      <c r="I9" s="70">
        <v>857500143.66999996</v>
      </c>
    </row>
    <row r="10" spans="1:9" x14ac:dyDescent="0.2">
      <c r="A10" s="157" t="s">
        <v>119</v>
      </c>
      <c r="B10" s="157"/>
      <c r="C10" s="157"/>
      <c r="D10" s="157"/>
      <c r="E10" s="157"/>
      <c r="F10" s="157"/>
      <c r="G10" s="60">
        <v>4</v>
      </c>
      <c r="H10" s="70">
        <v>0</v>
      </c>
      <c r="I10" s="70">
        <v>0</v>
      </c>
    </row>
    <row r="11" spans="1:9" x14ac:dyDescent="0.2">
      <c r="A11" s="157" t="s">
        <v>120</v>
      </c>
      <c r="B11" s="157"/>
      <c r="C11" s="157"/>
      <c r="D11" s="157"/>
      <c r="E11" s="157"/>
      <c r="F11" s="157"/>
      <c r="G11" s="60">
        <v>5</v>
      </c>
      <c r="H11" s="70">
        <v>73100.240000000005</v>
      </c>
      <c r="I11" s="70">
        <v>43859.24</v>
      </c>
    </row>
    <row r="12" spans="1:9" x14ac:dyDescent="0.2">
      <c r="A12" s="157" t="s">
        <v>121</v>
      </c>
      <c r="B12" s="157"/>
      <c r="C12" s="157"/>
      <c r="D12" s="157"/>
      <c r="E12" s="157"/>
      <c r="F12" s="157"/>
      <c r="G12" s="60">
        <v>6</v>
      </c>
      <c r="H12" s="70">
        <v>5477184.3399999999</v>
      </c>
      <c r="I12" s="70">
        <v>6590016.4500000002</v>
      </c>
    </row>
    <row r="13" spans="1:9" ht="16.5" customHeight="1" x14ac:dyDescent="0.2">
      <c r="A13" s="159" t="s">
        <v>349</v>
      </c>
      <c r="B13" s="159"/>
      <c r="C13" s="159"/>
      <c r="D13" s="159"/>
      <c r="E13" s="159"/>
      <c r="F13" s="159"/>
      <c r="G13" s="61">
        <v>7</v>
      </c>
      <c r="H13" s="71">
        <f>H14+H15+H19+H23+H24+H25+H28+H35</f>
        <v>788380970.23000002</v>
      </c>
      <c r="I13" s="71">
        <f>I14+I15+I19+I23+I24+I25+I28+I35</f>
        <v>912930003.96000004</v>
      </c>
    </row>
    <row r="14" spans="1:9" x14ac:dyDescent="0.2">
      <c r="A14" s="157" t="s">
        <v>107</v>
      </c>
      <c r="B14" s="157"/>
      <c r="C14" s="157"/>
      <c r="D14" s="157"/>
      <c r="E14" s="157"/>
      <c r="F14" s="157"/>
      <c r="G14" s="60">
        <v>8</v>
      </c>
      <c r="H14" s="70">
        <v>0</v>
      </c>
      <c r="I14" s="70">
        <v>0</v>
      </c>
    </row>
    <row r="15" spans="1:9" x14ac:dyDescent="0.2">
      <c r="A15" s="191" t="s">
        <v>417</v>
      </c>
      <c r="B15" s="191"/>
      <c r="C15" s="191"/>
      <c r="D15" s="191"/>
      <c r="E15" s="191"/>
      <c r="F15" s="191"/>
      <c r="G15" s="61">
        <v>9</v>
      </c>
      <c r="H15" s="71">
        <f>SUM(H16:H18)</f>
        <v>767319136.53999996</v>
      </c>
      <c r="I15" s="71">
        <f>SUM(I16:I18)</f>
        <v>887337326.13999999</v>
      </c>
    </row>
    <row r="16" spans="1:9" x14ac:dyDescent="0.2">
      <c r="A16" s="185" t="s">
        <v>122</v>
      </c>
      <c r="B16" s="185"/>
      <c r="C16" s="185"/>
      <c r="D16" s="185"/>
      <c r="E16" s="185"/>
      <c r="F16" s="185"/>
      <c r="G16" s="60">
        <v>10</v>
      </c>
      <c r="H16" s="70">
        <v>1866152.8</v>
      </c>
      <c r="I16" s="70">
        <v>1952733.61</v>
      </c>
    </row>
    <row r="17" spans="1:9" x14ac:dyDescent="0.2">
      <c r="A17" s="185" t="s">
        <v>123</v>
      </c>
      <c r="B17" s="185"/>
      <c r="C17" s="185"/>
      <c r="D17" s="185"/>
      <c r="E17" s="185"/>
      <c r="F17" s="185"/>
      <c r="G17" s="60">
        <v>11</v>
      </c>
      <c r="H17" s="70">
        <v>760930866.90999997</v>
      </c>
      <c r="I17" s="70">
        <v>879783244.60000002</v>
      </c>
    </row>
    <row r="18" spans="1:9" x14ac:dyDescent="0.2">
      <c r="A18" s="185" t="s">
        <v>124</v>
      </c>
      <c r="B18" s="185"/>
      <c r="C18" s="185"/>
      <c r="D18" s="185"/>
      <c r="E18" s="185"/>
      <c r="F18" s="185"/>
      <c r="G18" s="60">
        <v>12</v>
      </c>
      <c r="H18" s="70">
        <v>4522116.83</v>
      </c>
      <c r="I18" s="70">
        <v>5601347.9299999997</v>
      </c>
    </row>
    <row r="19" spans="1:9" x14ac:dyDescent="0.2">
      <c r="A19" s="191" t="s">
        <v>418</v>
      </c>
      <c r="B19" s="191"/>
      <c r="C19" s="191"/>
      <c r="D19" s="191"/>
      <c r="E19" s="191"/>
      <c r="F19" s="191"/>
      <c r="G19" s="61">
        <v>13</v>
      </c>
      <c r="H19" s="71">
        <f>SUM(H20:H22)</f>
        <v>11973906.380000001</v>
      </c>
      <c r="I19" s="71">
        <f>SUM(I20:I22)</f>
        <v>13763828.41</v>
      </c>
    </row>
    <row r="20" spans="1:9" x14ac:dyDescent="0.2">
      <c r="A20" s="185" t="s">
        <v>108</v>
      </c>
      <c r="B20" s="185"/>
      <c r="C20" s="185"/>
      <c r="D20" s="185"/>
      <c r="E20" s="185"/>
      <c r="F20" s="185"/>
      <c r="G20" s="60">
        <v>14</v>
      </c>
      <c r="H20" s="70">
        <v>7510656.96</v>
      </c>
      <c r="I20" s="70">
        <v>8562226.1799999997</v>
      </c>
    </row>
    <row r="21" spans="1:9" x14ac:dyDescent="0.2">
      <c r="A21" s="185" t="s">
        <v>109</v>
      </c>
      <c r="B21" s="185"/>
      <c r="C21" s="185"/>
      <c r="D21" s="185"/>
      <c r="E21" s="185"/>
      <c r="F21" s="185"/>
      <c r="G21" s="60">
        <v>15</v>
      </c>
      <c r="H21" s="70">
        <v>2908390.38</v>
      </c>
      <c r="I21" s="70">
        <v>3431552.95</v>
      </c>
    </row>
    <row r="22" spans="1:9" x14ac:dyDescent="0.2">
      <c r="A22" s="185" t="s">
        <v>110</v>
      </c>
      <c r="B22" s="185"/>
      <c r="C22" s="185"/>
      <c r="D22" s="185"/>
      <c r="E22" s="185"/>
      <c r="F22" s="185"/>
      <c r="G22" s="60">
        <v>16</v>
      </c>
      <c r="H22" s="70">
        <v>1554859.04</v>
      </c>
      <c r="I22" s="70">
        <v>1770049.28</v>
      </c>
    </row>
    <row r="23" spans="1:9" x14ac:dyDescent="0.2">
      <c r="A23" s="157" t="s">
        <v>111</v>
      </c>
      <c r="B23" s="157"/>
      <c r="C23" s="157"/>
      <c r="D23" s="157"/>
      <c r="E23" s="157"/>
      <c r="F23" s="157"/>
      <c r="G23" s="60">
        <v>17</v>
      </c>
      <c r="H23" s="70">
        <v>3126489.45</v>
      </c>
      <c r="I23" s="70">
        <v>4287070.68</v>
      </c>
    </row>
    <row r="24" spans="1:9" x14ac:dyDescent="0.2">
      <c r="A24" s="157" t="s">
        <v>112</v>
      </c>
      <c r="B24" s="157"/>
      <c r="C24" s="157"/>
      <c r="D24" s="157"/>
      <c r="E24" s="157"/>
      <c r="F24" s="157"/>
      <c r="G24" s="60">
        <v>18</v>
      </c>
      <c r="H24" s="70">
        <v>5988051.6299999999</v>
      </c>
      <c r="I24" s="70">
        <v>7159238.5599999996</v>
      </c>
    </row>
    <row r="25" spans="1:9" x14ac:dyDescent="0.2">
      <c r="A25" s="191" t="s">
        <v>419</v>
      </c>
      <c r="B25" s="191"/>
      <c r="C25" s="191"/>
      <c r="D25" s="191"/>
      <c r="E25" s="191"/>
      <c r="F25" s="191"/>
      <c r="G25" s="61">
        <v>19</v>
      </c>
      <c r="H25" s="71">
        <f>H26+H27</f>
        <v>155401.69</v>
      </c>
      <c r="I25" s="71">
        <f>I26+I27</f>
        <v>367911</v>
      </c>
    </row>
    <row r="26" spans="1:9" x14ac:dyDescent="0.2">
      <c r="A26" s="185" t="s">
        <v>125</v>
      </c>
      <c r="B26" s="185"/>
      <c r="C26" s="185"/>
      <c r="D26" s="185"/>
      <c r="E26" s="185"/>
      <c r="F26" s="185"/>
      <c r="G26" s="60">
        <v>20</v>
      </c>
      <c r="H26" s="70">
        <v>0</v>
      </c>
      <c r="I26" s="70">
        <v>0</v>
      </c>
    </row>
    <row r="27" spans="1:9" x14ac:dyDescent="0.2">
      <c r="A27" s="185" t="s">
        <v>126</v>
      </c>
      <c r="B27" s="185"/>
      <c r="C27" s="185"/>
      <c r="D27" s="185"/>
      <c r="E27" s="185"/>
      <c r="F27" s="185"/>
      <c r="G27" s="60">
        <v>21</v>
      </c>
      <c r="H27" s="70">
        <v>155401.69</v>
      </c>
      <c r="I27" s="70">
        <v>367911</v>
      </c>
    </row>
    <row r="28" spans="1:9" x14ac:dyDescent="0.2">
      <c r="A28" s="191" t="s">
        <v>420</v>
      </c>
      <c r="B28" s="191"/>
      <c r="C28" s="191"/>
      <c r="D28" s="191"/>
      <c r="E28" s="191"/>
      <c r="F28" s="191"/>
      <c r="G28" s="61">
        <v>22</v>
      </c>
      <c r="H28" s="71">
        <f>SUM(H29:H34)</f>
        <v>-182015.46</v>
      </c>
      <c r="I28" s="71">
        <f>SUM(I29:I34)</f>
        <v>14629.17</v>
      </c>
    </row>
    <row r="29" spans="1:9" x14ac:dyDescent="0.2">
      <c r="A29" s="185" t="s">
        <v>127</v>
      </c>
      <c r="B29" s="185"/>
      <c r="C29" s="185"/>
      <c r="D29" s="185"/>
      <c r="E29" s="185"/>
      <c r="F29" s="185"/>
      <c r="G29" s="60">
        <v>23</v>
      </c>
      <c r="H29" s="70">
        <v>-182185.67</v>
      </c>
      <c r="I29" s="70">
        <v>14129.17</v>
      </c>
    </row>
    <row r="30" spans="1:9" x14ac:dyDescent="0.2">
      <c r="A30" s="185" t="s">
        <v>128</v>
      </c>
      <c r="B30" s="185"/>
      <c r="C30" s="185"/>
      <c r="D30" s="185"/>
      <c r="E30" s="185"/>
      <c r="F30" s="185"/>
      <c r="G30" s="60">
        <v>24</v>
      </c>
      <c r="H30" s="70">
        <v>0</v>
      </c>
      <c r="I30" s="70">
        <v>0</v>
      </c>
    </row>
    <row r="31" spans="1:9" x14ac:dyDescent="0.2">
      <c r="A31" s="185" t="s">
        <v>129</v>
      </c>
      <c r="B31" s="185"/>
      <c r="C31" s="185"/>
      <c r="D31" s="185"/>
      <c r="E31" s="185"/>
      <c r="F31" s="185"/>
      <c r="G31" s="60">
        <v>25</v>
      </c>
      <c r="H31" s="70">
        <v>170.21</v>
      </c>
      <c r="I31" s="70">
        <v>500</v>
      </c>
    </row>
    <row r="32" spans="1:9" x14ac:dyDescent="0.2">
      <c r="A32" s="185" t="s">
        <v>130</v>
      </c>
      <c r="B32" s="185"/>
      <c r="C32" s="185"/>
      <c r="D32" s="185"/>
      <c r="E32" s="185"/>
      <c r="F32" s="185"/>
      <c r="G32" s="60">
        <v>26</v>
      </c>
      <c r="H32" s="70">
        <v>0</v>
      </c>
      <c r="I32" s="70">
        <v>0</v>
      </c>
    </row>
    <row r="33" spans="1:9" x14ac:dyDescent="0.2">
      <c r="A33" s="185" t="s">
        <v>131</v>
      </c>
      <c r="B33" s="185"/>
      <c r="C33" s="185"/>
      <c r="D33" s="185"/>
      <c r="E33" s="185"/>
      <c r="F33" s="185"/>
      <c r="G33" s="60">
        <v>27</v>
      </c>
      <c r="H33" s="70">
        <v>0</v>
      </c>
      <c r="I33" s="70">
        <v>0</v>
      </c>
    </row>
    <row r="34" spans="1:9" x14ac:dyDescent="0.2">
      <c r="A34" s="185" t="s">
        <v>132</v>
      </c>
      <c r="B34" s="185"/>
      <c r="C34" s="185"/>
      <c r="D34" s="185"/>
      <c r="E34" s="185"/>
      <c r="F34" s="185"/>
      <c r="G34" s="60">
        <v>28</v>
      </c>
      <c r="H34" s="70">
        <v>0</v>
      </c>
      <c r="I34" s="70">
        <v>0</v>
      </c>
    </row>
    <row r="35" spans="1:9" x14ac:dyDescent="0.2">
      <c r="A35" s="157" t="s">
        <v>113</v>
      </c>
      <c r="B35" s="157"/>
      <c r="C35" s="157"/>
      <c r="D35" s="157"/>
      <c r="E35" s="157"/>
      <c r="F35" s="157"/>
      <c r="G35" s="60">
        <v>29</v>
      </c>
      <c r="H35" s="70">
        <v>0</v>
      </c>
      <c r="I35" s="70">
        <v>0</v>
      </c>
    </row>
    <row r="36" spans="1:9" x14ac:dyDescent="0.2">
      <c r="A36" s="159" t="s">
        <v>350</v>
      </c>
      <c r="B36" s="159"/>
      <c r="C36" s="159"/>
      <c r="D36" s="159"/>
      <c r="E36" s="159"/>
      <c r="F36" s="159"/>
      <c r="G36" s="61">
        <v>30</v>
      </c>
      <c r="H36" s="71">
        <f>SUM(H37:H46)</f>
        <v>3137798.61</v>
      </c>
      <c r="I36" s="71">
        <f>SUM(I37:I46)</f>
        <v>13659141.119999999</v>
      </c>
    </row>
    <row r="37" spans="1:9" x14ac:dyDescent="0.2">
      <c r="A37" s="157" t="s">
        <v>133</v>
      </c>
      <c r="B37" s="157"/>
      <c r="C37" s="157"/>
      <c r="D37" s="157"/>
      <c r="E37" s="157"/>
      <c r="F37" s="157"/>
      <c r="G37" s="60">
        <v>31</v>
      </c>
      <c r="H37" s="70">
        <v>0</v>
      </c>
      <c r="I37" s="70">
        <v>0</v>
      </c>
    </row>
    <row r="38" spans="1:9" ht="25.15" customHeight="1" x14ac:dyDescent="0.2">
      <c r="A38" s="157" t="s">
        <v>134</v>
      </c>
      <c r="B38" s="157"/>
      <c r="C38" s="157"/>
      <c r="D38" s="157"/>
      <c r="E38" s="157"/>
      <c r="F38" s="157"/>
      <c r="G38" s="60">
        <v>32</v>
      </c>
      <c r="H38" s="70">
        <v>0</v>
      </c>
      <c r="I38" s="70">
        <v>0</v>
      </c>
    </row>
    <row r="39" spans="1:9" ht="28.15" customHeight="1" x14ac:dyDescent="0.2">
      <c r="A39" s="157" t="s">
        <v>135</v>
      </c>
      <c r="B39" s="157"/>
      <c r="C39" s="157"/>
      <c r="D39" s="157"/>
      <c r="E39" s="157"/>
      <c r="F39" s="157"/>
      <c r="G39" s="60">
        <v>33</v>
      </c>
      <c r="H39" s="70">
        <v>0</v>
      </c>
      <c r="I39" s="70">
        <v>0</v>
      </c>
    </row>
    <row r="40" spans="1:9" ht="28.15" customHeight="1" x14ac:dyDescent="0.2">
      <c r="A40" s="157" t="s">
        <v>136</v>
      </c>
      <c r="B40" s="157"/>
      <c r="C40" s="157"/>
      <c r="D40" s="157"/>
      <c r="E40" s="157"/>
      <c r="F40" s="157"/>
      <c r="G40" s="60">
        <v>34</v>
      </c>
      <c r="H40" s="70">
        <v>0</v>
      </c>
      <c r="I40" s="70">
        <v>0</v>
      </c>
    </row>
    <row r="41" spans="1:9" ht="22.9" customHeight="1" x14ac:dyDescent="0.2">
      <c r="A41" s="157" t="s">
        <v>137</v>
      </c>
      <c r="B41" s="157"/>
      <c r="C41" s="157"/>
      <c r="D41" s="157"/>
      <c r="E41" s="157"/>
      <c r="F41" s="157"/>
      <c r="G41" s="60">
        <v>35</v>
      </c>
      <c r="H41" s="70">
        <v>0</v>
      </c>
      <c r="I41" s="70">
        <v>0</v>
      </c>
    </row>
    <row r="42" spans="1:9" x14ac:dyDescent="0.2">
      <c r="A42" s="157" t="s">
        <v>138</v>
      </c>
      <c r="B42" s="157"/>
      <c r="C42" s="157"/>
      <c r="D42" s="157"/>
      <c r="E42" s="157"/>
      <c r="F42" s="157"/>
      <c r="G42" s="60">
        <v>36</v>
      </c>
      <c r="H42" s="70">
        <v>0</v>
      </c>
      <c r="I42" s="70">
        <v>0</v>
      </c>
    </row>
    <row r="43" spans="1:9" x14ac:dyDescent="0.2">
      <c r="A43" s="157" t="s">
        <v>139</v>
      </c>
      <c r="B43" s="157"/>
      <c r="C43" s="157"/>
      <c r="D43" s="157"/>
      <c r="E43" s="157"/>
      <c r="F43" s="157"/>
      <c r="G43" s="60">
        <v>37</v>
      </c>
      <c r="H43" s="70">
        <v>2999159.53</v>
      </c>
      <c r="I43" s="70">
        <v>13659141.119999999</v>
      </c>
    </row>
    <row r="44" spans="1:9" x14ac:dyDescent="0.2">
      <c r="A44" s="157" t="s">
        <v>140</v>
      </c>
      <c r="B44" s="157"/>
      <c r="C44" s="157"/>
      <c r="D44" s="157"/>
      <c r="E44" s="157"/>
      <c r="F44" s="157"/>
      <c r="G44" s="60">
        <v>38</v>
      </c>
      <c r="H44" s="70">
        <v>0</v>
      </c>
      <c r="I44" s="70">
        <v>0</v>
      </c>
    </row>
    <row r="45" spans="1:9" x14ac:dyDescent="0.2">
      <c r="A45" s="157" t="s">
        <v>141</v>
      </c>
      <c r="B45" s="157"/>
      <c r="C45" s="157"/>
      <c r="D45" s="157"/>
      <c r="E45" s="157"/>
      <c r="F45" s="157"/>
      <c r="G45" s="60">
        <v>39</v>
      </c>
      <c r="H45" s="70">
        <v>0</v>
      </c>
      <c r="I45" s="70">
        <v>0</v>
      </c>
    </row>
    <row r="46" spans="1:9" x14ac:dyDescent="0.2">
      <c r="A46" s="157" t="s">
        <v>142</v>
      </c>
      <c r="B46" s="157"/>
      <c r="C46" s="157"/>
      <c r="D46" s="157"/>
      <c r="E46" s="157"/>
      <c r="F46" s="157"/>
      <c r="G46" s="60">
        <v>40</v>
      </c>
      <c r="H46" s="70">
        <v>138639.07999999999</v>
      </c>
      <c r="I46" s="70">
        <v>0</v>
      </c>
    </row>
    <row r="47" spans="1:9" x14ac:dyDescent="0.2">
      <c r="A47" s="159" t="s">
        <v>351</v>
      </c>
      <c r="B47" s="159"/>
      <c r="C47" s="159"/>
      <c r="D47" s="159"/>
      <c r="E47" s="159"/>
      <c r="F47" s="159"/>
      <c r="G47" s="61">
        <v>41</v>
      </c>
      <c r="H47" s="71">
        <f>SUM(H48:H54)</f>
        <v>1875363.12</v>
      </c>
      <c r="I47" s="71">
        <f>SUM(I48:I54)</f>
        <v>1880374.79</v>
      </c>
    </row>
    <row r="48" spans="1:9" ht="23.45" customHeight="1" x14ac:dyDescent="0.2">
      <c r="A48" s="157" t="s">
        <v>143</v>
      </c>
      <c r="B48" s="157"/>
      <c r="C48" s="157"/>
      <c r="D48" s="157"/>
      <c r="E48" s="157"/>
      <c r="F48" s="157"/>
      <c r="G48" s="60">
        <v>42</v>
      </c>
      <c r="H48" s="70">
        <v>82939.16</v>
      </c>
      <c r="I48" s="70">
        <v>0</v>
      </c>
    </row>
    <row r="49" spans="1:9" x14ac:dyDescent="0.2">
      <c r="A49" s="179" t="s">
        <v>144</v>
      </c>
      <c r="B49" s="179"/>
      <c r="C49" s="179"/>
      <c r="D49" s="179"/>
      <c r="E49" s="179"/>
      <c r="F49" s="179"/>
      <c r="G49" s="60">
        <v>43</v>
      </c>
      <c r="H49" s="70">
        <v>0</v>
      </c>
      <c r="I49" s="70">
        <v>0</v>
      </c>
    </row>
    <row r="50" spans="1:9" x14ac:dyDescent="0.2">
      <c r="A50" s="179" t="s">
        <v>145</v>
      </c>
      <c r="B50" s="179"/>
      <c r="C50" s="179"/>
      <c r="D50" s="179"/>
      <c r="E50" s="179"/>
      <c r="F50" s="179"/>
      <c r="G50" s="60">
        <v>44</v>
      </c>
      <c r="H50" s="70">
        <v>1792423.96</v>
      </c>
      <c r="I50" s="70">
        <v>1880374.79</v>
      </c>
    </row>
    <row r="51" spans="1:9" x14ac:dyDescent="0.2">
      <c r="A51" s="179" t="s">
        <v>146</v>
      </c>
      <c r="B51" s="179"/>
      <c r="C51" s="179"/>
      <c r="D51" s="179"/>
      <c r="E51" s="179"/>
      <c r="F51" s="179"/>
      <c r="G51" s="60">
        <v>45</v>
      </c>
      <c r="H51" s="70">
        <v>0</v>
      </c>
      <c r="I51" s="70">
        <v>0</v>
      </c>
    </row>
    <row r="52" spans="1:9" x14ac:dyDescent="0.2">
      <c r="A52" s="179" t="s">
        <v>147</v>
      </c>
      <c r="B52" s="179"/>
      <c r="C52" s="179"/>
      <c r="D52" s="179"/>
      <c r="E52" s="179"/>
      <c r="F52" s="179"/>
      <c r="G52" s="60">
        <v>46</v>
      </c>
      <c r="H52" s="70">
        <v>0</v>
      </c>
      <c r="I52" s="70">
        <v>0</v>
      </c>
    </row>
    <row r="53" spans="1:9" x14ac:dyDescent="0.2">
      <c r="A53" s="179" t="s">
        <v>148</v>
      </c>
      <c r="B53" s="179"/>
      <c r="C53" s="179"/>
      <c r="D53" s="179"/>
      <c r="E53" s="179"/>
      <c r="F53" s="179"/>
      <c r="G53" s="60">
        <v>47</v>
      </c>
      <c r="H53" s="70">
        <v>0</v>
      </c>
      <c r="I53" s="70">
        <v>0</v>
      </c>
    </row>
    <row r="54" spans="1:9" x14ac:dyDescent="0.2">
      <c r="A54" s="179" t="s">
        <v>149</v>
      </c>
      <c r="B54" s="179"/>
      <c r="C54" s="179"/>
      <c r="D54" s="179"/>
      <c r="E54" s="179"/>
      <c r="F54" s="179"/>
      <c r="G54" s="60">
        <v>48</v>
      </c>
      <c r="H54" s="70">
        <v>0</v>
      </c>
      <c r="I54" s="70">
        <v>0</v>
      </c>
    </row>
    <row r="55" spans="1:9" ht="30.6" customHeight="1" x14ac:dyDescent="0.2">
      <c r="A55" s="175" t="s">
        <v>150</v>
      </c>
      <c r="B55" s="175"/>
      <c r="C55" s="175"/>
      <c r="D55" s="175"/>
      <c r="E55" s="175"/>
      <c r="F55" s="175"/>
      <c r="G55" s="60">
        <v>49</v>
      </c>
      <c r="H55" s="70">
        <v>0</v>
      </c>
      <c r="I55" s="70">
        <v>0</v>
      </c>
    </row>
    <row r="56" spans="1:9" x14ac:dyDescent="0.2">
      <c r="A56" s="175" t="s">
        <v>151</v>
      </c>
      <c r="B56" s="175"/>
      <c r="C56" s="175"/>
      <c r="D56" s="175"/>
      <c r="E56" s="175"/>
      <c r="F56" s="175"/>
      <c r="G56" s="60">
        <v>50</v>
      </c>
      <c r="H56" s="70">
        <v>0</v>
      </c>
      <c r="I56" s="70">
        <v>0</v>
      </c>
    </row>
    <row r="57" spans="1:9" ht="28.9" customHeight="1" x14ac:dyDescent="0.2">
      <c r="A57" s="175" t="s">
        <v>152</v>
      </c>
      <c r="B57" s="175"/>
      <c r="C57" s="175"/>
      <c r="D57" s="175"/>
      <c r="E57" s="175"/>
      <c r="F57" s="175"/>
      <c r="G57" s="60">
        <v>51</v>
      </c>
      <c r="H57" s="70">
        <v>0</v>
      </c>
      <c r="I57" s="70">
        <v>0</v>
      </c>
    </row>
    <row r="58" spans="1:9" x14ac:dyDescent="0.2">
      <c r="A58" s="175" t="s">
        <v>153</v>
      </c>
      <c r="B58" s="175"/>
      <c r="C58" s="175"/>
      <c r="D58" s="175"/>
      <c r="E58" s="175"/>
      <c r="F58" s="175"/>
      <c r="G58" s="60">
        <v>52</v>
      </c>
      <c r="H58" s="70">
        <v>0</v>
      </c>
      <c r="I58" s="70">
        <v>0</v>
      </c>
    </row>
    <row r="59" spans="1:9" x14ac:dyDescent="0.2">
      <c r="A59" s="159" t="s">
        <v>352</v>
      </c>
      <c r="B59" s="159"/>
      <c r="C59" s="159"/>
      <c r="D59" s="159"/>
      <c r="E59" s="159"/>
      <c r="F59" s="159"/>
      <c r="G59" s="61">
        <v>53</v>
      </c>
      <c r="H59" s="71">
        <f>H7+H36+H55+H56</f>
        <v>808988616.50999999</v>
      </c>
      <c r="I59" s="71">
        <f>I7+I36+I55+I56</f>
        <v>942291704.99000001</v>
      </c>
    </row>
    <row r="60" spans="1:9" x14ac:dyDescent="0.2">
      <c r="A60" s="159" t="s">
        <v>353</v>
      </c>
      <c r="B60" s="159"/>
      <c r="C60" s="159"/>
      <c r="D60" s="159"/>
      <c r="E60" s="159"/>
      <c r="F60" s="159"/>
      <c r="G60" s="61">
        <v>54</v>
      </c>
      <c r="H60" s="71">
        <f>H13+H47+H57+H58</f>
        <v>790256333.35000002</v>
      </c>
      <c r="I60" s="71">
        <f>I13+I47+I57+I58</f>
        <v>914810378.75</v>
      </c>
    </row>
    <row r="61" spans="1:9" x14ac:dyDescent="0.2">
      <c r="A61" s="159" t="s">
        <v>355</v>
      </c>
      <c r="B61" s="159"/>
      <c r="C61" s="159"/>
      <c r="D61" s="159"/>
      <c r="E61" s="159"/>
      <c r="F61" s="159"/>
      <c r="G61" s="61">
        <v>55</v>
      </c>
      <c r="H61" s="71">
        <f>H59-H60</f>
        <v>18732283.16</v>
      </c>
      <c r="I61" s="71">
        <f>I59-I60</f>
        <v>27481326.239999998</v>
      </c>
    </row>
    <row r="62" spans="1:9" x14ac:dyDescent="0.2">
      <c r="A62" s="186" t="s">
        <v>356</v>
      </c>
      <c r="B62" s="186"/>
      <c r="C62" s="186"/>
      <c r="D62" s="186"/>
      <c r="E62" s="186"/>
      <c r="F62" s="186"/>
      <c r="G62" s="61">
        <v>56</v>
      </c>
      <c r="H62" s="71">
        <f>+IF((H59-H60)&gt;0,(H59-H60),0)</f>
        <v>18732283.16</v>
      </c>
      <c r="I62" s="71">
        <f>+IF((I59-I60)&gt;0,(I59-I60),0)</f>
        <v>27481326.239999998</v>
      </c>
    </row>
    <row r="63" spans="1:9" x14ac:dyDescent="0.2">
      <c r="A63" s="186" t="s">
        <v>357</v>
      </c>
      <c r="B63" s="186"/>
      <c r="C63" s="186"/>
      <c r="D63" s="186"/>
      <c r="E63" s="186"/>
      <c r="F63" s="186"/>
      <c r="G63" s="61">
        <v>57</v>
      </c>
      <c r="H63" s="71">
        <f>+IF((H59-H60)&lt;0,(H59-H60),0)</f>
        <v>0</v>
      </c>
      <c r="I63" s="71">
        <f>+IF((I59-I60)&lt;0,(I59-I60),0)</f>
        <v>0</v>
      </c>
    </row>
    <row r="64" spans="1:9" x14ac:dyDescent="0.2">
      <c r="A64" s="175" t="s">
        <v>114</v>
      </c>
      <c r="B64" s="175"/>
      <c r="C64" s="175"/>
      <c r="D64" s="175"/>
      <c r="E64" s="175"/>
      <c r="F64" s="175"/>
      <c r="G64" s="60">
        <v>58</v>
      </c>
      <c r="H64" s="70">
        <v>3477516.08</v>
      </c>
      <c r="I64" s="70">
        <v>4965281.16</v>
      </c>
    </row>
    <row r="65" spans="1:9" x14ac:dyDescent="0.2">
      <c r="A65" s="159" t="s">
        <v>358</v>
      </c>
      <c r="B65" s="159"/>
      <c r="C65" s="159"/>
      <c r="D65" s="159"/>
      <c r="E65" s="159"/>
      <c r="F65" s="159"/>
      <c r="G65" s="61">
        <v>59</v>
      </c>
      <c r="H65" s="71">
        <f>H61-H64</f>
        <v>15254767.08</v>
      </c>
      <c r="I65" s="71">
        <f>I61-I64</f>
        <v>22516045.079999998</v>
      </c>
    </row>
    <row r="66" spans="1:9" x14ac:dyDescent="0.2">
      <c r="A66" s="186" t="s">
        <v>359</v>
      </c>
      <c r="B66" s="186"/>
      <c r="C66" s="186"/>
      <c r="D66" s="186"/>
      <c r="E66" s="186"/>
      <c r="F66" s="186"/>
      <c r="G66" s="61">
        <v>60</v>
      </c>
      <c r="H66" s="71">
        <f>+IF((H61-H64)&gt;0,(H61-H64),0)</f>
        <v>15254767.08</v>
      </c>
      <c r="I66" s="71">
        <f>+IF((I61-I64)&gt;0,(I61-I64),0)</f>
        <v>22516045.079999998</v>
      </c>
    </row>
    <row r="67" spans="1:9" x14ac:dyDescent="0.2">
      <c r="A67" s="186" t="s">
        <v>360</v>
      </c>
      <c r="B67" s="186"/>
      <c r="C67" s="186"/>
      <c r="D67" s="186"/>
      <c r="E67" s="186"/>
      <c r="F67" s="186"/>
      <c r="G67" s="61">
        <v>61</v>
      </c>
      <c r="H67" s="71">
        <f>+IF((H61-H64)&lt;0,(H61-H64),0)</f>
        <v>0</v>
      </c>
      <c r="I67" s="71">
        <f>+IF((I61-I64)&lt;0,(I61-I64),0)</f>
        <v>0</v>
      </c>
    </row>
    <row r="68" spans="1:9" x14ac:dyDescent="0.2">
      <c r="A68" s="177" t="s">
        <v>154</v>
      </c>
      <c r="B68" s="177"/>
      <c r="C68" s="177"/>
      <c r="D68" s="177"/>
      <c r="E68" s="177"/>
      <c r="F68" s="177"/>
      <c r="G68" s="187"/>
      <c r="H68" s="187"/>
      <c r="I68" s="187"/>
    </row>
    <row r="69" spans="1:9" ht="25.9" customHeight="1" x14ac:dyDescent="0.2">
      <c r="A69" s="159" t="s">
        <v>361</v>
      </c>
      <c r="B69" s="159"/>
      <c r="C69" s="159"/>
      <c r="D69" s="159"/>
      <c r="E69" s="159"/>
      <c r="F69" s="159"/>
      <c r="G69" s="61">
        <v>62</v>
      </c>
      <c r="H69" s="71">
        <f>H70-H71</f>
        <v>0</v>
      </c>
      <c r="I69" s="71">
        <f>I70-I71</f>
        <v>0</v>
      </c>
    </row>
    <row r="70" spans="1:9" x14ac:dyDescent="0.2">
      <c r="A70" s="179" t="s">
        <v>155</v>
      </c>
      <c r="B70" s="179"/>
      <c r="C70" s="179"/>
      <c r="D70" s="179"/>
      <c r="E70" s="179"/>
      <c r="F70" s="179"/>
      <c r="G70" s="60">
        <v>63</v>
      </c>
      <c r="H70" s="70">
        <v>0</v>
      </c>
      <c r="I70" s="70">
        <v>0</v>
      </c>
    </row>
    <row r="71" spans="1:9" x14ac:dyDescent="0.2">
      <c r="A71" s="179" t="s">
        <v>156</v>
      </c>
      <c r="B71" s="179"/>
      <c r="C71" s="179"/>
      <c r="D71" s="179"/>
      <c r="E71" s="179"/>
      <c r="F71" s="179"/>
      <c r="G71" s="60">
        <v>64</v>
      </c>
      <c r="H71" s="70">
        <v>0</v>
      </c>
      <c r="I71" s="70">
        <v>0</v>
      </c>
    </row>
    <row r="72" spans="1:9" x14ac:dyDescent="0.2">
      <c r="A72" s="175" t="s">
        <v>157</v>
      </c>
      <c r="B72" s="175"/>
      <c r="C72" s="175"/>
      <c r="D72" s="175"/>
      <c r="E72" s="175"/>
      <c r="F72" s="175"/>
      <c r="G72" s="60">
        <v>65</v>
      </c>
      <c r="H72" s="70">
        <v>0</v>
      </c>
      <c r="I72" s="70">
        <v>0</v>
      </c>
    </row>
    <row r="73" spans="1:9" x14ac:dyDescent="0.2">
      <c r="A73" s="186" t="s">
        <v>362</v>
      </c>
      <c r="B73" s="186"/>
      <c r="C73" s="186"/>
      <c r="D73" s="186"/>
      <c r="E73" s="186"/>
      <c r="F73" s="186"/>
      <c r="G73" s="61">
        <v>66</v>
      </c>
      <c r="H73" s="74">
        <v>0</v>
      </c>
      <c r="I73" s="74">
        <v>0</v>
      </c>
    </row>
    <row r="74" spans="1:9" x14ac:dyDescent="0.2">
      <c r="A74" s="186" t="s">
        <v>363</v>
      </c>
      <c r="B74" s="186"/>
      <c r="C74" s="186"/>
      <c r="D74" s="186"/>
      <c r="E74" s="186"/>
      <c r="F74" s="186"/>
      <c r="G74" s="61">
        <v>67</v>
      </c>
      <c r="H74" s="74">
        <v>0</v>
      </c>
      <c r="I74" s="74">
        <v>0</v>
      </c>
    </row>
    <row r="75" spans="1:9" x14ac:dyDescent="0.2">
      <c r="A75" s="177" t="s">
        <v>158</v>
      </c>
      <c r="B75" s="177"/>
      <c r="C75" s="177"/>
      <c r="D75" s="177"/>
      <c r="E75" s="177"/>
      <c r="F75" s="177"/>
      <c r="G75" s="187"/>
      <c r="H75" s="187"/>
      <c r="I75" s="187"/>
    </row>
    <row r="76" spans="1:9" x14ac:dyDescent="0.2">
      <c r="A76" s="159" t="s">
        <v>364</v>
      </c>
      <c r="B76" s="159"/>
      <c r="C76" s="159"/>
      <c r="D76" s="159"/>
      <c r="E76" s="159"/>
      <c r="F76" s="159"/>
      <c r="G76" s="61">
        <v>68</v>
      </c>
      <c r="H76" s="74">
        <v>0</v>
      </c>
      <c r="I76" s="74">
        <v>0</v>
      </c>
    </row>
    <row r="77" spans="1:9" x14ac:dyDescent="0.2">
      <c r="A77" s="198" t="s">
        <v>365</v>
      </c>
      <c r="B77" s="198"/>
      <c r="C77" s="198"/>
      <c r="D77" s="198"/>
      <c r="E77" s="198"/>
      <c r="F77" s="198"/>
      <c r="G77" s="65">
        <v>69</v>
      </c>
      <c r="H77" s="75">
        <v>0</v>
      </c>
      <c r="I77" s="75">
        <v>0</v>
      </c>
    </row>
    <row r="78" spans="1:9" x14ac:dyDescent="0.2">
      <c r="A78" s="198" t="s">
        <v>366</v>
      </c>
      <c r="B78" s="198"/>
      <c r="C78" s="198"/>
      <c r="D78" s="198"/>
      <c r="E78" s="198"/>
      <c r="F78" s="198"/>
      <c r="G78" s="65">
        <v>70</v>
      </c>
      <c r="H78" s="75">
        <v>0</v>
      </c>
      <c r="I78" s="75">
        <v>0</v>
      </c>
    </row>
    <row r="79" spans="1:9" x14ac:dyDescent="0.2">
      <c r="A79" s="159" t="s">
        <v>367</v>
      </c>
      <c r="B79" s="159"/>
      <c r="C79" s="159"/>
      <c r="D79" s="159"/>
      <c r="E79" s="159"/>
      <c r="F79" s="159"/>
      <c r="G79" s="61">
        <v>71</v>
      </c>
      <c r="H79" s="74">
        <v>0</v>
      </c>
      <c r="I79" s="74">
        <v>0</v>
      </c>
    </row>
    <row r="80" spans="1:9" x14ac:dyDescent="0.2">
      <c r="A80" s="159" t="s">
        <v>368</v>
      </c>
      <c r="B80" s="159"/>
      <c r="C80" s="159"/>
      <c r="D80" s="159"/>
      <c r="E80" s="159"/>
      <c r="F80" s="159"/>
      <c r="G80" s="61">
        <v>72</v>
      </c>
      <c r="H80" s="74">
        <v>0</v>
      </c>
      <c r="I80" s="74">
        <v>0</v>
      </c>
    </row>
    <row r="81" spans="1:9" x14ac:dyDescent="0.2">
      <c r="A81" s="186" t="s">
        <v>369</v>
      </c>
      <c r="B81" s="186"/>
      <c r="C81" s="186"/>
      <c r="D81" s="186"/>
      <c r="E81" s="186"/>
      <c r="F81" s="186"/>
      <c r="G81" s="61">
        <v>73</v>
      </c>
      <c r="H81" s="74">
        <v>0</v>
      </c>
      <c r="I81" s="74">
        <v>0</v>
      </c>
    </row>
    <row r="82" spans="1:9" x14ac:dyDescent="0.2">
      <c r="A82" s="186" t="s">
        <v>370</v>
      </c>
      <c r="B82" s="186"/>
      <c r="C82" s="186"/>
      <c r="D82" s="186"/>
      <c r="E82" s="186"/>
      <c r="F82" s="186"/>
      <c r="G82" s="61">
        <v>74</v>
      </c>
      <c r="H82" s="74">
        <v>0</v>
      </c>
      <c r="I82" s="74">
        <v>0</v>
      </c>
    </row>
    <row r="83" spans="1:9" x14ac:dyDescent="0.2">
      <c r="A83" s="177" t="s">
        <v>115</v>
      </c>
      <c r="B83" s="177"/>
      <c r="C83" s="177"/>
      <c r="D83" s="177"/>
      <c r="E83" s="177"/>
      <c r="F83" s="177"/>
      <c r="G83" s="187"/>
      <c r="H83" s="187"/>
      <c r="I83" s="187"/>
    </row>
    <row r="84" spans="1:9" x14ac:dyDescent="0.2">
      <c r="A84" s="188" t="s">
        <v>371</v>
      </c>
      <c r="B84" s="188"/>
      <c r="C84" s="188"/>
      <c r="D84" s="188"/>
      <c r="E84" s="188"/>
      <c r="F84" s="188"/>
      <c r="G84" s="61">
        <v>75</v>
      </c>
      <c r="H84" s="76">
        <f>H85+H86</f>
        <v>0</v>
      </c>
      <c r="I84" s="76">
        <f>I85+I86</f>
        <v>0</v>
      </c>
    </row>
    <row r="85" spans="1:9" x14ac:dyDescent="0.2">
      <c r="A85" s="189" t="s">
        <v>159</v>
      </c>
      <c r="B85" s="189"/>
      <c r="C85" s="189"/>
      <c r="D85" s="189"/>
      <c r="E85" s="189"/>
      <c r="F85" s="189"/>
      <c r="G85" s="60">
        <v>76</v>
      </c>
      <c r="H85" s="77">
        <v>0</v>
      </c>
      <c r="I85" s="77">
        <v>0</v>
      </c>
    </row>
    <row r="86" spans="1:9" x14ac:dyDescent="0.2">
      <c r="A86" s="189" t="s">
        <v>160</v>
      </c>
      <c r="B86" s="189"/>
      <c r="C86" s="189"/>
      <c r="D86" s="189"/>
      <c r="E86" s="189"/>
      <c r="F86" s="189"/>
      <c r="G86" s="60">
        <v>77</v>
      </c>
      <c r="H86" s="77">
        <v>0</v>
      </c>
      <c r="I86" s="77">
        <v>0</v>
      </c>
    </row>
    <row r="87" spans="1:9" x14ac:dyDescent="0.2">
      <c r="A87" s="195" t="s">
        <v>117</v>
      </c>
      <c r="B87" s="195"/>
      <c r="C87" s="195"/>
      <c r="D87" s="195"/>
      <c r="E87" s="195"/>
      <c r="F87" s="195"/>
      <c r="G87" s="196"/>
      <c r="H87" s="196"/>
      <c r="I87" s="196"/>
    </row>
    <row r="88" spans="1:9" x14ac:dyDescent="0.2">
      <c r="A88" s="197" t="s">
        <v>161</v>
      </c>
      <c r="B88" s="197"/>
      <c r="C88" s="197"/>
      <c r="D88" s="197"/>
      <c r="E88" s="197"/>
      <c r="F88" s="197"/>
      <c r="G88" s="60">
        <v>78</v>
      </c>
      <c r="H88" s="77">
        <v>15254767.08</v>
      </c>
      <c r="I88" s="77">
        <v>22516045.079999998</v>
      </c>
    </row>
    <row r="89" spans="1:9" ht="29.25" customHeight="1" x14ac:dyDescent="0.2">
      <c r="A89" s="194" t="s">
        <v>413</v>
      </c>
      <c r="B89" s="194"/>
      <c r="C89" s="194"/>
      <c r="D89" s="194"/>
      <c r="E89" s="194"/>
      <c r="F89" s="194"/>
      <c r="G89" s="61">
        <v>79</v>
      </c>
      <c r="H89" s="76">
        <f>H90+H97</f>
        <v>0</v>
      </c>
      <c r="I89" s="76">
        <f>I90+I97</f>
        <v>0</v>
      </c>
    </row>
    <row r="90" spans="1:9" ht="24.6" customHeight="1" x14ac:dyDescent="0.2">
      <c r="A90" s="190" t="s">
        <v>421</v>
      </c>
      <c r="B90" s="190"/>
      <c r="C90" s="190"/>
      <c r="D90" s="190"/>
      <c r="E90" s="190"/>
      <c r="F90" s="190"/>
      <c r="G90" s="61">
        <v>80</v>
      </c>
      <c r="H90" s="76">
        <f>SUM(H91:H95)</f>
        <v>0</v>
      </c>
      <c r="I90" s="76">
        <f>SUM(I91:I95)</f>
        <v>0</v>
      </c>
    </row>
    <row r="91" spans="1:9" ht="24.6" customHeight="1" x14ac:dyDescent="0.2">
      <c r="A91" s="179" t="s">
        <v>342</v>
      </c>
      <c r="B91" s="179"/>
      <c r="C91" s="179"/>
      <c r="D91" s="179"/>
      <c r="E91" s="179"/>
      <c r="F91" s="179"/>
      <c r="G91" s="60">
        <v>81</v>
      </c>
      <c r="H91" s="77">
        <v>0</v>
      </c>
      <c r="I91" s="77">
        <v>0</v>
      </c>
    </row>
    <row r="92" spans="1:9" ht="39" customHeight="1" x14ac:dyDescent="0.2">
      <c r="A92" s="179" t="s">
        <v>343</v>
      </c>
      <c r="B92" s="179"/>
      <c r="C92" s="179"/>
      <c r="D92" s="179"/>
      <c r="E92" s="179"/>
      <c r="F92" s="179"/>
      <c r="G92" s="60">
        <v>82</v>
      </c>
      <c r="H92" s="77">
        <v>0</v>
      </c>
      <c r="I92" s="77">
        <v>0</v>
      </c>
    </row>
    <row r="93" spans="1:9" ht="44.25" customHeight="1" x14ac:dyDescent="0.2">
      <c r="A93" s="179" t="s">
        <v>344</v>
      </c>
      <c r="B93" s="179"/>
      <c r="C93" s="179"/>
      <c r="D93" s="179"/>
      <c r="E93" s="179"/>
      <c r="F93" s="179"/>
      <c r="G93" s="60">
        <v>83</v>
      </c>
      <c r="H93" s="77">
        <v>0</v>
      </c>
      <c r="I93" s="77">
        <v>0</v>
      </c>
    </row>
    <row r="94" spans="1:9" ht="16.5" customHeight="1" x14ac:dyDescent="0.2">
      <c r="A94" s="179" t="s">
        <v>345</v>
      </c>
      <c r="B94" s="179"/>
      <c r="C94" s="179"/>
      <c r="D94" s="179"/>
      <c r="E94" s="179"/>
      <c r="F94" s="179"/>
      <c r="G94" s="60">
        <v>84</v>
      </c>
      <c r="H94" s="77">
        <v>0</v>
      </c>
      <c r="I94" s="77">
        <v>0</v>
      </c>
    </row>
    <row r="95" spans="1:9" ht="13.5" customHeight="1" x14ac:dyDescent="0.2">
      <c r="A95" s="179" t="s">
        <v>346</v>
      </c>
      <c r="B95" s="179"/>
      <c r="C95" s="179"/>
      <c r="D95" s="179"/>
      <c r="E95" s="179"/>
      <c r="F95" s="179"/>
      <c r="G95" s="60">
        <v>85</v>
      </c>
      <c r="H95" s="77">
        <v>0</v>
      </c>
      <c r="I95" s="77">
        <v>0</v>
      </c>
    </row>
    <row r="96" spans="1:9" ht="24.6" customHeight="1" x14ac:dyDescent="0.2">
      <c r="A96" s="179" t="s">
        <v>347</v>
      </c>
      <c r="B96" s="179"/>
      <c r="C96" s="179"/>
      <c r="D96" s="179"/>
      <c r="E96" s="179"/>
      <c r="F96" s="179"/>
      <c r="G96" s="60">
        <v>86</v>
      </c>
      <c r="H96" s="77">
        <v>0</v>
      </c>
      <c r="I96" s="77">
        <v>0</v>
      </c>
    </row>
    <row r="97" spans="1:9" ht="24.6" customHeight="1" x14ac:dyDescent="0.2">
      <c r="A97" s="190" t="s">
        <v>414</v>
      </c>
      <c r="B97" s="190"/>
      <c r="C97" s="190"/>
      <c r="D97" s="190"/>
      <c r="E97" s="190"/>
      <c r="F97" s="190"/>
      <c r="G97" s="61">
        <v>87</v>
      </c>
      <c r="H97" s="76">
        <f>SUM(H98:H106)</f>
        <v>0</v>
      </c>
      <c r="I97" s="76">
        <f>SUM(I98:I106)</f>
        <v>0</v>
      </c>
    </row>
    <row r="98" spans="1:9" x14ac:dyDescent="0.2">
      <c r="A98" s="179" t="s">
        <v>162</v>
      </c>
      <c r="B98" s="179"/>
      <c r="C98" s="179"/>
      <c r="D98" s="179"/>
      <c r="E98" s="179"/>
      <c r="F98" s="179"/>
      <c r="G98" s="60">
        <v>88</v>
      </c>
      <c r="H98" s="77">
        <v>0</v>
      </c>
      <c r="I98" s="77">
        <v>0</v>
      </c>
    </row>
    <row r="99" spans="1:9" x14ac:dyDescent="0.2">
      <c r="A99" s="179" t="s">
        <v>438</v>
      </c>
      <c r="B99" s="179"/>
      <c r="C99" s="179"/>
      <c r="D99" s="179"/>
      <c r="E99" s="179"/>
      <c r="F99" s="179"/>
      <c r="G99" s="60">
        <v>89</v>
      </c>
      <c r="H99" s="77">
        <v>0</v>
      </c>
      <c r="I99" s="77">
        <v>0</v>
      </c>
    </row>
    <row r="100" spans="1:9" ht="35.25" customHeight="1" x14ac:dyDescent="0.2">
      <c r="A100" s="179" t="s">
        <v>439</v>
      </c>
      <c r="B100" s="179"/>
      <c r="C100" s="179"/>
      <c r="D100" s="179"/>
      <c r="E100" s="179"/>
      <c r="F100" s="179"/>
      <c r="G100" s="60">
        <v>90</v>
      </c>
      <c r="H100" s="77">
        <v>0</v>
      </c>
      <c r="I100" s="77">
        <v>0</v>
      </c>
    </row>
    <row r="101" spans="1:9" x14ac:dyDescent="0.2">
      <c r="A101" s="179" t="s">
        <v>440</v>
      </c>
      <c r="B101" s="179"/>
      <c r="C101" s="179"/>
      <c r="D101" s="179"/>
      <c r="E101" s="179"/>
      <c r="F101" s="179"/>
      <c r="G101" s="60">
        <v>91</v>
      </c>
      <c r="H101" s="77">
        <v>0</v>
      </c>
      <c r="I101" s="77">
        <v>0</v>
      </c>
    </row>
    <row r="102" spans="1:9" ht="33.75" customHeight="1" x14ac:dyDescent="0.2">
      <c r="A102" s="179" t="s">
        <v>441</v>
      </c>
      <c r="B102" s="179"/>
      <c r="C102" s="179"/>
      <c r="D102" s="179"/>
      <c r="E102" s="179"/>
      <c r="F102" s="179"/>
      <c r="G102" s="60">
        <v>92</v>
      </c>
      <c r="H102" s="77">
        <v>0</v>
      </c>
      <c r="I102" s="77">
        <v>0</v>
      </c>
    </row>
    <row r="103" spans="1:9" ht="29.25" customHeight="1" x14ac:dyDescent="0.2">
      <c r="A103" s="179" t="s">
        <v>442</v>
      </c>
      <c r="B103" s="179"/>
      <c r="C103" s="179"/>
      <c r="D103" s="179"/>
      <c r="E103" s="179"/>
      <c r="F103" s="179"/>
      <c r="G103" s="60">
        <v>93</v>
      </c>
      <c r="H103" s="77">
        <v>0</v>
      </c>
      <c r="I103" s="77">
        <v>0</v>
      </c>
    </row>
    <row r="104" spans="1:9" x14ac:dyDescent="0.2">
      <c r="A104" s="179" t="s">
        <v>443</v>
      </c>
      <c r="B104" s="179"/>
      <c r="C104" s="179"/>
      <c r="D104" s="179"/>
      <c r="E104" s="179"/>
      <c r="F104" s="179"/>
      <c r="G104" s="60">
        <v>94</v>
      </c>
      <c r="H104" s="77">
        <v>0</v>
      </c>
      <c r="I104" s="77">
        <v>0</v>
      </c>
    </row>
    <row r="105" spans="1:9" ht="24.75" customHeight="1" x14ac:dyDescent="0.2">
      <c r="A105" s="179" t="s">
        <v>444</v>
      </c>
      <c r="B105" s="179"/>
      <c r="C105" s="179"/>
      <c r="D105" s="179"/>
      <c r="E105" s="179"/>
      <c r="F105" s="179"/>
      <c r="G105" s="60">
        <v>95</v>
      </c>
      <c r="H105" s="77">
        <v>0</v>
      </c>
      <c r="I105" s="77">
        <v>0</v>
      </c>
    </row>
    <row r="106" spans="1:9" ht="15.75" customHeight="1" x14ac:dyDescent="0.2">
      <c r="A106" s="179" t="s">
        <v>445</v>
      </c>
      <c r="B106" s="179"/>
      <c r="C106" s="179"/>
      <c r="D106" s="179"/>
      <c r="E106" s="179"/>
      <c r="F106" s="179"/>
      <c r="G106" s="60">
        <v>96</v>
      </c>
      <c r="H106" s="77">
        <v>0</v>
      </c>
      <c r="I106" s="77">
        <v>0</v>
      </c>
    </row>
    <row r="107" spans="1:9" ht="24.75" customHeight="1" x14ac:dyDescent="0.2">
      <c r="A107" s="179" t="s">
        <v>446</v>
      </c>
      <c r="B107" s="179"/>
      <c r="C107" s="179"/>
      <c r="D107" s="179"/>
      <c r="E107" s="179"/>
      <c r="F107" s="179"/>
      <c r="G107" s="60">
        <v>97</v>
      </c>
      <c r="H107" s="77">
        <v>0</v>
      </c>
      <c r="I107" s="77">
        <v>0</v>
      </c>
    </row>
    <row r="108" spans="1:9" ht="27.6" customHeight="1" x14ac:dyDescent="0.2">
      <c r="A108" s="194" t="s">
        <v>416</v>
      </c>
      <c r="B108" s="194"/>
      <c r="C108" s="194"/>
      <c r="D108" s="194"/>
      <c r="E108" s="194"/>
      <c r="F108" s="194"/>
      <c r="G108" s="61">
        <v>98</v>
      </c>
      <c r="H108" s="76">
        <f>H90+H97-H107-H96</f>
        <v>0</v>
      </c>
      <c r="I108" s="76">
        <f>I90+I97-I107-I96</f>
        <v>0</v>
      </c>
    </row>
    <row r="109" spans="1:9" x14ac:dyDescent="0.2">
      <c r="A109" s="194" t="s">
        <v>354</v>
      </c>
      <c r="B109" s="194"/>
      <c r="C109" s="194"/>
      <c r="D109" s="194"/>
      <c r="E109" s="194"/>
      <c r="F109" s="194"/>
      <c r="G109" s="61">
        <v>99</v>
      </c>
      <c r="H109" s="76">
        <f>H88+H108</f>
        <v>15254767.08</v>
      </c>
      <c r="I109" s="76">
        <f>I88+I108</f>
        <v>22516045.079999998</v>
      </c>
    </row>
    <row r="110" spans="1:9" x14ac:dyDescent="0.2">
      <c r="A110" s="177" t="s">
        <v>163</v>
      </c>
      <c r="B110" s="177"/>
      <c r="C110" s="177"/>
      <c r="D110" s="177"/>
      <c r="E110" s="177"/>
      <c r="F110" s="177"/>
      <c r="G110" s="187"/>
      <c r="H110" s="187"/>
      <c r="I110" s="187"/>
    </row>
    <row r="111" spans="1:9" ht="24.75" customHeight="1" x14ac:dyDescent="0.2">
      <c r="A111" s="188" t="s">
        <v>415</v>
      </c>
      <c r="B111" s="188"/>
      <c r="C111" s="188"/>
      <c r="D111" s="188"/>
      <c r="E111" s="188"/>
      <c r="F111" s="188"/>
      <c r="G111" s="61">
        <v>100</v>
      </c>
      <c r="H111" s="76">
        <f>H112+H113</f>
        <v>0</v>
      </c>
      <c r="I111" s="76">
        <f>I112+I113</f>
        <v>0</v>
      </c>
    </row>
    <row r="112" spans="1:9" x14ac:dyDescent="0.2">
      <c r="A112" s="189" t="s">
        <v>116</v>
      </c>
      <c r="B112" s="189"/>
      <c r="C112" s="189"/>
      <c r="D112" s="189"/>
      <c r="E112" s="189"/>
      <c r="F112" s="189"/>
      <c r="G112" s="60">
        <v>101</v>
      </c>
      <c r="H112" s="77">
        <v>0</v>
      </c>
      <c r="I112" s="77">
        <v>0</v>
      </c>
    </row>
    <row r="113" spans="1:9" x14ac:dyDescent="0.2">
      <c r="A113" s="189" t="s">
        <v>164</v>
      </c>
      <c r="B113" s="189"/>
      <c r="C113" s="189"/>
      <c r="D113" s="189"/>
      <c r="E113" s="189"/>
      <c r="F113" s="189"/>
      <c r="G113" s="60">
        <v>102</v>
      </c>
      <c r="H113" s="77">
        <v>0</v>
      </c>
      <c r="I113" s="77">
        <v>0</v>
      </c>
    </row>
  </sheetData>
  <sheetProtection algorithmName="SHA-512" hashValue="fBKP3Q33VlhgVjtpmxYdUvSWKiwJnoD7yFB3BknP4cDiTzKxFmG1CcoY373fwef+VKi/sQhchdCcYWmpkElohw==" saltValue="FMrdaDOP6ojHKb2jQ7O+3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9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workbookViewId="0">
      <selection activeCell="A35" sqref="A35:F35"/>
    </sheetView>
  </sheetViews>
  <sheetFormatPr defaultColWidth="9.140625" defaultRowHeight="12.75" x14ac:dyDescent="0.2"/>
  <cols>
    <col min="1" max="6" width="9.140625" style="2"/>
    <col min="7" max="7" width="9.140625" style="7"/>
    <col min="8" max="9" width="16.28515625" style="23" customWidth="1"/>
    <col min="10" max="16384" width="9.140625" style="2"/>
  </cols>
  <sheetData>
    <row r="1" spans="1:9" x14ac:dyDescent="0.2">
      <c r="A1" s="184" t="s">
        <v>165</v>
      </c>
      <c r="B1" s="199"/>
      <c r="C1" s="199"/>
      <c r="D1" s="199"/>
      <c r="E1" s="199"/>
      <c r="F1" s="199"/>
      <c r="G1" s="199"/>
      <c r="H1" s="199"/>
      <c r="I1" s="199"/>
    </row>
    <row r="2" spans="1:9" x14ac:dyDescent="0.2">
      <c r="A2" s="183" t="s">
        <v>462</v>
      </c>
      <c r="B2" s="164"/>
      <c r="C2" s="164"/>
      <c r="D2" s="164"/>
      <c r="E2" s="164"/>
      <c r="F2" s="164"/>
      <c r="G2" s="164"/>
      <c r="H2" s="164"/>
      <c r="I2" s="164"/>
    </row>
    <row r="3" spans="1:9" x14ac:dyDescent="0.2">
      <c r="A3" s="192" t="s">
        <v>436</v>
      </c>
      <c r="B3" s="202"/>
      <c r="C3" s="202"/>
      <c r="D3" s="202"/>
      <c r="E3" s="202"/>
      <c r="F3" s="202"/>
      <c r="G3" s="202"/>
      <c r="H3" s="202"/>
      <c r="I3" s="202"/>
    </row>
    <row r="4" spans="1:9" x14ac:dyDescent="0.2">
      <c r="A4" s="200" t="s">
        <v>463</v>
      </c>
      <c r="B4" s="167"/>
      <c r="C4" s="167"/>
      <c r="D4" s="167"/>
      <c r="E4" s="167"/>
      <c r="F4" s="167"/>
      <c r="G4" s="167"/>
      <c r="H4" s="167"/>
      <c r="I4" s="168"/>
    </row>
    <row r="5" spans="1:9" ht="22.5" x14ac:dyDescent="0.2">
      <c r="A5" s="180" t="s">
        <v>2</v>
      </c>
      <c r="B5" s="172"/>
      <c r="C5" s="172"/>
      <c r="D5" s="172"/>
      <c r="E5" s="172"/>
      <c r="F5" s="172"/>
      <c r="G5" s="66" t="s">
        <v>106</v>
      </c>
      <c r="H5" s="63" t="s">
        <v>290</v>
      </c>
      <c r="I5" s="63" t="s">
        <v>275</v>
      </c>
    </row>
    <row r="6" spans="1:9" x14ac:dyDescent="0.2">
      <c r="A6" s="203">
        <v>1</v>
      </c>
      <c r="B6" s="172"/>
      <c r="C6" s="172"/>
      <c r="D6" s="172"/>
      <c r="E6" s="172"/>
      <c r="F6" s="172"/>
      <c r="G6" s="63">
        <v>2</v>
      </c>
      <c r="H6" s="63" t="s">
        <v>166</v>
      </c>
      <c r="I6" s="63" t="s">
        <v>167</v>
      </c>
    </row>
    <row r="7" spans="1:9" x14ac:dyDescent="0.2">
      <c r="A7" s="204" t="s">
        <v>168</v>
      </c>
      <c r="B7" s="204"/>
      <c r="C7" s="204"/>
      <c r="D7" s="204"/>
      <c r="E7" s="204"/>
      <c r="F7" s="204"/>
      <c r="G7" s="204"/>
      <c r="H7" s="204"/>
      <c r="I7" s="204"/>
    </row>
    <row r="8" spans="1:9" ht="12.75" customHeight="1" x14ac:dyDescent="0.2">
      <c r="A8" s="179" t="s">
        <v>169</v>
      </c>
      <c r="B8" s="179"/>
      <c r="C8" s="179"/>
      <c r="D8" s="179"/>
      <c r="E8" s="179"/>
      <c r="F8" s="179"/>
      <c r="G8" s="65">
        <v>1</v>
      </c>
      <c r="H8" s="78">
        <v>18732283.16</v>
      </c>
      <c r="I8" s="78">
        <v>27481326.239999998</v>
      </c>
    </row>
    <row r="9" spans="1:9" ht="12.75" customHeight="1" x14ac:dyDescent="0.2">
      <c r="A9" s="186" t="s">
        <v>170</v>
      </c>
      <c r="B9" s="186"/>
      <c r="C9" s="186"/>
      <c r="D9" s="186"/>
      <c r="E9" s="186"/>
      <c r="F9" s="186"/>
      <c r="G9" s="61">
        <v>2</v>
      </c>
      <c r="H9" s="79">
        <f>H10+H11+H12+H13+H14+H15+H16+H17</f>
        <v>3389606.73</v>
      </c>
      <c r="I9" s="79">
        <f>I10+I11+I12+I13+I14+I15+I16+I17</f>
        <v>-5782371.4000000004</v>
      </c>
    </row>
    <row r="10" spans="1:9" ht="12.75" customHeight="1" x14ac:dyDescent="0.2">
      <c r="A10" s="201" t="s">
        <v>171</v>
      </c>
      <c r="B10" s="201"/>
      <c r="C10" s="201"/>
      <c r="D10" s="201"/>
      <c r="E10" s="201"/>
      <c r="F10" s="201"/>
      <c r="G10" s="65">
        <v>3</v>
      </c>
      <c r="H10" s="78">
        <v>3126487.78</v>
      </c>
      <c r="I10" s="78">
        <v>4287070.68</v>
      </c>
    </row>
    <row r="11" spans="1:9" ht="31.15" customHeight="1" x14ac:dyDescent="0.2">
      <c r="A11" s="201" t="s">
        <v>295</v>
      </c>
      <c r="B11" s="201"/>
      <c r="C11" s="201"/>
      <c r="D11" s="201"/>
      <c r="E11" s="201"/>
      <c r="F11" s="201"/>
      <c r="G11" s="65">
        <v>4</v>
      </c>
      <c r="H11" s="78">
        <v>-103856.12</v>
      </c>
      <c r="I11" s="78">
        <v>-96811.82</v>
      </c>
    </row>
    <row r="12" spans="1:9" ht="28.15" customHeight="1" x14ac:dyDescent="0.2">
      <c r="A12" s="201" t="s">
        <v>296</v>
      </c>
      <c r="B12" s="201"/>
      <c r="C12" s="201"/>
      <c r="D12" s="201"/>
      <c r="E12" s="201"/>
      <c r="F12" s="201"/>
      <c r="G12" s="65">
        <v>5</v>
      </c>
      <c r="H12" s="78">
        <v>155401.73000000001</v>
      </c>
      <c r="I12" s="78">
        <v>367911</v>
      </c>
    </row>
    <row r="13" spans="1:9" ht="12.75" customHeight="1" x14ac:dyDescent="0.2">
      <c r="A13" s="201" t="s">
        <v>172</v>
      </c>
      <c r="B13" s="201"/>
      <c r="C13" s="201"/>
      <c r="D13" s="201"/>
      <c r="E13" s="201"/>
      <c r="F13" s="201"/>
      <c r="G13" s="65">
        <v>6</v>
      </c>
      <c r="H13" s="78">
        <v>-2999157.5</v>
      </c>
      <c r="I13" s="78">
        <v>-13659141.119999999</v>
      </c>
    </row>
    <row r="14" spans="1:9" ht="12.75" customHeight="1" x14ac:dyDescent="0.2">
      <c r="A14" s="201" t="s">
        <v>173</v>
      </c>
      <c r="B14" s="201"/>
      <c r="C14" s="201"/>
      <c r="D14" s="201"/>
      <c r="E14" s="201"/>
      <c r="F14" s="201"/>
      <c r="G14" s="65">
        <v>7</v>
      </c>
      <c r="H14" s="78">
        <v>1875363.12</v>
      </c>
      <c r="I14" s="78">
        <v>1880374.79</v>
      </c>
    </row>
    <row r="15" spans="1:9" ht="12.75" customHeight="1" x14ac:dyDescent="0.2">
      <c r="A15" s="201" t="s">
        <v>174</v>
      </c>
      <c r="B15" s="201"/>
      <c r="C15" s="201"/>
      <c r="D15" s="201"/>
      <c r="E15" s="201"/>
      <c r="F15" s="201"/>
      <c r="G15" s="65">
        <v>8</v>
      </c>
      <c r="H15" s="78">
        <v>-182015.42</v>
      </c>
      <c r="I15" s="78">
        <v>5835.23</v>
      </c>
    </row>
    <row r="16" spans="1:9" ht="12.75" customHeight="1" x14ac:dyDescent="0.2">
      <c r="A16" s="201" t="s">
        <v>175</v>
      </c>
      <c r="B16" s="201"/>
      <c r="C16" s="201"/>
      <c r="D16" s="201"/>
      <c r="E16" s="201"/>
      <c r="F16" s="201"/>
      <c r="G16" s="65">
        <v>9</v>
      </c>
      <c r="H16" s="78">
        <v>-1566.61</v>
      </c>
      <c r="I16" s="78">
        <v>2599.17</v>
      </c>
    </row>
    <row r="17" spans="1:9" ht="27.6" customHeight="1" x14ac:dyDescent="0.2">
      <c r="A17" s="201" t="s">
        <v>176</v>
      </c>
      <c r="B17" s="201"/>
      <c r="C17" s="201"/>
      <c r="D17" s="201"/>
      <c r="E17" s="201"/>
      <c r="F17" s="201"/>
      <c r="G17" s="65">
        <v>10</v>
      </c>
      <c r="H17" s="78">
        <v>1518949.75</v>
      </c>
      <c r="I17" s="78">
        <v>1429790.67</v>
      </c>
    </row>
    <row r="18" spans="1:9" ht="29.45" customHeight="1" x14ac:dyDescent="0.2">
      <c r="A18" s="194" t="s">
        <v>298</v>
      </c>
      <c r="B18" s="194"/>
      <c r="C18" s="194"/>
      <c r="D18" s="194"/>
      <c r="E18" s="194"/>
      <c r="F18" s="194"/>
      <c r="G18" s="61">
        <v>11</v>
      </c>
      <c r="H18" s="79">
        <f>H8+H9</f>
        <v>22121889.890000001</v>
      </c>
      <c r="I18" s="79">
        <f>I8+I9</f>
        <v>21698954.84</v>
      </c>
    </row>
    <row r="19" spans="1:9" ht="12.75" customHeight="1" x14ac:dyDescent="0.2">
      <c r="A19" s="186" t="s">
        <v>177</v>
      </c>
      <c r="B19" s="186"/>
      <c r="C19" s="186"/>
      <c r="D19" s="186"/>
      <c r="E19" s="186"/>
      <c r="F19" s="186"/>
      <c r="G19" s="61">
        <v>12</v>
      </c>
      <c r="H19" s="79">
        <f>H20+H21+H22+H23</f>
        <v>-49370248.909999996</v>
      </c>
      <c r="I19" s="79">
        <f>I20+I21+I22+I23</f>
        <v>-1339943.1599999999</v>
      </c>
    </row>
    <row r="20" spans="1:9" ht="12.75" customHeight="1" x14ac:dyDescent="0.2">
      <c r="A20" s="201" t="s">
        <v>178</v>
      </c>
      <c r="B20" s="201"/>
      <c r="C20" s="201"/>
      <c r="D20" s="201"/>
      <c r="E20" s="201"/>
      <c r="F20" s="201"/>
      <c r="G20" s="65">
        <v>13</v>
      </c>
      <c r="H20" s="78">
        <v>7366281.96</v>
      </c>
      <c r="I20" s="78">
        <v>63543999.509999998</v>
      </c>
    </row>
    <row r="21" spans="1:9" ht="12.75" customHeight="1" x14ac:dyDescent="0.2">
      <c r="A21" s="201" t="s">
        <v>179</v>
      </c>
      <c r="B21" s="201"/>
      <c r="C21" s="201"/>
      <c r="D21" s="201"/>
      <c r="E21" s="201"/>
      <c r="F21" s="201"/>
      <c r="G21" s="65">
        <v>14</v>
      </c>
      <c r="H21" s="78">
        <v>-42661180.43</v>
      </c>
      <c r="I21" s="78">
        <v>-55586032.119999997</v>
      </c>
    </row>
    <row r="22" spans="1:9" ht="12.75" customHeight="1" x14ac:dyDescent="0.2">
      <c r="A22" s="201" t="s">
        <v>180</v>
      </c>
      <c r="B22" s="201"/>
      <c r="C22" s="201"/>
      <c r="D22" s="201"/>
      <c r="E22" s="201"/>
      <c r="F22" s="201"/>
      <c r="G22" s="65">
        <v>15</v>
      </c>
      <c r="H22" s="78">
        <v>-14075350.439999999</v>
      </c>
      <c r="I22" s="78">
        <v>-22815143.670000002</v>
      </c>
    </row>
    <row r="23" spans="1:9" ht="12.75" customHeight="1" x14ac:dyDescent="0.2">
      <c r="A23" s="201" t="s">
        <v>181</v>
      </c>
      <c r="B23" s="201"/>
      <c r="C23" s="201"/>
      <c r="D23" s="201"/>
      <c r="E23" s="201"/>
      <c r="F23" s="201"/>
      <c r="G23" s="65">
        <v>16</v>
      </c>
      <c r="H23" s="78">
        <v>0</v>
      </c>
      <c r="I23" s="78">
        <v>13517233.119999999</v>
      </c>
    </row>
    <row r="24" spans="1:9" ht="12.75" customHeight="1" x14ac:dyDescent="0.2">
      <c r="A24" s="194" t="s">
        <v>182</v>
      </c>
      <c r="B24" s="194"/>
      <c r="C24" s="194"/>
      <c r="D24" s="194"/>
      <c r="E24" s="194"/>
      <c r="F24" s="194"/>
      <c r="G24" s="61">
        <v>17</v>
      </c>
      <c r="H24" s="79">
        <f>H18+H19</f>
        <v>-27248359.02</v>
      </c>
      <c r="I24" s="79">
        <f>I18+I19</f>
        <v>20359011.68</v>
      </c>
    </row>
    <row r="25" spans="1:9" ht="12.75" customHeight="1" x14ac:dyDescent="0.2">
      <c r="A25" s="179" t="s">
        <v>183</v>
      </c>
      <c r="B25" s="179"/>
      <c r="C25" s="179"/>
      <c r="D25" s="179"/>
      <c r="E25" s="179"/>
      <c r="F25" s="179"/>
      <c r="G25" s="65">
        <v>18</v>
      </c>
      <c r="H25" s="78">
        <v>-107537.71</v>
      </c>
      <c r="I25" s="78">
        <v>-258972.86</v>
      </c>
    </row>
    <row r="26" spans="1:9" ht="12.75" customHeight="1" x14ac:dyDescent="0.2">
      <c r="A26" s="179" t="s">
        <v>184</v>
      </c>
      <c r="B26" s="179"/>
      <c r="C26" s="179"/>
      <c r="D26" s="179"/>
      <c r="E26" s="179"/>
      <c r="F26" s="179"/>
      <c r="G26" s="65">
        <v>19</v>
      </c>
      <c r="H26" s="78">
        <v>-3973671.85</v>
      </c>
      <c r="I26" s="78">
        <v>-3658596</v>
      </c>
    </row>
    <row r="27" spans="1:9" ht="28.9" customHeight="1" x14ac:dyDescent="0.2">
      <c r="A27" s="188" t="s">
        <v>185</v>
      </c>
      <c r="B27" s="188"/>
      <c r="C27" s="188"/>
      <c r="D27" s="188"/>
      <c r="E27" s="188"/>
      <c r="F27" s="188"/>
      <c r="G27" s="61">
        <v>20</v>
      </c>
      <c r="H27" s="79">
        <f>H24+H25+H26</f>
        <v>-31329568.579999998</v>
      </c>
      <c r="I27" s="79">
        <f>I24+I25+I26</f>
        <v>16441442.82</v>
      </c>
    </row>
    <row r="28" spans="1:9" x14ac:dyDescent="0.2">
      <c r="A28" s="204" t="s">
        <v>186</v>
      </c>
      <c r="B28" s="204"/>
      <c r="C28" s="204"/>
      <c r="D28" s="204"/>
      <c r="E28" s="204"/>
      <c r="F28" s="204"/>
      <c r="G28" s="204"/>
      <c r="H28" s="204"/>
      <c r="I28" s="204"/>
    </row>
    <row r="29" spans="1:9" ht="23.45" customHeight="1" x14ac:dyDescent="0.2">
      <c r="A29" s="179" t="s">
        <v>187</v>
      </c>
      <c r="B29" s="179"/>
      <c r="C29" s="179"/>
      <c r="D29" s="179"/>
      <c r="E29" s="179"/>
      <c r="F29" s="179"/>
      <c r="G29" s="65">
        <v>21</v>
      </c>
      <c r="H29" s="77">
        <v>129479.89</v>
      </c>
      <c r="I29" s="77">
        <v>150355.26</v>
      </c>
    </row>
    <row r="30" spans="1:9" ht="12.75" customHeight="1" x14ac:dyDescent="0.2">
      <c r="A30" s="179" t="s">
        <v>188</v>
      </c>
      <c r="B30" s="179"/>
      <c r="C30" s="179"/>
      <c r="D30" s="179"/>
      <c r="E30" s="179"/>
      <c r="F30" s="179"/>
      <c r="G30" s="65">
        <v>22</v>
      </c>
      <c r="H30" s="77">
        <v>0</v>
      </c>
      <c r="I30" s="77">
        <v>0</v>
      </c>
    </row>
    <row r="31" spans="1:9" ht="12.75" customHeight="1" x14ac:dyDescent="0.2">
      <c r="A31" s="179" t="s">
        <v>189</v>
      </c>
      <c r="B31" s="179"/>
      <c r="C31" s="179"/>
      <c r="D31" s="179"/>
      <c r="E31" s="179"/>
      <c r="F31" s="179"/>
      <c r="G31" s="65">
        <v>23</v>
      </c>
      <c r="H31" s="77">
        <v>3001516.25</v>
      </c>
      <c r="I31" s="77">
        <v>586242.91</v>
      </c>
    </row>
    <row r="32" spans="1:9" ht="12.75" customHeight="1" x14ac:dyDescent="0.2">
      <c r="A32" s="179" t="s">
        <v>190</v>
      </c>
      <c r="B32" s="179"/>
      <c r="C32" s="179"/>
      <c r="D32" s="179"/>
      <c r="E32" s="179"/>
      <c r="F32" s="179"/>
      <c r="G32" s="65">
        <v>24</v>
      </c>
      <c r="H32" s="77">
        <v>0</v>
      </c>
      <c r="I32" s="77">
        <v>0</v>
      </c>
    </row>
    <row r="33" spans="1:9" ht="12.75" customHeight="1" x14ac:dyDescent="0.2">
      <c r="A33" s="179" t="s">
        <v>191</v>
      </c>
      <c r="B33" s="179"/>
      <c r="C33" s="179"/>
      <c r="D33" s="179"/>
      <c r="E33" s="179"/>
      <c r="F33" s="179"/>
      <c r="G33" s="65">
        <v>25</v>
      </c>
      <c r="H33" s="77">
        <v>33053130.760000002</v>
      </c>
      <c r="I33" s="77">
        <v>1026085.29</v>
      </c>
    </row>
    <row r="34" spans="1:9" ht="12.75" customHeight="1" x14ac:dyDescent="0.2">
      <c r="A34" s="179" t="s">
        <v>192</v>
      </c>
      <c r="B34" s="179"/>
      <c r="C34" s="179"/>
      <c r="D34" s="179"/>
      <c r="E34" s="179"/>
      <c r="F34" s="179"/>
      <c r="G34" s="65">
        <v>26</v>
      </c>
      <c r="H34" s="77">
        <v>0</v>
      </c>
      <c r="I34" s="77">
        <v>61060.5</v>
      </c>
    </row>
    <row r="35" spans="1:9" ht="27.6" customHeight="1" x14ac:dyDescent="0.2">
      <c r="A35" s="194" t="s">
        <v>193</v>
      </c>
      <c r="B35" s="194"/>
      <c r="C35" s="194"/>
      <c r="D35" s="194"/>
      <c r="E35" s="194"/>
      <c r="F35" s="194"/>
      <c r="G35" s="61">
        <v>27</v>
      </c>
      <c r="H35" s="76">
        <f>H29+H30+H31+H32+H33+H34</f>
        <v>36184126.899999999</v>
      </c>
      <c r="I35" s="76">
        <f>I29+I30+I31+I32+I33+I34</f>
        <v>1823743.96</v>
      </c>
    </row>
    <row r="36" spans="1:9" ht="26.45" customHeight="1" x14ac:dyDescent="0.2">
      <c r="A36" s="179" t="s">
        <v>194</v>
      </c>
      <c r="B36" s="179"/>
      <c r="C36" s="179"/>
      <c r="D36" s="179"/>
      <c r="E36" s="179"/>
      <c r="F36" s="179"/>
      <c r="G36" s="65">
        <v>28</v>
      </c>
      <c r="H36" s="77">
        <v>-7473894.1399999997</v>
      </c>
      <c r="I36" s="77">
        <v>-6597655.4000000004</v>
      </c>
    </row>
    <row r="37" spans="1:9" ht="12.75" customHeight="1" x14ac:dyDescent="0.2">
      <c r="A37" s="179" t="s">
        <v>195</v>
      </c>
      <c r="B37" s="179"/>
      <c r="C37" s="179"/>
      <c r="D37" s="179"/>
      <c r="E37" s="179"/>
      <c r="F37" s="179"/>
      <c r="G37" s="65">
        <v>29</v>
      </c>
      <c r="H37" s="77">
        <v>0</v>
      </c>
      <c r="I37" s="77">
        <v>0</v>
      </c>
    </row>
    <row r="38" spans="1:9" ht="12.75" customHeight="1" x14ac:dyDescent="0.2">
      <c r="A38" s="179" t="s">
        <v>196</v>
      </c>
      <c r="B38" s="179"/>
      <c r="C38" s="179"/>
      <c r="D38" s="179"/>
      <c r="E38" s="179"/>
      <c r="F38" s="179"/>
      <c r="G38" s="65">
        <v>30</v>
      </c>
      <c r="H38" s="77">
        <v>-900000</v>
      </c>
      <c r="I38" s="77">
        <v>-500000</v>
      </c>
    </row>
    <row r="39" spans="1:9" ht="12.75" customHeight="1" x14ac:dyDescent="0.2">
      <c r="A39" s="179" t="s">
        <v>197</v>
      </c>
      <c r="B39" s="179"/>
      <c r="C39" s="179"/>
      <c r="D39" s="179"/>
      <c r="E39" s="179"/>
      <c r="F39" s="179"/>
      <c r="G39" s="65">
        <v>31</v>
      </c>
      <c r="H39" s="77">
        <v>0</v>
      </c>
      <c r="I39" s="77">
        <v>0</v>
      </c>
    </row>
    <row r="40" spans="1:9" ht="12.75" customHeight="1" x14ac:dyDescent="0.2">
      <c r="A40" s="179" t="s">
        <v>198</v>
      </c>
      <c r="B40" s="179"/>
      <c r="C40" s="179"/>
      <c r="D40" s="179"/>
      <c r="E40" s="179"/>
      <c r="F40" s="179"/>
      <c r="G40" s="65">
        <v>32</v>
      </c>
      <c r="H40" s="77">
        <v>0</v>
      </c>
      <c r="I40" s="77">
        <v>0</v>
      </c>
    </row>
    <row r="41" spans="1:9" ht="22.9" customHeight="1" x14ac:dyDescent="0.2">
      <c r="A41" s="194" t="s">
        <v>199</v>
      </c>
      <c r="B41" s="194"/>
      <c r="C41" s="194"/>
      <c r="D41" s="194"/>
      <c r="E41" s="194"/>
      <c r="F41" s="194"/>
      <c r="G41" s="61">
        <v>33</v>
      </c>
      <c r="H41" s="76">
        <f>H36+H37+H38+H39+H40</f>
        <v>-8373894.1399999997</v>
      </c>
      <c r="I41" s="76">
        <f>I36+I37+I38+I39+I40</f>
        <v>-7097655.4000000004</v>
      </c>
    </row>
    <row r="42" spans="1:9" ht="30.6" customHeight="1" x14ac:dyDescent="0.2">
      <c r="A42" s="188" t="s">
        <v>200</v>
      </c>
      <c r="B42" s="188"/>
      <c r="C42" s="188"/>
      <c r="D42" s="188"/>
      <c r="E42" s="188"/>
      <c r="F42" s="188"/>
      <c r="G42" s="61">
        <v>34</v>
      </c>
      <c r="H42" s="76">
        <f>H35+H41</f>
        <v>27810232.760000002</v>
      </c>
      <c r="I42" s="76">
        <f>I35+I41</f>
        <v>-5273911.4400000004</v>
      </c>
    </row>
    <row r="43" spans="1:9" x14ac:dyDescent="0.2">
      <c r="A43" s="204" t="s">
        <v>201</v>
      </c>
      <c r="B43" s="204"/>
      <c r="C43" s="204"/>
      <c r="D43" s="204"/>
      <c r="E43" s="204"/>
      <c r="F43" s="204"/>
      <c r="G43" s="204"/>
      <c r="H43" s="204"/>
      <c r="I43" s="204"/>
    </row>
    <row r="44" spans="1:9" ht="12.75" customHeight="1" x14ac:dyDescent="0.2">
      <c r="A44" s="179" t="s">
        <v>202</v>
      </c>
      <c r="B44" s="179"/>
      <c r="C44" s="179"/>
      <c r="D44" s="179"/>
      <c r="E44" s="179"/>
      <c r="F44" s="179"/>
      <c r="G44" s="65">
        <v>35</v>
      </c>
      <c r="H44" s="77">
        <v>0</v>
      </c>
      <c r="I44" s="77">
        <v>0</v>
      </c>
    </row>
    <row r="45" spans="1:9" ht="27.6" customHeight="1" x14ac:dyDescent="0.2">
      <c r="A45" s="179" t="s">
        <v>203</v>
      </c>
      <c r="B45" s="179"/>
      <c r="C45" s="179"/>
      <c r="D45" s="179"/>
      <c r="E45" s="179"/>
      <c r="F45" s="179"/>
      <c r="G45" s="65">
        <v>36</v>
      </c>
      <c r="H45" s="77">
        <v>0</v>
      </c>
      <c r="I45" s="77">
        <v>0</v>
      </c>
    </row>
    <row r="46" spans="1:9" ht="12.75" customHeight="1" x14ac:dyDescent="0.2">
      <c r="A46" s="179" t="s">
        <v>204</v>
      </c>
      <c r="B46" s="179"/>
      <c r="C46" s="179"/>
      <c r="D46" s="179"/>
      <c r="E46" s="179"/>
      <c r="F46" s="179"/>
      <c r="G46" s="65">
        <v>37</v>
      </c>
      <c r="H46" s="77">
        <v>189000000</v>
      </c>
      <c r="I46" s="77">
        <v>197000000</v>
      </c>
    </row>
    <row r="47" spans="1:9" ht="12.75" customHeight="1" x14ac:dyDescent="0.2">
      <c r="A47" s="179" t="s">
        <v>205</v>
      </c>
      <c r="B47" s="179"/>
      <c r="C47" s="179"/>
      <c r="D47" s="179"/>
      <c r="E47" s="179"/>
      <c r="F47" s="179"/>
      <c r="G47" s="65">
        <v>38</v>
      </c>
      <c r="H47" s="77">
        <v>0</v>
      </c>
      <c r="I47" s="77">
        <v>0</v>
      </c>
    </row>
    <row r="48" spans="1:9" ht="25.9" customHeight="1" x14ac:dyDescent="0.2">
      <c r="A48" s="194" t="s">
        <v>206</v>
      </c>
      <c r="B48" s="194"/>
      <c r="C48" s="194"/>
      <c r="D48" s="194"/>
      <c r="E48" s="194"/>
      <c r="F48" s="194"/>
      <c r="G48" s="61">
        <v>39</v>
      </c>
      <c r="H48" s="76">
        <f>H44+H45+H46+H47</f>
        <v>189000000</v>
      </c>
      <c r="I48" s="76">
        <f>I44+I45+I46+I47</f>
        <v>197000000</v>
      </c>
    </row>
    <row r="49" spans="1:9" ht="24.6" customHeight="1" x14ac:dyDescent="0.2">
      <c r="A49" s="179" t="s">
        <v>297</v>
      </c>
      <c r="B49" s="179"/>
      <c r="C49" s="179"/>
      <c r="D49" s="179"/>
      <c r="E49" s="179"/>
      <c r="F49" s="179"/>
      <c r="G49" s="65">
        <v>40</v>
      </c>
      <c r="H49" s="77">
        <v>-176462485.68000001</v>
      </c>
      <c r="I49" s="77">
        <v>-190000000</v>
      </c>
    </row>
    <row r="50" spans="1:9" ht="12.75" customHeight="1" x14ac:dyDescent="0.2">
      <c r="A50" s="179" t="s">
        <v>207</v>
      </c>
      <c r="B50" s="179"/>
      <c r="C50" s="179"/>
      <c r="D50" s="179"/>
      <c r="E50" s="179"/>
      <c r="F50" s="179"/>
      <c r="G50" s="65">
        <v>41</v>
      </c>
      <c r="H50" s="77">
        <v>-5790800</v>
      </c>
      <c r="I50" s="77">
        <v>0</v>
      </c>
    </row>
    <row r="51" spans="1:9" ht="12.75" customHeight="1" x14ac:dyDescent="0.2">
      <c r="A51" s="179" t="s">
        <v>208</v>
      </c>
      <c r="B51" s="179"/>
      <c r="C51" s="179"/>
      <c r="D51" s="179"/>
      <c r="E51" s="179"/>
      <c r="F51" s="179"/>
      <c r="G51" s="65">
        <v>42</v>
      </c>
      <c r="H51" s="77">
        <v>-501790.37</v>
      </c>
      <c r="I51" s="77">
        <v>-345418.37</v>
      </c>
    </row>
    <row r="52" spans="1:9" ht="26.45" customHeight="1" x14ac:dyDescent="0.2">
      <c r="A52" s="179" t="s">
        <v>209</v>
      </c>
      <c r="B52" s="179"/>
      <c r="C52" s="179"/>
      <c r="D52" s="179"/>
      <c r="E52" s="179"/>
      <c r="F52" s="179"/>
      <c r="G52" s="65">
        <v>43</v>
      </c>
      <c r="H52" s="77">
        <v>0</v>
      </c>
      <c r="I52" s="77">
        <v>0</v>
      </c>
    </row>
    <row r="53" spans="1:9" ht="12.75" customHeight="1" x14ac:dyDescent="0.2">
      <c r="A53" s="179" t="s">
        <v>210</v>
      </c>
      <c r="B53" s="179"/>
      <c r="C53" s="179"/>
      <c r="D53" s="179"/>
      <c r="E53" s="179"/>
      <c r="F53" s="179"/>
      <c r="G53" s="65">
        <v>44</v>
      </c>
      <c r="H53" s="77">
        <v>-2134984.7000000002</v>
      </c>
      <c r="I53" s="77">
        <v>-2577275.04</v>
      </c>
    </row>
    <row r="54" spans="1:9" ht="27.6" customHeight="1" x14ac:dyDescent="0.2">
      <c r="A54" s="194" t="s">
        <v>211</v>
      </c>
      <c r="B54" s="194"/>
      <c r="C54" s="194"/>
      <c r="D54" s="194"/>
      <c r="E54" s="194"/>
      <c r="F54" s="194"/>
      <c r="G54" s="61">
        <v>45</v>
      </c>
      <c r="H54" s="76">
        <f>H49+H50+H51+H52+H53</f>
        <v>-184890060.75</v>
      </c>
      <c r="I54" s="76">
        <f>I49+I50+I51+I52+I53</f>
        <v>-192922693.41</v>
      </c>
    </row>
    <row r="55" spans="1:9" ht="27.6" customHeight="1" x14ac:dyDescent="0.2">
      <c r="A55" s="188" t="s">
        <v>212</v>
      </c>
      <c r="B55" s="188"/>
      <c r="C55" s="188"/>
      <c r="D55" s="188"/>
      <c r="E55" s="188"/>
      <c r="F55" s="188"/>
      <c r="G55" s="61">
        <v>46</v>
      </c>
      <c r="H55" s="76">
        <f>H48+H54</f>
        <v>4109939.25</v>
      </c>
      <c r="I55" s="76">
        <f>I48+I54</f>
        <v>4077306.59</v>
      </c>
    </row>
    <row r="56" spans="1:9" x14ac:dyDescent="0.2">
      <c r="A56" s="157" t="s">
        <v>213</v>
      </c>
      <c r="B56" s="157"/>
      <c r="C56" s="157"/>
      <c r="D56" s="157"/>
      <c r="E56" s="157"/>
      <c r="F56" s="157"/>
      <c r="G56" s="65">
        <v>47</v>
      </c>
      <c r="H56" s="77">
        <v>0</v>
      </c>
      <c r="I56" s="77">
        <v>0</v>
      </c>
    </row>
    <row r="57" spans="1:9" ht="27" customHeight="1" x14ac:dyDescent="0.2">
      <c r="A57" s="188" t="s">
        <v>214</v>
      </c>
      <c r="B57" s="188"/>
      <c r="C57" s="188"/>
      <c r="D57" s="188"/>
      <c r="E57" s="188"/>
      <c r="F57" s="188"/>
      <c r="G57" s="61">
        <v>48</v>
      </c>
      <c r="H57" s="76">
        <f>H27+H42+H55+H56</f>
        <v>590603.43000000005</v>
      </c>
      <c r="I57" s="76">
        <f>I27+I42+I55+I56</f>
        <v>15244837.970000001</v>
      </c>
    </row>
    <row r="58" spans="1:9" ht="15.6" customHeight="1" x14ac:dyDescent="0.2">
      <c r="A58" s="205" t="s">
        <v>215</v>
      </c>
      <c r="B58" s="205"/>
      <c r="C58" s="205"/>
      <c r="D58" s="205"/>
      <c r="E58" s="205"/>
      <c r="F58" s="205"/>
      <c r="G58" s="65">
        <v>49</v>
      </c>
      <c r="H58" s="77">
        <v>9023670</v>
      </c>
      <c r="I58" s="77">
        <v>9614273.4299999997</v>
      </c>
    </row>
    <row r="59" spans="1:9" ht="28.9" customHeight="1" x14ac:dyDescent="0.2">
      <c r="A59" s="188" t="s">
        <v>216</v>
      </c>
      <c r="B59" s="188"/>
      <c r="C59" s="188"/>
      <c r="D59" s="188"/>
      <c r="E59" s="188"/>
      <c r="F59" s="188"/>
      <c r="G59" s="61">
        <v>50</v>
      </c>
      <c r="H59" s="76">
        <f>H57+H58</f>
        <v>9614273.4299999997</v>
      </c>
      <c r="I59" s="76">
        <f>I57+I58</f>
        <v>24859111.399999999</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workbookViewId="0">
      <selection sqref="A1:I1"/>
    </sheetView>
  </sheetViews>
  <sheetFormatPr defaultRowHeight="12.75" x14ac:dyDescent="0.2"/>
  <cols>
    <col min="1" max="7" width="9.140625" style="2"/>
    <col min="8" max="9" width="14.85546875" style="2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184" t="s">
        <v>217</v>
      </c>
      <c r="B1" s="199"/>
      <c r="C1" s="199"/>
      <c r="D1" s="199"/>
      <c r="E1" s="199"/>
      <c r="F1" s="199"/>
      <c r="G1" s="199"/>
      <c r="H1" s="199"/>
      <c r="I1" s="199"/>
    </row>
    <row r="2" spans="1:9" ht="12.75" customHeight="1" x14ac:dyDescent="0.2">
      <c r="A2" s="183" t="s">
        <v>319</v>
      </c>
      <c r="B2" s="164"/>
      <c r="C2" s="164"/>
      <c r="D2" s="164"/>
      <c r="E2" s="164"/>
      <c r="F2" s="164"/>
      <c r="G2" s="164"/>
      <c r="H2" s="164"/>
      <c r="I2" s="164"/>
    </row>
    <row r="3" spans="1:9" x14ac:dyDescent="0.2">
      <c r="A3" s="192" t="s">
        <v>436</v>
      </c>
      <c r="B3" s="207"/>
      <c r="C3" s="207"/>
      <c r="D3" s="207"/>
      <c r="E3" s="207"/>
      <c r="F3" s="207"/>
      <c r="G3" s="207"/>
      <c r="H3" s="207"/>
      <c r="I3" s="207"/>
    </row>
    <row r="4" spans="1:9" x14ac:dyDescent="0.2">
      <c r="A4" s="200" t="s">
        <v>320</v>
      </c>
      <c r="B4" s="167"/>
      <c r="C4" s="167"/>
      <c r="D4" s="167"/>
      <c r="E4" s="167"/>
      <c r="F4" s="167"/>
      <c r="G4" s="167"/>
      <c r="H4" s="167"/>
      <c r="I4" s="168"/>
    </row>
    <row r="5" spans="1:9" ht="33.75" x14ac:dyDescent="0.2">
      <c r="A5" s="180" t="s">
        <v>2</v>
      </c>
      <c r="B5" s="172"/>
      <c r="C5" s="172"/>
      <c r="D5" s="172"/>
      <c r="E5" s="172"/>
      <c r="F5" s="172"/>
      <c r="G5" s="62" t="s">
        <v>106</v>
      </c>
      <c r="H5" s="63" t="s">
        <v>290</v>
      </c>
      <c r="I5" s="63" t="s">
        <v>275</v>
      </c>
    </row>
    <row r="6" spans="1:9" x14ac:dyDescent="0.2">
      <c r="A6" s="203">
        <v>1</v>
      </c>
      <c r="B6" s="172"/>
      <c r="C6" s="172"/>
      <c r="D6" s="172"/>
      <c r="E6" s="172"/>
      <c r="F6" s="172"/>
      <c r="G6" s="64">
        <v>2</v>
      </c>
      <c r="H6" s="63" t="s">
        <v>166</v>
      </c>
      <c r="I6" s="63" t="s">
        <v>167</v>
      </c>
    </row>
    <row r="7" spans="1:9" x14ac:dyDescent="0.2">
      <c r="A7" s="204" t="s">
        <v>168</v>
      </c>
      <c r="B7" s="206"/>
      <c r="C7" s="206"/>
      <c r="D7" s="206"/>
      <c r="E7" s="206"/>
      <c r="F7" s="206"/>
      <c r="G7" s="206"/>
      <c r="H7" s="206"/>
      <c r="I7" s="206"/>
    </row>
    <row r="8" spans="1:9" x14ac:dyDescent="0.2">
      <c r="A8" s="179" t="s">
        <v>218</v>
      </c>
      <c r="B8" s="179"/>
      <c r="C8" s="179"/>
      <c r="D8" s="179"/>
      <c r="E8" s="179"/>
      <c r="F8" s="179"/>
      <c r="G8" s="60">
        <v>1</v>
      </c>
      <c r="H8" s="77">
        <v>0</v>
      </c>
      <c r="I8" s="77">
        <v>0</v>
      </c>
    </row>
    <row r="9" spans="1:9" x14ac:dyDescent="0.2">
      <c r="A9" s="179" t="s">
        <v>219</v>
      </c>
      <c r="B9" s="179"/>
      <c r="C9" s="179"/>
      <c r="D9" s="179"/>
      <c r="E9" s="179"/>
      <c r="F9" s="179"/>
      <c r="G9" s="60">
        <v>2</v>
      </c>
      <c r="H9" s="77">
        <v>0</v>
      </c>
      <c r="I9" s="77">
        <v>0</v>
      </c>
    </row>
    <row r="10" spans="1:9" x14ac:dyDescent="0.2">
      <c r="A10" s="179" t="s">
        <v>220</v>
      </c>
      <c r="B10" s="179"/>
      <c r="C10" s="179"/>
      <c r="D10" s="179"/>
      <c r="E10" s="179"/>
      <c r="F10" s="179"/>
      <c r="G10" s="60">
        <v>3</v>
      </c>
      <c r="H10" s="77">
        <v>0</v>
      </c>
      <c r="I10" s="77">
        <v>0</v>
      </c>
    </row>
    <row r="11" spans="1:9" x14ac:dyDescent="0.2">
      <c r="A11" s="179" t="s">
        <v>221</v>
      </c>
      <c r="B11" s="179"/>
      <c r="C11" s="179"/>
      <c r="D11" s="179"/>
      <c r="E11" s="179"/>
      <c r="F11" s="179"/>
      <c r="G11" s="60">
        <v>4</v>
      </c>
      <c r="H11" s="77">
        <v>0</v>
      </c>
      <c r="I11" s="77">
        <v>0</v>
      </c>
    </row>
    <row r="12" spans="1:9" x14ac:dyDescent="0.2">
      <c r="A12" s="179" t="s">
        <v>372</v>
      </c>
      <c r="B12" s="179"/>
      <c r="C12" s="179"/>
      <c r="D12" s="179"/>
      <c r="E12" s="179"/>
      <c r="F12" s="179"/>
      <c r="G12" s="60">
        <v>5</v>
      </c>
      <c r="H12" s="77">
        <v>0</v>
      </c>
      <c r="I12" s="77">
        <v>0</v>
      </c>
    </row>
    <row r="13" spans="1:9" ht="24" customHeight="1" x14ac:dyDescent="0.2">
      <c r="A13" s="190" t="s">
        <v>380</v>
      </c>
      <c r="B13" s="190"/>
      <c r="C13" s="190"/>
      <c r="D13" s="190"/>
      <c r="E13" s="190"/>
      <c r="F13" s="190"/>
      <c r="G13" s="61">
        <v>6</v>
      </c>
      <c r="H13" s="80">
        <f>SUM(H8:H12)</f>
        <v>0</v>
      </c>
      <c r="I13" s="80">
        <f>SUM(I8:I12)</f>
        <v>0</v>
      </c>
    </row>
    <row r="14" spans="1:9" x14ac:dyDescent="0.2">
      <c r="A14" s="179" t="s">
        <v>373</v>
      </c>
      <c r="B14" s="179"/>
      <c r="C14" s="179"/>
      <c r="D14" s="179"/>
      <c r="E14" s="179"/>
      <c r="F14" s="179"/>
      <c r="G14" s="60">
        <v>7</v>
      </c>
      <c r="H14" s="77">
        <v>0</v>
      </c>
      <c r="I14" s="77">
        <v>0</v>
      </c>
    </row>
    <row r="15" spans="1:9" x14ac:dyDescent="0.2">
      <c r="A15" s="179" t="s">
        <v>374</v>
      </c>
      <c r="B15" s="179"/>
      <c r="C15" s="179"/>
      <c r="D15" s="179"/>
      <c r="E15" s="179"/>
      <c r="F15" s="179"/>
      <c r="G15" s="60">
        <v>8</v>
      </c>
      <c r="H15" s="77">
        <v>0</v>
      </c>
      <c r="I15" s="77">
        <v>0</v>
      </c>
    </row>
    <row r="16" spans="1:9" x14ac:dyDescent="0.2">
      <c r="A16" s="179" t="s">
        <v>375</v>
      </c>
      <c r="B16" s="179"/>
      <c r="C16" s="179"/>
      <c r="D16" s="179"/>
      <c r="E16" s="179"/>
      <c r="F16" s="179"/>
      <c r="G16" s="60">
        <v>9</v>
      </c>
      <c r="H16" s="77">
        <v>0</v>
      </c>
      <c r="I16" s="77">
        <v>0</v>
      </c>
    </row>
    <row r="17" spans="1:9" x14ac:dyDescent="0.2">
      <c r="A17" s="179" t="s">
        <v>376</v>
      </c>
      <c r="B17" s="179"/>
      <c r="C17" s="179"/>
      <c r="D17" s="179"/>
      <c r="E17" s="179"/>
      <c r="F17" s="179"/>
      <c r="G17" s="60">
        <v>10</v>
      </c>
      <c r="H17" s="77">
        <v>0</v>
      </c>
      <c r="I17" s="77">
        <v>0</v>
      </c>
    </row>
    <row r="18" spans="1:9" x14ac:dyDescent="0.2">
      <c r="A18" s="179" t="s">
        <v>377</v>
      </c>
      <c r="B18" s="179"/>
      <c r="C18" s="179"/>
      <c r="D18" s="179"/>
      <c r="E18" s="179"/>
      <c r="F18" s="179"/>
      <c r="G18" s="60">
        <v>11</v>
      </c>
      <c r="H18" s="77">
        <v>0</v>
      </c>
      <c r="I18" s="77">
        <v>0</v>
      </c>
    </row>
    <row r="19" spans="1:9" x14ac:dyDescent="0.2">
      <c r="A19" s="179" t="s">
        <v>378</v>
      </c>
      <c r="B19" s="179"/>
      <c r="C19" s="179"/>
      <c r="D19" s="179"/>
      <c r="E19" s="179"/>
      <c r="F19" s="179"/>
      <c r="G19" s="60">
        <v>12</v>
      </c>
      <c r="H19" s="77">
        <v>0</v>
      </c>
      <c r="I19" s="77">
        <v>0</v>
      </c>
    </row>
    <row r="20" spans="1:9" ht="26.25" customHeight="1" x14ac:dyDescent="0.2">
      <c r="A20" s="190" t="s">
        <v>381</v>
      </c>
      <c r="B20" s="190"/>
      <c r="C20" s="190"/>
      <c r="D20" s="190"/>
      <c r="E20" s="190"/>
      <c r="F20" s="190"/>
      <c r="G20" s="61">
        <v>13</v>
      </c>
      <c r="H20" s="80">
        <f>SUM(H14:H19)</f>
        <v>0</v>
      </c>
      <c r="I20" s="80">
        <f>SUM(I14:I19)</f>
        <v>0</v>
      </c>
    </row>
    <row r="21" spans="1:9" ht="25.9" customHeight="1" x14ac:dyDescent="0.2">
      <c r="A21" s="188" t="s">
        <v>382</v>
      </c>
      <c r="B21" s="188"/>
      <c r="C21" s="188"/>
      <c r="D21" s="188"/>
      <c r="E21" s="188"/>
      <c r="F21" s="188"/>
      <c r="G21" s="61">
        <v>14</v>
      </c>
      <c r="H21" s="76">
        <f>H13+H20</f>
        <v>0</v>
      </c>
      <c r="I21" s="76">
        <f>I13+I20</f>
        <v>0</v>
      </c>
    </row>
    <row r="22" spans="1:9" x14ac:dyDescent="0.2">
      <c r="A22" s="204" t="s">
        <v>186</v>
      </c>
      <c r="B22" s="206"/>
      <c r="C22" s="206"/>
      <c r="D22" s="206"/>
      <c r="E22" s="206"/>
      <c r="F22" s="206"/>
      <c r="G22" s="206"/>
      <c r="H22" s="206"/>
      <c r="I22" s="206"/>
    </row>
    <row r="23" spans="1:9" ht="26.45" customHeight="1" x14ac:dyDescent="0.2">
      <c r="A23" s="179" t="s">
        <v>222</v>
      </c>
      <c r="B23" s="179"/>
      <c r="C23" s="179"/>
      <c r="D23" s="179"/>
      <c r="E23" s="179"/>
      <c r="F23" s="179"/>
      <c r="G23" s="60">
        <v>15</v>
      </c>
      <c r="H23" s="77">
        <v>0</v>
      </c>
      <c r="I23" s="77">
        <v>0</v>
      </c>
    </row>
    <row r="24" spans="1:9" x14ac:dyDescent="0.2">
      <c r="A24" s="179" t="s">
        <v>223</v>
      </c>
      <c r="B24" s="179"/>
      <c r="C24" s="179"/>
      <c r="D24" s="179"/>
      <c r="E24" s="179"/>
      <c r="F24" s="179"/>
      <c r="G24" s="60">
        <v>16</v>
      </c>
      <c r="H24" s="77">
        <v>0</v>
      </c>
      <c r="I24" s="77">
        <v>0</v>
      </c>
    </row>
    <row r="25" spans="1:9" x14ac:dyDescent="0.2">
      <c r="A25" s="179" t="s">
        <v>224</v>
      </c>
      <c r="B25" s="179"/>
      <c r="C25" s="179"/>
      <c r="D25" s="179"/>
      <c r="E25" s="179"/>
      <c r="F25" s="179"/>
      <c r="G25" s="60">
        <v>17</v>
      </c>
      <c r="H25" s="77">
        <v>0</v>
      </c>
      <c r="I25" s="77">
        <v>0</v>
      </c>
    </row>
    <row r="26" spans="1:9" x14ac:dyDescent="0.2">
      <c r="A26" s="179" t="s">
        <v>225</v>
      </c>
      <c r="B26" s="179"/>
      <c r="C26" s="179"/>
      <c r="D26" s="179"/>
      <c r="E26" s="179"/>
      <c r="F26" s="179"/>
      <c r="G26" s="60">
        <v>18</v>
      </c>
      <c r="H26" s="77">
        <v>0</v>
      </c>
      <c r="I26" s="77">
        <v>0</v>
      </c>
    </row>
    <row r="27" spans="1:9" x14ac:dyDescent="0.2">
      <c r="A27" s="179" t="s">
        <v>226</v>
      </c>
      <c r="B27" s="179"/>
      <c r="C27" s="179"/>
      <c r="D27" s="179"/>
      <c r="E27" s="179"/>
      <c r="F27" s="179"/>
      <c r="G27" s="60">
        <v>19</v>
      </c>
      <c r="H27" s="77">
        <v>0</v>
      </c>
      <c r="I27" s="77">
        <v>0</v>
      </c>
    </row>
    <row r="28" spans="1:9" x14ac:dyDescent="0.2">
      <c r="A28" s="179" t="s">
        <v>227</v>
      </c>
      <c r="B28" s="179"/>
      <c r="C28" s="179"/>
      <c r="D28" s="179"/>
      <c r="E28" s="179"/>
      <c r="F28" s="179"/>
      <c r="G28" s="60">
        <v>20</v>
      </c>
      <c r="H28" s="77">
        <v>0</v>
      </c>
      <c r="I28" s="77">
        <v>0</v>
      </c>
    </row>
    <row r="29" spans="1:9" ht="25.15" customHeight="1" x14ac:dyDescent="0.2">
      <c r="A29" s="194" t="s">
        <v>409</v>
      </c>
      <c r="B29" s="194"/>
      <c r="C29" s="194"/>
      <c r="D29" s="194"/>
      <c r="E29" s="194"/>
      <c r="F29" s="194"/>
      <c r="G29" s="61">
        <v>21</v>
      </c>
      <c r="H29" s="76">
        <f>SUM(H23:H28)</f>
        <v>0</v>
      </c>
      <c r="I29" s="76">
        <f>SUM(I23:I28)</f>
        <v>0</v>
      </c>
    </row>
    <row r="30" spans="1:9" ht="21" customHeight="1" x14ac:dyDescent="0.2">
      <c r="A30" s="179" t="s">
        <v>228</v>
      </c>
      <c r="B30" s="179"/>
      <c r="C30" s="179"/>
      <c r="D30" s="179"/>
      <c r="E30" s="179"/>
      <c r="F30" s="179"/>
      <c r="G30" s="60">
        <v>22</v>
      </c>
      <c r="H30" s="77">
        <v>0</v>
      </c>
      <c r="I30" s="77">
        <v>0</v>
      </c>
    </row>
    <row r="31" spans="1:9" x14ac:dyDescent="0.2">
      <c r="A31" s="179" t="s">
        <v>229</v>
      </c>
      <c r="B31" s="179"/>
      <c r="C31" s="179"/>
      <c r="D31" s="179"/>
      <c r="E31" s="179"/>
      <c r="F31" s="179"/>
      <c r="G31" s="60">
        <v>23</v>
      </c>
      <c r="H31" s="77">
        <v>0</v>
      </c>
      <c r="I31" s="77">
        <v>0</v>
      </c>
    </row>
    <row r="32" spans="1:9" x14ac:dyDescent="0.2">
      <c r="A32" s="179" t="s">
        <v>379</v>
      </c>
      <c r="B32" s="179"/>
      <c r="C32" s="179"/>
      <c r="D32" s="179"/>
      <c r="E32" s="179"/>
      <c r="F32" s="179"/>
      <c r="G32" s="60">
        <v>24</v>
      </c>
      <c r="H32" s="77">
        <v>0</v>
      </c>
      <c r="I32" s="77">
        <v>0</v>
      </c>
    </row>
    <row r="33" spans="1:9" x14ac:dyDescent="0.2">
      <c r="A33" s="179" t="s">
        <v>230</v>
      </c>
      <c r="B33" s="179"/>
      <c r="C33" s="179"/>
      <c r="D33" s="179"/>
      <c r="E33" s="179"/>
      <c r="F33" s="179"/>
      <c r="G33" s="60">
        <v>25</v>
      </c>
      <c r="H33" s="77">
        <v>0</v>
      </c>
      <c r="I33" s="77">
        <v>0</v>
      </c>
    </row>
    <row r="34" spans="1:9" x14ac:dyDescent="0.2">
      <c r="A34" s="179" t="s">
        <v>231</v>
      </c>
      <c r="B34" s="179"/>
      <c r="C34" s="179"/>
      <c r="D34" s="179"/>
      <c r="E34" s="179"/>
      <c r="F34" s="179"/>
      <c r="G34" s="60">
        <v>26</v>
      </c>
      <c r="H34" s="77">
        <v>0</v>
      </c>
      <c r="I34" s="77">
        <v>0</v>
      </c>
    </row>
    <row r="35" spans="1:9" ht="28.9" customHeight="1" x14ac:dyDescent="0.2">
      <c r="A35" s="194" t="s">
        <v>410</v>
      </c>
      <c r="B35" s="194"/>
      <c r="C35" s="194"/>
      <c r="D35" s="194"/>
      <c r="E35" s="194"/>
      <c r="F35" s="194"/>
      <c r="G35" s="61">
        <v>27</v>
      </c>
      <c r="H35" s="76">
        <f>SUM(H30:H34)</f>
        <v>0</v>
      </c>
      <c r="I35" s="76">
        <f>SUM(I30:I34)</f>
        <v>0</v>
      </c>
    </row>
    <row r="36" spans="1:9" ht="26.45" customHeight="1" x14ac:dyDescent="0.2">
      <c r="A36" s="188" t="s">
        <v>383</v>
      </c>
      <c r="B36" s="188"/>
      <c r="C36" s="188"/>
      <c r="D36" s="188"/>
      <c r="E36" s="188"/>
      <c r="F36" s="188"/>
      <c r="G36" s="61">
        <v>28</v>
      </c>
      <c r="H36" s="76">
        <f>H29+H35</f>
        <v>0</v>
      </c>
      <c r="I36" s="76">
        <f>I29+I35</f>
        <v>0</v>
      </c>
    </row>
    <row r="37" spans="1:9" x14ac:dyDescent="0.2">
      <c r="A37" s="204" t="s">
        <v>201</v>
      </c>
      <c r="B37" s="206"/>
      <c r="C37" s="206"/>
      <c r="D37" s="206"/>
      <c r="E37" s="206"/>
      <c r="F37" s="206"/>
      <c r="G37" s="206">
        <v>0</v>
      </c>
      <c r="H37" s="206"/>
      <c r="I37" s="206"/>
    </row>
    <row r="38" spans="1:9" x14ac:dyDescent="0.2">
      <c r="A38" s="157" t="s">
        <v>232</v>
      </c>
      <c r="B38" s="157"/>
      <c r="C38" s="157"/>
      <c r="D38" s="157"/>
      <c r="E38" s="157"/>
      <c r="F38" s="157"/>
      <c r="G38" s="60">
        <v>29</v>
      </c>
      <c r="H38" s="77">
        <v>0</v>
      </c>
      <c r="I38" s="77">
        <v>0</v>
      </c>
    </row>
    <row r="39" spans="1:9" ht="21.6" customHeight="1" x14ac:dyDescent="0.2">
      <c r="A39" s="157" t="s">
        <v>233</v>
      </c>
      <c r="B39" s="157"/>
      <c r="C39" s="157"/>
      <c r="D39" s="157"/>
      <c r="E39" s="157"/>
      <c r="F39" s="157"/>
      <c r="G39" s="60">
        <v>30</v>
      </c>
      <c r="H39" s="77">
        <v>0</v>
      </c>
      <c r="I39" s="77">
        <v>0</v>
      </c>
    </row>
    <row r="40" spans="1:9" x14ac:dyDescent="0.2">
      <c r="A40" s="157" t="s">
        <v>234</v>
      </c>
      <c r="B40" s="157"/>
      <c r="C40" s="157"/>
      <c r="D40" s="157"/>
      <c r="E40" s="157"/>
      <c r="F40" s="157"/>
      <c r="G40" s="60">
        <v>31</v>
      </c>
      <c r="H40" s="77">
        <v>0</v>
      </c>
      <c r="I40" s="77">
        <v>0</v>
      </c>
    </row>
    <row r="41" spans="1:9" x14ac:dyDescent="0.2">
      <c r="A41" s="157" t="s">
        <v>235</v>
      </c>
      <c r="B41" s="157"/>
      <c r="C41" s="157"/>
      <c r="D41" s="157"/>
      <c r="E41" s="157"/>
      <c r="F41" s="157"/>
      <c r="G41" s="60">
        <v>32</v>
      </c>
      <c r="H41" s="77">
        <v>0</v>
      </c>
      <c r="I41" s="77">
        <v>0</v>
      </c>
    </row>
    <row r="42" spans="1:9" ht="26.45" customHeight="1" x14ac:dyDescent="0.2">
      <c r="A42" s="194" t="s">
        <v>411</v>
      </c>
      <c r="B42" s="194"/>
      <c r="C42" s="194"/>
      <c r="D42" s="194"/>
      <c r="E42" s="194"/>
      <c r="F42" s="194"/>
      <c r="G42" s="61">
        <v>33</v>
      </c>
      <c r="H42" s="76">
        <f>H41+H40+H39+H38</f>
        <v>0</v>
      </c>
      <c r="I42" s="76">
        <f>I41+I40+I39+I38</f>
        <v>0</v>
      </c>
    </row>
    <row r="43" spans="1:9" ht="22.9" customHeight="1" x14ac:dyDescent="0.2">
      <c r="A43" s="157" t="s">
        <v>236</v>
      </c>
      <c r="B43" s="157"/>
      <c r="C43" s="157"/>
      <c r="D43" s="157"/>
      <c r="E43" s="157"/>
      <c r="F43" s="157"/>
      <c r="G43" s="60">
        <v>34</v>
      </c>
      <c r="H43" s="77">
        <v>0</v>
      </c>
      <c r="I43" s="77">
        <v>0</v>
      </c>
    </row>
    <row r="44" spans="1:9" x14ac:dyDescent="0.2">
      <c r="A44" s="157" t="s">
        <v>237</v>
      </c>
      <c r="B44" s="157"/>
      <c r="C44" s="157"/>
      <c r="D44" s="157"/>
      <c r="E44" s="157"/>
      <c r="F44" s="157"/>
      <c r="G44" s="60">
        <v>35</v>
      </c>
      <c r="H44" s="77">
        <v>0</v>
      </c>
      <c r="I44" s="77">
        <v>0</v>
      </c>
    </row>
    <row r="45" spans="1:9" x14ac:dyDescent="0.2">
      <c r="A45" s="157" t="s">
        <v>238</v>
      </c>
      <c r="B45" s="157"/>
      <c r="C45" s="157"/>
      <c r="D45" s="157"/>
      <c r="E45" s="157"/>
      <c r="F45" s="157"/>
      <c r="G45" s="60">
        <v>36</v>
      </c>
      <c r="H45" s="77">
        <v>0</v>
      </c>
      <c r="I45" s="77">
        <v>0</v>
      </c>
    </row>
    <row r="46" spans="1:9" ht="25.15" customHeight="1" x14ac:dyDescent="0.2">
      <c r="A46" s="157" t="s">
        <v>239</v>
      </c>
      <c r="B46" s="157"/>
      <c r="C46" s="157"/>
      <c r="D46" s="157"/>
      <c r="E46" s="157"/>
      <c r="F46" s="157"/>
      <c r="G46" s="60">
        <v>37</v>
      </c>
      <c r="H46" s="77">
        <v>0</v>
      </c>
      <c r="I46" s="77">
        <v>0</v>
      </c>
    </row>
    <row r="47" spans="1:9" x14ac:dyDescent="0.2">
      <c r="A47" s="157" t="s">
        <v>240</v>
      </c>
      <c r="B47" s="157"/>
      <c r="C47" s="157"/>
      <c r="D47" s="157"/>
      <c r="E47" s="157"/>
      <c r="F47" s="157"/>
      <c r="G47" s="60">
        <v>38</v>
      </c>
      <c r="H47" s="77">
        <v>0</v>
      </c>
      <c r="I47" s="77">
        <v>0</v>
      </c>
    </row>
    <row r="48" spans="1:9" ht="25.15" customHeight="1" x14ac:dyDescent="0.2">
      <c r="A48" s="194" t="s">
        <v>412</v>
      </c>
      <c r="B48" s="194"/>
      <c r="C48" s="194"/>
      <c r="D48" s="194"/>
      <c r="E48" s="194"/>
      <c r="F48" s="194"/>
      <c r="G48" s="61">
        <v>39</v>
      </c>
      <c r="H48" s="76">
        <f>H47+H46+H45+H44+H43</f>
        <v>0</v>
      </c>
      <c r="I48" s="76">
        <f>I47+I46+I45+I44+I43</f>
        <v>0</v>
      </c>
    </row>
    <row r="49" spans="1:9" ht="28.15" customHeight="1" x14ac:dyDescent="0.2">
      <c r="A49" s="188" t="s">
        <v>422</v>
      </c>
      <c r="B49" s="188"/>
      <c r="C49" s="188"/>
      <c r="D49" s="188"/>
      <c r="E49" s="188"/>
      <c r="F49" s="188"/>
      <c r="G49" s="61">
        <v>40</v>
      </c>
      <c r="H49" s="76">
        <f>H48+H42</f>
        <v>0</v>
      </c>
      <c r="I49" s="76">
        <f>I48+I42</f>
        <v>0</v>
      </c>
    </row>
    <row r="50" spans="1:9" x14ac:dyDescent="0.2">
      <c r="A50" s="179" t="s">
        <v>241</v>
      </c>
      <c r="B50" s="179"/>
      <c r="C50" s="179"/>
      <c r="D50" s="179"/>
      <c r="E50" s="179"/>
      <c r="F50" s="179"/>
      <c r="G50" s="60">
        <v>41</v>
      </c>
      <c r="H50" s="77">
        <v>0</v>
      </c>
      <c r="I50" s="77">
        <v>0</v>
      </c>
    </row>
    <row r="51" spans="1:9" ht="24.6" customHeight="1" x14ac:dyDescent="0.2">
      <c r="A51" s="188" t="s">
        <v>384</v>
      </c>
      <c r="B51" s="188"/>
      <c r="C51" s="188"/>
      <c r="D51" s="188"/>
      <c r="E51" s="188"/>
      <c r="F51" s="188"/>
      <c r="G51" s="61">
        <v>42</v>
      </c>
      <c r="H51" s="76">
        <f>H21+H36+H49+H50</f>
        <v>0</v>
      </c>
      <c r="I51" s="76">
        <f>I21+I36+I49+I50</f>
        <v>0</v>
      </c>
    </row>
    <row r="52" spans="1:9" x14ac:dyDescent="0.2">
      <c r="A52" s="205" t="s">
        <v>215</v>
      </c>
      <c r="B52" s="205"/>
      <c r="C52" s="205"/>
      <c r="D52" s="205"/>
      <c r="E52" s="205"/>
      <c r="F52" s="205"/>
      <c r="G52" s="60">
        <v>43</v>
      </c>
      <c r="H52" s="77">
        <v>0</v>
      </c>
      <c r="I52" s="77">
        <v>0</v>
      </c>
    </row>
    <row r="53" spans="1:9" ht="28.9" customHeight="1" x14ac:dyDescent="0.2">
      <c r="A53" s="205" t="s">
        <v>385</v>
      </c>
      <c r="B53" s="205"/>
      <c r="C53" s="205"/>
      <c r="D53" s="205"/>
      <c r="E53" s="205"/>
      <c r="F53" s="205"/>
      <c r="G53" s="60">
        <v>44</v>
      </c>
      <c r="H53" s="81">
        <f>H52+H51</f>
        <v>0</v>
      </c>
      <c r="I53" s="81">
        <f>I52+I51</f>
        <v>0</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63"/>
  <sheetViews>
    <sheetView workbookViewId="0">
      <selection activeCell="A17" sqref="A17:F17"/>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3"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08" t="s">
        <v>242</v>
      </c>
      <c r="B1" s="209"/>
      <c r="C1" s="209"/>
      <c r="D1" s="209"/>
      <c r="E1" s="209"/>
      <c r="F1" s="209"/>
      <c r="G1" s="209"/>
      <c r="H1" s="209"/>
      <c r="I1" s="209"/>
      <c r="J1" s="209"/>
      <c r="K1" s="26"/>
    </row>
    <row r="2" spans="1:26" ht="15.75" x14ac:dyDescent="0.2">
      <c r="A2" s="3"/>
      <c r="B2" s="4"/>
      <c r="C2" s="210" t="s">
        <v>243</v>
      </c>
      <c r="D2" s="210"/>
      <c r="E2" s="5">
        <v>45658</v>
      </c>
      <c r="F2" s="6" t="s">
        <v>0</v>
      </c>
      <c r="G2" s="5">
        <v>46022</v>
      </c>
      <c r="H2" s="27"/>
      <c r="I2" s="27"/>
      <c r="J2" s="27"/>
      <c r="K2" s="26"/>
      <c r="Y2" s="28" t="s">
        <v>436</v>
      </c>
    </row>
    <row r="3" spans="1:26" ht="13.5" customHeight="1" x14ac:dyDescent="0.2">
      <c r="A3" s="213" t="s">
        <v>244</v>
      </c>
      <c r="B3" s="214"/>
      <c r="C3" s="214"/>
      <c r="D3" s="214"/>
      <c r="E3" s="214"/>
      <c r="F3" s="214"/>
      <c r="G3" s="213" t="s">
        <v>3</v>
      </c>
      <c r="H3" s="216" t="s">
        <v>245</v>
      </c>
      <c r="I3" s="216"/>
      <c r="J3" s="216"/>
      <c r="K3" s="216"/>
      <c r="L3" s="216"/>
      <c r="M3" s="216"/>
      <c r="N3" s="216"/>
      <c r="O3" s="216"/>
      <c r="P3" s="216"/>
      <c r="Q3" s="216"/>
      <c r="R3" s="216"/>
      <c r="S3" s="216"/>
      <c r="T3" s="216"/>
      <c r="U3" s="216"/>
      <c r="V3" s="216"/>
      <c r="W3" s="216"/>
      <c r="X3" s="216"/>
      <c r="Y3" s="216" t="s">
        <v>389</v>
      </c>
      <c r="Z3" s="216" t="s">
        <v>246</v>
      </c>
    </row>
    <row r="4" spans="1:26" ht="90" x14ac:dyDescent="0.2">
      <c r="A4" s="214"/>
      <c r="B4" s="214"/>
      <c r="C4" s="214"/>
      <c r="D4" s="214"/>
      <c r="E4" s="214"/>
      <c r="F4" s="214"/>
      <c r="G4" s="215"/>
      <c r="H4" s="82" t="s">
        <v>247</v>
      </c>
      <c r="I4" s="82" t="s">
        <v>248</v>
      </c>
      <c r="J4" s="82" t="s">
        <v>249</v>
      </c>
      <c r="K4" s="82" t="s">
        <v>250</v>
      </c>
      <c r="L4" s="82" t="s">
        <v>251</v>
      </c>
      <c r="M4" s="82" t="s">
        <v>252</v>
      </c>
      <c r="N4" s="82" t="s">
        <v>253</v>
      </c>
      <c r="O4" s="82" t="s">
        <v>254</v>
      </c>
      <c r="P4" s="83" t="s">
        <v>386</v>
      </c>
      <c r="Q4" s="82" t="s">
        <v>255</v>
      </c>
      <c r="R4" s="82" t="s">
        <v>256</v>
      </c>
      <c r="S4" s="83" t="s">
        <v>387</v>
      </c>
      <c r="T4" s="83" t="s">
        <v>388</v>
      </c>
      <c r="U4" s="83" t="s">
        <v>427</v>
      </c>
      <c r="V4" s="82" t="s">
        <v>257</v>
      </c>
      <c r="W4" s="82" t="s">
        <v>258</v>
      </c>
      <c r="X4" s="82" t="s">
        <v>259</v>
      </c>
      <c r="Y4" s="217"/>
      <c r="Z4" s="217"/>
    </row>
    <row r="5" spans="1:26" ht="22.5" x14ac:dyDescent="0.2">
      <c r="A5" s="218">
        <v>1</v>
      </c>
      <c r="B5" s="218"/>
      <c r="C5" s="218"/>
      <c r="D5" s="218"/>
      <c r="E5" s="218"/>
      <c r="F5" s="218"/>
      <c r="G5" s="84">
        <v>2</v>
      </c>
      <c r="H5" s="82" t="s">
        <v>166</v>
      </c>
      <c r="I5" s="85" t="s">
        <v>167</v>
      </c>
      <c r="J5" s="82" t="s">
        <v>278</v>
      </c>
      <c r="K5" s="85" t="s">
        <v>279</v>
      </c>
      <c r="L5" s="82" t="s">
        <v>280</v>
      </c>
      <c r="M5" s="85" t="s">
        <v>281</v>
      </c>
      <c r="N5" s="82" t="s">
        <v>282</v>
      </c>
      <c r="O5" s="85" t="s">
        <v>283</v>
      </c>
      <c r="P5" s="82" t="s">
        <v>284</v>
      </c>
      <c r="Q5" s="85" t="s">
        <v>285</v>
      </c>
      <c r="R5" s="82" t="s">
        <v>286</v>
      </c>
      <c r="S5" s="82" t="s">
        <v>287</v>
      </c>
      <c r="T5" s="82" t="s">
        <v>288</v>
      </c>
      <c r="U5" s="82">
        <v>16</v>
      </c>
      <c r="V5" s="82">
        <v>17</v>
      </c>
      <c r="W5" s="82">
        <v>18</v>
      </c>
      <c r="X5" s="82" t="s">
        <v>425</v>
      </c>
      <c r="Y5" s="82">
        <v>20</v>
      </c>
      <c r="Z5" s="85" t="s">
        <v>426</v>
      </c>
    </row>
    <row r="6" spans="1:26" x14ac:dyDescent="0.2">
      <c r="A6" s="219" t="s">
        <v>260</v>
      </c>
      <c r="B6" s="219"/>
      <c r="C6" s="219"/>
      <c r="D6" s="219"/>
      <c r="E6" s="219"/>
      <c r="F6" s="219"/>
      <c r="G6" s="219"/>
      <c r="H6" s="219"/>
      <c r="I6" s="219"/>
      <c r="J6" s="219"/>
      <c r="K6" s="219"/>
      <c r="L6" s="219"/>
      <c r="M6" s="219"/>
      <c r="N6" s="220"/>
      <c r="O6" s="220"/>
      <c r="P6" s="220"/>
      <c r="Q6" s="220"/>
      <c r="R6" s="220"/>
      <c r="S6" s="220"/>
      <c r="T6" s="220"/>
      <c r="U6" s="220"/>
      <c r="V6" s="220"/>
      <c r="W6" s="220"/>
      <c r="X6" s="220"/>
      <c r="Y6" s="220"/>
      <c r="Z6" s="221"/>
    </row>
    <row r="7" spans="1:26" x14ac:dyDescent="0.2">
      <c r="A7" s="222" t="s">
        <v>291</v>
      </c>
      <c r="B7" s="222"/>
      <c r="C7" s="222"/>
      <c r="D7" s="222"/>
      <c r="E7" s="222"/>
      <c r="F7" s="222"/>
      <c r="G7" s="86">
        <v>1</v>
      </c>
      <c r="H7" s="89">
        <v>27778480</v>
      </c>
      <c r="I7" s="89">
        <v>-282843.53999999998</v>
      </c>
      <c r="J7" s="89">
        <v>2461810.2999999998</v>
      </c>
      <c r="K7" s="89">
        <v>6478463.0899999999</v>
      </c>
      <c r="L7" s="89">
        <v>2081712.13</v>
      </c>
      <c r="M7" s="89">
        <v>0</v>
      </c>
      <c r="N7" s="89">
        <v>4209133.07</v>
      </c>
      <c r="O7" s="89">
        <v>0</v>
      </c>
      <c r="P7" s="89">
        <v>0</v>
      </c>
      <c r="Q7" s="89">
        <v>0</v>
      </c>
      <c r="R7" s="89">
        <v>0</v>
      </c>
      <c r="S7" s="89">
        <v>0</v>
      </c>
      <c r="T7" s="89">
        <v>0</v>
      </c>
      <c r="U7" s="89">
        <v>0</v>
      </c>
      <c r="V7" s="89">
        <v>31837764.43</v>
      </c>
      <c r="W7" s="89">
        <v>14969032.43</v>
      </c>
      <c r="X7" s="90">
        <f>H7+I7+J7+K7-L7+M7+N7+O7+P7+Q7+R7+V7+W7+S7+T7+U7</f>
        <v>85370127.650000006</v>
      </c>
      <c r="Y7" s="89">
        <v>0</v>
      </c>
      <c r="Z7" s="90">
        <f>X7+Y7</f>
        <v>85370127.650000006</v>
      </c>
    </row>
    <row r="8" spans="1:26" x14ac:dyDescent="0.2">
      <c r="A8" s="211" t="s">
        <v>261</v>
      </c>
      <c r="B8" s="211"/>
      <c r="C8" s="211"/>
      <c r="D8" s="211"/>
      <c r="E8" s="211"/>
      <c r="F8" s="211"/>
      <c r="G8" s="86">
        <v>2</v>
      </c>
      <c r="H8" s="89">
        <v>0</v>
      </c>
      <c r="I8" s="89">
        <v>0</v>
      </c>
      <c r="J8" s="89">
        <v>0</v>
      </c>
      <c r="K8" s="89">
        <v>0</v>
      </c>
      <c r="L8" s="89">
        <v>0</v>
      </c>
      <c r="M8" s="89">
        <v>0</v>
      </c>
      <c r="N8" s="89">
        <v>0</v>
      </c>
      <c r="O8" s="89">
        <v>0</v>
      </c>
      <c r="P8" s="89">
        <v>0</v>
      </c>
      <c r="Q8" s="89">
        <v>0</v>
      </c>
      <c r="R8" s="89">
        <v>0</v>
      </c>
      <c r="S8" s="89">
        <v>0</v>
      </c>
      <c r="T8" s="89">
        <v>0</v>
      </c>
      <c r="U8" s="89">
        <v>0</v>
      </c>
      <c r="V8" s="89">
        <v>0</v>
      </c>
      <c r="W8" s="89">
        <v>0</v>
      </c>
      <c r="X8" s="90">
        <f t="shared" ref="X8:X9" si="0">H8+I8+J8+K8-L8+M8+N8+O8+P8+Q8+R8+V8+W8+S8+T8+U8</f>
        <v>0</v>
      </c>
      <c r="Y8" s="89">
        <v>0</v>
      </c>
      <c r="Z8" s="90">
        <f t="shared" ref="Z8:Z9" si="1">X8+Y8</f>
        <v>0</v>
      </c>
    </row>
    <row r="9" spans="1:26" x14ac:dyDescent="0.2">
      <c r="A9" s="211" t="s">
        <v>262</v>
      </c>
      <c r="B9" s="211"/>
      <c r="C9" s="211"/>
      <c r="D9" s="211"/>
      <c r="E9" s="211"/>
      <c r="F9" s="211"/>
      <c r="G9" s="86">
        <v>3</v>
      </c>
      <c r="H9" s="89">
        <v>0</v>
      </c>
      <c r="I9" s="89">
        <v>0</v>
      </c>
      <c r="J9" s="89">
        <v>0</v>
      </c>
      <c r="K9" s="89">
        <v>0</v>
      </c>
      <c r="L9" s="89">
        <v>0</v>
      </c>
      <c r="M9" s="89">
        <v>0</v>
      </c>
      <c r="N9" s="89">
        <v>0</v>
      </c>
      <c r="O9" s="89">
        <v>0</v>
      </c>
      <c r="P9" s="89">
        <v>0</v>
      </c>
      <c r="Q9" s="89">
        <v>0</v>
      </c>
      <c r="R9" s="89">
        <v>0</v>
      </c>
      <c r="S9" s="89">
        <v>0</v>
      </c>
      <c r="T9" s="89">
        <v>0</v>
      </c>
      <c r="U9" s="89">
        <v>0</v>
      </c>
      <c r="V9" s="89">
        <v>0</v>
      </c>
      <c r="W9" s="89">
        <v>0</v>
      </c>
      <c r="X9" s="90">
        <f t="shared" si="0"/>
        <v>0</v>
      </c>
      <c r="Y9" s="89">
        <v>0</v>
      </c>
      <c r="Z9" s="90">
        <f t="shared" si="1"/>
        <v>0</v>
      </c>
    </row>
    <row r="10" spans="1:26" ht="22.5" customHeight="1" x14ac:dyDescent="0.2">
      <c r="A10" s="212" t="s">
        <v>292</v>
      </c>
      <c r="B10" s="212"/>
      <c r="C10" s="212"/>
      <c r="D10" s="212"/>
      <c r="E10" s="212"/>
      <c r="F10" s="212"/>
      <c r="G10" s="87">
        <v>4</v>
      </c>
      <c r="H10" s="91">
        <f>H7+H8+H9</f>
        <v>27778480</v>
      </c>
      <c r="I10" s="91">
        <f t="shared" ref="I10:V10" si="2">I7+I8+I9</f>
        <v>-282843.53999999998</v>
      </c>
      <c r="J10" s="91">
        <f t="shared" si="2"/>
        <v>2461810.2999999998</v>
      </c>
      <c r="K10" s="91">
        <f t="shared" si="2"/>
        <v>6478463.0899999999</v>
      </c>
      <c r="L10" s="91">
        <f t="shared" si="2"/>
        <v>2081712.13</v>
      </c>
      <c r="M10" s="91">
        <f t="shared" si="2"/>
        <v>0</v>
      </c>
      <c r="N10" s="91">
        <f t="shared" si="2"/>
        <v>4209133.07</v>
      </c>
      <c r="O10" s="91">
        <f t="shared" si="2"/>
        <v>0</v>
      </c>
      <c r="P10" s="91">
        <f t="shared" si="2"/>
        <v>0</v>
      </c>
      <c r="Q10" s="91">
        <f t="shared" si="2"/>
        <v>0</v>
      </c>
      <c r="R10" s="91">
        <f t="shared" si="2"/>
        <v>0</v>
      </c>
      <c r="S10" s="91">
        <f t="shared" si="2"/>
        <v>0</v>
      </c>
      <c r="T10" s="91">
        <f t="shared" si="2"/>
        <v>0</v>
      </c>
      <c r="U10" s="91">
        <f>U7+U8+U9</f>
        <v>0</v>
      </c>
      <c r="V10" s="91">
        <f t="shared" si="2"/>
        <v>31837764.43</v>
      </c>
      <c r="W10" s="91">
        <f>W7+W8+W9</f>
        <v>14969032.43</v>
      </c>
      <c r="X10" s="91">
        <f>X7+X8+X9</f>
        <v>85370127.650000006</v>
      </c>
      <c r="Y10" s="91">
        <f t="shared" ref="Y10:Z10" si="3">Y7+Y8+Y9</f>
        <v>0</v>
      </c>
      <c r="Z10" s="91">
        <f t="shared" si="3"/>
        <v>85370127.650000006</v>
      </c>
    </row>
    <row r="11" spans="1:26" x14ac:dyDescent="0.2">
      <c r="A11" s="211" t="s">
        <v>263</v>
      </c>
      <c r="B11" s="211"/>
      <c r="C11" s="211"/>
      <c r="D11" s="211"/>
      <c r="E11" s="211"/>
      <c r="F11" s="211"/>
      <c r="G11" s="86">
        <v>5</v>
      </c>
      <c r="H11" s="88">
        <v>0</v>
      </c>
      <c r="I11" s="88">
        <v>0</v>
      </c>
      <c r="J11" s="88">
        <v>0</v>
      </c>
      <c r="K11" s="88">
        <v>0</v>
      </c>
      <c r="L11" s="88">
        <v>0</v>
      </c>
      <c r="M11" s="88">
        <v>0</v>
      </c>
      <c r="N11" s="88">
        <v>0</v>
      </c>
      <c r="O11" s="88">
        <v>0</v>
      </c>
      <c r="P11" s="88">
        <v>0</v>
      </c>
      <c r="Q11" s="88">
        <v>0</v>
      </c>
      <c r="R11" s="88">
        <v>0</v>
      </c>
      <c r="S11" s="88">
        <v>0</v>
      </c>
      <c r="T11" s="88">
        <v>0</v>
      </c>
      <c r="U11" s="89">
        <v>0</v>
      </c>
      <c r="V11" s="88">
        <v>0</v>
      </c>
      <c r="W11" s="89">
        <v>15254767.08</v>
      </c>
      <c r="X11" s="90">
        <f>H11+I11+J11+K11-L11+M11+N11+O11+P11+Q11+R11+V11+W11+S11+T11+U11</f>
        <v>15254767.08</v>
      </c>
      <c r="Y11" s="89">
        <v>0</v>
      </c>
      <c r="Z11" s="90">
        <f t="shared" ref="Z11:Z29" si="4">X11+Y11</f>
        <v>15254767.08</v>
      </c>
    </row>
    <row r="12" spans="1:26" x14ac:dyDescent="0.2">
      <c r="A12" s="211" t="s">
        <v>264</v>
      </c>
      <c r="B12" s="211"/>
      <c r="C12" s="211"/>
      <c r="D12" s="211"/>
      <c r="E12" s="211"/>
      <c r="F12" s="211"/>
      <c r="G12" s="86">
        <v>6</v>
      </c>
      <c r="H12" s="88">
        <v>0</v>
      </c>
      <c r="I12" s="88">
        <v>0</v>
      </c>
      <c r="J12" s="88">
        <v>0</v>
      </c>
      <c r="K12" s="88">
        <v>0</v>
      </c>
      <c r="L12" s="88">
        <v>0</v>
      </c>
      <c r="M12" s="88">
        <v>0</v>
      </c>
      <c r="N12" s="89">
        <v>0</v>
      </c>
      <c r="O12" s="88">
        <v>0</v>
      </c>
      <c r="P12" s="88">
        <v>0</v>
      </c>
      <c r="Q12" s="88">
        <v>0</v>
      </c>
      <c r="R12" s="88">
        <v>0</v>
      </c>
      <c r="S12" s="88">
        <v>0</v>
      </c>
      <c r="T12" s="89">
        <v>0</v>
      </c>
      <c r="U12" s="89">
        <v>0</v>
      </c>
      <c r="V12" s="88">
        <v>0</v>
      </c>
      <c r="W12" s="88">
        <v>0</v>
      </c>
      <c r="X12" s="90">
        <f t="shared" ref="X12:X29" si="5">H12+I12+J12+K12-L12+M12+N12+O12+P12+Q12+R12+V12+W12+S12+T12+U12</f>
        <v>0</v>
      </c>
      <c r="Y12" s="89">
        <v>0</v>
      </c>
      <c r="Z12" s="90">
        <f t="shared" si="4"/>
        <v>0</v>
      </c>
    </row>
    <row r="13" spans="1:26" ht="26.25" customHeight="1" x14ac:dyDescent="0.2">
      <c r="A13" s="211" t="s">
        <v>265</v>
      </c>
      <c r="B13" s="211"/>
      <c r="C13" s="211"/>
      <c r="D13" s="211"/>
      <c r="E13" s="211"/>
      <c r="F13" s="211"/>
      <c r="G13" s="86">
        <v>7</v>
      </c>
      <c r="H13" s="88">
        <v>0</v>
      </c>
      <c r="I13" s="88">
        <v>0</v>
      </c>
      <c r="J13" s="88">
        <v>0</v>
      </c>
      <c r="K13" s="88">
        <v>0</v>
      </c>
      <c r="L13" s="88">
        <v>0</v>
      </c>
      <c r="M13" s="88">
        <v>0</v>
      </c>
      <c r="N13" s="88">
        <v>0</v>
      </c>
      <c r="O13" s="89">
        <v>0</v>
      </c>
      <c r="P13" s="88">
        <v>0</v>
      </c>
      <c r="Q13" s="88">
        <v>0</v>
      </c>
      <c r="R13" s="88">
        <v>0</v>
      </c>
      <c r="S13" s="88">
        <v>0</v>
      </c>
      <c r="T13" s="88">
        <v>0</v>
      </c>
      <c r="U13" s="89">
        <v>0</v>
      </c>
      <c r="V13" s="89">
        <v>0</v>
      </c>
      <c r="W13" s="89">
        <v>0</v>
      </c>
      <c r="X13" s="90">
        <f t="shared" si="5"/>
        <v>0</v>
      </c>
      <c r="Y13" s="89">
        <v>0</v>
      </c>
      <c r="Z13" s="90">
        <f t="shared" si="4"/>
        <v>0</v>
      </c>
    </row>
    <row r="14" spans="1:26" ht="40.5" customHeight="1" x14ac:dyDescent="0.2">
      <c r="A14" s="211" t="s">
        <v>390</v>
      </c>
      <c r="B14" s="211"/>
      <c r="C14" s="211"/>
      <c r="D14" s="211"/>
      <c r="E14" s="211"/>
      <c r="F14" s="211"/>
      <c r="G14" s="86">
        <v>8</v>
      </c>
      <c r="H14" s="88">
        <v>0</v>
      </c>
      <c r="I14" s="88">
        <v>0</v>
      </c>
      <c r="J14" s="88">
        <v>0</v>
      </c>
      <c r="K14" s="88">
        <v>0</v>
      </c>
      <c r="L14" s="88">
        <v>0</v>
      </c>
      <c r="M14" s="88">
        <v>0</v>
      </c>
      <c r="N14" s="88">
        <v>0</v>
      </c>
      <c r="O14" s="88">
        <v>0</v>
      </c>
      <c r="P14" s="89">
        <v>0</v>
      </c>
      <c r="Q14" s="88">
        <v>0</v>
      </c>
      <c r="R14" s="88">
        <v>0</v>
      </c>
      <c r="S14" s="88">
        <v>0</v>
      </c>
      <c r="T14" s="88">
        <v>0</v>
      </c>
      <c r="U14" s="89">
        <v>0</v>
      </c>
      <c r="V14" s="89">
        <v>0</v>
      </c>
      <c r="W14" s="89">
        <v>0</v>
      </c>
      <c r="X14" s="90">
        <f>H14+I14+J14+K14-L14+M14+N14+O14+P14+Q14+R14+V14+W14+S14+T14+U14</f>
        <v>0</v>
      </c>
      <c r="Y14" s="89">
        <v>0</v>
      </c>
      <c r="Z14" s="90">
        <f t="shared" si="4"/>
        <v>0</v>
      </c>
    </row>
    <row r="15" spans="1:26" x14ac:dyDescent="0.2">
      <c r="A15" s="211" t="s">
        <v>266</v>
      </c>
      <c r="B15" s="211"/>
      <c r="C15" s="211"/>
      <c r="D15" s="211"/>
      <c r="E15" s="211"/>
      <c r="F15" s="211"/>
      <c r="G15" s="86">
        <v>9</v>
      </c>
      <c r="H15" s="88">
        <v>0</v>
      </c>
      <c r="I15" s="88">
        <v>0</v>
      </c>
      <c r="J15" s="88">
        <v>0</v>
      </c>
      <c r="K15" s="88">
        <v>0</v>
      </c>
      <c r="L15" s="88">
        <v>0</v>
      </c>
      <c r="M15" s="88">
        <v>0</v>
      </c>
      <c r="N15" s="88">
        <v>0</v>
      </c>
      <c r="O15" s="88">
        <v>0</v>
      </c>
      <c r="P15" s="88">
        <v>0</v>
      </c>
      <c r="Q15" s="89">
        <v>0</v>
      </c>
      <c r="R15" s="88">
        <v>0</v>
      </c>
      <c r="S15" s="88">
        <v>0</v>
      </c>
      <c r="T15" s="88">
        <v>0</v>
      </c>
      <c r="U15" s="89">
        <v>0</v>
      </c>
      <c r="V15" s="89">
        <v>0</v>
      </c>
      <c r="W15" s="89">
        <v>0</v>
      </c>
      <c r="X15" s="90">
        <f t="shared" si="5"/>
        <v>0</v>
      </c>
      <c r="Y15" s="89">
        <v>0</v>
      </c>
      <c r="Z15" s="90">
        <f t="shared" si="4"/>
        <v>0</v>
      </c>
    </row>
    <row r="16" spans="1:26" ht="28.5" customHeight="1" x14ac:dyDescent="0.2">
      <c r="A16" s="211" t="s">
        <v>267</v>
      </c>
      <c r="B16" s="211"/>
      <c r="C16" s="211"/>
      <c r="D16" s="211"/>
      <c r="E16" s="211"/>
      <c r="F16" s="211"/>
      <c r="G16" s="86">
        <v>10</v>
      </c>
      <c r="H16" s="88">
        <v>0</v>
      </c>
      <c r="I16" s="88">
        <v>0</v>
      </c>
      <c r="J16" s="88">
        <v>0</v>
      </c>
      <c r="K16" s="88">
        <v>0</v>
      </c>
      <c r="L16" s="88">
        <v>0</v>
      </c>
      <c r="M16" s="88">
        <v>0</v>
      </c>
      <c r="N16" s="88">
        <v>0</v>
      </c>
      <c r="O16" s="88">
        <v>0</v>
      </c>
      <c r="P16" s="88">
        <v>0</v>
      </c>
      <c r="Q16" s="88">
        <v>0</v>
      </c>
      <c r="R16" s="89">
        <v>0</v>
      </c>
      <c r="S16" s="89">
        <v>0</v>
      </c>
      <c r="T16" s="89">
        <v>0</v>
      </c>
      <c r="U16" s="89">
        <v>0</v>
      </c>
      <c r="V16" s="89">
        <v>0</v>
      </c>
      <c r="W16" s="89">
        <v>0</v>
      </c>
      <c r="X16" s="90">
        <f t="shared" si="5"/>
        <v>0</v>
      </c>
      <c r="Y16" s="89">
        <v>0</v>
      </c>
      <c r="Z16" s="90">
        <f t="shared" si="4"/>
        <v>0</v>
      </c>
    </row>
    <row r="17" spans="1:26" ht="23.25" customHeight="1" x14ac:dyDescent="0.2">
      <c r="A17" s="211" t="s">
        <v>268</v>
      </c>
      <c r="B17" s="211"/>
      <c r="C17" s="211"/>
      <c r="D17" s="211"/>
      <c r="E17" s="211"/>
      <c r="F17" s="211"/>
      <c r="G17" s="86">
        <v>11</v>
      </c>
      <c r="H17" s="88">
        <v>0</v>
      </c>
      <c r="I17" s="88">
        <v>0</v>
      </c>
      <c r="J17" s="88">
        <v>0</v>
      </c>
      <c r="K17" s="88">
        <v>0</v>
      </c>
      <c r="L17" s="88">
        <v>0</v>
      </c>
      <c r="M17" s="88">
        <v>0</v>
      </c>
      <c r="N17" s="89">
        <v>0</v>
      </c>
      <c r="O17" s="89">
        <v>0</v>
      </c>
      <c r="P17" s="89">
        <v>0</v>
      </c>
      <c r="Q17" s="89">
        <v>0</v>
      </c>
      <c r="R17" s="89">
        <v>0</v>
      </c>
      <c r="S17" s="89">
        <v>0</v>
      </c>
      <c r="T17" s="89">
        <v>0</v>
      </c>
      <c r="U17" s="89">
        <v>0</v>
      </c>
      <c r="V17" s="89">
        <v>0</v>
      </c>
      <c r="W17" s="89">
        <v>0</v>
      </c>
      <c r="X17" s="90">
        <f t="shared" si="5"/>
        <v>0</v>
      </c>
      <c r="Y17" s="89">
        <v>0</v>
      </c>
      <c r="Z17" s="90">
        <f t="shared" si="4"/>
        <v>0</v>
      </c>
    </row>
    <row r="18" spans="1:26" x14ac:dyDescent="0.2">
      <c r="A18" s="211" t="s">
        <v>269</v>
      </c>
      <c r="B18" s="211"/>
      <c r="C18" s="211"/>
      <c r="D18" s="211"/>
      <c r="E18" s="211"/>
      <c r="F18" s="211"/>
      <c r="G18" s="86">
        <v>12</v>
      </c>
      <c r="H18" s="88">
        <v>0</v>
      </c>
      <c r="I18" s="88">
        <v>0</v>
      </c>
      <c r="J18" s="88">
        <v>0</v>
      </c>
      <c r="K18" s="88">
        <v>0</v>
      </c>
      <c r="L18" s="88">
        <v>0</v>
      </c>
      <c r="M18" s="88">
        <v>0</v>
      </c>
      <c r="N18" s="89">
        <v>0</v>
      </c>
      <c r="O18" s="89">
        <v>0</v>
      </c>
      <c r="P18" s="89">
        <v>0</v>
      </c>
      <c r="Q18" s="89">
        <v>0</v>
      </c>
      <c r="R18" s="89">
        <v>0</v>
      </c>
      <c r="S18" s="89">
        <v>0</v>
      </c>
      <c r="T18" s="89">
        <v>0</v>
      </c>
      <c r="U18" s="89">
        <v>0</v>
      </c>
      <c r="V18" s="89">
        <v>0</v>
      </c>
      <c r="W18" s="89">
        <v>0</v>
      </c>
      <c r="X18" s="90">
        <f t="shared" si="5"/>
        <v>0</v>
      </c>
      <c r="Y18" s="89">
        <v>0</v>
      </c>
      <c r="Z18" s="90">
        <f t="shared" si="4"/>
        <v>0</v>
      </c>
    </row>
    <row r="19" spans="1:26" x14ac:dyDescent="0.2">
      <c r="A19" s="211" t="s">
        <v>270</v>
      </c>
      <c r="B19" s="211"/>
      <c r="C19" s="211"/>
      <c r="D19" s="211"/>
      <c r="E19" s="211"/>
      <c r="F19" s="211"/>
      <c r="G19" s="86">
        <v>13</v>
      </c>
      <c r="H19" s="89">
        <v>0</v>
      </c>
      <c r="I19" s="89">
        <v>0</v>
      </c>
      <c r="J19" s="89">
        <v>0</v>
      </c>
      <c r="K19" s="89">
        <v>0</v>
      </c>
      <c r="L19" s="89">
        <v>0</v>
      </c>
      <c r="M19" s="89">
        <v>0</v>
      </c>
      <c r="N19" s="89">
        <v>0</v>
      </c>
      <c r="O19" s="89">
        <v>0</v>
      </c>
      <c r="P19" s="89">
        <v>0</v>
      </c>
      <c r="Q19" s="89">
        <v>0</v>
      </c>
      <c r="R19" s="89">
        <v>0</v>
      </c>
      <c r="S19" s="89">
        <v>0</v>
      </c>
      <c r="T19" s="89">
        <v>0</v>
      </c>
      <c r="U19" s="89">
        <v>0</v>
      </c>
      <c r="V19" s="89">
        <v>0</v>
      </c>
      <c r="W19" s="89">
        <v>0</v>
      </c>
      <c r="X19" s="90">
        <f t="shared" si="5"/>
        <v>0</v>
      </c>
      <c r="Y19" s="89">
        <v>0</v>
      </c>
      <c r="Z19" s="90">
        <f t="shared" si="4"/>
        <v>0</v>
      </c>
    </row>
    <row r="20" spans="1:26" x14ac:dyDescent="0.2">
      <c r="A20" s="211" t="s">
        <v>271</v>
      </c>
      <c r="B20" s="211"/>
      <c r="C20" s="211"/>
      <c r="D20" s="211"/>
      <c r="E20" s="211"/>
      <c r="F20" s="211"/>
      <c r="G20" s="86">
        <v>14</v>
      </c>
      <c r="H20" s="88">
        <v>0</v>
      </c>
      <c r="I20" s="88">
        <v>0</v>
      </c>
      <c r="J20" s="88">
        <v>0</v>
      </c>
      <c r="K20" s="88">
        <v>0</v>
      </c>
      <c r="L20" s="88">
        <v>0</v>
      </c>
      <c r="M20" s="88">
        <v>0</v>
      </c>
      <c r="N20" s="89">
        <v>0</v>
      </c>
      <c r="O20" s="89">
        <v>0</v>
      </c>
      <c r="P20" s="89">
        <v>0</v>
      </c>
      <c r="Q20" s="89">
        <v>0</v>
      </c>
      <c r="R20" s="89">
        <v>0</v>
      </c>
      <c r="S20" s="89">
        <v>0</v>
      </c>
      <c r="T20" s="89">
        <v>0</v>
      </c>
      <c r="U20" s="89">
        <v>0</v>
      </c>
      <c r="V20" s="89">
        <v>0</v>
      </c>
      <c r="W20" s="89">
        <v>0</v>
      </c>
      <c r="X20" s="90">
        <f t="shared" si="5"/>
        <v>0</v>
      </c>
      <c r="Y20" s="89">
        <v>0</v>
      </c>
      <c r="Z20" s="90">
        <f t="shared" si="4"/>
        <v>0</v>
      </c>
    </row>
    <row r="21" spans="1:26" ht="30.75" customHeight="1" x14ac:dyDescent="0.2">
      <c r="A21" s="211" t="s">
        <v>391</v>
      </c>
      <c r="B21" s="211"/>
      <c r="C21" s="211"/>
      <c r="D21" s="211"/>
      <c r="E21" s="211"/>
      <c r="F21" s="211"/>
      <c r="G21" s="86">
        <v>15</v>
      </c>
      <c r="H21" s="89">
        <v>0</v>
      </c>
      <c r="I21" s="89">
        <v>0</v>
      </c>
      <c r="J21" s="89">
        <v>0</v>
      </c>
      <c r="K21" s="89">
        <v>0</v>
      </c>
      <c r="L21" s="89">
        <v>0</v>
      </c>
      <c r="M21" s="89">
        <v>0</v>
      </c>
      <c r="N21" s="89">
        <v>0</v>
      </c>
      <c r="O21" s="89">
        <v>0</v>
      </c>
      <c r="P21" s="89">
        <v>0</v>
      </c>
      <c r="Q21" s="89">
        <v>0</v>
      </c>
      <c r="R21" s="89">
        <v>0</v>
      </c>
      <c r="S21" s="89">
        <v>0</v>
      </c>
      <c r="T21" s="89">
        <v>0</v>
      </c>
      <c r="U21" s="89">
        <v>0</v>
      </c>
      <c r="V21" s="89">
        <v>0</v>
      </c>
      <c r="W21" s="89">
        <v>0</v>
      </c>
      <c r="X21" s="90">
        <f t="shared" si="5"/>
        <v>0</v>
      </c>
      <c r="Y21" s="89">
        <v>0</v>
      </c>
      <c r="Z21" s="90">
        <f t="shared" si="4"/>
        <v>0</v>
      </c>
    </row>
    <row r="22" spans="1:26" ht="28.5" customHeight="1" x14ac:dyDescent="0.2">
      <c r="A22" s="211" t="s">
        <v>392</v>
      </c>
      <c r="B22" s="211"/>
      <c r="C22" s="211"/>
      <c r="D22" s="211"/>
      <c r="E22" s="211"/>
      <c r="F22" s="211"/>
      <c r="G22" s="86">
        <v>16</v>
      </c>
      <c r="H22" s="89">
        <v>0</v>
      </c>
      <c r="I22" s="89">
        <v>0</v>
      </c>
      <c r="J22" s="89">
        <v>0</v>
      </c>
      <c r="K22" s="89">
        <v>0</v>
      </c>
      <c r="L22" s="89">
        <v>0</v>
      </c>
      <c r="M22" s="89">
        <v>0</v>
      </c>
      <c r="N22" s="89">
        <v>0</v>
      </c>
      <c r="O22" s="89">
        <v>0</v>
      </c>
      <c r="P22" s="89">
        <v>0</v>
      </c>
      <c r="Q22" s="89">
        <v>0</v>
      </c>
      <c r="R22" s="89">
        <v>0</v>
      </c>
      <c r="S22" s="89">
        <v>0</v>
      </c>
      <c r="T22" s="89">
        <v>0</v>
      </c>
      <c r="U22" s="89">
        <v>0</v>
      </c>
      <c r="V22" s="89">
        <v>0</v>
      </c>
      <c r="W22" s="89">
        <v>0</v>
      </c>
      <c r="X22" s="90">
        <f t="shared" si="5"/>
        <v>0</v>
      </c>
      <c r="Y22" s="89">
        <v>0</v>
      </c>
      <c r="Z22" s="90">
        <f t="shared" si="4"/>
        <v>0</v>
      </c>
    </row>
    <row r="23" spans="1:26" ht="26.25" customHeight="1" x14ac:dyDescent="0.2">
      <c r="A23" s="211" t="s">
        <v>393</v>
      </c>
      <c r="B23" s="211"/>
      <c r="C23" s="211"/>
      <c r="D23" s="211"/>
      <c r="E23" s="211"/>
      <c r="F23" s="211"/>
      <c r="G23" s="86">
        <v>17</v>
      </c>
      <c r="H23" s="89">
        <v>0</v>
      </c>
      <c r="I23" s="89">
        <v>0</v>
      </c>
      <c r="J23" s="89">
        <v>0</v>
      </c>
      <c r="K23" s="89">
        <v>0</v>
      </c>
      <c r="L23" s="89">
        <v>0</v>
      </c>
      <c r="M23" s="89">
        <v>0</v>
      </c>
      <c r="N23" s="89">
        <v>0</v>
      </c>
      <c r="O23" s="89">
        <v>0</v>
      </c>
      <c r="P23" s="89">
        <v>0</v>
      </c>
      <c r="Q23" s="89">
        <v>0</v>
      </c>
      <c r="R23" s="89">
        <v>0</v>
      </c>
      <c r="S23" s="89">
        <v>0</v>
      </c>
      <c r="T23" s="89">
        <v>0</v>
      </c>
      <c r="U23" s="89">
        <v>0</v>
      </c>
      <c r="V23" s="89">
        <v>0</v>
      </c>
      <c r="W23" s="89">
        <v>0</v>
      </c>
      <c r="X23" s="90">
        <f t="shared" si="5"/>
        <v>0</v>
      </c>
      <c r="Y23" s="89">
        <v>0</v>
      </c>
      <c r="Z23" s="90">
        <f t="shared" si="4"/>
        <v>0</v>
      </c>
    </row>
    <row r="24" spans="1:26" x14ac:dyDescent="0.2">
      <c r="A24" s="211" t="s">
        <v>272</v>
      </c>
      <c r="B24" s="211"/>
      <c r="C24" s="211"/>
      <c r="D24" s="211"/>
      <c r="E24" s="211"/>
      <c r="F24" s="211"/>
      <c r="G24" s="86">
        <v>18</v>
      </c>
      <c r="H24" s="89">
        <v>0</v>
      </c>
      <c r="I24" s="89">
        <v>0</v>
      </c>
      <c r="J24" s="89">
        <v>0</v>
      </c>
      <c r="K24" s="89">
        <v>0</v>
      </c>
      <c r="L24" s="89">
        <v>0</v>
      </c>
      <c r="M24" s="89">
        <v>0</v>
      </c>
      <c r="N24" s="89">
        <v>0</v>
      </c>
      <c r="O24" s="89">
        <v>0</v>
      </c>
      <c r="P24" s="89">
        <v>0</v>
      </c>
      <c r="Q24" s="89">
        <v>0</v>
      </c>
      <c r="R24" s="89">
        <v>0</v>
      </c>
      <c r="S24" s="89">
        <v>0</v>
      </c>
      <c r="T24" s="89">
        <v>0</v>
      </c>
      <c r="U24" s="89">
        <v>0</v>
      </c>
      <c r="V24" s="89">
        <v>0</v>
      </c>
      <c r="W24" s="89">
        <v>0</v>
      </c>
      <c r="X24" s="90">
        <f t="shared" si="5"/>
        <v>0</v>
      </c>
      <c r="Y24" s="89">
        <v>0</v>
      </c>
      <c r="Z24" s="90">
        <f t="shared" si="4"/>
        <v>0</v>
      </c>
    </row>
    <row r="25" spans="1:26" x14ac:dyDescent="0.2">
      <c r="A25" s="211" t="s">
        <v>394</v>
      </c>
      <c r="B25" s="211"/>
      <c r="C25" s="211"/>
      <c r="D25" s="211"/>
      <c r="E25" s="211"/>
      <c r="F25" s="211"/>
      <c r="G25" s="86">
        <v>19</v>
      </c>
      <c r="H25" s="89">
        <v>0</v>
      </c>
      <c r="I25" s="89">
        <v>0</v>
      </c>
      <c r="J25" s="89">
        <v>0</v>
      </c>
      <c r="K25" s="89">
        <v>0</v>
      </c>
      <c r="L25" s="89">
        <v>0</v>
      </c>
      <c r="M25" s="89">
        <v>0</v>
      </c>
      <c r="N25" s="89">
        <v>0</v>
      </c>
      <c r="O25" s="89">
        <v>0</v>
      </c>
      <c r="P25" s="89">
        <v>0</v>
      </c>
      <c r="Q25" s="89">
        <v>0</v>
      </c>
      <c r="R25" s="89">
        <v>0</v>
      </c>
      <c r="S25" s="89">
        <v>0</v>
      </c>
      <c r="T25" s="89">
        <v>0</v>
      </c>
      <c r="U25" s="89">
        <v>0</v>
      </c>
      <c r="V25" s="89">
        <v>0</v>
      </c>
      <c r="W25" s="89">
        <v>0</v>
      </c>
      <c r="X25" s="90">
        <f t="shared" si="5"/>
        <v>0</v>
      </c>
      <c r="Y25" s="89">
        <v>0</v>
      </c>
      <c r="Z25" s="90">
        <f t="shared" ref="Z25" si="6">X25+Y25</f>
        <v>0</v>
      </c>
    </row>
    <row r="26" spans="1:26" x14ac:dyDescent="0.2">
      <c r="A26" s="211" t="s">
        <v>396</v>
      </c>
      <c r="B26" s="211"/>
      <c r="C26" s="211"/>
      <c r="D26" s="211"/>
      <c r="E26" s="211"/>
      <c r="F26" s="211"/>
      <c r="G26" s="86">
        <v>20</v>
      </c>
      <c r="H26" s="89">
        <v>0</v>
      </c>
      <c r="I26" s="89">
        <v>0</v>
      </c>
      <c r="J26" s="89">
        <v>0</v>
      </c>
      <c r="K26" s="89">
        <v>0</v>
      </c>
      <c r="L26" s="89">
        <v>0</v>
      </c>
      <c r="M26" s="89">
        <v>0</v>
      </c>
      <c r="N26" s="89">
        <v>0</v>
      </c>
      <c r="O26" s="89">
        <v>0</v>
      </c>
      <c r="P26" s="89">
        <v>0</v>
      </c>
      <c r="Q26" s="89">
        <v>0</v>
      </c>
      <c r="R26" s="89">
        <v>0</v>
      </c>
      <c r="S26" s="89">
        <v>0</v>
      </c>
      <c r="T26" s="89">
        <v>0</v>
      </c>
      <c r="U26" s="89">
        <v>0</v>
      </c>
      <c r="V26" s="89">
        <v>-5790800</v>
      </c>
      <c r="W26" s="89">
        <v>0</v>
      </c>
      <c r="X26" s="90">
        <f t="shared" si="5"/>
        <v>-5790800</v>
      </c>
      <c r="Y26" s="89">
        <v>0</v>
      </c>
      <c r="Z26" s="90">
        <f t="shared" si="4"/>
        <v>-5790800</v>
      </c>
    </row>
    <row r="27" spans="1:26" x14ac:dyDescent="0.2">
      <c r="A27" s="211" t="s">
        <v>395</v>
      </c>
      <c r="B27" s="211"/>
      <c r="C27" s="211"/>
      <c r="D27" s="211"/>
      <c r="E27" s="211"/>
      <c r="F27" s="211"/>
      <c r="G27" s="86">
        <v>21</v>
      </c>
      <c r="H27" s="89">
        <v>0</v>
      </c>
      <c r="I27" s="89">
        <v>0</v>
      </c>
      <c r="J27" s="89">
        <v>0</v>
      </c>
      <c r="K27" s="89">
        <v>0</v>
      </c>
      <c r="L27" s="89">
        <v>0</v>
      </c>
      <c r="M27" s="89">
        <v>0</v>
      </c>
      <c r="N27" s="89">
        <v>0</v>
      </c>
      <c r="O27" s="89">
        <v>0</v>
      </c>
      <c r="P27" s="89">
        <v>0</v>
      </c>
      <c r="Q27" s="89">
        <v>0</v>
      </c>
      <c r="R27" s="89">
        <v>0</v>
      </c>
      <c r="S27" s="89">
        <v>0</v>
      </c>
      <c r="T27" s="89">
        <v>0</v>
      </c>
      <c r="U27" s="89">
        <v>0</v>
      </c>
      <c r="V27" s="89">
        <v>423677.36</v>
      </c>
      <c r="W27" s="89">
        <v>0</v>
      </c>
      <c r="X27" s="90">
        <f t="shared" si="5"/>
        <v>423677.36</v>
      </c>
      <c r="Y27" s="89">
        <v>0</v>
      </c>
      <c r="Z27" s="90">
        <f t="shared" si="4"/>
        <v>423677.36</v>
      </c>
    </row>
    <row r="28" spans="1:26" x14ac:dyDescent="0.2">
      <c r="A28" s="211" t="s">
        <v>397</v>
      </c>
      <c r="B28" s="211"/>
      <c r="C28" s="211"/>
      <c r="D28" s="211"/>
      <c r="E28" s="211"/>
      <c r="F28" s="211"/>
      <c r="G28" s="86">
        <v>22</v>
      </c>
      <c r="H28" s="89">
        <v>0</v>
      </c>
      <c r="I28" s="89">
        <v>0</v>
      </c>
      <c r="J28" s="89">
        <v>0</v>
      </c>
      <c r="K28" s="89">
        <v>0</v>
      </c>
      <c r="L28" s="89">
        <v>0</v>
      </c>
      <c r="M28" s="89">
        <v>0</v>
      </c>
      <c r="N28" s="89">
        <v>0</v>
      </c>
      <c r="O28" s="89">
        <v>0</v>
      </c>
      <c r="P28" s="89">
        <v>0</v>
      </c>
      <c r="Q28" s="89">
        <v>0</v>
      </c>
      <c r="R28" s="89">
        <v>0</v>
      </c>
      <c r="S28" s="89">
        <v>0</v>
      </c>
      <c r="T28" s="89">
        <v>0</v>
      </c>
      <c r="U28" s="89">
        <v>0</v>
      </c>
      <c r="V28" s="89">
        <v>14969032.43</v>
      </c>
      <c r="W28" s="89">
        <v>-14969032.43</v>
      </c>
      <c r="X28" s="90">
        <f t="shared" si="5"/>
        <v>0</v>
      </c>
      <c r="Y28" s="89">
        <v>0</v>
      </c>
      <c r="Z28" s="90">
        <f t="shared" si="4"/>
        <v>0</v>
      </c>
    </row>
    <row r="29" spans="1:26" x14ac:dyDescent="0.2">
      <c r="A29" s="211" t="s">
        <v>398</v>
      </c>
      <c r="B29" s="211"/>
      <c r="C29" s="211"/>
      <c r="D29" s="211"/>
      <c r="E29" s="211"/>
      <c r="F29" s="211"/>
      <c r="G29" s="86">
        <v>23</v>
      </c>
      <c r="H29" s="89">
        <v>0</v>
      </c>
      <c r="I29" s="89">
        <v>0</v>
      </c>
      <c r="J29" s="89">
        <v>0</v>
      </c>
      <c r="K29" s="89">
        <v>0</v>
      </c>
      <c r="L29" s="89">
        <v>0</v>
      </c>
      <c r="M29" s="89">
        <v>0</v>
      </c>
      <c r="N29" s="89">
        <v>0</v>
      </c>
      <c r="O29" s="89">
        <v>0</v>
      </c>
      <c r="P29" s="89">
        <v>0</v>
      </c>
      <c r="Q29" s="89">
        <v>0</v>
      </c>
      <c r="R29" s="89">
        <v>0</v>
      </c>
      <c r="S29" s="89">
        <v>0</v>
      </c>
      <c r="T29" s="89">
        <v>0</v>
      </c>
      <c r="U29" s="89">
        <v>0</v>
      </c>
      <c r="V29" s="89">
        <v>0</v>
      </c>
      <c r="W29" s="89">
        <v>0</v>
      </c>
      <c r="X29" s="90">
        <f t="shared" si="5"/>
        <v>0</v>
      </c>
      <c r="Y29" s="89">
        <v>0</v>
      </c>
      <c r="Z29" s="90">
        <f t="shared" si="4"/>
        <v>0</v>
      </c>
    </row>
    <row r="30" spans="1:26" ht="27.75" customHeight="1" x14ac:dyDescent="0.2">
      <c r="A30" s="212" t="s">
        <v>399</v>
      </c>
      <c r="B30" s="212"/>
      <c r="C30" s="212"/>
      <c r="D30" s="212"/>
      <c r="E30" s="212"/>
      <c r="F30" s="212"/>
      <c r="G30" s="87">
        <v>24</v>
      </c>
      <c r="H30" s="91">
        <f>SUM(H10:H29)</f>
        <v>27778480</v>
      </c>
      <c r="I30" s="91">
        <f t="shared" ref="I30:Z30" si="7">SUM(I10:I29)</f>
        <v>-282843.53999999998</v>
      </c>
      <c r="J30" s="91">
        <f t="shared" si="7"/>
        <v>2461810.2999999998</v>
      </c>
      <c r="K30" s="91">
        <f t="shared" si="7"/>
        <v>6478463.0899999999</v>
      </c>
      <c r="L30" s="91">
        <f t="shared" si="7"/>
        <v>2081712.13</v>
      </c>
      <c r="M30" s="91">
        <f t="shared" si="7"/>
        <v>0</v>
      </c>
      <c r="N30" s="91">
        <f t="shared" si="7"/>
        <v>4209133.07</v>
      </c>
      <c r="O30" s="91">
        <f t="shared" si="7"/>
        <v>0</v>
      </c>
      <c r="P30" s="91">
        <f t="shared" si="7"/>
        <v>0</v>
      </c>
      <c r="Q30" s="91">
        <f t="shared" si="7"/>
        <v>0</v>
      </c>
      <c r="R30" s="91">
        <f t="shared" si="7"/>
        <v>0</v>
      </c>
      <c r="S30" s="91">
        <f t="shared" si="7"/>
        <v>0</v>
      </c>
      <c r="T30" s="91">
        <f t="shared" si="7"/>
        <v>0</v>
      </c>
      <c r="U30" s="91">
        <f t="shared" si="7"/>
        <v>0</v>
      </c>
      <c r="V30" s="91">
        <f t="shared" si="7"/>
        <v>41439674.219999999</v>
      </c>
      <c r="W30" s="91">
        <f t="shared" si="7"/>
        <v>15254767.08</v>
      </c>
      <c r="X30" s="91">
        <f>SUM(X10:X29)</f>
        <v>95257772.090000004</v>
      </c>
      <c r="Y30" s="91">
        <f t="shared" si="7"/>
        <v>0</v>
      </c>
      <c r="Z30" s="91">
        <f t="shared" si="7"/>
        <v>95257772.090000004</v>
      </c>
    </row>
    <row r="31" spans="1:26" x14ac:dyDescent="0.2">
      <c r="A31" s="219" t="s">
        <v>273</v>
      </c>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row>
    <row r="32" spans="1:26" ht="36.75" customHeight="1" x14ac:dyDescent="0.2">
      <c r="A32" s="223" t="s">
        <v>274</v>
      </c>
      <c r="B32" s="223"/>
      <c r="C32" s="223"/>
      <c r="D32" s="223"/>
      <c r="E32" s="223"/>
      <c r="F32" s="223"/>
      <c r="G32" s="87">
        <v>25</v>
      </c>
      <c r="H32" s="91">
        <f>SUM(H12:H20)</f>
        <v>0</v>
      </c>
      <c r="I32" s="91">
        <f t="shared" ref="I32:Z32" si="8">SUM(I12:I20)</f>
        <v>0</v>
      </c>
      <c r="J32" s="91">
        <f t="shared" si="8"/>
        <v>0</v>
      </c>
      <c r="K32" s="91">
        <f t="shared" si="8"/>
        <v>0</v>
      </c>
      <c r="L32" s="91">
        <f t="shared" si="8"/>
        <v>0</v>
      </c>
      <c r="M32" s="91">
        <f t="shared" si="8"/>
        <v>0</v>
      </c>
      <c r="N32" s="91">
        <f t="shared" si="8"/>
        <v>0</v>
      </c>
      <c r="O32" s="91">
        <f t="shared" si="8"/>
        <v>0</v>
      </c>
      <c r="P32" s="91">
        <f t="shared" si="8"/>
        <v>0</v>
      </c>
      <c r="Q32" s="91">
        <f t="shared" si="8"/>
        <v>0</v>
      </c>
      <c r="R32" s="91">
        <f t="shared" si="8"/>
        <v>0</v>
      </c>
      <c r="S32" s="91">
        <f t="shared" si="8"/>
        <v>0</v>
      </c>
      <c r="T32" s="91">
        <f t="shared" si="8"/>
        <v>0</v>
      </c>
      <c r="U32" s="91">
        <f t="shared" ref="U32" si="9">SUM(U12:U20)</f>
        <v>0</v>
      </c>
      <c r="V32" s="91">
        <f t="shared" si="8"/>
        <v>0</v>
      </c>
      <c r="W32" s="91">
        <f t="shared" si="8"/>
        <v>0</v>
      </c>
      <c r="X32" s="91">
        <f>SUM(X12:X20)</f>
        <v>0</v>
      </c>
      <c r="Y32" s="91">
        <f t="shared" si="8"/>
        <v>0</v>
      </c>
      <c r="Z32" s="91">
        <f t="shared" si="8"/>
        <v>0</v>
      </c>
    </row>
    <row r="33" spans="1:26" ht="31.5" customHeight="1" x14ac:dyDescent="0.2">
      <c r="A33" s="223" t="s">
        <v>400</v>
      </c>
      <c r="B33" s="223"/>
      <c r="C33" s="223"/>
      <c r="D33" s="223"/>
      <c r="E33" s="223"/>
      <c r="F33" s="223"/>
      <c r="G33" s="87">
        <v>26</v>
      </c>
      <c r="H33" s="91">
        <f>H11+H32</f>
        <v>0</v>
      </c>
      <c r="I33" s="91">
        <f t="shared" ref="I33:Z33" si="10">I11+I32</f>
        <v>0</v>
      </c>
      <c r="J33" s="91">
        <f t="shared" si="10"/>
        <v>0</v>
      </c>
      <c r="K33" s="91">
        <f t="shared" si="10"/>
        <v>0</v>
      </c>
      <c r="L33" s="91">
        <f t="shared" si="10"/>
        <v>0</v>
      </c>
      <c r="M33" s="91">
        <f t="shared" si="10"/>
        <v>0</v>
      </c>
      <c r="N33" s="91">
        <f t="shared" si="10"/>
        <v>0</v>
      </c>
      <c r="O33" s="91">
        <f t="shared" si="10"/>
        <v>0</v>
      </c>
      <c r="P33" s="91">
        <f t="shared" si="10"/>
        <v>0</v>
      </c>
      <c r="Q33" s="91">
        <f t="shared" si="10"/>
        <v>0</v>
      </c>
      <c r="R33" s="91">
        <f t="shared" si="10"/>
        <v>0</v>
      </c>
      <c r="S33" s="91">
        <f t="shared" si="10"/>
        <v>0</v>
      </c>
      <c r="T33" s="91">
        <f t="shared" si="10"/>
        <v>0</v>
      </c>
      <c r="U33" s="91">
        <f t="shared" ref="U33" si="11">U11+U32</f>
        <v>0</v>
      </c>
      <c r="V33" s="91">
        <f t="shared" si="10"/>
        <v>0</v>
      </c>
      <c r="W33" s="91">
        <f t="shared" si="10"/>
        <v>15254767.08</v>
      </c>
      <c r="X33" s="91">
        <f>X11+X32</f>
        <v>15254767.08</v>
      </c>
      <c r="Y33" s="91">
        <f t="shared" si="10"/>
        <v>0</v>
      </c>
      <c r="Z33" s="91">
        <f t="shared" si="10"/>
        <v>15254767.08</v>
      </c>
    </row>
    <row r="34" spans="1:26" ht="30.75" customHeight="1" x14ac:dyDescent="0.2">
      <c r="A34" s="223" t="s">
        <v>401</v>
      </c>
      <c r="B34" s="223"/>
      <c r="C34" s="223"/>
      <c r="D34" s="223"/>
      <c r="E34" s="223"/>
      <c r="F34" s="223"/>
      <c r="G34" s="87">
        <v>27</v>
      </c>
      <c r="H34" s="91">
        <f>SUM(H21:H29)</f>
        <v>0</v>
      </c>
      <c r="I34" s="91">
        <f t="shared" ref="I34:Z34" si="12">SUM(I21:I29)</f>
        <v>0</v>
      </c>
      <c r="J34" s="91">
        <f t="shared" si="12"/>
        <v>0</v>
      </c>
      <c r="K34" s="91">
        <f t="shared" si="12"/>
        <v>0</v>
      </c>
      <c r="L34" s="91">
        <f t="shared" si="12"/>
        <v>0</v>
      </c>
      <c r="M34" s="91">
        <f t="shared" si="12"/>
        <v>0</v>
      </c>
      <c r="N34" s="91">
        <f t="shared" si="12"/>
        <v>0</v>
      </c>
      <c r="O34" s="91">
        <f t="shared" si="12"/>
        <v>0</v>
      </c>
      <c r="P34" s="91">
        <f t="shared" si="12"/>
        <v>0</v>
      </c>
      <c r="Q34" s="91">
        <f t="shared" si="12"/>
        <v>0</v>
      </c>
      <c r="R34" s="91">
        <f t="shared" si="12"/>
        <v>0</v>
      </c>
      <c r="S34" s="91">
        <f t="shared" si="12"/>
        <v>0</v>
      </c>
      <c r="T34" s="91">
        <f t="shared" si="12"/>
        <v>0</v>
      </c>
      <c r="U34" s="91">
        <f t="shared" ref="U34" si="13">SUM(U21:U29)</f>
        <v>0</v>
      </c>
      <c r="V34" s="91">
        <f t="shared" si="12"/>
        <v>9601909.7899999991</v>
      </c>
      <c r="W34" s="91">
        <f t="shared" si="12"/>
        <v>-14969032.43</v>
      </c>
      <c r="X34" s="91">
        <f>SUM(X21:X29)</f>
        <v>-5367122.6399999997</v>
      </c>
      <c r="Y34" s="91">
        <f t="shared" si="12"/>
        <v>0</v>
      </c>
      <c r="Z34" s="91">
        <f t="shared" si="12"/>
        <v>-5367122.6399999997</v>
      </c>
    </row>
    <row r="35" spans="1:26" x14ac:dyDescent="0.2">
      <c r="A35" s="219" t="s">
        <v>275</v>
      </c>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row>
    <row r="36" spans="1:26" x14ac:dyDescent="0.2">
      <c r="A36" s="222" t="s">
        <v>293</v>
      </c>
      <c r="B36" s="222"/>
      <c r="C36" s="222"/>
      <c r="D36" s="222"/>
      <c r="E36" s="222"/>
      <c r="F36" s="222"/>
      <c r="G36" s="86">
        <v>28</v>
      </c>
      <c r="H36" s="89">
        <v>27778480</v>
      </c>
      <c r="I36" s="89">
        <v>-282843.53999999998</v>
      </c>
      <c r="J36" s="89">
        <v>2461810.2999999998</v>
      </c>
      <c r="K36" s="89">
        <v>6478463.0899999999</v>
      </c>
      <c r="L36" s="89">
        <v>2081712.13</v>
      </c>
      <c r="M36" s="89">
        <v>0</v>
      </c>
      <c r="N36" s="89">
        <v>4209133.07</v>
      </c>
      <c r="O36" s="89">
        <v>0</v>
      </c>
      <c r="P36" s="89">
        <v>0</v>
      </c>
      <c r="Q36" s="89">
        <v>0</v>
      </c>
      <c r="R36" s="89">
        <v>0</v>
      </c>
      <c r="S36" s="89">
        <v>0</v>
      </c>
      <c r="T36" s="89">
        <v>0</v>
      </c>
      <c r="U36" s="89">
        <v>0</v>
      </c>
      <c r="V36" s="89">
        <v>41439674.219999999</v>
      </c>
      <c r="W36" s="89">
        <v>15254767.08</v>
      </c>
      <c r="X36" s="90">
        <f>H36+I36+J36+K36-L36+M36+N36+O36+P36+Q36+R36+V36+W36+S36+T36+U36</f>
        <v>95257772.090000004</v>
      </c>
      <c r="Y36" s="89">
        <v>0</v>
      </c>
      <c r="Z36" s="90">
        <f t="shared" ref="Z36:Z38" si="14">X36+Y36</f>
        <v>95257772.090000004</v>
      </c>
    </row>
    <row r="37" spans="1:26" x14ac:dyDescent="0.2">
      <c r="A37" s="211" t="s">
        <v>261</v>
      </c>
      <c r="B37" s="211"/>
      <c r="C37" s="211"/>
      <c r="D37" s="211"/>
      <c r="E37" s="211"/>
      <c r="F37" s="211"/>
      <c r="G37" s="86">
        <v>29</v>
      </c>
      <c r="H37" s="89">
        <v>0</v>
      </c>
      <c r="I37" s="89">
        <v>0</v>
      </c>
      <c r="J37" s="89">
        <v>0</v>
      </c>
      <c r="K37" s="89">
        <v>0</v>
      </c>
      <c r="L37" s="89">
        <v>0</v>
      </c>
      <c r="M37" s="89">
        <v>0</v>
      </c>
      <c r="N37" s="89">
        <v>0</v>
      </c>
      <c r="O37" s="89">
        <v>0</v>
      </c>
      <c r="P37" s="89">
        <v>0</v>
      </c>
      <c r="Q37" s="89">
        <v>0</v>
      </c>
      <c r="R37" s="89">
        <v>0</v>
      </c>
      <c r="S37" s="89">
        <v>0</v>
      </c>
      <c r="T37" s="89">
        <v>0</v>
      </c>
      <c r="U37" s="89">
        <v>0</v>
      </c>
      <c r="V37" s="89">
        <v>0</v>
      </c>
      <c r="W37" s="89">
        <v>0</v>
      </c>
      <c r="X37" s="90">
        <f>H37+I37+J37+K37-L37+M37+N37+O37+P37+Q37+R37+V37+W37+S37+T37+U37</f>
        <v>0</v>
      </c>
      <c r="Y37" s="89">
        <v>0</v>
      </c>
      <c r="Z37" s="90">
        <f t="shared" si="14"/>
        <v>0</v>
      </c>
    </row>
    <row r="38" spans="1:26" x14ac:dyDescent="0.2">
      <c r="A38" s="211" t="s">
        <v>262</v>
      </c>
      <c r="B38" s="211"/>
      <c r="C38" s="211"/>
      <c r="D38" s="211"/>
      <c r="E38" s="211"/>
      <c r="F38" s="211"/>
      <c r="G38" s="86">
        <v>30</v>
      </c>
      <c r="H38" s="89">
        <v>0</v>
      </c>
      <c r="I38" s="89">
        <v>0</v>
      </c>
      <c r="J38" s="89">
        <v>0</v>
      </c>
      <c r="K38" s="89">
        <v>0</v>
      </c>
      <c r="L38" s="89">
        <v>0</v>
      </c>
      <c r="M38" s="89">
        <v>0</v>
      </c>
      <c r="N38" s="89">
        <v>0</v>
      </c>
      <c r="O38" s="89">
        <v>0</v>
      </c>
      <c r="P38" s="89">
        <v>0</v>
      </c>
      <c r="Q38" s="89">
        <v>0</v>
      </c>
      <c r="R38" s="89">
        <v>0</v>
      </c>
      <c r="S38" s="89">
        <v>0</v>
      </c>
      <c r="T38" s="89">
        <v>0</v>
      </c>
      <c r="U38" s="89">
        <v>0</v>
      </c>
      <c r="V38" s="89">
        <v>0</v>
      </c>
      <c r="W38" s="89">
        <v>0</v>
      </c>
      <c r="X38" s="90">
        <f t="shared" ref="X38" si="15">H38+I38+J38+K38-L38+M38+N38+O38+P38+Q38+R38+V38+W38+S38+T38+U38</f>
        <v>0</v>
      </c>
      <c r="Y38" s="89">
        <v>0</v>
      </c>
      <c r="Z38" s="90">
        <f t="shared" si="14"/>
        <v>0</v>
      </c>
    </row>
    <row r="39" spans="1:26" ht="25.5" customHeight="1" x14ac:dyDescent="0.2">
      <c r="A39" s="212" t="s">
        <v>402</v>
      </c>
      <c r="B39" s="212"/>
      <c r="C39" s="212"/>
      <c r="D39" s="212"/>
      <c r="E39" s="212"/>
      <c r="F39" s="212"/>
      <c r="G39" s="87">
        <v>31</v>
      </c>
      <c r="H39" s="91">
        <f>H36+H37+H38</f>
        <v>27778480</v>
      </c>
      <c r="I39" s="91">
        <f t="shared" ref="I39:V39" si="16">I36+I37+I38</f>
        <v>-282843.53999999998</v>
      </c>
      <c r="J39" s="91">
        <f t="shared" si="16"/>
        <v>2461810.2999999998</v>
      </c>
      <c r="K39" s="91">
        <f t="shared" si="16"/>
        <v>6478463.0899999999</v>
      </c>
      <c r="L39" s="91">
        <f t="shared" si="16"/>
        <v>2081712.13</v>
      </c>
      <c r="M39" s="91">
        <f t="shared" si="16"/>
        <v>0</v>
      </c>
      <c r="N39" s="91">
        <f t="shared" si="16"/>
        <v>4209133.07</v>
      </c>
      <c r="O39" s="91">
        <f t="shared" si="16"/>
        <v>0</v>
      </c>
      <c r="P39" s="91">
        <f t="shared" si="16"/>
        <v>0</v>
      </c>
      <c r="Q39" s="91">
        <f t="shared" si="16"/>
        <v>0</v>
      </c>
      <c r="R39" s="91">
        <f t="shared" si="16"/>
        <v>0</v>
      </c>
      <c r="S39" s="91">
        <f t="shared" si="16"/>
        <v>0</v>
      </c>
      <c r="T39" s="91">
        <f t="shared" si="16"/>
        <v>0</v>
      </c>
      <c r="U39" s="91">
        <f t="shared" si="16"/>
        <v>0</v>
      </c>
      <c r="V39" s="91">
        <f t="shared" si="16"/>
        <v>41439674.219999999</v>
      </c>
      <c r="W39" s="91">
        <f>W36+W37+W38</f>
        <v>15254767.08</v>
      </c>
      <c r="X39" s="91">
        <f>X36+X37+X38</f>
        <v>95257772.090000004</v>
      </c>
      <c r="Y39" s="91">
        <f>Y36+Y37+Y38</f>
        <v>0</v>
      </c>
      <c r="Z39" s="91">
        <f>Z36+Z37+Z38</f>
        <v>95257772.090000004</v>
      </c>
    </row>
    <row r="40" spans="1:26" x14ac:dyDescent="0.2">
      <c r="A40" s="211" t="s">
        <v>263</v>
      </c>
      <c r="B40" s="211"/>
      <c r="C40" s="211"/>
      <c r="D40" s="211"/>
      <c r="E40" s="211"/>
      <c r="F40" s="211"/>
      <c r="G40" s="86">
        <v>32</v>
      </c>
      <c r="H40" s="88">
        <v>0</v>
      </c>
      <c r="I40" s="88">
        <v>0</v>
      </c>
      <c r="J40" s="88">
        <v>0</v>
      </c>
      <c r="K40" s="88">
        <v>0</v>
      </c>
      <c r="L40" s="88">
        <v>0</v>
      </c>
      <c r="M40" s="88">
        <v>0</v>
      </c>
      <c r="N40" s="88">
        <v>0</v>
      </c>
      <c r="O40" s="88">
        <v>0</v>
      </c>
      <c r="P40" s="88">
        <v>0</v>
      </c>
      <c r="Q40" s="88">
        <v>0</v>
      </c>
      <c r="R40" s="88">
        <v>0</v>
      </c>
      <c r="S40" s="88">
        <v>0</v>
      </c>
      <c r="T40" s="88">
        <v>0</v>
      </c>
      <c r="U40" s="89">
        <v>0</v>
      </c>
      <c r="V40" s="88">
        <v>0</v>
      </c>
      <c r="W40" s="89">
        <v>22516045.079999998</v>
      </c>
      <c r="X40" s="90">
        <f>H40+I40+J40+K40-L40+M40+N40+O40+P40+Q40+R40+V40+W40+S40+T40+U40</f>
        <v>22516045.079999998</v>
      </c>
      <c r="Y40" s="89">
        <v>0</v>
      </c>
      <c r="Z40" s="90">
        <f t="shared" ref="Z40:Z58" si="17">X40+Y40</f>
        <v>22516045.079999998</v>
      </c>
    </row>
    <row r="41" spans="1:26" x14ac:dyDescent="0.2">
      <c r="A41" s="211" t="s">
        <v>264</v>
      </c>
      <c r="B41" s="211"/>
      <c r="C41" s="211"/>
      <c r="D41" s="211"/>
      <c r="E41" s="211"/>
      <c r="F41" s="211"/>
      <c r="G41" s="86">
        <v>33</v>
      </c>
      <c r="H41" s="88">
        <v>0</v>
      </c>
      <c r="I41" s="88">
        <v>0</v>
      </c>
      <c r="J41" s="88">
        <v>0</v>
      </c>
      <c r="K41" s="88">
        <v>0</v>
      </c>
      <c r="L41" s="88">
        <v>0</v>
      </c>
      <c r="M41" s="88">
        <v>0</v>
      </c>
      <c r="N41" s="89">
        <v>0</v>
      </c>
      <c r="O41" s="88">
        <v>0</v>
      </c>
      <c r="P41" s="88">
        <v>0</v>
      </c>
      <c r="Q41" s="88">
        <v>0</v>
      </c>
      <c r="R41" s="88">
        <v>0</v>
      </c>
      <c r="S41" s="88">
        <v>0</v>
      </c>
      <c r="T41" s="89">
        <v>0</v>
      </c>
      <c r="U41" s="89">
        <v>0</v>
      </c>
      <c r="V41" s="88">
        <v>0</v>
      </c>
      <c r="W41" s="88">
        <v>0</v>
      </c>
      <c r="X41" s="90">
        <f t="shared" ref="X41:X58" si="18">H41+I41+J41+K41-L41+M41+N41+O41+P41+Q41+R41+V41+W41+S41+T41+U41</f>
        <v>0</v>
      </c>
      <c r="Y41" s="89">
        <v>0</v>
      </c>
      <c r="Z41" s="90">
        <f t="shared" si="17"/>
        <v>0</v>
      </c>
    </row>
    <row r="42" spans="1:26" ht="27" customHeight="1" x14ac:dyDescent="0.2">
      <c r="A42" s="211" t="s">
        <v>276</v>
      </c>
      <c r="B42" s="211"/>
      <c r="C42" s="211"/>
      <c r="D42" s="211"/>
      <c r="E42" s="211"/>
      <c r="F42" s="211"/>
      <c r="G42" s="86">
        <v>34</v>
      </c>
      <c r="H42" s="88">
        <v>0</v>
      </c>
      <c r="I42" s="88">
        <v>0</v>
      </c>
      <c r="J42" s="88">
        <v>0</v>
      </c>
      <c r="K42" s="88">
        <v>0</v>
      </c>
      <c r="L42" s="88">
        <v>0</v>
      </c>
      <c r="M42" s="88">
        <v>0</v>
      </c>
      <c r="N42" s="88">
        <v>0</v>
      </c>
      <c r="O42" s="89">
        <v>0</v>
      </c>
      <c r="P42" s="88">
        <v>0</v>
      </c>
      <c r="Q42" s="88">
        <v>0</v>
      </c>
      <c r="R42" s="88">
        <v>0</v>
      </c>
      <c r="S42" s="88">
        <v>0</v>
      </c>
      <c r="T42" s="88">
        <v>0</v>
      </c>
      <c r="U42" s="89">
        <v>0</v>
      </c>
      <c r="V42" s="89">
        <v>0</v>
      </c>
      <c r="W42" s="89">
        <v>0</v>
      </c>
      <c r="X42" s="90">
        <f t="shared" si="18"/>
        <v>0</v>
      </c>
      <c r="Y42" s="89">
        <v>0</v>
      </c>
      <c r="Z42" s="90">
        <f t="shared" si="17"/>
        <v>0</v>
      </c>
    </row>
    <row r="43" spans="1:26" ht="37.5" customHeight="1" x14ac:dyDescent="0.2">
      <c r="A43" s="211" t="s">
        <v>390</v>
      </c>
      <c r="B43" s="211"/>
      <c r="C43" s="211"/>
      <c r="D43" s="211"/>
      <c r="E43" s="211"/>
      <c r="F43" s="211"/>
      <c r="G43" s="86">
        <v>35</v>
      </c>
      <c r="H43" s="88">
        <v>0</v>
      </c>
      <c r="I43" s="88">
        <v>0</v>
      </c>
      <c r="J43" s="88">
        <v>0</v>
      </c>
      <c r="K43" s="88">
        <v>0</v>
      </c>
      <c r="L43" s="88">
        <v>0</v>
      </c>
      <c r="M43" s="88">
        <v>0</v>
      </c>
      <c r="N43" s="88">
        <v>0</v>
      </c>
      <c r="O43" s="88">
        <v>0</v>
      </c>
      <c r="P43" s="89">
        <v>0</v>
      </c>
      <c r="Q43" s="88">
        <v>0</v>
      </c>
      <c r="R43" s="88">
        <v>0</v>
      </c>
      <c r="S43" s="88">
        <v>0</v>
      </c>
      <c r="T43" s="88">
        <v>0</v>
      </c>
      <c r="U43" s="89">
        <v>0</v>
      </c>
      <c r="V43" s="89">
        <v>0</v>
      </c>
      <c r="W43" s="89">
        <v>0</v>
      </c>
      <c r="X43" s="90">
        <f t="shared" si="18"/>
        <v>0</v>
      </c>
      <c r="Y43" s="89">
        <v>0</v>
      </c>
      <c r="Z43" s="90">
        <f t="shared" si="17"/>
        <v>0</v>
      </c>
    </row>
    <row r="44" spans="1:26" ht="21" customHeight="1" x14ac:dyDescent="0.2">
      <c r="A44" s="211" t="s">
        <v>266</v>
      </c>
      <c r="B44" s="211"/>
      <c r="C44" s="211"/>
      <c r="D44" s="211"/>
      <c r="E44" s="211"/>
      <c r="F44" s="211"/>
      <c r="G44" s="86">
        <v>36</v>
      </c>
      <c r="H44" s="88">
        <v>0</v>
      </c>
      <c r="I44" s="88">
        <v>0</v>
      </c>
      <c r="J44" s="88">
        <v>0</v>
      </c>
      <c r="K44" s="88">
        <v>0</v>
      </c>
      <c r="L44" s="88">
        <v>0</v>
      </c>
      <c r="M44" s="88">
        <v>0</v>
      </c>
      <c r="N44" s="88">
        <v>0</v>
      </c>
      <c r="O44" s="88">
        <v>0</v>
      </c>
      <c r="P44" s="88">
        <v>0</v>
      </c>
      <c r="Q44" s="89">
        <v>0</v>
      </c>
      <c r="R44" s="88">
        <v>0</v>
      </c>
      <c r="S44" s="88">
        <v>0</v>
      </c>
      <c r="T44" s="88">
        <v>0</v>
      </c>
      <c r="U44" s="89">
        <v>0</v>
      </c>
      <c r="V44" s="89">
        <v>0</v>
      </c>
      <c r="W44" s="89">
        <v>0</v>
      </c>
      <c r="X44" s="90">
        <f t="shared" si="18"/>
        <v>0</v>
      </c>
      <c r="Y44" s="89">
        <v>0</v>
      </c>
      <c r="Z44" s="90">
        <f t="shared" si="17"/>
        <v>0</v>
      </c>
    </row>
    <row r="45" spans="1:26" ht="29.25" customHeight="1" x14ac:dyDescent="0.2">
      <c r="A45" s="211" t="s">
        <v>267</v>
      </c>
      <c r="B45" s="211"/>
      <c r="C45" s="211"/>
      <c r="D45" s="211"/>
      <c r="E45" s="211"/>
      <c r="F45" s="211"/>
      <c r="G45" s="86">
        <v>37</v>
      </c>
      <c r="H45" s="88">
        <v>0</v>
      </c>
      <c r="I45" s="88">
        <v>0</v>
      </c>
      <c r="J45" s="88">
        <v>0</v>
      </c>
      <c r="K45" s="88">
        <v>0</v>
      </c>
      <c r="L45" s="88">
        <v>0</v>
      </c>
      <c r="M45" s="88">
        <v>0</v>
      </c>
      <c r="N45" s="88">
        <v>0</v>
      </c>
      <c r="O45" s="88">
        <v>0</v>
      </c>
      <c r="P45" s="88">
        <v>0</v>
      </c>
      <c r="Q45" s="88">
        <v>0</v>
      </c>
      <c r="R45" s="89">
        <v>0</v>
      </c>
      <c r="S45" s="89">
        <v>0</v>
      </c>
      <c r="T45" s="89">
        <v>0</v>
      </c>
      <c r="U45" s="89">
        <v>0</v>
      </c>
      <c r="V45" s="89">
        <v>0</v>
      </c>
      <c r="W45" s="89">
        <v>0</v>
      </c>
      <c r="X45" s="90">
        <f t="shared" si="18"/>
        <v>0</v>
      </c>
      <c r="Y45" s="89">
        <v>0</v>
      </c>
      <c r="Z45" s="90">
        <f t="shared" si="17"/>
        <v>0</v>
      </c>
    </row>
    <row r="46" spans="1:26" ht="21" customHeight="1" x14ac:dyDescent="0.2">
      <c r="A46" s="211" t="s">
        <v>277</v>
      </c>
      <c r="B46" s="211"/>
      <c r="C46" s="211"/>
      <c r="D46" s="211"/>
      <c r="E46" s="211"/>
      <c r="F46" s="211"/>
      <c r="G46" s="86">
        <v>38</v>
      </c>
      <c r="H46" s="88">
        <v>0</v>
      </c>
      <c r="I46" s="88">
        <v>0</v>
      </c>
      <c r="J46" s="88">
        <v>0</v>
      </c>
      <c r="K46" s="88">
        <v>0</v>
      </c>
      <c r="L46" s="88">
        <v>0</v>
      </c>
      <c r="M46" s="88">
        <v>0</v>
      </c>
      <c r="N46" s="89">
        <v>0</v>
      </c>
      <c r="O46" s="89">
        <v>0</v>
      </c>
      <c r="P46" s="89">
        <v>0</v>
      </c>
      <c r="Q46" s="89">
        <v>0</v>
      </c>
      <c r="R46" s="89">
        <v>0</v>
      </c>
      <c r="S46" s="89">
        <v>0</v>
      </c>
      <c r="T46" s="89">
        <v>0</v>
      </c>
      <c r="U46" s="89">
        <v>0</v>
      </c>
      <c r="V46" s="89">
        <v>0</v>
      </c>
      <c r="W46" s="89">
        <v>0</v>
      </c>
      <c r="X46" s="90">
        <f t="shared" si="18"/>
        <v>0</v>
      </c>
      <c r="Y46" s="89">
        <v>0</v>
      </c>
      <c r="Z46" s="90">
        <f t="shared" si="17"/>
        <v>0</v>
      </c>
    </row>
    <row r="47" spans="1:26" x14ac:dyDescent="0.2">
      <c r="A47" s="211" t="s">
        <v>269</v>
      </c>
      <c r="B47" s="211"/>
      <c r="C47" s="211"/>
      <c r="D47" s="211"/>
      <c r="E47" s="211"/>
      <c r="F47" s="211"/>
      <c r="G47" s="86">
        <v>39</v>
      </c>
      <c r="H47" s="88">
        <v>0</v>
      </c>
      <c r="I47" s="88">
        <v>0</v>
      </c>
      <c r="J47" s="88">
        <v>0</v>
      </c>
      <c r="K47" s="88">
        <v>0</v>
      </c>
      <c r="L47" s="88">
        <v>0</v>
      </c>
      <c r="M47" s="88">
        <v>0</v>
      </c>
      <c r="N47" s="89">
        <v>0</v>
      </c>
      <c r="O47" s="89">
        <v>0</v>
      </c>
      <c r="P47" s="89">
        <v>0</v>
      </c>
      <c r="Q47" s="89">
        <v>0</v>
      </c>
      <c r="R47" s="89">
        <v>0</v>
      </c>
      <c r="S47" s="89">
        <v>0</v>
      </c>
      <c r="T47" s="89">
        <v>0</v>
      </c>
      <c r="U47" s="89">
        <v>0</v>
      </c>
      <c r="V47" s="89">
        <v>0</v>
      </c>
      <c r="W47" s="89">
        <v>0</v>
      </c>
      <c r="X47" s="90">
        <f t="shared" si="18"/>
        <v>0</v>
      </c>
      <c r="Y47" s="89">
        <v>0</v>
      </c>
      <c r="Z47" s="90">
        <f t="shared" si="17"/>
        <v>0</v>
      </c>
    </row>
    <row r="48" spans="1:26" x14ac:dyDescent="0.2">
      <c r="A48" s="211" t="s">
        <v>270</v>
      </c>
      <c r="B48" s="211"/>
      <c r="C48" s="211"/>
      <c r="D48" s="211"/>
      <c r="E48" s="211"/>
      <c r="F48" s="211"/>
      <c r="G48" s="86">
        <v>40</v>
      </c>
      <c r="H48" s="89">
        <v>0</v>
      </c>
      <c r="I48" s="89">
        <v>0</v>
      </c>
      <c r="J48" s="89">
        <v>0</v>
      </c>
      <c r="K48" s="89">
        <v>0</v>
      </c>
      <c r="L48" s="89">
        <v>0</v>
      </c>
      <c r="M48" s="89">
        <v>0</v>
      </c>
      <c r="N48" s="89">
        <v>0</v>
      </c>
      <c r="O48" s="89">
        <v>0</v>
      </c>
      <c r="P48" s="89">
        <v>0</v>
      </c>
      <c r="Q48" s="89">
        <v>0</v>
      </c>
      <c r="R48" s="89">
        <v>0</v>
      </c>
      <c r="S48" s="89">
        <v>0</v>
      </c>
      <c r="T48" s="89">
        <v>0</v>
      </c>
      <c r="U48" s="89">
        <v>0</v>
      </c>
      <c r="V48" s="89">
        <v>0</v>
      </c>
      <c r="W48" s="89">
        <v>0</v>
      </c>
      <c r="X48" s="90">
        <f t="shared" si="18"/>
        <v>0</v>
      </c>
      <c r="Y48" s="89">
        <v>0</v>
      </c>
      <c r="Z48" s="90">
        <f t="shared" si="17"/>
        <v>0</v>
      </c>
    </row>
    <row r="49" spans="1:26" x14ac:dyDescent="0.2">
      <c r="A49" s="211" t="s">
        <v>271</v>
      </c>
      <c r="B49" s="211"/>
      <c r="C49" s="211"/>
      <c r="D49" s="211"/>
      <c r="E49" s="211"/>
      <c r="F49" s="211"/>
      <c r="G49" s="86">
        <v>41</v>
      </c>
      <c r="H49" s="88">
        <v>0</v>
      </c>
      <c r="I49" s="88">
        <v>0</v>
      </c>
      <c r="J49" s="88">
        <v>0</v>
      </c>
      <c r="K49" s="88">
        <v>0</v>
      </c>
      <c r="L49" s="88">
        <v>0</v>
      </c>
      <c r="M49" s="88">
        <v>0</v>
      </c>
      <c r="N49" s="89">
        <v>0</v>
      </c>
      <c r="O49" s="89">
        <v>0</v>
      </c>
      <c r="P49" s="89">
        <v>0</v>
      </c>
      <c r="Q49" s="89">
        <v>0</v>
      </c>
      <c r="R49" s="89">
        <v>0</v>
      </c>
      <c r="S49" s="89">
        <v>0</v>
      </c>
      <c r="T49" s="89">
        <v>0</v>
      </c>
      <c r="U49" s="89">
        <v>0</v>
      </c>
      <c r="V49" s="89">
        <v>0</v>
      </c>
      <c r="W49" s="89">
        <v>0</v>
      </c>
      <c r="X49" s="90">
        <f t="shared" si="18"/>
        <v>0</v>
      </c>
      <c r="Y49" s="89">
        <v>0</v>
      </c>
      <c r="Z49" s="90">
        <f t="shared" si="17"/>
        <v>0</v>
      </c>
    </row>
    <row r="50" spans="1:26" ht="24" customHeight="1" x14ac:dyDescent="0.2">
      <c r="A50" s="211" t="s">
        <v>391</v>
      </c>
      <c r="B50" s="211"/>
      <c r="C50" s="211"/>
      <c r="D50" s="211"/>
      <c r="E50" s="211"/>
      <c r="F50" s="211"/>
      <c r="G50" s="86">
        <v>42</v>
      </c>
      <c r="H50" s="89">
        <v>0</v>
      </c>
      <c r="I50" s="89">
        <v>0</v>
      </c>
      <c r="J50" s="89">
        <v>0</v>
      </c>
      <c r="K50" s="89">
        <v>0</v>
      </c>
      <c r="L50" s="89">
        <v>0</v>
      </c>
      <c r="M50" s="89">
        <v>0</v>
      </c>
      <c r="N50" s="89">
        <v>0</v>
      </c>
      <c r="O50" s="89">
        <v>0</v>
      </c>
      <c r="P50" s="89">
        <v>0</v>
      </c>
      <c r="Q50" s="89">
        <v>0</v>
      </c>
      <c r="R50" s="89">
        <v>0</v>
      </c>
      <c r="S50" s="89">
        <v>0</v>
      </c>
      <c r="T50" s="89">
        <v>0</v>
      </c>
      <c r="U50" s="89">
        <v>0</v>
      </c>
      <c r="V50" s="89">
        <v>0</v>
      </c>
      <c r="W50" s="89">
        <v>0</v>
      </c>
      <c r="X50" s="90">
        <f t="shared" si="18"/>
        <v>0</v>
      </c>
      <c r="Y50" s="89">
        <v>0</v>
      </c>
      <c r="Z50" s="90">
        <f t="shared" si="17"/>
        <v>0</v>
      </c>
    </row>
    <row r="51" spans="1:26" ht="26.25" customHeight="1" x14ac:dyDescent="0.2">
      <c r="A51" s="211" t="s">
        <v>392</v>
      </c>
      <c r="B51" s="211"/>
      <c r="C51" s="211"/>
      <c r="D51" s="211"/>
      <c r="E51" s="211"/>
      <c r="F51" s="211"/>
      <c r="G51" s="86">
        <v>43</v>
      </c>
      <c r="H51" s="89">
        <v>0</v>
      </c>
      <c r="I51" s="89">
        <v>0</v>
      </c>
      <c r="J51" s="89">
        <v>0</v>
      </c>
      <c r="K51" s="89">
        <v>0</v>
      </c>
      <c r="L51" s="89">
        <v>0</v>
      </c>
      <c r="M51" s="89">
        <v>0</v>
      </c>
      <c r="N51" s="89">
        <v>0</v>
      </c>
      <c r="O51" s="89">
        <v>0</v>
      </c>
      <c r="P51" s="89">
        <v>0</v>
      </c>
      <c r="Q51" s="89">
        <v>0</v>
      </c>
      <c r="R51" s="89">
        <v>0</v>
      </c>
      <c r="S51" s="89">
        <v>0</v>
      </c>
      <c r="T51" s="89">
        <v>0</v>
      </c>
      <c r="U51" s="89">
        <v>0</v>
      </c>
      <c r="V51" s="89">
        <v>0</v>
      </c>
      <c r="W51" s="89">
        <v>0</v>
      </c>
      <c r="X51" s="90">
        <f t="shared" si="18"/>
        <v>0</v>
      </c>
      <c r="Y51" s="89">
        <v>0</v>
      </c>
      <c r="Z51" s="90">
        <f t="shared" si="17"/>
        <v>0</v>
      </c>
    </row>
    <row r="52" spans="1:26" ht="22.5" customHeight="1" x14ac:dyDescent="0.2">
      <c r="A52" s="211" t="s">
        <v>393</v>
      </c>
      <c r="B52" s="211"/>
      <c r="C52" s="211"/>
      <c r="D52" s="211"/>
      <c r="E52" s="211"/>
      <c r="F52" s="211"/>
      <c r="G52" s="86">
        <v>44</v>
      </c>
      <c r="H52" s="89">
        <v>0</v>
      </c>
      <c r="I52" s="89">
        <v>0</v>
      </c>
      <c r="J52" s="89">
        <v>0</v>
      </c>
      <c r="K52" s="89">
        <v>0</v>
      </c>
      <c r="L52" s="89">
        <v>0</v>
      </c>
      <c r="M52" s="89">
        <v>0</v>
      </c>
      <c r="N52" s="89">
        <v>0</v>
      </c>
      <c r="O52" s="89">
        <v>0</v>
      </c>
      <c r="P52" s="89">
        <v>0</v>
      </c>
      <c r="Q52" s="89">
        <v>0</v>
      </c>
      <c r="R52" s="89">
        <v>0</v>
      </c>
      <c r="S52" s="89">
        <v>0</v>
      </c>
      <c r="T52" s="89">
        <v>0</v>
      </c>
      <c r="U52" s="89">
        <v>0</v>
      </c>
      <c r="V52" s="89">
        <v>0</v>
      </c>
      <c r="W52" s="89">
        <v>0</v>
      </c>
      <c r="X52" s="90">
        <f t="shared" si="18"/>
        <v>0</v>
      </c>
      <c r="Y52" s="89">
        <v>0</v>
      </c>
      <c r="Z52" s="90">
        <f t="shared" si="17"/>
        <v>0</v>
      </c>
    </row>
    <row r="53" spans="1:26" x14ac:dyDescent="0.2">
      <c r="A53" s="211" t="s">
        <v>272</v>
      </c>
      <c r="B53" s="211"/>
      <c r="C53" s="211"/>
      <c r="D53" s="211"/>
      <c r="E53" s="211"/>
      <c r="F53" s="211"/>
      <c r="G53" s="86">
        <v>45</v>
      </c>
      <c r="H53" s="89">
        <v>0</v>
      </c>
      <c r="I53" s="89">
        <v>0</v>
      </c>
      <c r="J53" s="89">
        <v>0</v>
      </c>
      <c r="K53" s="89">
        <v>0</v>
      </c>
      <c r="L53" s="89">
        <v>0</v>
      </c>
      <c r="M53" s="89">
        <v>0</v>
      </c>
      <c r="N53" s="89">
        <v>0</v>
      </c>
      <c r="O53" s="89">
        <v>0</v>
      </c>
      <c r="P53" s="89">
        <v>0</v>
      </c>
      <c r="Q53" s="89">
        <v>0</v>
      </c>
      <c r="R53" s="89">
        <v>0</v>
      </c>
      <c r="S53" s="89">
        <v>0</v>
      </c>
      <c r="T53" s="89">
        <v>0</v>
      </c>
      <c r="U53" s="89">
        <v>0</v>
      </c>
      <c r="V53" s="89">
        <v>0</v>
      </c>
      <c r="W53" s="89">
        <v>0</v>
      </c>
      <c r="X53" s="90">
        <f t="shared" si="18"/>
        <v>0</v>
      </c>
      <c r="Y53" s="89">
        <v>0</v>
      </c>
      <c r="Z53" s="90">
        <f t="shared" si="17"/>
        <v>0</v>
      </c>
    </row>
    <row r="54" spans="1:26" x14ac:dyDescent="0.2">
      <c r="A54" s="211" t="s">
        <v>394</v>
      </c>
      <c r="B54" s="211"/>
      <c r="C54" s="211"/>
      <c r="D54" s="211"/>
      <c r="E54" s="211"/>
      <c r="F54" s="211"/>
      <c r="G54" s="86">
        <v>46</v>
      </c>
      <c r="H54" s="89">
        <v>0</v>
      </c>
      <c r="I54" s="89">
        <v>0</v>
      </c>
      <c r="J54" s="89">
        <v>0</v>
      </c>
      <c r="K54" s="89">
        <v>0</v>
      </c>
      <c r="L54" s="89">
        <v>0</v>
      </c>
      <c r="M54" s="89">
        <v>0</v>
      </c>
      <c r="N54" s="89">
        <v>0</v>
      </c>
      <c r="O54" s="89">
        <v>0</v>
      </c>
      <c r="P54" s="89">
        <v>0</v>
      </c>
      <c r="Q54" s="89">
        <v>0</v>
      </c>
      <c r="R54" s="89">
        <v>0</v>
      </c>
      <c r="S54" s="89">
        <v>0</v>
      </c>
      <c r="T54" s="89">
        <v>0</v>
      </c>
      <c r="U54" s="89">
        <v>0</v>
      </c>
      <c r="V54" s="89">
        <v>0</v>
      </c>
      <c r="W54" s="89">
        <v>0</v>
      </c>
      <c r="X54" s="90">
        <f t="shared" si="18"/>
        <v>0</v>
      </c>
      <c r="Y54" s="89">
        <v>0</v>
      </c>
      <c r="Z54" s="90">
        <f t="shared" si="17"/>
        <v>0</v>
      </c>
    </row>
    <row r="55" spans="1:26" x14ac:dyDescent="0.2">
      <c r="A55" s="211" t="s">
        <v>403</v>
      </c>
      <c r="B55" s="211"/>
      <c r="C55" s="211"/>
      <c r="D55" s="211"/>
      <c r="E55" s="211"/>
      <c r="F55" s="211"/>
      <c r="G55" s="86">
        <v>47</v>
      </c>
      <c r="H55" s="89">
        <v>0</v>
      </c>
      <c r="I55" s="89">
        <v>0</v>
      </c>
      <c r="J55" s="89">
        <v>0</v>
      </c>
      <c r="K55" s="89">
        <v>0</v>
      </c>
      <c r="L55" s="89">
        <v>0</v>
      </c>
      <c r="M55" s="89">
        <v>0</v>
      </c>
      <c r="N55" s="89">
        <v>0</v>
      </c>
      <c r="O55" s="89">
        <v>0</v>
      </c>
      <c r="P55" s="89">
        <v>0</v>
      </c>
      <c r="Q55" s="89">
        <v>0</v>
      </c>
      <c r="R55" s="89">
        <v>0</v>
      </c>
      <c r="S55" s="89">
        <v>0</v>
      </c>
      <c r="T55" s="89">
        <v>0</v>
      </c>
      <c r="U55" s="89">
        <v>0</v>
      </c>
      <c r="V55" s="89">
        <v>0</v>
      </c>
      <c r="W55" s="89">
        <v>0</v>
      </c>
      <c r="X55" s="90">
        <f t="shared" si="18"/>
        <v>0</v>
      </c>
      <c r="Y55" s="89">
        <v>0</v>
      </c>
      <c r="Z55" s="90">
        <f t="shared" si="17"/>
        <v>0</v>
      </c>
    </row>
    <row r="56" spans="1:26" x14ac:dyDescent="0.2">
      <c r="A56" s="211" t="s">
        <v>395</v>
      </c>
      <c r="B56" s="211"/>
      <c r="C56" s="211"/>
      <c r="D56" s="211"/>
      <c r="E56" s="211"/>
      <c r="F56" s="211"/>
      <c r="G56" s="86">
        <v>48</v>
      </c>
      <c r="H56" s="89">
        <v>0</v>
      </c>
      <c r="I56" s="89">
        <v>0</v>
      </c>
      <c r="J56" s="89">
        <v>0</v>
      </c>
      <c r="K56" s="89">
        <v>0</v>
      </c>
      <c r="L56" s="89">
        <v>0</v>
      </c>
      <c r="M56" s="89">
        <v>0</v>
      </c>
      <c r="N56" s="89">
        <v>0</v>
      </c>
      <c r="O56" s="89">
        <v>0</v>
      </c>
      <c r="P56" s="89">
        <v>0</v>
      </c>
      <c r="Q56" s="89">
        <v>0</v>
      </c>
      <c r="R56" s="89">
        <v>0</v>
      </c>
      <c r="S56" s="89">
        <v>0</v>
      </c>
      <c r="T56" s="89">
        <v>0</v>
      </c>
      <c r="U56" s="89">
        <v>0</v>
      </c>
      <c r="V56" s="89">
        <v>172453.79</v>
      </c>
      <c r="W56" s="89">
        <v>0</v>
      </c>
      <c r="X56" s="90">
        <f t="shared" si="18"/>
        <v>172453.79</v>
      </c>
      <c r="Y56" s="89">
        <v>0</v>
      </c>
      <c r="Z56" s="90">
        <f t="shared" si="17"/>
        <v>172453.79</v>
      </c>
    </row>
    <row r="57" spans="1:26" x14ac:dyDescent="0.2">
      <c r="A57" s="211" t="s">
        <v>404</v>
      </c>
      <c r="B57" s="211"/>
      <c r="C57" s="211"/>
      <c r="D57" s="211"/>
      <c r="E57" s="211"/>
      <c r="F57" s="211"/>
      <c r="G57" s="86">
        <v>49</v>
      </c>
      <c r="H57" s="89">
        <v>0</v>
      </c>
      <c r="I57" s="89">
        <v>0</v>
      </c>
      <c r="J57" s="89">
        <v>0</v>
      </c>
      <c r="K57" s="89">
        <v>0</v>
      </c>
      <c r="L57" s="89">
        <v>0</v>
      </c>
      <c r="M57" s="89">
        <v>0</v>
      </c>
      <c r="N57" s="89">
        <v>0</v>
      </c>
      <c r="O57" s="89">
        <v>0</v>
      </c>
      <c r="P57" s="89">
        <v>0</v>
      </c>
      <c r="Q57" s="89">
        <v>0</v>
      </c>
      <c r="R57" s="89">
        <v>0</v>
      </c>
      <c r="S57" s="89">
        <v>0</v>
      </c>
      <c r="T57" s="89">
        <v>0</v>
      </c>
      <c r="U57" s="89">
        <v>0</v>
      </c>
      <c r="V57" s="89">
        <v>15254767.08</v>
      </c>
      <c r="W57" s="89">
        <v>-15254767.08</v>
      </c>
      <c r="X57" s="90">
        <f t="shared" si="18"/>
        <v>0</v>
      </c>
      <c r="Y57" s="89">
        <v>0</v>
      </c>
      <c r="Z57" s="90">
        <f t="shared" si="17"/>
        <v>0</v>
      </c>
    </row>
    <row r="58" spans="1:26" x14ac:dyDescent="0.2">
      <c r="A58" s="211" t="s">
        <v>398</v>
      </c>
      <c r="B58" s="211"/>
      <c r="C58" s="211"/>
      <c r="D58" s="211"/>
      <c r="E58" s="211"/>
      <c r="F58" s="211"/>
      <c r="G58" s="86">
        <v>50</v>
      </c>
      <c r="H58" s="89">
        <v>0</v>
      </c>
      <c r="I58" s="89">
        <v>0</v>
      </c>
      <c r="J58" s="89">
        <v>0</v>
      </c>
      <c r="K58" s="89">
        <v>0</v>
      </c>
      <c r="L58" s="89">
        <v>0</v>
      </c>
      <c r="M58" s="89">
        <v>0</v>
      </c>
      <c r="N58" s="89">
        <v>0</v>
      </c>
      <c r="O58" s="89">
        <v>0</v>
      </c>
      <c r="P58" s="89">
        <v>0</v>
      </c>
      <c r="Q58" s="89">
        <v>0</v>
      </c>
      <c r="R58" s="89">
        <v>0</v>
      </c>
      <c r="S58" s="89">
        <v>0</v>
      </c>
      <c r="T58" s="89">
        <v>0</v>
      </c>
      <c r="U58" s="89">
        <v>0</v>
      </c>
      <c r="V58" s="89">
        <v>0</v>
      </c>
      <c r="W58" s="89">
        <v>0</v>
      </c>
      <c r="X58" s="90">
        <f t="shared" si="18"/>
        <v>0</v>
      </c>
      <c r="Y58" s="89">
        <v>0</v>
      </c>
      <c r="Z58" s="90">
        <f t="shared" si="17"/>
        <v>0</v>
      </c>
    </row>
    <row r="59" spans="1:26" ht="24" customHeight="1" x14ac:dyDescent="0.2">
      <c r="A59" s="212" t="s">
        <v>405</v>
      </c>
      <c r="B59" s="212"/>
      <c r="C59" s="212"/>
      <c r="D59" s="212"/>
      <c r="E59" s="212"/>
      <c r="F59" s="212"/>
      <c r="G59" s="87">
        <v>51</v>
      </c>
      <c r="H59" s="91">
        <f>SUM(H39:H58)</f>
        <v>27778480</v>
      </c>
      <c r="I59" s="91">
        <f t="shared" ref="I59:Z59" si="19">SUM(I39:I58)</f>
        <v>-282843.53999999998</v>
      </c>
      <c r="J59" s="91">
        <f t="shared" si="19"/>
        <v>2461810.2999999998</v>
      </c>
      <c r="K59" s="91">
        <f t="shared" si="19"/>
        <v>6478463.0899999999</v>
      </c>
      <c r="L59" s="91">
        <f t="shared" si="19"/>
        <v>2081712.13</v>
      </c>
      <c r="M59" s="91">
        <f t="shared" si="19"/>
        <v>0</v>
      </c>
      <c r="N59" s="91">
        <f t="shared" si="19"/>
        <v>4209133.07</v>
      </c>
      <c r="O59" s="91">
        <f t="shared" si="19"/>
        <v>0</v>
      </c>
      <c r="P59" s="91">
        <f t="shared" si="19"/>
        <v>0</v>
      </c>
      <c r="Q59" s="91">
        <f t="shared" si="19"/>
        <v>0</v>
      </c>
      <c r="R59" s="91">
        <f t="shared" si="19"/>
        <v>0</v>
      </c>
      <c r="S59" s="91">
        <f t="shared" si="19"/>
        <v>0</v>
      </c>
      <c r="T59" s="91">
        <f t="shared" si="19"/>
        <v>0</v>
      </c>
      <c r="U59" s="91">
        <f t="shared" si="19"/>
        <v>0</v>
      </c>
      <c r="V59" s="91">
        <f t="shared" si="19"/>
        <v>56866895.090000004</v>
      </c>
      <c r="W59" s="91">
        <f t="shared" si="19"/>
        <v>22516045.079999998</v>
      </c>
      <c r="X59" s="91">
        <f>SUM(X39:X58)</f>
        <v>117946270.95999999</v>
      </c>
      <c r="Y59" s="91">
        <f t="shared" si="19"/>
        <v>0</v>
      </c>
      <c r="Z59" s="91">
        <f t="shared" si="19"/>
        <v>117946270.95999999</v>
      </c>
    </row>
    <row r="60" spans="1:26" x14ac:dyDescent="0.2">
      <c r="A60" s="219" t="s">
        <v>273</v>
      </c>
      <c r="B60" s="221"/>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row>
    <row r="61" spans="1:26" ht="31.5" customHeight="1" x14ac:dyDescent="0.2">
      <c r="A61" s="223" t="s">
        <v>406</v>
      </c>
      <c r="B61" s="223"/>
      <c r="C61" s="223"/>
      <c r="D61" s="223"/>
      <c r="E61" s="223"/>
      <c r="F61" s="223"/>
      <c r="G61" s="87">
        <v>52</v>
      </c>
      <c r="H61" s="91">
        <f>SUM(H41:H49)</f>
        <v>0</v>
      </c>
      <c r="I61" s="91">
        <f t="shared" ref="I61:Z61" si="20">SUM(I41:I49)</f>
        <v>0</v>
      </c>
      <c r="J61" s="91">
        <f t="shared" si="20"/>
        <v>0</v>
      </c>
      <c r="K61" s="91">
        <f t="shared" si="20"/>
        <v>0</v>
      </c>
      <c r="L61" s="91">
        <f t="shared" si="20"/>
        <v>0</v>
      </c>
      <c r="M61" s="91">
        <f t="shared" si="20"/>
        <v>0</v>
      </c>
      <c r="N61" s="91">
        <f t="shared" si="20"/>
        <v>0</v>
      </c>
      <c r="O61" s="91">
        <f t="shared" si="20"/>
        <v>0</v>
      </c>
      <c r="P61" s="91">
        <f t="shared" si="20"/>
        <v>0</v>
      </c>
      <c r="Q61" s="91">
        <f t="shared" si="20"/>
        <v>0</v>
      </c>
      <c r="R61" s="91">
        <f t="shared" si="20"/>
        <v>0</v>
      </c>
      <c r="S61" s="91">
        <f t="shared" si="20"/>
        <v>0</v>
      </c>
      <c r="T61" s="91">
        <f t="shared" si="20"/>
        <v>0</v>
      </c>
      <c r="U61" s="91">
        <f t="shared" ref="U61" si="21">SUM(U41:U49)</f>
        <v>0</v>
      </c>
      <c r="V61" s="91">
        <f t="shared" si="20"/>
        <v>0</v>
      </c>
      <c r="W61" s="91">
        <f t="shared" si="20"/>
        <v>0</v>
      </c>
      <c r="X61" s="91">
        <f>SUM(X41:X49)</f>
        <v>0</v>
      </c>
      <c r="Y61" s="91">
        <f t="shared" si="20"/>
        <v>0</v>
      </c>
      <c r="Z61" s="91">
        <f t="shared" si="20"/>
        <v>0</v>
      </c>
    </row>
    <row r="62" spans="1:26" ht="27.75" customHeight="1" x14ac:dyDescent="0.2">
      <c r="A62" s="223" t="s">
        <v>407</v>
      </c>
      <c r="B62" s="223"/>
      <c r="C62" s="223"/>
      <c r="D62" s="223"/>
      <c r="E62" s="223"/>
      <c r="F62" s="223"/>
      <c r="G62" s="87">
        <v>53</v>
      </c>
      <c r="H62" s="91">
        <f>H40+H61</f>
        <v>0</v>
      </c>
      <c r="I62" s="91">
        <f t="shared" ref="I62:Z62" si="22">I40+I61</f>
        <v>0</v>
      </c>
      <c r="J62" s="91">
        <f t="shared" si="22"/>
        <v>0</v>
      </c>
      <c r="K62" s="91">
        <f t="shared" si="22"/>
        <v>0</v>
      </c>
      <c r="L62" s="91">
        <f t="shared" si="22"/>
        <v>0</v>
      </c>
      <c r="M62" s="91">
        <f t="shared" si="22"/>
        <v>0</v>
      </c>
      <c r="N62" s="91">
        <f t="shared" si="22"/>
        <v>0</v>
      </c>
      <c r="O62" s="91">
        <f t="shared" si="22"/>
        <v>0</v>
      </c>
      <c r="P62" s="91">
        <f t="shared" si="22"/>
        <v>0</v>
      </c>
      <c r="Q62" s="91">
        <f t="shared" si="22"/>
        <v>0</v>
      </c>
      <c r="R62" s="91">
        <f t="shared" si="22"/>
        <v>0</v>
      </c>
      <c r="S62" s="91">
        <f t="shared" si="22"/>
        <v>0</v>
      </c>
      <c r="T62" s="91">
        <f t="shared" si="22"/>
        <v>0</v>
      </c>
      <c r="U62" s="91">
        <f t="shared" ref="U62" si="23">U40+U61</f>
        <v>0</v>
      </c>
      <c r="V62" s="91">
        <f t="shared" si="22"/>
        <v>0</v>
      </c>
      <c r="W62" s="91">
        <f t="shared" si="22"/>
        <v>22516045.079999998</v>
      </c>
      <c r="X62" s="91">
        <f>X40+X61</f>
        <v>22516045.079999998</v>
      </c>
      <c r="Y62" s="91">
        <f t="shared" si="22"/>
        <v>0</v>
      </c>
      <c r="Z62" s="91">
        <f t="shared" si="22"/>
        <v>22516045.079999998</v>
      </c>
    </row>
    <row r="63" spans="1:26" ht="29.25" customHeight="1" x14ac:dyDescent="0.2">
      <c r="A63" s="223" t="s">
        <v>408</v>
      </c>
      <c r="B63" s="223"/>
      <c r="C63" s="223"/>
      <c r="D63" s="223"/>
      <c r="E63" s="223"/>
      <c r="F63" s="223"/>
      <c r="G63" s="87">
        <v>54</v>
      </c>
      <c r="H63" s="91">
        <f>SUM(H50:H58)</f>
        <v>0</v>
      </c>
      <c r="I63" s="91">
        <f t="shared" ref="I63:Z63" si="24">SUM(I50:I58)</f>
        <v>0</v>
      </c>
      <c r="J63" s="91">
        <f t="shared" si="24"/>
        <v>0</v>
      </c>
      <c r="K63" s="91">
        <f t="shared" si="24"/>
        <v>0</v>
      </c>
      <c r="L63" s="91">
        <f t="shared" si="24"/>
        <v>0</v>
      </c>
      <c r="M63" s="91">
        <f t="shared" si="24"/>
        <v>0</v>
      </c>
      <c r="N63" s="91">
        <f t="shared" si="24"/>
        <v>0</v>
      </c>
      <c r="O63" s="91">
        <f t="shared" si="24"/>
        <v>0</v>
      </c>
      <c r="P63" s="91">
        <f t="shared" si="24"/>
        <v>0</v>
      </c>
      <c r="Q63" s="91">
        <f t="shared" si="24"/>
        <v>0</v>
      </c>
      <c r="R63" s="91">
        <f t="shared" si="24"/>
        <v>0</v>
      </c>
      <c r="S63" s="91">
        <f t="shared" si="24"/>
        <v>0</v>
      </c>
      <c r="T63" s="91">
        <f t="shared" si="24"/>
        <v>0</v>
      </c>
      <c r="U63" s="91">
        <f t="shared" ref="U63" si="25">SUM(U50:U58)</f>
        <v>0</v>
      </c>
      <c r="V63" s="91">
        <f t="shared" si="24"/>
        <v>15427220.869999999</v>
      </c>
      <c r="W63" s="91">
        <f t="shared" si="24"/>
        <v>-15254767.08</v>
      </c>
      <c r="X63" s="91">
        <f>SUM(X50:X58)</f>
        <v>172453.79</v>
      </c>
      <c r="Y63" s="91">
        <f t="shared" si="24"/>
        <v>0</v>
      </c>
      <c r="Z63" s="91">
        <f t="shared" si="24"/>
        <v>172453.79</v>
      </c>
    </row>
  </sheetData>
  <sheetProtection algorithmName="SHA-512" hashValue="9ybc8bYA3CK8Sw5/GEQFC7KwpymDJafa2sxiQDMDnqiERm5R0zwMcMqdx6dIYrxl7NRjGnHh9sw2BY1XEC9/yA==" saltValue="Zi+lbCMR1WvU/A1K9eP60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56"/>
  <sheetViews>
    <sheetView workbookViewId="0">
      <selection activeCell="N25" sqref="N25"/>
    </sheetView>
  </sheetViews>
  <sheetFormatPr defaultRowHeight="12.75" x14ac:dyDescent="0.2"/>
  <cols>
    <col min="10" max="10" width="128.140625" customWidth="1"/>
  </cols>
  <sheetData>
    <row r="1" spans="1:10" ht="12.75" customHeight="1" x14ac:dyDescent="0.2">
      <c r="A1" s="224" t="s">
        <v>465</v>
      </c>
      <c r="B1" s="224"/>
      <c r="C1" s="224"/>
      <c r="D1" s="224"/>
      <c r="E1" s="224"/>
      <c r="F1" s="224"/>
      <c r="G1" s="224"/>
      <c r="H1" s="224"/>
      <c r="I1" s="224"/>
      <c r="J1" s="224"/>
    </row>
    <row r="2" spans="1:10" x14ac:dyDescent="0.2">
      <c r="A2" s="224"/>
      <c r="B2" s="224"/>
      <c r="C2" s="224"/>
      <c r="D2" s="224"/>
      <c r="E2" s="224"/>
      <c r="F2" s="224"/>
      <c r="G2" s="224"/>
      <c r="H2" s="224"/>
      <c r="I2" s="224"/>
      <c r="J2" s="224"/>
    </row>
    <row r="3" spans="1:10" x14ac:dyDescent="0.2">
      <c r="A3" s="224"/>
      <c r="B3" s="224"/>
      <c r="C3" s="224"/>
      <c r="D3" s="224"/>
      <c r="E3" s="224"/>
      <c r="F3" s="224"/>
      <c r="G3" s="224"/>
      <c r="H3" s="224"/>
      <c r="I3" s="224"/>
      <c r="J3" s="224"/>
    </row>
    <row r="4" spans="1:10" x14ac:dyDescent="0.2">
      <c r="A4" s="224"/>
      <c r="B4" s="224"/>
      <c r="C4" s="224"/>
      <c r="D4" s="224"/>
      <c r="E4" s="224"/>
      <c r="F4" s="224"/>
      <c r="G4" s="224"/>
      <c r="H4" s="224"/>
      <c r="I4" s="224"/>
      <c r="J4" s="224"/>
    </row>
    <row r="5" spans="1:10" x14ac:dyDescent="0.2">
      <c r="A5" s="224"/>
      <c r="B5" s="224"/>
      <c r="C5" s="224"/>
      <c r="D5" s="224"/>
      <c r="E5" s="224"/>
      <c r="F5" s="224"/>
      <c r="G5" s="224"/>
      <c r="H5" s="224"/>
      <c r="I5" s="224"/>
      <c r="J5" s="224"/>
    </row>
    <row r="6" spans="1:10" x14ac:dyDescent="0.2">
      <c r="A6" s="224"/>
      <c r="B6" s="224"/>
      <c r="C6" s="224"/>
      <c r="D6" s="224"/>
      <c r="E6" s="224"/>
      <c r="F6" s="224"/>
      <c r="G6" s="224"/>
      <c r="H6" s="224"/>
      <c r="I6" s="224"/>
      <c r="J6" s="224"/>
    </row>
    <row r="7" spans="1:10" x14ac:dyDescent="0.2">
      <c r="A7" s="224"/>
      <c r="B7" s="224"/>
      <c r="C7" s="224"/>
      <c r="D7" s="224"/>
      <c r="E7" s="224"/>
      <c r="F7" s="224"/>
      <c r="G7" s="224"/>
      <c r="H7" s="224"/>
      <c r="I7" s="224"/>
      <c r="J7" s="224"/>
    </row>
    <row r="8" spans="1:10" x14ac:dyDescent="0.2">
      <c r="A8" s="224"/>
      <c r="B8" s="224"/>
      <c r="C8" s="224"/>
      <c r="D8" s="224"/>
      <c r="E8" s="224"/>
      <c r="F8" s="224"/>
      <c r="G8" s="224"/>
      <c r="H8" s="224"/>
      <c r="I8" s="224"/>
      <c r="J8" s="224"/>
    </row>
    <row r="9" spans="1:10" x14ac:dyDescent="0.2">
      <c r="A9" s="224"/>
      <c r="B9" s="224"/>
      <c r="C9" s="224"/>
      <c r="D9" s="224"/>
      <c r="E9" s="224"/>
      <c r="F9" s="224"/>
      <c r="G9" s="224"/>
      <c r="H9" s="224"/>
      <c r="I9" s="224"/>
      <c r="J9" s="224"/>
    </row>
    <row r="10" spans="1:10" x14ac:dyDescent="0.2">
      <c r="A10" s="224"/>
      <c r="B10" s="224"/>
      <c r="C10" s="224"/>
      <c r="D10" s="224"/>
      <c r="E10" s="224"/>
      <c r="F10" s="224"/>
      <c r="G10" s="224"/>
      <c r="H10" s="224"/>
      <c r="I10" s="224"/>
      <c r="J10" s="224"/>
    </row>
    <row r="11" spans="1:10" x14ac:dyDescent="0.2">
      <c r="A11" s="224"/>
      <c r="B11" s="224"/>
      <c r="C11" s="224"/>
      <c r="D11" s="224"/>
      <c r="E11" s="224"/>
      <c r="F11" s="224"/>
      <c r="G11" s="224"/>
      <c r="H11" s="224"/>
      <c r="I11" s="224"/>
      <c r="J11" s="224"/>
    </row>
    <row r="12" spans="1:10" x14ac:dyDescent="0.2">
      <c r="A12" s="224"/>
      <c r="B12" s="224"/>
      <c r="C12" s="224"/>
      <c r="D12" s="224"/>
      <c r="E12" s="224"/>
      <c r="F12" s="224"/>
      <c r="G12" s="224"/>
      <c r="H12" s="224"/>
      <c r="I12" s="224"/>
      <c r="J12" s="224"/>
    </row>
    <row r="13" spans="1:10" x14ac:dyDescent="0.2">
      <c r="A13" s="224"/>
      <c r="B13" s="224"/>
      <c r="C13" s="224"/>
      <c r="D13" s="224"/>
      <c r="E13" s="224"/>
      <c r="F13" s="224"/>
      <c r="G13" s="224"/>
      <c r="H13" s="224"/>
      <c r="I13" s="224"/>
      <c r="J13" s="224"/>
    </row>
    <row r="14" spans="1:10" x14ac:dyDescent="0.2">
      <c r="A14" s="224"/>
      <c r="B14" s="224"/>
      <c r="C14" s="224"/>
      <c r="D14" s="224"/>
      <c r="E14" s="224"/>
      <c r="F14" s="224"/>
      <c r="G14" s="224"/>
      <c r="H14" s="224"/>
      <c r="I14" s="224"/>
      <c r="J14" s="224"/>
    </row>
    <row r="15" spans="1:10" x14ac:dyDescent="0.2">
      <c r="A15" s="224"/>
      <c r="B15" s="224"/>
      <c r="C15" s="224"/>
      <c r="D15" s="224"/>
      <c r="E15" s="224"/>
      <c r="F15" s="224"/>
      <c r="G15" s="224"/>
      <c r="H15" s="224"/>
      <c r="I15" s="224"/>
      <c r="J15" s="224"/>
    </row>
    <row r="16" spans="1:10" x14ac:dyDescent="0.2">
      <c r="A16" s="224"/>
      <c r="B16" s="224"/>
      <c r="C16" s="224"/>
      <c r="D16" s="224"/>
      <c r="E16" s="224"/>
      <c r="F16" s="224"/>
      <c r="G16" s="224"/>
      <c r="H16" s="224"/>
      <c r="I16" s="224"/>
      <c r="J16" s="224"/>
    </row>
    <row r="17" spans="1:10" x14ac:dyDescent="0.2">
      <c r="A17" s="224"/>
      <c r="B17" s="224"/>
      <c r="C17" s="224"/>
      <c r="D17" s="224"/>
      <c r="E17" s="224"/>
      <c r="F17" s="224"/>
      <c r="G17" s="224"/>
      <c r="H17" s="224"/>
      <c r="I17" s="224"/>
      <c r="J17" s="224"/>
    </row>
    <row r="18" spans="1:10" x14ac:dyDescent="0.2">
      <c r="A18" s="224"/>
      <c r="B18" s="224"/>
      <c r="C18" s="224"/>
      <c r="D18" s="224"/>
      <c r="E18" s="224"/>
      <c r="F18" s="224"/>
      <c r="G18" s="224"/>
      <c r="H18" s="224"/>
      <c r="I18" s="224"/>
      <c r="J18" s="224"/>
    </row>
    <row r="19" spans="1:10" x14ac:dyDescent="0.2">
      <c r="A19" s="224"/>
      <c r="B19" s="224"/>
      <c r="C19" s="224"/>
      <c r="D19" s="224"/>
      <c r="E19" s="224"/>
      <c r="F19" s="224"/>
      <c r="G19" s="224"/>
      <c r="H19" s="224"/>
      <c r="I19" s="224"/>
      <c r="J19" s="224"/>
    </row>
    <row r="20" spans="1:10" x14ac:dyDescent="0.2">
      <c r="A20" s="224"/>
      <c r="B20" s="224"/>
      <c r="C20" s="224"/>
      <c r="D20" s="224"/>
      <c r="E20" s="224"/>
      <c r="F20" s="224"/>
      <c r="G20" s="224"/>
      <c r="H20" s="224"/>
      <c r="I20" s="224"/>
      <c r="J20" s="224"/>
    </row>
    <row r="21" spans="1:10" x14ac:dyDescent="0.2">
      <c r="A21" s="224"/>
      <c r="B21" s="224"/>
      <c r="C21" s="224"/>
      <c r="D21" s="224"/>
      <c r="E21" s="224"/>
      <c r="F21" s="224"/>
      <c r="G21" s="224"/>
      <c r="H21" s="224"/>
      <c r="I21" s="224"/>
      <c r="J21" s="224"/>
    </row>
    <row r="22" spans="1:10" x14ac:dyDescent="0.2">
      <c r="A22" s="224"/>
      <c r="B22" s="224"/>
      <c r="C22" s="224"/>
      <c r="D22" s="224"/>
      <c r="E22" s="224"/>
      <c r="F22" s="224"/>
      <c r="G22" s="224"/>
      <c r="H22" s="224"/>
      <c r="I22" s="224"/>
      <c r="J22" s="224"/>
    </row>
    <row r="23" spans="1:10" x14ac:dyDescent="0.2">
      <c r="A23" s="224"/>
      <c r="B23" s="224"/>
      <c r="C23" s="224"/>
      <c r="D23" s="224"/>
      <c r="E23" s="224"/>
      <c r="F23" s="224"/>
      <c r="G23" s="224"/>
      <c r="H23" s="224"/>
      <c r="I23" s="224"/>
      <c r="J23" s="224"/>
    </row>
    <row r="24" spans="1:10" x14ac:dyDescent="0.2">
      <c r="A24" s="224"/>
      <c r="B24" s="224"/>
      <c r="C24" s="224"/>
      <c r="D24" s="224"/>
      <c r="E24" s="224"/>
      <c r="F24" s="224"/>
      <c r="G24" s="224"/>
      <c r="H24" s="224"/>
      <c r="I24" s="224"/>
      <c r="J24" s="224"/>
    </row>
    <row r="25" spans="1:10" ht="102.75" customHeight="1" x14ac:dyDescent="0.2">
      <c r="A25" s="224"/>
      <c r="B25" s="224"/>
      <c r="C25" s="224"/>
      <c r="D25" s="224"/>
      <c r="E25" s="224"/>
      <c r="F25" s="224"/>
      <c r="G25" s="224"/>
      <c r="H25" s="224"/>
      <c r="I25" s="224"/>
      <c r="J25" s="224"/>
    </row>
    <row r="26" spans="1:10" ht="104.25" customHeight="1" x14ac:dyDescent="0.2">
      <c r="A26" s="224"/>
      <c r="B26" s="224"/>
      <c r="C26" s="224"/>
      <c r="D26" s="224"/>
      <c r="E26" s="224"/>
      <c r="F26" s="224"/>
      <c r="G26" s="224"/>
      <c r="H26" s="224"/>
      <c r="I26" s="224"/>
      <c r="J26" s="224"/>
    </row>
    <row r="27" spans="1:10" ht="75" customHeight="1" x14ac:dyDescent="0.2">
      <c r="A27" s="224"/>
      <c r="B27" s="224"/>
      <c r="C27" s="224"/>
      <c r="D27" s="224"/>
      <c r="E27" s="224"/>
      <c r="F27" s="224"/>
      <c r="G27" s="224"/>
      <c r="H27" s="224"/>
      <c r="I27" s="224"/>
      <c r="J27" s="224"/>
    </row>
    <row r="28" spans="1:10" ht="87.75" customHeight="1" x14ac:dyDescent="0.2">
      <c r="A28" s="224"/>
      <c r="B28" s="224"/>
      <c r="C28" s="224"/>
      <c r="D28" s="224"/>
      <c r="E28" s="224"/>
      <c r="F28" s="224"/>
      <c r="G28" s="224"/>
      <c r="H28" s="224"/>
      <c r="I28" s="224"/>
      <c r="J28" s="224"/>
    </row>
    <row r="29" spans="1:10" ht="85.5" customHeight="1" x14ac:dyDescent="0.2">
      <c r="A29" s="224"/>
      <c r="B29" s="224"/>
      <c r="C29" s="224"/>
      <c r="D29" s="224"/>
      <c r="E29" s="224"/>
      <c r="F29" s="224"/>
      <c r="G29" s="224"/>
      <c r="H29" s="224"/>
      <c r="I29" s="224"/>
      <c r="J29" s="224"/>
    </row>
    <row r="30" spans="1:10" ht="262.5" customHeight="1" x14ac:dyDescent="0.2">
      <c r="A30" s="224"/>
      <c r="B30" s="224"/>
      <c r="C30" s="224"/>
      <c r="D30" s="224"/>
      <c r="E30" s="224"/>
      <c r="F30" s="224"/>
      <c r="G30" s="224"/>
      <c r="H30" s="224"/>
      <c r="I30" s="224"/>
      <c r="J30" s="224"/>
    </row>
    <row r="31" spans="1:10" x14ac:dyDescent="0.2">
      <c r="A31" s="224"/>
      <c r="B31" s="224"/>
      <c r="C31" s="224"/>
      <c r="D31" s="224"/>
      <c r="E31" s="224"/>
      <c r="F31" s="224"/>
      <c r="G31" s="224"/>
      <c r="H31" s="224"/>
      <c r="I31" s="224"/>
      <c r="J31" s="224"/>
    </row>
    <row r="32" spans="1:10" x14ac:dyDescent="0.2">
      <c r="A32" s="224"/>
      <c r="B32" s="224"/>
      <c r="C32" s="224"/>
      <c r="D32" s="224"/>
      <c r="E32" s="224"/>
      <c r="F32" s="224"/>
      <c r="G32" s="224"/>
      <c r="H32" s="224"/>
      <c r="I32" s="224"/>
      <c r="J32" s="224"/>
    </row>
    <row r="33" spans="1:10" x14ac:dyDescent="0.2">
      <c r="A33" s="224"/>
      <c r="B33" s="224"/>
      <c r="C33" s="224"/>
      <c r="D33" s="224"/>
      <c r="E33" s="224"/>
      <c r="F33" s="224"/>
      <c r="G33" s="224"/>
      <c r="H33" s="224"/>
      <c r="I33" s="224"/>
      <c r="J33" s="224"/>
    </row>
    <row r="34" spans="1:10" x14ac:dyDescent="0.2">
      <c r="A34" s="224"/>
      <c r="B34" s="224"/>
      <c r="C34" s="224"/>
      <c r="D34" s="224"/>
      <c r="E34" s="224"/>
      <c r="F34" s="224"/>
      <c r="G34" s="224"/>
      <c r="H34" s="224"/>
      <c r="I34" s="224"/>
      <c r="J34" s="224"/>
    </row>
    <row r="35" spans="1:10" x14ac:dyDescent="0.2">
      <c r="A35" s="224"/>
      <c r="B35" s="224"/>
      <c r="C35" s="224"/>
      <c r="D35" s="224"/>
      <c r="E35" s="224"/>
      <c r="F35" s="224"/>
      <c r="G35" s="224"/>
      <c r="H35" s="224"/>
      <c r="I35" s="224"/>
      <c r="J35" s="224"/>
    </row>
    <row r="36" spans="1:10" x14ac:dyDescent="0.2">
      <c r="A36" s="224"/>
      <c r="B36" s="224"/>
      <c r="C36" s="224"/>
      <c r="D36" s="224"/>
      <c r="E36" s="224"/>
      <c r="F36" s="224"/>
      <c r="G36" s="224"/>
      <c r="H36" s="224"/>
      <c r="I36" s="224"/>
      <c r="J36" s="224"/>
    </row>
    <row r="37" spans="1:10" x14ac:dyDescent="0.2">
      <c r="A37" s="224"/>
      <c r="B37" s="224"/>
      <c r="C37" s="224"/>
      <c r="D37" s="224"/>
      <c r="E37" s="224"/>
      <c r="F37" s="224"/>
      <c r="G37" s="224"/>
      <c r="H37" s="224"/>
      <c r="I37" s="224"/>
      <c r="J37" s="224"/>
    </row>
    <row r="38" spans="1:10" x14ac:dyDescent="0.2">
      <c r="A38" s="224"/>
      <c r="B38" s="224"/>
      <c r="C38" s="224"/>
      <c r="D38" s="224"/>
      <c r="E38" s="224"/>
      <c r="F38" s="224"/>
      <c r="G38" s="224"/>
      <c r="H38" s="224"/>
      <c r="I38" s="224"/>
      <c r="J38" s="224"/>
    </row>
    <row r="39" spans="1:10" x14ac:dyDescent="0.2">
      <c r="A39" s="224"/>
      <c r="B39" s="224"/>
      <c r="C39" s="224"/>
      <c r="D39" s="224"/>
      <c r="E39" s="224"/>
      <c r="F39" s="224"/>
      <c r="G39" s="224"/>
      <c r="H39" s="224"/>
      <c r="I39" s="224"/>
      <c r="J39" s="224"/>
    </row>
    <row r="40" spans="1:10" x14ac:dyDescent="0.2">
      <c r="A40" s="224"/>
      <c r="B40" s="224"/>
      <c r="C40" s="224"/>
      <c r="D40" s="224"/>
      <c r="E40" s="224"/>
      <c r="F40" s="224"/>
      <c r="G40" s="224"/>
      <c r="H40" s="224"/>
      <c r="I40" s="224"/>
      <c r="J40" s="224"/>
    </row>
    <row r="41" spans="1:10" x14ac:dyDescent="0.2">
      <c r="A41" s="224"/>
      <c r="B41" s="224"/>
      <c r="C41" s="224"/>
      <c r="D41" s="224"/>
      <c r="E41" s="224"/>
      <c r="F41" s="224"/>
      <c r="G41" s="224"/>
      <c r="H41" s="224"/>
      <c r="I41" s="224"/>
      <c r="J41" s="224"/>
    </row>
    <row r="42" spans="1:10" x14ac:dyDescent="0.2">
      <c r="A42" s="224"/>
      <c r="B42" s="224"/>
      <c r="C42" s="224"/>
      <c r="D42" s="224"/>
      <c r="E42" s="224"/>
      <c r="F42" s="224"/>
      <c r="G42" s="224"/>
      <c r="H42" s="224"/>
      <c r="I42" s="224"/>
      <c r="J42" s="224"/>
    </row>
    <row r="43" spans="1:10" x14ac:dyDescent="0.2">
      <c r="A43" s="224"/>
      <c r="B43" s="224"/>
      <c r="C43" s="224"/>
      <c r="D43" s="224"/>
      <c r="E43" s="224"/>
      <c r="F43" s="224"/>
      <c r="G43" s="224"/>
      <c r="H43" s="224"/>
      <c r="I43" s="224"/>
      <c r="J43" s="224"/>
    </row>
    <row r="44" spans="1:10" x14ac:dyDescent="0.2">
      <c r="A44" s="224"/>
      <c r="B44" s="224"/>
      <c r="C44" s="224"/>
      <c r="D44" s="224"/>
      <c r="E44" s="224"/>
      <c r="F44" s="224"/>
      <c r="G44" s="224"/>
      <c r="H44" s="224"/>
      <c r="I44" s="224"/>
      <c r="J44" s="224"/>
    </row>
    <row r="45" spans="1:10" x14ac:dyDescent="0.2">
      <c r="A45" s="224"/>
      <c r="B45" s="224"/>
      <c r="C45" s="224"/>
      <c r="D45" s="224"/>
      <c r="E45" s="224"/>
      <c r="F45" s="224"/>
      <c r="G45" s="224"/>
      <c r="H45" s="224"/>
      <c r="I45" s="224"/>
      <c r="J45" s="224"/>
    </row>
    <row r="46" spans="1:10" x14ac:dyDescent="0.2">
      <c r="A46" s="224"/>
      <c r="B46" s="224"/>
      <c r="C46" s="224"/>
      <c r="D46" s="224"/>
      <c r="E46" s="224"/>
      <c r="F46" s="224"/>
      <c r="G46" s="224"/>
      <c r="H46" s="224"/>
      <c r="I46" s="224"/>
      <c r="J46" s="224"/>
    </row>
    <row r="47" spans="1:10" x14ac:dyDescent="0.2">
      <c r="A47" s="224"/>
      <c r="B47" s="224"/>
      <c r="C47" s="224"/>
      <c r="D47" s="224"/>
      <c r="E47" s="224"/>
      <c r="F47" s="224"/>
      <c r="G47" s="224"/>
      <c r="H47" s="224"/>
      <c r="I47" s="224"/>
      <c r="J47" s="224"/>
    </row>
    <row r="48" spans="1:10" x14ac:dyDescent="0.2">
      <c r="A48" s="224"/>
      <c r="B48" s="224"/>
      <c r="C48" s="224"/>
      <c r="D48" s="224"/>
      <c r="E48" s="224"/>
      <c r="F48" s="224"/>
      <c r="G48" s="224"/>
      <c r="H48" s="224"/>
      <c r="I48" s="224"/>
      <c r="J48" s="224"/>
    </row>
    <row r="49" spans="1:10" x14ac:dyDescent="0.2">
      <c r="A49" s="224"/>
      <c r="B49" s="224"/>
      <c r="C49" s="224"/>
      <c r="D49" s="224"/>
      <c r="E49" s="224"/>
      <c r="F49" s="224"/>
      <c r="G49" s="224"/>
      <c r="H49" s="224"/>
      <c r="I49" s="224"/>
      <c r="J49" s="224"/>
    </row>
    <row r="50" spans="1:10" x14ac:dyDescent="0.2">
      <c r="A50" s="224"/>
      <c r="B50" s="224"/>
      <c r="C50" s="224"/>
      <c r="D50" s="224"/>
      <c r="E50" s="224"/>
      <c r="F50" s="224"/>
      <c r="G50" s="224"/>
      <c r="H50" s="224"/>
      <c r="I50" s="224"/>
      <c r="J50" s="224"/>
    </row>
    <row r="51" spans="1:10" x14ac:dyDescent="0.2">
      <c r="A51" s="224"/>
      <c r="B51" s="224"/>
      <c r="C51" s="224"/>
      <c r="D51" s="224"/>
      <c r="E51" s="224"/>
      <c r="F51" s="224"/>
      <c r="G51" s="224"/>
      <c r="H51" s="224"/>
      <c r="I51" s="224"/>
      <c r="J51" s="224"/>
    </row>
    <row r="52" spans="1:10" x14ac:dyDescent="0.2">
      <c r="A52" s="224"/>
      <c r="B52" s="224"/>
      <c r="C52" s="224"/>
      <c r="D52" s="224"/>
      <c r="E52" s="224"/>
      <c r="F52" s="224"/>
      <c r="G52" s="224"/>
      <c r="H52" s="224"/>
      <c r="I52" s="224"/>
      <c r="J52" s="224"/>
    </row>
    <row r="53" spans="1:10" x14ac:dyDescent="0.2">
      <c r="A53" s="224"/>
      <c r="B53" s="224"/>
      <c r="C53" s="224"/>
      <c r="D53" s="224"/>
      <c r="E53" s="224"/>
      <c r="F53" s="224"/>
      <c r="G53" s="224"/>
      <c r="H53" s="224"/>
      <c r="I53" s="224"/>
      <c r="J53" s="224"/>
    </row>
    <row r="54" spans="1:10" x14ac:dyDescent="0.2">
      <c r="A54" s="224"/>
      <c r="B54" s="224"/>
      <c r="C54" s="224"/>
      <c r="D54" s="224"/>
      <c r="E54" s="224"/>
      <c r="F54" s="224"/>
      <c r="G54" s="224"/>
      <c r="H54" s="224"/>
      <c r="I54" s="224"/>
      <c r="J54" s="224"/>
    </row>
    <row r="55" spans="1:10" x14ac:dyDescent="0.2">
      <c r="A55" s="224"/>
      <c r="B55" s="224"/>
      <c r="C55" s="224"/>
      <c r="D55" s="224"/>
      <c r="E55" s="224"/>
      <c r="F55" s="224"/>
      <c r="G55" s="224"/>
      <c r="H55" s="224"/>
      <c r="I55" s="224"/>
      <c r="J55" s="224"/>
    </row>
    <row r="56" spans="1:10" x14ac:dyDescent="0.2">
      <c r="A56" s="224"/>
      <c r="B56" s="224"/>
      <c r="C56" s="224"/>
      <c r="D56" s="224"/>
      <c r="E56" s="224"/>
      <c r="F56" s="224"/>
      <c r="G56" s="224"/>
      <c r="H56" s="224"/>
      <c r="I56" s="224"/>
      <c r="J56" s="224"/>
    </row>
    <row r="57" spans="1:10" x14ac:dyDescent="0.2">
      <c r="A57" s="224"/>
      <c r="B57" s="224"/>
      <c r="C57" s="224"/>
      <c r="D57" s="224"/>
      <c r="E57" s="224"/>
      <c r="F57" s="224"/>
      <c r="G57" s="224"/>
      <c r="H57" s="224"/>
      <c r="I57" s="224"/>
      <c r="J57" s="224"/>
    </row>
    <row r="58" spans="1:10" x14ac:dyDescent="0.2">
      <c r="A58" s="224"/>
      <c r="B58" s="224"/>
      <c r="C58" s="224"/>
      <c r="D58" s="224"/>
      <c r="E58" s="224"/>
      <c r="F58" s="224"/>
      <c r="G58" s="224"/>
      <c r="H58" s="224"/>
      <c r="I58" s="224"/>
      <c r="J58" s="224"/>
    </row>
    <row r="59" spans="1:10" x14ac:dyDescent="0.2">
      <c r="A59" s="224"/>
      <c r="B59" s="224"/>
      <c r="C59" s="224"/>
      <c r="D59" s="224"/>
      <c r="E59" s="224"/>
      <c r="F59" s="224"/>
      <c r="G59" s="224"/>
      <c r="H59" s="224"/>
      <c r="I59" s="224"/>
      <c r="J59" s="224"/>
    </row>
    <row r="60" spans="1:10" x14ac:dyDescent="0.2">
      <c r="A60" s="224"/>
      <c r="B60" s="224"/>
      <c r="C60" s="224"/>
      <c r="D60" s="224"/>
      <c r="E60" s="224"/>
      <c r="F60" s="224"/>
      <c r="G60" s="224"/>
      <c r="H60" s="224"/>
      <c r="I60" s="224"/>
      <c r="J60" s="224"/>
    </row>
    <row r="61" spans="1:10" x14ac:dyDescent="0.2">
      <c r="A61" s="224"/>
      <c r="B61" s="224"/>
      <c r="C61" s="224"/>
      <c r="D61" s="224"/>
      <c r="E61" s="224"/>
      <c r="F61" s="224"/>
      <c r="G61" s="224"/>
      <c r="H61" s="224"/>
      <c r="I61" s="224"/>
      <c r="J61" s="224"/>
    </row>
    <row r="62" spans="1:10" x14ac:dyDescent="0.2">
      <c r="A62" s="224"/>
      <c r="B62" s="224"/>
      <c r="C62" s="224"/>
      <c r="D62" s="224"/>
      <c r="E62" s="224"/>
      <c r="F62" s="224"/>
      <c r="G62" s="224"/>
      <c r="H62" s="224"/>
      <c r="I62" s="224"/>
      <c r="J62" s="224"/>
    </row>
    <row r="63" spans="1:10" x14ac:dyDescent="0.2">
      <c r="A63" s="224"/>
      <c r="B63" s="224"/>
      <c r="C63" s="224"/>
      <c r="D63" s="224"/>
      <c r="E63" s="224"/>
      <c r="F63" s="224"/>
      <c r="G63" s="224"/>
      <c r="H63" s="224"/>
      <c r="I63" s="224"/>
      <c r="J63" s="224"/>
    </row>
    <row r="64" spans="1:10" x14ac:dyDescent="0.2">
      <c r="A64" s="224"/>
      <c r="B64" s="224"/>
      <c r="C64" s="224"/>
      <c r="D64" s="224"/>
      <c r="E64" s="224"/>
      <c r="F64" s="224"/>
      <c r="G64" s="224"/>
      <c r="H64" s="224"/>
      <c r="I64" s="224"/>
      <c r="J64" s="224"/>
    </row>
    <row r="65" spans="1:10" x14ac:dyDescent="0.2">
      <c r="A65" s="224"/>
      <c r="B65" s="224"/>
      <c r="C65" s="224"/>
      <c r="D65" s="224"/>
      <c r="E65" s="224"/>
      <c r="F65" s="224"/>
      <c r="G65" s="224"/>
      <c r="H65" s="224"/>
      <c r="I65" s="224"/>
      <c r="J65" s="224"/>
    </row>
    <row r="66" spans="1:10" x14ac:dyDescent="0.2">
      <c r="A66" s="224"/>
      <c r="B66" s="224"/>
      <c r="C66" s="224"/>
      <c r="D66" s="224"/>
      <c r="E66" s="224"/>
      <c r="F66" s="224"/>
      <c r="G66" s="224"/>
      <c r="H66" s="224"/>
      <c r="I66" s="224"/>
      <c r="J66" s="224"/>
    </row>
    <row r="67" spans="1:10" x14ac:dyDescent="0.2">
      <c r="A67" s="224"/>
      <c r="B67" s="224"/>
      <c r="C67" s="224"/>
      <c r="D67" s="224"/>
      <c r="E67" s="224"/>
      <c r="F67" s="224"/>
      <c r="G67" s="224"/>
      <c r="H67" s="224"/>
      <c r="I67" s="224"/>
      <c r="J67" s="224"/>
    </row>
    <row r="68" spans="1:10" x14ac:dyDescent="0.2">
      <c r="A68" s="224"/>
      <c r="B68" s="224"/>
      <c r="C68" s="224"/>
      <c r="D68" s="224"/>
      <c r="E68" s="224"/>
      <c r="F68" s="224"/>
      <c r="G68" s="224"/>
      <c r="H68" s="224"/>
      <c r="I68" s="224"/>
      <c r="J68" s="224"/>
    </row>
    <row r="69" spans="1:10" x14ac:dyDescent="0.2">
      <c r="A69" s="224"/>
      <c r="B69" s="224"/>
      <c r="C69" s="224"/>
      <c r="D69" s="224"/>
      <c r="E69" s="224"/>
      <c r="F69" s="224"/>
      <c r="G69" s="224"/>
      <c r="H69" s="224"/>
      <c r="I69" s="224"/>
      <c r="J69" s="224"/>
    </row>
    <row r="70" spans="1:10" x14ac:dyDescent="0.2">
      <c r="A70" s="224"/>
      <c r="B70" s="224"/>
      <c r="C70" s="224"/>
      <c r="D70" s="224"/>
      <c r="E70" s="224"/>
      <c r="F70" s="224"/>
      <c r="G70" s="224"/>
      <c r="H70" s="224"/>
      <c r="I70" s="224"/>
      <c r="J70" s="224"/>
    </row>
    <row r="71" spans="1:10" x14ac:dyDescent="0.2">
      <c r="A71" s="224"/>
      <c r="B71" s="224"/>
      <c r="C71" s="224"/>
      <c r="D71" s="224"/>
      <c r="E71" s="224"/>
      <c r="F71" s="224"/>
      <c r="G71" s="224"/>
      <c r="H71" s="224"/>
      <c r="I71" s="224"/>
      <c r="J71" s="224"/>
    </row>
    <row r="72" spans="1:10" x14ac:dyDescent="0.2">
      <c r="A72" s="224"/>
      <c r="B72" s="224"/>
      <c r="C72" s="224"/>
      <c r="D72" s="224"/>
      <c r="E72" s="224"/>
      <c r="F72" s="224"/>
      <c r="G72" s="224"/>
      <c r="H72" s="224"/>
      <c r="I72" s="224"/>
      <c r="J72" s="224"/>
    </row>
    <row r="73" spans="1:10" x14ac:dyDescent="0.2">
      <c r="A73" s="224"/>
      <c r="B73" s="224"/>
      <c r="C73" s="224"/>
      <c r="D73" s="224"/>
      <c r="E73" s="224"/>
      <c r="F73" s="224"/>
      <c r="G73" s="224"/>
      <c r="H73" s="224"/>
      <c r="I73" s="224"/>
      <c r="J73" s="224"/>
    </row>
    <row r="74" spans="1:10" x14ac:dyDescent="0.2">
      <c r="A74" s="224"/>
      <c r="B74" s="224"/>
      <c r="C74" s="224"/>
      <c r="D74" s="224"/>
      <c r="E74" s="224"/>
      <c r="F74" s="224"/>
      <c r="G74" s="224"/>
      <c r="H74" s="224"/>
      <c r="I74" s="224"/>
      <c r="J74" s="224"/>
    </row>
    <row r="75" spans="1:10" x14ac:dyDescent="0.2">
      <c r="A75" s="224"/>
      <c r="B75" s="224"/>
      <c r="C75" s="224"/>
      <c r="D75" s="224"/>
      <c r="E75" s="224"/>
      <c r="F75" s="224"/>
      <c r="G75" s="224"/>
      <c r="H75" s="224"/>
      <c r="I75" s="224"/>
      <c r="J75" s="224"/>
    </row>
    <row r="76" spans="1:10" x14ac:dyDescent="0.2">
      <c r="A76" s="224"/>
      <c r="B76" s="224"/>
      <c r="C76" s="224"/>
      <c r="D76" s="224"/>
      <c r="E76" s="224"/>
      <c r="F76" s="224"/>
      <c r="G76" s="224"/>
      <c r="H76" s="224"/>
      <c r="I76" s="224"/>
      <c r="J76" s="224"/>
    </row>
    <row r="77" spans="1:10" x14ac:dyDescent="0.2">
      <c r="A77" s="224"/>
      <c r="B77" s="224"/>
      <c r="C77" s="224"/>
      <c r="D77" s="224"/>
      <c r="E77" s="224"/>
      <c r="F77" s="224"/>
      <c r="G77" s="224"/>
      <c r="H77" s="224"/>
      <c r="I77" s="224"/>
      <c r="J77" s="224"/>
    </row>
    <row r="78" spans="1:10" x14ac:dyDescent="0.2">
      <c r="A78" s="224"/>
      <c r="B78" s="224"/>
      <c r="C78" s="224"/>
      <c r="D78" s="224"/>
      <c r="E78" s="224"/>
      <c r="F78" s="224"/>
      <c r="G78" s="224"/>
      <c r="H78" s="224"/>
      <c r="I78" s="224"/>
      <c r="J78" s="224"/>
    </row>
    <row r="79" spans="1:10" x14ac:dyDescent="0.2">
      <c r="A79" s="224"/>
      <c r="B79" s="224"/>
      <c r="C79" s="224"/>
      <c r="D79" s="224"/>
      <c r="E79" s="224"/>
      <c r="F79" s="224"/>
      <c r="G79" s="224"/>
      <c r="H79" s="224"/>
      <c r="I79" s="224"/>
      <c r="J79" s="224"/>
    </row>
    <row r="80" spans="1:10" x14ac:dyDescent="0.2">
      <c r="A80" s="224"/>
      <c r="B80" s="224"/>
      <c r="C80" s="224"/>
      <c r="D80" s="224"/>
      <c r="E80" s="224"/>
      <c r="F80" s="224"/>
      <c r="G80" s="224"/>
      <c r="H80" s="224"/>
      <c r="I80" s="224"/>
      <c r="J80" s="224"/>
    </row>
    <row r="81" spans="1:10" x14ac:dyDescent="0.2">
      <c r="A81" s="224"/>
      <c r="B81" s="224"/>
      <c r="C81" s="224"/>
      <c r="D81" s="224"/>
      <c r="E81" s="224"/>
      <c r="F81" s="224"/>
      <c r="G81" s="224"/>
      <c r="H81" s="224"/>
      <c r="I81" s="224"/>
      <c r="J81" s="224"/>
    </row>
    <row r="82" spans="1:10" x14ac:dyDescent="0.2">
      <c r="A82" s="224"/>
      <c r="B82" s="224"/>
      <c r="C82" s="224"/>
      <c r="D82" s="224"/>
      <c r="E82" s="224"/>
      <c r="F82" s="224"/>
      <c r="G82" s="224"/>
      <c r="H82" s="224"/>
      <c r="I82" s="224"/>
      <c r="J82" s="224"/>
    </row>
    <row r="83" spans="1:10" x14ac:dyDescent="0.2">
      <c r="A83" s="224"/>
      <c r="B83" s="224"/>
      <c r="C83" s="224"/>
      <c r="D83" s="224"/>
      <c r="E83" s="224"/>
      <c r="F83" s="224"/>
      <c r="G83" s="224"/>
      <c r="H83" s="224"/>
      <c r="I83" s="224"/>
      <c r="J83" s="224"/>
    </row>
    <row r="84" spans="1:10" x14ac:dyDescent="0.2">
      <c r="A84" s="224"/>
      <c r="B84" s="224"/>
      <c r="C84" s="224"/>
      <c r="D84" s="224"/>
      <c r="E84" s="224"/>
      <c r="F84" s="224"/>
      <c r="G84" s="224"/>
      <c r="H84" s="224"/>
      <c r="I84" s="224"/>
      <c r="J84" s="224"/>
    </row>
    <row r="85" spans="1:10" x14ac:dyDescent="0.2">
      <c r="A85" s="224"/>
      <c r="B85" s="224"/>
      <c r="C85" s="224"/>
      <c r="D85" s="224"/>
      <c r="E85" s="224"/>
      <c r="F85" s="224"/>
      <c r="G85" s="224"/>
      <c r="H85" s="224"/>
      <c r="I85" s="224"/>
      <c r="J85" s="224"/>
    </row>
    <row r="86" spans="1:10" x14ac:dyDescent="0.2">
      <c r="A86" s="224"/>
      <c r="B86" s="224"/>
      <c r="C86" s="224"/>
      <c r="D86" s="224"/>
      <c r="E86" s="224"/>
      <c r="F86" s="224"/>
      <c r="G86" s="224"/>
      <c r="H86" s="224"/>
      <c r="I86" s="224"/>
      <c r="J86" s="224"/>
    </row>
    <row r="87" spans="1:10" x14ac:dyDescent="0.2">
      <c r="A87" s="224"/>
      <c r="B87" s="224"/>
      <c r="C87" s="224"/>
      <c r="D87" s="224"/>
      <c r="E87" s="224"/>
      <c r="F87" s="224"/>
      <c r="G87" s="224"/>
      <c r="H87" s="224"/>
      <c r="I87" s="224"/>
      <c r="J87" s="224"/>
    </row>
    <row r="88" spans="1:10" x14ac:dyDescent="0.2">
      <c r="A88" s="224"/>
      <c r="B88" s="224"/>
      <c r="C88" s="224"/>
      <c r="D88" s="224"/>
      <c r="E88" s="224"/>
      <c r="F88" s="224"/>
      <c r="G88" s="224"/>
      <c r="H88" s="224"/>
      <c r="I88" s="224"/>
      <c r="J88" s="224"/>
    </row>
    <row r="89" spans="1:10" x14ac:dyDescent="0.2">
      <c r="A89" s="224"/>
      <c r="B89" s="224"/>
      <c r="C89" s="224"/>
      <c r="D89" s="224"/>
      <c r="E89" s="224"/>
      <c r="F89" s="224"/>
      <c r="G89" s="224"/>
      <c r="H89" s="224"/>
      <c r="I89" s="224"/>
      <c r="J89" s="224"/>
    </row>
    <row r="90" spans="1:10" x14ac:dyDescent="0.2">
      <c r="A90" s="224"/>
      <c r="B90" s="224"/>
      <c r="C90" s="224"/>
      <c r="D90" s="224"/>
      <c r="E90" s="224"/>
      <c r="F90" s="224"/>
      <c r="G90" s="224"/>
      <c r="H90" s="224"/>
      <c r="I90" s="224"/>
      <c r="J90" s="224"/>
    </row>
    <row r="91" spans="1:10" x14ac:dyDescent="0.2">
      <c r="A91" s="224"/>
      <c r="B91" s="224"/>
      <c r="C91" s="224"/>
      <c r="D91" s="224"/>
      <c r="E91" s="224"/>
      <c r="F91" s="224"/>
      <c r="G91" s="224"/>
      <c r="H91" s="224"/>
      <c r="I91" s="224"/>
      <c r="J91" s="224"/>
    </row>
    <row r="92" spans="1:10" x14ac:dyDescent="0.2">
      <c r="A92" s="224"/>
      <c r="B92" s="224"/>
      <c r="C92" s="224"/>
      <c r="D92" s="224"/>
      <c r="E92" s="224"/>
      <c r="F92" s="224"/>
      <c r="G92" s="224"/>
      <c r="H92" s="224"/>
      <c r="I92" s="224"/>
      <c r="J92" s="224"/>
    </row>
    <row r="93" spans="1:10" x14ac:dyDescent="0.2">
      <c r="A93" s="224"/>
      <c r="B93" s="224"/>
      <c r="C93" s="224"/>
      <c r="D93" s="224"/>
      <c r="E93" s="224"/>
      <c r="F93" s="224"/>
      <c r="G93" s="224"/>
      <c r="H93" s="224"/>
      <c r="I93" s="224"/>
      <c r="J93" s="224"/>
    </row>
    <row r="94" spans="1:10" x14ac:dyDescent="0.2">
      <c r="A94" s="224"/>
      <c r="B94" s="224"/>
      <c r="C94" s="224"/>
      <c r="D94" s="224"/>
      <c r="E94" s="224"/>
      <c r="F94" s="224"/>
      <c r="G94" s="224"/>
      <c r="H94" s="224"/>
      <c r="I94" s="224"/>
      <c r="J94" s="224"/>
    </row>
    <row r="95" spans="1:10" x14ac:dyDescent="0.2">
      <c r="A95" s="224"/>
      <c r="B95" s="224"/>
      <c r="C95" s="224"/>
      <c r="D95" s="224"/>
      <c r="E95" s="224"/>
      <c r="F95" s="224"/>
      <c r="G95" s="224"/>
      <c r="H95" s="224"/>
      <c r="I95" s="224"/>
      <c r="J95" s="224"/>
    </row>
    <row r="96" spans="1:10" x14ac:dyDescent="0.2">
      <c r="A96" s="224"/>
      <c r="B96" s="224"/>
      <c r="C96" s="224"/>
      <c r="D96" s="224"/>
      <c r="E96" s="224"/>
      <c r="F96" s="224"/>
      <c r="G96" s="224"/>
      <c r="H96" s="224"/>
      <c r="I96" s="224"/>
      <c r="J96" s="224"/>
    </row>
    <row r="97" spans="1:10" x14ac:dyDescent="0.2">
      <c r="A97" s="224"/>
      <c r="B97" s="224"/>
      <c r="C97" s="224"/>
      <c r="D97" s="224"/>
      <c r="E97" s="224"/>
      <c r="F97" s="224"/>
      <c r="G97" s="224"/>
      <c r="H97" s="224"/>
      <c r="I97" s="224"/>
      <c r="J97" s="224"/>
    </row>
    <row r="98" spans="1:10" x14ac:dyDescent="0.2">
      <c r="A98" s="224"/>
      <c r="B98" s="224"/>
      <c r="C98" s="224"/>
      <c r="D98" s="224"/>
      <c r="E98" s="224"/>
      <c r="F98" s="224"/>
      <c r="G98" s="224"/>
      <c r="H98" s="224"/>
      <c r="I98" s="224"/>
      <c r="J98" s="224"/>
    </row>
    <row r="99" spans="1:10" x14ac:dyDescent="0.2">
      <c r="A99" s="224"/>
      <c r="B99" s="224"/>
      <c r="C99" s="224"/>
      <c r="D99" s="224"/>
      <c r="E99" s="224"/>
      <c r="F99" s="224"/>
      <c r="G99" s="224"/>
      <c r="H99" s="224"/>
      <c r="I99" s="224"/>
      <c r="J99" s="224"/>
    </row>
    <row r="100" spans="1:10" x14ac:dyDescent="0.2">
      <c r="A100" s="224"/>
      <c r="B100" s="224"/>
      <c r="C100" s="224"/>
      <c r="D100" s="224"/>
      <c r="E100" s="224"/>
      <c r="F100" s="224"/>
      <c r="G100" s="224"/>
      <c r="H100" s="224"/>
      <c r="I100" s="224"/>
      <c r="J100" s="224"/>
    </row>
    <row r="101" spans="1:10" x14ac:dyDescent="0.2">
      <c r="A101" s="224"/>
      <c r="B101" s="224"/>
      <c r="C101" s="224"/>
      <c r="D101" s="224"/>
      <c r="E101" s="224"/>
      <c r="F101" s="224"/>
      <c r="G101" s="224"/>
      <c r="H101" s="224"/>
      <c r="I101" s="224"/>
      <c r="J101" s="224"/>
    </row>
    <row r="102" spans="1:10" x14ac:dyDescent="0.2">
      <c r="A102" s="224"/>
      <c r="B102" s="224"/>
      <c r="C102" s="224"/>
      <c r="D102" s="224"/>
      <c r="E102" s="224"/>
      <c r="F102" s="224"/>
      <c r="G102" s="224"/>
      <c r="H102" s="224"/>
      <c r="I102" s="224"/>
      <c r="J102" s="224"/>
    </row>
    <row r="103" spans="1:10" x14ac:dyDescent="0.2">
      <c r="A103" s="224"/>
      <c r="B103" s="224"/>
      <c r="C103" s="224"/>
      <c r="D103" s="224"/>
      <c r="E103" s="224"/>
      <c r="F103" s="224"/>
      <c r="G103" s="224"/>
      <c r="H103" s="224"/>
      <c r="I103" s="224"/>
      <c r="J103" s="224"/>
    </row>
    <row r="104" spans="1:10" x14ac:dyDescent="0.2">
      <c r="A104" s="224"/>
      <c r="B104" s="224"/>
      <c r="C104" s="224"/>
      <c r="D104" s="224"/>
      <c r="E104" s="224"/>
      <c r="F104" s="224"/>
      <c r="G104" s="224"/>
      <c r="H104" s="224"/>
      <c r="I104" s="224"/>
      <c r="J104" s="224"/>
    </row>
    <row r="105" spans="1:10" x14ac:dyDescent="0.2">
      <c r="A105" s="224"/>
      <c r="B105" s="224"/>
      <c r="C105" s="224"/>
      <c r="D105" s="224"/>
      <c r="E105" s="224"/>
      <c r="F105" s="224"/>
      <c r="G105" s="224"/>
      <c r="H105" s="224"/>
      <c r="I105" s="224"/>
      <c r="J105" s="224"/>
    </row>
    <row r="106" spans="1:10" x14ac:dyDescent="0.2">
      <c r="A106" s="224"/>
      <c r="B106" s="224"/>
      <c r="C106" s="224"/>
      <c r="D106" s="224"/>
      <c r="E106" s="224"/>
      <c r="F106" s="224"/>
      <c r="G106" s="224"/>
      <c r="H106" s="224"/>
      <c r="I106" s="224"/>
      <c r="J106" s="224"/>
    </row>
    <row r="107" spans="1:10" x14ac:dyDescent="0.2">
      <c r="A107" s="224"/>
      <c r="B107" s="224"/>
      <c r="C107" s="224"/>
      <c r="D107" s="224"/>
      <c r="E107" s="224"/>
      <c r="F107" s="224"/>
      <c r="G107" s="224"/>
      <c r="H107" s="224"/>
      <c r="I107" s="224"/>
      <c r="J107" s="224"/>
    </row>
    <row r="108" spans="1:10" x14ac:dyDescent="0.2">
      <c r="A108" s="224"/>
      <c r="B108" s="224"/>
      <c r="C108" s="224"/>
      <c r="D108" s="224"/>
      <c r="E108" s="224"/>
      <c r="F108" s="224"/>
      <c r="G108" s="224"/>
      <c r="H108" s="224"/>
      <c r="I108" s="224"/>
      <c r="J108" s="224"/>
    </row>
    <row r="109" spans="1:10" x14ac:dyDescent="0.2">
      <c r="A109" s="224"/>
      <c r="B109" s="224"/>
      <c r="C109" s="224"/>
      <c r="D109" s="224"/>
      <c r="E109" s="224"/>
      <c r="F109" s="224"/>
      <c r="G109" s="224"/>
      <c r="H109" s="224"/>
      <c r="I109" s="224"/>
      <c r="J109" s="224"/>
    </row>
    <row r="110" spans="1:10" x14ac:dyDescent="0.2">
      <c r="A110" s="224"/>
      <c r="B110" s="224"/>
      <c r="C110" s="224"/>
      <c r="D110" s="224"/>
      <c r="E110" s="224"/>
      <c r="F110" s="224"/>
      <c r="G110" s="224"/>
      <c r="H110" s="224"/>
      <c r="I110" s="224"/>
      <c r="J110" s="224"/>
    </row>
    <row r="111" spans="1:10" x14ac:dyDescent="0.2">
      <c r="A111" s="224"/>
      <c r="B111" s="224"/>
      <c r="C111" s="224"/>
      <c r="D111" s="224"/>
      <c r="E111" s="224"/>
      <c r="F111" s="224"/>
      <c r="G111" s="224"/>
      <c r="H111" s="224"/>
      <c r="I111" s="224"/>
      <c r="J111" s="224"/>
    </row>
    <row r="112" spans="1:10" x14ac:dyDescent="0.2">
      <c r="A112" s="224"/>
      <c r="B112" s="224"/>
      <c r="C112" s="224"/>
      <c r="D112" s="224"/>
      <c r="E112" s="224"/>
      <c r="F112" s="224"/>
      <c r="G112" s="224"/>
      <c r="H112" s="224"/>
      <c r="I112" s="224"/>
      <c r="J112" s="224"/>
    </row>
    <row r="113" spans="1:10" x14ac:dyDescent="0.2">
      <c r="A113" s="224"/>
      <c r="B113" s="224"/>
      <c r="C113" s="224"/>
      <c r="D113" s="224"/>
      <c r="E113" s="224"/>
      <c r="F113" s="224"/>
      <c r="G113" s="224"/>
      <c r="H113" s="224"/>
      <c r="I113" s="224"/>
      <c r="J113" s="224"/>
    </row>
    <row r="114" spans="1:10" x14ac:dyDescent="0.2">
      <c r="A114" s="224"/>
      <c r="B114" s="224"/>
      <c r="C114" s="224"/>
      <c r="D114" s="224"/>
      <c r="E114" s="224"/>
      <c r="F114" s="224"/>
      <c r="G114" s="224"/>
      <c r="H114" s="224"/>
      <c r="I114" s="224"/>
      <c r="J114" s="224"/>
    </row>
    <row r="115" spans="1:10" x14ac:dyDescent="0.2">
      <c r="A115" s="224"/>
      <c r="B115" s="224"/>
      <c r="C115" s="224"/>
      <c r="D115" s="224"/>
      <c r="E115" s="224"/>
      <c r="F115" s="224"/>
      <c r="G115" s="224"/>
      <c r="H115" s="224"/>
      <c r="I115" s="224"/>
      <c r="J115" s="224"/>
    </row>
    <row r="116" spans="1:10" x14ac:dyDescent="0.2">
      <c r="A116" s="224"/>
      <c r="B116" s="224"/>
      <c r="C116" s="224"/>
      <c r="D116" s="224"/>
      <c r="E116" s="224"/>
      <c r="F116" s="224"/>
      <c r="G116" s="224"/>
      <c r="H116" s="224"/>
      <c r="I116" s="224"/>
      <c r="J116" s="224"/>
    </row>
    <row r="117" spans="1:10" x14ac:dyDescent="0.2">
      <c r="A117" s="224"/>
      <c r="B117" s="224"/>
      <c r="C117" s="224"/>
      <c r="D117" s="224"/>
      <c r="E117" s="224"/>
      <c r="F117" s="224"/>
      <c r="G117" s="224"/>
      <c r="H117" s="224"/>
      <c r="I117" s="224"/>
      <c r="J117" s="224"/>
    </row>
    <row r="118" spans="1:10" x14ac:dyDescent="0.2">
      <c r="A118" s="224"/>
      <c r="B118" s="224"/>
      <c r="C118" s="224"/>
      <c r="D118" s="224"/>
      <c r="E118" s="224"/>
      <c r="F118" s="224"/>
      <c r="G118" s="224"/>
      <c r="H118" s="224"/>
      <c r="I118" s="224"/>
      <c r="J118" s="224"/>
    </row>
    <row r="119" spans="1:10" x14ac:dyDescent="0.2">
      <c r="A119" s="224"/>
      <c r="B119" s="224"/>
      <c r="C119" s="224"/>
      <c r="D119" s="224"/>
      <c r="E119" s="224"/>
      <c r="F119" s="224"/>
      <c r="G119" s="224"/>
      <c r="H119" s="224"/>
      <c r="I119" s="224"/>
      <c r="J119" s="224"/>
    </row>
    <row r="120" spans="1:10" x14ac:dyDescent="0.2">
      <c r="A120" s="224"/>
      <c r="B120" s="224"/>
      <c r="C120" s="224"/>
      <c r="D120" s="224"/>
      <c r="E120" s="224"/>
      <c r="F120" s="224"/>
      <c r="G120" s="224"/>
      <c r="H120" s="224"/>
      <c r="I120" s="224"/>
      <c r="J120" s="224"/>
    </row>
    <row r="121" spans="1:10" x14ac:dyDescent="0.2">
      <c r="A121" s="224"/>
      <c r="B121" s="224"/>
      <c r="C121" s="224"/>
      <c r="D121" s="224"/>
      <c r="E121" s="224"/>
      <c r="F121" s="224"/>
      <c r="G121" s="224"/>
      <c r="H121" s="224"/>
      <c r="I121" s="224"/>
      <c r="J121" s="224"/>
    </row>
    <row r="122" spans="1:10" x14ac:dyDescent="0.2">
      <c r="A122" s="224"/>
      <c r="B122" s="224"/>
      <c r="C122" s="224"/>
      <c r="D122" s="224"/>
      <c r="E122" s="224"/>
      <c r="F122" s="224"/>
      <c r="G122" s="224"/>
      <c r="H122" s="224"/>
      <c r="I122" s="224"/>
      <c r="J122" s="224"/>
    </row>
    <row r="123" spans="1:10" x14ac:dyDescent="0.2">
      <c r="A123" s="224"/>
      <c r="B123" s="224"/>
      <c r="C123" s="224"/>
      <c r="D123" s="224"/>
      <c r="E123" s="224"/>
      <c r="F123" s="224"/>
      <c r="G123" s="224"/>
      <c r="H123" s="224"/>
      <c r="I123" s="224"/>
      <c r="J123" s="224"/>
    </row>
    <row r="124" spans="1:10" x14ac:dyDescent="0.2">
      <c r="A124" s="224"/>
      <c r="B124" s="224"/>
      <c r="C124" s="224"/>
      <c r="D124" s="224"/>
      <c r="E124" s="224"/>
      <c r="F124" s="224"/>
      <c r="G124" s="224"/>
      <c r="H124" s="224"/>
      <c r="I124" s="224"/>
      <c r="J124" s="224"/>
    </row>
    <row r="125" spans="1:10" x14ac:dyDescent="0.2">
      <c r="A125" s="224"/>
      <c r="B125" s="224"/>
      <c r="C125" s="224"/>
      <c r="D125" s="224"/>
      <c r="E125" s="224"/>
      <c r="F125" s="224"/>
      <c r="G125" s="224"/>
      <c r="H125" s="224"/>
      <c r="I125" s="224"/>
      <c r="J125" s="224"/>
    </row>
    <row r="126" spans="1:10" x14ac:dyDescent="0.2">
      <c r="A126" s="224"/>
      <c r="B126" s="224"/>
      <c r="C126" s="224"/>
      <c r="D126" s="224"/>
      <c r="E126" s="224"/>
      <c r="F126" s="224"/>
      <c r="G126" s="224"/>
      <c r="H126" s="224"/>
      <c r="I126" s="224"/>
      <c r="J126" s="224"/>
    </row>
    <row r="127" spans="1:10" x14ac:dyDescent="0.2">
      <c r="A127" s="224"/>
      <c r="B127" s="224"/>
      <c r="C127" s="224"/>
      <c r="D127" s="224"/>
      <c r="E127" s="224"/>
      <c r="F127" s="224"/>
      <c r="G127" s="224"/>
      <c r="H127" s="224"/>
      <c r="I127" s="224"/>
      <c r="J127" s="224"/>
    </row>
    <row r="128" spans="1:10" x14ac:dyDescent="0.2">
      <c r="A128" s="224"/>
      <c r="B128" s="224"/>
      <c r="C128" s="224"/>
      <c r="D128" s="224"/>
      <c r="E128" s="224"/>
      <c r="F128" s="224"/>
      <c r="G128" s="224"/>
      <c r="H128" s="224"/>
      <c r="I128" s="224"/>
      <c r="J128" s="224"/>
    </row>
    <row r="129" spans="1:10" x14ac:dyDescent="0.2">
      <c r="A129" s="224"/>
      <c r="B129" s="224"/>
      <c r="C129" s="224"/>
      <c r="D129" s="224"/>
      <c r="E129" s="224"/>
      <c r="F129" s="224"/>
      <c r="G129" s="224"/>
      <c r="H129" s="224"/>
      <c r="I129" s="224"/>
      <c r="J129" s="224"/>
    </row>
    <row r="130" spans="1:10" x14ac:dyDescent="0.2">
      <c r="A130" s="224"/>
      <c r="B130" s="224"/>
      <c r="C130" s="224"/>
      <c r="D130" s="224"/>
      <c r="E130" s="224"/>
      <c r="F130" s="224"/>
      <c r="G130" s="224"/>
      <c r="H130" s="224"/>
      <c r="I130" s="224"/>
      <c r="J130" s="224"/>
    </row>
    <row r="131" spans="1:10" x14ac:dyDescent="0.2">
      <c r="A131" s="92"/>
      <c r="B131" s="92"/>
      <c r="C131" s="92"/>
      <c r="D131" s="92"/>
      <c r="E131" s="92"/>
      <c r="F131" s="92"/>
      <c r="G131" s="92"/>
      <c r="H131" s="92"/>
      <c r="I131" s="92"/>
      <c r="J131" s="92"/>
    </row>
    <row r="132" spans="1:10" x14ac:dyDescent="0.2">
      <c r="A132" s="92"/>
      <c r="B132" s="92"/>
      <c r="C132" s="92"/>
      <c r="D132" s="92"/>
      <c r="E132" s="92"/>
      <c r="F132" s="92"/>
      <c r="G132" s="92"/>
      <c r="H132" s="92"/>
      <c r="I132" s="92"/>
      <c r="J132" s="92"/>
    </row>
    <row r="133" spans="1:10" x14ac:dyDescent="0.2">
      <c r="A133" s="92"/>
      <c r="B133" s="92"/>
      <c r="C133" s="92"/>
      <c r="D133" s="92"/>
      <c r="E133" s="92"/>
      <c r="F133" s="92"/>
      <c r="G133" s="92"/>
      <c r="H133" s="92"/>
      <c r="I133" s="92"/>
      <c r="J133" s="92"/>
    </row>
    <row r="134" spans="1:10" x14ac:dyDescent="0.2">
      <c r="A134" s="92"/>
      <c r="B134" s="92"/>
      <c r="C134" s="92"/>
      <c r="D134" s="92"/>
      <c r="E134" s="92"/>
      <c r="F134" s="92"/>
      <c r="G134" s="92"/>
      <c r="H134" s="92"/>
      <c r="I134" s="92"/>
      <c r="J134" s="92"/>
    </row>
    <row r="135" spans="1:10" x14ac:dyDescent="0.2">
      <c r="A135" s="92"/>
      <c r="B135" s="92"/>
      <c r="C135" s="92"/>
      <c r="D135" s="92"/>
      <c r="E135" s="92"/>
      <c r="F135" s="92"/>
      <c r="G135" s="92"/>
      <c r="H135" s="92"/>
      <c r="I135" s="92"/>
      <c r="J135" s="92"/>
    </row>
    <row r="136" spans="1:10" x14ac:dyDescent="0.2">
      <c r="A136" s="92"/>
      <c r="B136" s="92"/>
      <c r="C136" s="92"/>
      <c r="D136" s="92"/>
      <c r="E136" s="92"/>
      <c r="F136" s="92"/>
      <c r="G136" s="92"/>
      <c r="H136" s="92"/>
      <c r="I136" s="92"/>
      <c r="J136" s="92"/>
    </row>
    <row r="137" spans="1:10" x14ac:dyDescent="0.2">
      <c r="A137" s="92"/>
      <c r="B137" s="92"/>
      <c r="C137" s="92"/>
      <c r="D137" s="92"/>
      <c r="E137" s="92"/>
      <c r="F137" s="92"/>
      <c r="G137" s="92"/>
      <c r="H137" s="92"/>
      <c r="I137" s="92"/>
      <c r="J137" s="92"/>
    </row>
    <row r="138" spans="1:10" x14ac:dyDescent="0.2">
      <c r="A138" s="92"/>
      <c r="B138" s="92"/>
      <c r="C138" s="92"/>
      <c r="D138" s="92"/>
      <c r="E138" s="92"/>
      <c r="F138" s="92"/>
      <c r="G138" s="92"/>
      <c r="H138" s="92"/>
      <c r="I138" s="92"/>
      <c r="J138" s="92"/>
    </row>
    <row r="139" spans="1:10" x14ac:dyDescent="0.2">
      <c r="A139" s="92"/>
      <c r="B139" s="92"/>
      <c r="C139" s="92"/>
      <c r="D139" s="92"/>
      <c r="E139" s="92"/>
      <c r="F139" s="92"/>
      <c r="G139" s="92"/>
      <c r="H139" s="92"/>
      <c r="I139" s="92"/>
      <c r="J139" s="92"/>
    </row>
    <row r="140" spans="1:10" x14ac:dyDescent="0.2">
      <c r="A140" s="92"/>
      <c r="B140" s="92"/>
      <c r="C140" s="92"/>
      <c r="D140" s="92"/>
      <c r="E140" s="92"/>
      <c r="F140" s="92"/>
      <c r="G140" s="92"/>
      <c r="H140" s="92"/>
      <c r="I140" s="92"/>
      <c r="J140" s="92"/>
    </row>
    <row r="141" spans="1:10" x14ac:dyDescent="0.2">
      <c r="A141" s="92"/>
      <c r="B141" s="92"/>
      <c r="C141" s="92"/>
      <c r="D141" s="92"/>
      <c r="E141" s="92"/>
      <c r="F141" s="92"/>
      <c r="G141" s="92"/>
      <c r="H141" s="92"/>
      <c r="I141" s="92"/>
      <c r="J141" s="92"/>
    </row>
    <row r="142" spans="1:10" x14ac:dyDescent="0.2">
      <c r="A142" s="92"/>
      <c r="B142" s="92"/>
      <c r="C142" s="92"/>
      <c r="D142" s="92"/>
      <c r="E142" s="92"/>
      <c r="F142" s="92"/>
      <c r="G142" s="92"/>
      <c r="H142" s="92"/>
      <c r="I142" s="92"/>
      <c r="J142" s="92"/>
    </row>
    <row r="143" spans="1:10" x14ac:dyDescent="0.2">
      <c r="A143" s="92"/>
      <c r="B143" s="92"/>
      <c r="C143" s="92"/>
      <c r="D143" s="92"/>
      <c r="E143" s="92"/>
      <c r="F143" s="92"/>
      <c r="G143" s="92"/>
      <c r="H143" s="92"/>
      <c r="I143" s="92"/>
      <c r="J143" s="92"/>
    </row>
    <row r="144" spans="1:10" x14ac:dyDescent="0.2">
      <c r="A144" s="92"/>
      <c r="B144" s="92"/>
      <c r="C144" s="92"/>
      <c r="D144" s="92"/>
      <c r="E144" s="92"/>
      <c r="F144" s="92"/>
      <c r="G144" s="92"/>
      <c r="H144" s="92"/>
      <c r="I144" s="92"/>
      <c r="J144" s="92"/>
    </row>
    <row r="145" spans="1:10" x14ac:dyDescent="0.2">
      <c r="A145" s="92"/>
      <c r="B145" s="92"/>
      <c r="C145" s="92"/>
      <c r="D145" s="92"/>
      <c r="E145" s="92"/>
      <c r="F145" s="92"/>
      <c r="G145" s="92"/>
      <c r="H145" s="92"/>
      <c r="I145" s="92"/>
      <c r="J145" s="92"/>
    </row>
    <row r="146" spans="1:10" x14ac:dyDescent="0.2">
      <c r="A146" s="92"/>
      <c r="B146" s="92"/>
      <c r="C146" s="92"/>
      <c r="D146" s="92"/>
      <c r="E146" s="92"/>
      <c r="F146" s="92"/>
      <c r="G146" s="92"/>
      <c r="H146" s="92"/>
      <c r="I146" s="92"/>
      <c r="J146" s="92"/>
    </row>
    <row r="147" spans="1:10" x14ac:dyDescent="0.2">
      <c r="A147" s="92"/>
      <c r="B147" s="92"/>
      <c r="C147" s="92"/>
      <c r="D147" s="92"/>
      <c r="E147" s="92"/>
      <c r="F147" s="92"/>
      <c r="G147" s="92"/>
      <c r="H147" s="92"/>
      <c r="I147" s="92"/>
      <c r="J147" s="92"/>
    </row>
    <row r="148" spans="1:10" x14ac:dyDescent="0.2">
      <c r="A148" s="92"/>
      <c r="B148" s="92"/>
      <c r="C148" s="92"/>
      <c r="D148" s="92"/>
      <c r="E148" s="92"/>
      <c r="F148" s="92"/>
      <c r="G148" s="92"/>
      <c r="H148" s="92"/>
      <c r="I148" s="92"/>
      <c r="J148" s="92"/>
    </row>
    <row r="149" spans="1:10" x14ac:dyDescent="0.2">
      <c r="A149" s="92"/>
      <c r="B149" s="92"/>
      <c r="C149" s="92"/>
      <c r="D149" s="92"/>
      <c r="E149" s="92"/>
      <c r="F149" s="92"/>
      <c r="G149" s="92"/>
      <c r="H149" s="92"/>
      <c r="I149" s="92"/>
      <c r="J149" s="92"/>
    </row>
    <row r="150" spans="1:10" x14ac:dyDescent="0.2">
      <c r="A150" s="92"/>
      <c r="B150" s="92"/>
      <c r="C150" s="92"/>
      <c r="D150" s="92"/>
      <c r="E150" s="92"/>
      <c r="F150" s="92"/>
      <c r="G150" s="92"/>
      <c r="H150" s="92"/>
      <c r="I150" s="92"/>
      <c r="J150" s="92"/>
    </row>
    <row r="151" spans="1:10" x14ac:dyDescent="0.2">
      <c r="A151" s="92"/>
      <c r="B151" s="92"/>
      <c r="C151" s="92"/>
      <c r="D151" s="92"/>
      <c r="E151" s="92"/>
      <c r="F151" s="92"/>
      <c r="G151" s="92"/>
      <c r="H151" s="92"/>
      <c r="I151" s="92"/>
      <c r="J151" s="92"/>
    </row>
    <row r="152" spans="1:10" x14ac:dyDescent="0.2">
      <c r="A152" s="92"/>
      <c r="B152" s="92"/>
      <c r="C152" s="92"/>
      <c r="D152" s="92"/>
      <c r="E152" s="92"/>
      <c r="F152" s="92"/>
      <c r="G152" s="92"/>
      <c r="H152" s="92"/>
      <c r="I152" s="92"/>
      <c r="J152" s="92"/>
    </row>
    <row r="153" spans="1:10" x14ac:dyDescent="0.2">
      <c r="A153" s="92"/>
      <c r="B153" s="92"/>
      <c r="C153" s="92"/>
      <c r="D153" s="92"/>
      <c r="E153" s="92"/>
      <c r="F153" s="92"/>
      <c r="G153" s="92"/>
      <c r="H153" s="92"/>
      <c r="I153" s="92"/>
      <c r="J153" s="92"/>
    </row>
    <row r="154" spans="1:10" x14ac:dyDescent="0.2">
      <c r="A154" s="92"/>
      <c r="B154" s="92"/>
      <c r="C154" s="92"/>
      <c r="D154" s="92"/>
      <c r="E154" s="92"/>
      <c r="F154" s="92"/>
      <c r="G154" s="92"/>
      <c r="H154" s="92"/>
      <c r="I154" s="92"/>
      <c r="J154" s="92"/>
    </row>
    <row r="155" spans="1:10" x14ac:dyDescent="0.2">
      <c r="A155" s="92"/>
      <c r="B155" s="92"/>
      <c r="C155" s="92"/>
      <c r="D155" s="92"/>
      <c r="E155" s="92"/>
      <c r="F155" s="92"/>
      <c r="G155" s="92"/>
      <c r="H155" s="92"/>
      <c r="I155" s="92"/>
      <c r="J155" s="92"/>
    </row>
    <row r="156" spans="1:10" x14ac:dyDescent="0.2">
      <c r="A156" s="92"/>
      <c r="B156" s="92"/>
      <c r="C156" s="92"/>
      <c r="D156" s="92"/>
      <c r="E156" s="92"/>
      <c r="F156" s="92"/>
      <c r="G156" s="92"/>
      <c r="H156" s="92"/>
      <c r="I156" s="92"/>
      <c r="J156" s="92"/>
    </row>
    <row r="157" spans="1:10" x14ac:dyDescent="0.2">
      <c r="A157" s="92"/>
      <c r="B157" s="92"/>
      <c r="C157" s="92"/>
      <c r="D157" s="92"/>
      <c r="E157" s="92"/>
      <c r="F157" s="92"/>
      <c r="G157" s="92"/>
      <c r="H157" s="92"/>
      <c r="I157" s="92"/>
      <c r="J157" s="92"/>
    </row>
    <row r="158" spans="1:10" x14ac:dyDescent="0.2">
      <c r="A158" s="92"/>
      <c r="B158" s="92"/>
      <c r="C158" s="92"/>
      <c r="D158" s="92"/>
      <c r="E158" s="92"/>
      <c r="F158" s="92"/>
      <c r="G158" s="92"/>
      <c r="H158" s="92"/>
      <c r="I158" s="92"/>
      <c r="J158" s="92"/>
    </row>
    <row r="159" spans="1:10" x14ac:dyDescent="0.2">
      <c r="A159" s="92"/>
      <c r="B159" s="92"/>
      <c r="C159" s="92"/>
      <c r="D159" s="92"/>
      <c r="E159" s="92"/>
      <c r="F159" s="92"/>
      <c r="G159" s="92"/>
      <c r="H159" s="92"/>
      <c r="I159" s="92"/>
      <c r="J159" s="92"/>
    </row>
    <row r="160" spans="1:10" x14ac:dyDescent="0.2">
      <c r="A160" s="92"/>
      <c r="B160" s="92"/>
      <c r="C160" s="92"/>
      <c r="D160" s="92"/>
      <c r="E160" s="92"/>
      <c r="F160" s="92"/>
      <c r="G160" s="92"/>
      <c r="H160" s="92"/>
      <c r="I160" s="92"/>
      <c r="J160" s="92"/>
    </row>
    <row r="161" spans="1:10" x14ac:dyDescent="0.2">
      <c r="A161" s="92"/>
      <c r="B161" s="92"/>
      <c r="C161" s="92"/>
      <c r="D161" s="92"/>
      <c r="E161" s="92"/>
      <c r="F161" s="92"/>
      <c r="G161" s="92"/>
      <c r="H161" s="92"/>
      <c r="I161" s="92"/>
      <c r="J161" s="92"/>
    </row>
    <row r="162" spans="1:10" x14ac:dyDescent="0.2">
      <c r="A162" s="92"/>
      <c r="B162" s="92"/>
      <c r="C162" s="92"/>
      <c r="D162" s="92"/>
      <c r="E162" s="92"/>
      <c r="F162" s="92"/>
      <c r="G162" s="92"/>
      <c r="H162" s="92"/>
      <c r="I162" s="92"/>
      <c r="J162" s="92"/>
    </row>
    <row r="163" spans="1:10" x14ac:dyDescent="0.2">
      <c r="A163" s="92"/>
      <c r="B163" s="92"/>
      <c r="C163" s="92"/>
      <c r="D163" s="92"/>
      <c r="E163" s="92"/>
      <c r="F163" s="92"/>
      <c r="G163" s="92"/>
      <c r="H163" s="92"/>
      <c r="I163" s="92"/>
      <c r="J163" s="92"/>
    </row>
    <row r="164" spans="1:10" x14ac:dyDescent="0.2">
      <c r="A164" s="92"/>
      <c r="B164" s="92"/>
      <c r="C164" s="92"/>
      <c r="D164" s="92"/>
      <c r="E164" s="92"/>
      <c r="F164" s="92"/>
      <c r="G164" s="92"/>
      <c r="H164" s="92"/>
      <c r="I164" s="92"/>
      <c r="J164" s="92"/>
    </row>
    <row r="165" spans="1:10" x14ac:dyDescent="0.2">
      <c r="A165" s="92"/>
      <c r="B165" s="92"/>
      <c r="C165" s="92"/>
      <c r="D165" s="92"/>
      <c r="E165" s="92"/>
      <c r="F165" s="92"/>
      <c r="G165" s="92"/>
      <c r="H165" s="92"/>
      <c r="I165" s="92"/>
      <c r="J165" s="92"/>
    </row>
    <row r="166" spans="1:10" x14ac:dyDescent="0.2">
      <c r="A166" s="92"/>
      <c r="B166" s="92"/>
      <c r="C166" s="92"/>
      <c r="D166" s="92"/>
      <c r="E166" s="92"/>
      <c r="F166" s="92"/>
      <c r="G166" s="92"/>
      <c r="H166" s="92"/>
      <c r="I166" s="92"/>
      <c r="J166" s="92"/>
    </row>
    <row r="167" spans="1:10" x14ac:dyDescent="0.2">
      <c r="A167" s="92"/>
      <c r="B167" s="92"/>
      <c r="C167" s="92"/>
      <c r="D167" s="92"/>
      <c r="E167" s="92"/>
      <c r="F167" s="92"/>
      <c r="G167" s="92"/>
      <c r="H167" s="92"/>
      <c r="I167" s="92"/>
      <c r="J167" s="92"/>
    </row>
    <row r="168" spans="1:10" x14ac:dyDescent="0.2">
      <c r="A168" s="92"/>
      <c r="B168" s="92"/>
      <c r="C168" s="92"/>
      <c r="D168" s="92"/>
      <c r="E168" s="92"/>
      <c r="F168" s="92"/>
      <c r="G168" s="92"/>
      <c r="H168" s="92"/>
      <c r="I168" s="92"/>
      <c r="J168" s="92"/>
    </row>
    <row r="169" spans="1:10" x14ac:dyDescent="0.2">
      <c r="A169" s="92"/>
      <c r="B169" s="92"/>
      <c r="C169" s="92"/>
      <c r="D169" s="92"/>
      <c r="E169" s="92"/>
      <c r="F169" s="92"/>
      <c r="G169" s="92"/>
      <c r="H169" s="92"/>
      <c r="I169" s="92"/>
      <c r="J169" s="92"/>
    </row>
    <row r="170" spans="1:10" x14ac:dyDescent="0.2">
      <c r="A170" s="92"/>
      <c r="B170" s="92"/>
      <c r="C170" s="92"/>
      <c r="D170" s="92"/>
      <c r="E170" s="92"/>
      <c r="F170" s="92"/>
      <c r="G170" s="92"/>
      <c r="H170" s="92"/>
      <c r="I170" s="92"/>
      <c r="J170" s="92"/>
    </row>
    <row r="171" spans="1:10" x14ac:dyDescent="0.2">
      <c r="A171" s="92"/>
      <c r="B171" s="92"/>
      <c r="C171" s="92"/>
      <c r="D171" s="92"/>
      <c r="E171" s="92"/>
      <c r="F171" s="92"/>
      <c r="G171" s="92"/>
      <c r="H171" s="92"/>
      <c r="I171" s="92"/>
      <c r="J171" s="92"/>
    </row>
    <row r="172" spans="1:10" x14ac:dyDescent="0.2">
      <c r="A172" s="92"/>
      <c r="B172" s="92"/>
      <c r="C172" s="92"/>
      <c r="D172" s="92"/>
      <c r="E172" s="92"/>
      <c r="F172" s="92"/>
      <c r="G172" s="92"/>
      <c r="H172" s="92"/>
      <c r="I172" s="92"/>
      <c r="J172" s="92"/>
    </row>
    <row r="173" spans="1:10" x14ac:dyDescent="0.2">
      <c r="A173" s="92"/>
      <c r="B173" s="92"/>
      <c r="C173" s="92"/>
      <c r="D173" s="92"/>
      <c r="E173" s="92"/>
      <c r="F173" s="92"/>
      <c r="G173" s="92"/>
      <c r="H173" s="92"/>
      <c r="I173" s="92"/>
      <c r="J173" s="92"/>
    </row>
    <row r="174" spans="1:10" x14ac:dyDescent="0.2">
      <c r="A174" s="92"/>
      <c r="B174" s="92"/>
      <c r="C174" s="92"/>
      <c r="D174" s="92"/>
      <c r="E174" s="92"/>
      <c r="F174" s="92"/>
      <c r="G174" s="92"/>
      <c r="H174" s="92"/>
      <c r="I174" s="92"/>
      <c r="J174" s="92"/>
    </row>
    <row r="175" spans="1:10" x14ac:dyDescent="0.2">
      <c r="A175" s="92"/>
      <c r="B175" s="92"/>
      <c r="C175" s="92"/>
      <c r="D175" s="92"/>
      <c r="E175" s="92"/>
      <c r="F175" s="92"/>
      <c r="G175" s="92"/>
      <c r="H175" s="92"/>
      <c r="I175" s="92"/>
      <c r="J175" s="92"/>
    </row>
    <row r="176" spans="1:10" x14ac:dyDescent="0.2">
      <c r="A176" s="92"/>
      <c r="B176" s="92"/>
      <c r="C176" s="92"/>
      <c r="D176" s="92"/>
      <c r="E176" s="92"/>
      <c r="F176" s="92"/>
      <c r="G176" s="92"/>
      <c r="H176" s="92"/>
      <c r="I176" s="92"/>
      <c r="J176" s="92"/>
    </row>
    <row r="177" spans="1:10" x14ac:dyDescent="0.2">
      <c r="A177" s="92"/>
      <c r="B177" s="92"/>
      <c r="C177" s="92"/>
      <c r="D177" s="92"/>
      <c r="E177" s="92"/>
      <c r="F177" s="92"/>
      <c r="G177" s="92"/>
      <c r="H177" s="92"/>
      <c r="I177" s="92"/>
      <c r="J177" s="92"/>
    </row>
    <row r="178" spans="1:10" x14ac:dyDescent="0.2">
      <c r="A178" s="92"/>
      <c r="B178" s="92"/>
      <c r="C178" s="92"/>
      <c r="D178" s="92"/>
      <c r="E178" s="92"/>
      <c r="F178" s="92"/>
      <c r="G178" s="92"/>
      <c r="H178" s="92"/>
      <c r="I178" s="92"/>
      <c r="J178" s="92"/>
    </row>
    <row r="179" spans="1:10" x14ac:dyDescent="0.2">
      <c r="A179" s="92"/>
      <c r="B179" s="92"/>
      <c r="C179" s="92"/>
      <c r="D179" s="92"/>
      <c r="E179" s="92"/>
      <c r="F179" s="92"/>
      <c r="G179" s="92"/>
      <c r="H179" s="92"/>
      <c r="I179" s="92"/>
      <c r="J179" s="92"/>
    </row>
    <row r="180" spans="1:10" x14ac:dyDescent="0.2">
      <c r="A180" s="92"/>
      <c r="B180" s="92"/>
      <c r="C180" s="92"/>
      <c r="D180" s="92"/>
      <c r="E180" s="92"/>
      <c r="F180" s="92"/>
      <c r="G180" s="92"/>
      <c r="H180" s="92"/>
      <c r="I180" s="92"/>
      <c r="J180" s="92"/>
    </row>
    <row r="181" spans="1:10" x14ac:dyDescent="0.2">
      <c r="A181" s="92"/>
      <c r="B181" s="92"/>
      <c r="C181" s="92"/>
      <c r="D181" s="92"/>
      <c r="E181" s="92"/>
      <c r="F181" s="92"/>
      <c r="G181" s="92"/>
      <c r="H181" s="92"/>
      <c r="I181" s="92"/>
      <c r="J181" s="92"/>
    </row>
    <row r="182" spans="1:10" x14ac:dyDescent="0.2">
      <c r="A182" s="92"/>
      <c r="B182" s="92"/>
      <c r="C182" s="92"/>
      <c r="D182" s="92"/>
      <c r="E182" s="92"/>
      <c r="F182" s="92"/>
      <c r="G182" s="92"/>
      <c r="H182" s="92"/>
      <c r="I182" s="92"/>
      <c r="J182" s="92"/>
    </row>
    <row r="183" spans="1:10" x14ac:dyDescent="0.2">
      <c r="A183" s="92"/>
      <c r="B183" s="92"/>
      <c r="C183" s="92"/>
      <c r="D183" s="92"/>
      <c r="E183" s="92"/>
      <c r="F183" s="92"/>
      <c r="G183" s="92"/>
      <c r="H183" s="92"/>
      <c r="I183" s="92"/>
      <c r="J183" s="92"/>
    </row>
    <row r="184" spans="1:10" x14ac:dyDescent="0.2">
      <c r="A184" s="92"/>
      <c r="B184" s="92"/>
      <c r="C184" s="92"/>
      <c r="D184" s="92"/>
      <c r="E184" s="92"/>
      <c r="F184" s="92"/>
      <c r="G184" s="92"/>
      <c r="H184" s="92"/>
      <c r="I184" s="92"/>
      <c r="J184" s="92"/>
    </row>
    <row r="185" spans="1:10" x14ac:dyDescent="0.2">
      <c r="A185" s="92"/>
      <c r="B185" s="92"/>
      <c r="C185" s="92"/>
      <c r="D185" s="92"/>
      <c r="E185" s="92"/>
      <c r="F185" s="92"/>
      <c r="G185" s="92"/>
      <c r="H185" s="92"/>
      <c r="I185" s="92"/>
      <c r="J185" s="92"/>
    </row>
    <row r="186" spans="1:10" x14ac:dyDescent="0.2">
      <c r="A186" s="92"/>
      <c r="B186" s="92"/>
      <c r="C186" s="92"/>
      <c r="D186" s="92"/>
      <c r="E186" s="92"/>
      <c r="F186" s="92"/>
      <c r="G186" s="92"/>
      <c r="H186" s="92"/>
      <c r="I186" s="92"/>
      <c r="J186" s="92"/>
    </row>
    <row r="187" spans="1:10" x14ac:dyDescent="0.2">
      <c r="A187" s="92"/>
      <c r="B187" s="92"/>
      <c r="C187" s="92"/>
      <c r="D187" s="92"/>
      <c r="E187" s="92"/>
      <c r="F187" s="92"/>
      <c r="G187" s="92"/>
      <c r="H187" s="92"/>
      <c r="I187" s="92"/>
      <c r="J187" s="92"/>
    </row>
    <row r="188" spans="1:10" x14ac:dyDescent="0.2">
      <c r="A188" s="92"/>
      <c r="B188" s="92"/>
      <c r="C188" s="92"/>
      <c r="D188" s="92"/>
      <c r="E188" s="92"/>
      <c r="F188" s="92"/>
      <c r="G188" s="92"/>
      <c r="H188" s="92"/>
      <c r="I188" s="92"/>
      <c r="J188" s="92"/>
    </row>
    <row r="189" spans="1:10" x14ac:dyDescent="0.2">
      <c r="A189" s="92"/>
      <c r="B189" s="92"/>
      <c r="C189" s="92"/>
      <c r="D189" s="92"/>
      <c r="E189" s="92"/>
      <c r="F189" s="92"/>
      <c r="G189" s="92"/>
      <c r="H189" s="92"/>
      <c r="I189" s="92"/>
      <c r="J189" s="92"/>
    </row>
    <row r="190" spans="1:10" x14ac:dyDescent="0.2">
      <c r="A190" s="92"/>
      <c r="B190" s="92"/>
      <c r="C190" s="92"/>
      <c r="D190" s="92"/>
      <c r="E190" s="92"/>
      <c r="F190" s="92"/>
      <c r="G190" s="92"/>
      <c r="H190" s="92"/>
      <c r="I190" s="92"/>
      <c r="J190" s="92"/>
    </row>
    <row r="191" spans="1:10" x14ac:dyDescent="0.2">
      <c r="A191" s="92"/>
      <c r="B191" s="92"/>
      <c r="C191" s="92"/>
      <c r="D191" s="92"/>
      <c r="E191" s="92"/>
      <c r="F191" s="92"/>
      <c r="G191" s="92"/>
      <c r="H191" s="92"/>
      <c r="I191" s="92"/>
      <c r="J191" s="92"/>
    </row>
    <row r="192" spans="1:10" x14ac:dyDescent="0.2">
      <c r="A192" s="92"/>
      <c r="B192" s="92"/>
      <c r="C192" s="92"/>
      <c r="D192" s="92"/>
      <c r="E192" s="92"/>
      <c r="F192" s="92"/>
      <c r="G192" s="92"/>
      <c r="H192" s="92"/>
      <c r="I192" s="92"/>
      <c r="J192" s="92"/>
    </row>
    <row r="193" spans="1:10" x14ac:dyDescent="0.2">
      <c r="A193" s="92"/>
      <c r="B193" s="92"/>
      <c r="C193" s="92"/>
      <c r="D193" s="92"/>
      <c r="E193" s="92"/>
      <c r="F193" s="92"/>
      <c r="G193" s="92"/>
      <c r="H193" s="92"/>
      <c r="I193" s="92"/>
      <c r="J193" s="92"/>
    </row>
    <row r="194" spans="1:10" x14ac:dyDescent="0.2">
      <c r="A194" s="92"/>
      <c r="B194" s="92"/>
      <c r="C194" s="92"/>
      <c r="D194" s="92"/>
      <c r="E194" s="92"/>
      <c r="F194" s="92"/>
      <c r="G194" s="92"/>
      <c r="H194" s="92"/>
      <c r="I194" s="92"/>
      <c r="J194" s="92"/>
    </row>
    <row r="195" spans="1:10" x14ac:dyDescent="0.2">
      <c r="A195" s="92"/>
      <c r="B195" s="92"/>
      <c r="C195" s="92"/>
      <c r="D195" s="92"/>
      <c r="E195" s="92"/>
      <c r="F195" s="92"/>
      <c r="G195" s="92"/>
      <c r="H195" s="92"/>
      <c r="I195" s="92"/>
      <c r="J195" s="92"/>
    </row>
    <row r="196" spans="1:10" x14ac:dyDescent="0.2">
      <c r="A196" s="92"/>
      <c r="B196" s="92"/>
      <c r="C196" s="92"/>
      <c r="D196" s="92"/>
      <c r="E196" s="92"/>
      <c r="F196" s="92"/>
      <c r="G196" s="92"/>
      <c r="H196" s="92"/>
      <c r="I196" s="92"/>
      <c r="J196" s="92"/>
    </row>
    <row r="197" spans="1:10" x14ac:dyDescent="0.2">
      <c r="A197" s="92"/>
      <c r="B197" s="92"/>
      <c r="C197" s="92"/>
      <c r="D197" s="92"/>
      <c r="E197" s="92"/>
      <c r="F197" s="92"/>
      <c r="G197" s="92"/>
      <c r="H197" s="92"/>
      <c r="I197" s="92"/>
      <c r="J197" s="92"/>
    </row>
    <row r="198" spans="1:10" x14ac:dyDescent="0.2">
      <c r="A198" s="92"/>
      <c r="B198" s="92"/>
      <c r="C198" s="92"/>
      <c r="D198" s="92"/>
      <c r="E198" s="92"/>
      <c r="F198" s="92"/>
      <c r="G198" s="92"/>
      <c r="H198" s="92"/>
      <c r="I198" s="92"/>
      <c r="J198" s="92"/>
    </row>
    <row r="199" spans="1:10" x14ac:dyDescent="0.2">
      <c r="A199" s="92"/>
      <c r="B199" s="92"/>
      <c r="C199" s="92"/>
      <c r="D199" s="92"/>
      <c r="E199" s="92"/>
      <c r="F199" s="92"/>
      <c r="G199" s="92"/>
      <c r="H199" s="92"/>
      <c r="I199" s="92"/>
      <c r="J199" s="92"/>
    </row>
    <row r="200" spans="1:10" x14ac:dyDescent="0.2">
      <c r="A200" s="92"/>
      <c r="B200" s="92"/>
      <c r="C200" s="92"/>
      <c r="D200" s="92"/>
      <c r="E200" s="92"/>
      <c r="F200" s="92"/>
      <c r="G200" s="92"/>
      <c r="H200" s="92"/>
      <c r="I200" s="92"/>
      <c r="J200" s="92"/>
    </row>
    <row r="201" spans="1:10" x14ac:dyDescent="0.2">
      <c r="A201" s="92"/>
      <c r="B201" s="92"/>
      <c r="C201" s="92"/>
      <c r="D201" s="92"/>
      <c r="E201" s="92"/>
      <c r="F201" s="92"/>
      <c r="G201" s="92"/>
      <c r="H201" s="92"/>
      <c r="I201" s="92"/>
      <c r="J201" s="92"/>
    </row>
    <row r="202" spans="1:10" x14ac:dyDescent="0.2">
      <c r="A202" s="92"/>
      <c r="B202" s="92"/>
      <c r="C202" s="92"/>
      <c r="D202" s="92"/>
      <c r="E202" s="92"/>
      <c r="F202" s="92"/>
      <c r="G202" s="92"/>
      <c r="H202" s="92"/>
      <c r="I202" s="92"/>
      <c r="J202" s="92"/>
    </row>
    <row r="203" spans="1:10" x14ac:dyDescent="0.2">
      <c r="A203" s="92"/>
      <c r="B203" s="92"/>
      <c r="C203" s="92"/>
      <c r="D203" s="92"/>
      <c r="E203" s="92"/>
      <c r="F203" s="92"/>
      <c r="G203" s="92"/>
      <c r="H203" s="92"/>
      <c r="I203" s="92"/>
      <c r="J203" s="92"/>
    </row>
    <row r="204" spans="1:10" x14ac:dyDescent="0.2">
      <c r="A204" s="92"/>
      <c r="B204" s="92"/>
      <c r="C204" s="92"/>
      <c r="D204" s="92"/>
      <c r="E204" s="92"/>
      <c r="F204" s="92"/>
      <c r="G204" s="92"/>
      <c r="H204" s="92"/>
      <c r="I204" s="92"/>
      <c r="J204" s="92"/>
    </row>
    <row r="205" spans="1:10" x14ac:dyDescent="0.2">
      <c r="A205" s="92"/>
      <c r="B205" s="92"/>
      <c r="C205" s="92"/>
      <c r="D205" s="92"/>
      <c r="E205" s="92"/>
      <c r="F205" s="92"/>
      <c r="G205" s="92"/>
      <c r="H205" s="92"/>
      <c r="I205" s="92"/>
      <c r="J205" s="92"/>
    </row>
    <row r="206" spans="1:10" x14ac:dyDescent="0.2">
      <c r="A206" s="92"/>
      <c r="B206" s="92"/>
      <c r="C206" s="92"/>
      <c r="D206" s="92"/>
      <c r="E206" s="92"/>
      <c r="F206" s="92"/>
      <c r="G206" s="92"/>
      <c r="H206" s="92"/>
      <c r="I206" s="92"/>
      <c r="J206" s="92"/>
    </row>
    <row r="207" spans="1:10" x14ac:dyDescent="0.2">
      <c r="A207" s="92"/>
      <c r="B207" s="92"/>
      <c r="C207" s="92"/>
      <c r="D207" s="92"/>
      <c r="E207" s="92"/>
      <c r="F207" s="92"/>
      <c r="G207" s="92"/>
      <c r="H207" s="92"/>
      <c r="I207" s="92"/>
      <c r="J207" s="92"/>
    </row>
    <row r="208" spans="1:10" x14ac:dyDescent="0.2">
      <c r="A208" s="92"/>
      <c r="B208" s="92"/>
      <c r="C208" s="92"/>
      <c r="D208" s="92"/>
      <c r="E208" s="92"/>
      <c r="F208" s="92"/>
      <c r="G208" s="92"/>
      <c r="H208" s="92"/>
      <c r="I208" s="92"/>
      <c r="J208" s="92"/>
    </row>
    <row r="209" spans="1:10" x14ac:dyDescent="0.2">
      <c r="A209" s="92"/>
      <c r="B209" s="92"/>
      <c r="C209" s="92"/>
      <c r="D209" s="92"/>
      <c r="E209" s="92"/>
      <c r="F209" s="92"/>
      <c r="G209" s="92"/>
      <c r="H209" s="92"/>
      <c r="I209" s="92"/>
      <c r="J209" s="92"/>
    </row>
    <row r="210" spans="1:10" x14ac:dyDescent="0.2">
      <c r="A210" s="92"/>
      <c r="B210" s="92"/>
      <c r="C210" s="92"/>
      <c r="D210" s="92"/>
      <c r="E210" s="92"/>
      <c r="F210" s="92"/>
      <c r="G210" s="92"/>
      <c r="H210" s="92"/>
      <c r="I210" s="92"/>
      <c r="J210" s="92"/>
    </row>
    <row r="211" spans="1:10" x14ac:dyDescent="0.2">
      <c r="A211" s="92"/>
      <c r="B211" s="92"/>
      <c r="C211" s="92"/>
      <c r="D211" s="92"/>
      <c r="E211" s="92"/>
      <c r="F211" s="92"/>
      <c r="G211" s="92"/>
      <c r="H211" s="92"/>
      <c r="I211" s="92"/>
      <c r="J211" s="92"/>
    </row>
    <row r="212" spans="1:10" x14ac:dyDescent="0.2">
      <c r="A212" s="92"/>
      <c r="B212" s="92"/>
      <c r="C212" s="92"/>
      <c r="D212" s="92"/>
      <c r="E212" s="92"/>
      <c r="F212" s="92"/>
      <c r="G212" s="92"/>
      <c r="H212" s="92"/>
      <c r="I212" s="92"/>
      <c r="J212" s="92"/>
    </row>
    <row r="213" spans="1:10" x14ac:dyDescent="0.2">
      <c r="A213" s="92"/>
      <c r="B213" s="92"/>
      <c r="C213" s="92"/>
      <c r="D213" s="92"/>
      <c r="E213" s="92"/>
      <c r="F213" s="92"/>
      <c r="G213" s="92"/>
      <c r="H213" s="92"/>
      <c r="I213" s="92"/>
      <c r="J213" s="92"/>
    </row>
    <row r="214" spans="1:10" x14ac:dyDescent="0.2">
      <c r="A214" s="92"/>
      <c r="B214" s="92"/>
      <c r="C214" s="92"/>
      <c r="D214" s="92"/>
      <c r="E214" s="92"/>
      <c r="F214" s="92"/>
      <c r="G214" s="92"/>
      <c r="H214" s="92"/>
      <c r="I214" s="92"/>
      <c r="J214" s="92"/>
    </row>
    <row r="215" spans="1:10" x14ac:dyDescent="0.2">
      <c r="A215" s="92"/>
      <c r="B215" s="92"/>
      <c r="C215" s="92"/>
      <c r="D215" s="92"/>
      <c r="E215" s="92"/>
      <c r="F215" s="92"/>
      <c r="G215" s="92"/>
      <c r="H215" s="92"/>
      <c r="I215" s="92"/>
      <c r="J215" s="92"/>
    </row>
    <row r="216" spans="1:10" x14ac:dyDescent="0.2">
      <c r="A216" s="92"/>
      <c r="B216" s="92"/>
      <c r="C216" s="92"/>
      <c r="D216" s="92"/>
      <c r="E216" s="92"/>
      <c r="F216" s="92"/>
      <c r="G216" s="92"/>
      <c r="H216" s="92"/>
      <c r="I216" s="92"/>
      <c r="J216" s="92"/>
    </row>
    <row r="217" spans="1:10" x14ac:dyDescent="0.2">
      <c r="A217" s="92"/>
      <c r="B217" s="92"/>
      <c r="C217" s="92"/>
      <c r="D217" s="92"/>
      <c r="E217" s="92"/>
      <c r="F217" s="92"/>
      <c r="G217" s="92"/>
      <c r="H217" s="92"/>
      <c r="I217" s="92"/>
      <c r="J217" s="92"/>
    </row>
    <row r="218" spans="1:10" x14ac:dyDescent="0.2">
      <c r="A218" s="92"/>
      <c r="B218" s="92"/>
      <c r="C218" s="92"/>
      <c r="D218" s="92"/>
      <c r="E218" s="92"/>
      <c r="F218" s="92"/>
      <c r="G218" s="92"/>
      <c r="H218" s="92"/>
      <c r="I218" s="92"/>
      <c r="J218" s="92"/>
    </row>
    <row r="219" spans="1:10" x14ac:dyDescent="0.2">
      <c r="A219" s="92"/>
      <c r="B219" s="92"/>
      <c r="C219" s="92"/>
      <c r="D219" s="92"/>
      <c r="E219" s="92"/>
      <c r="F219" s="92"/>
      <c r="G219" s="92"/>
      <c r="H219" s="92"/>
      <c r="I219" s="92"/>
      <c r="J219" s="92"/>
    </row>
    <row r="220" spans="1:10" x14ac:dyDescent="0.2">
      <c r="A220" s="92"/>
      <c r="B220" s="92"/>
      <c r="C220" s="92"/>
      <c r="D220" s="92"/>
      <c r="E220" s="92"/>
      <c r="F220" s="92"/>
      <c r="G220" s="92"/>
      <c r="H220" s="92"/>
      <c r="I220" s="92"/>
      <c r="J220" s="92"/>
    </row>
    <row r="221" spans="1:10" x14ac:dyDescent="0.2">
      <c r="A221" s="92"/>
      <c r="B221" s="92"/>
      <c r="C221" s="92"/>
      <c r="D221" s="92"/>
      <c r="E221" s="92"/>
      <c r="F221" s="92"/>
      <c r="G221" s="92"/>
      <c r="H221" s="92"/>
      <c r="I221" s="92"/>
      <c r="J221" s="92"/>
    </row>
    <row r="222" spans="1:10" x14ac:dyDescent="0.2">
      <c r="A222" s="92"/>
      <c r="B222" s="92"/>
      <c r="C222" s="92"/>
      <c r="D222" s="92"/>
      <c r="E222" s="92"/>
      <c r="F222" s="92"/>
      <c r="G222" s="92"/>
      <c r="H222" s="92"/>
      <c r="I222" s="92"/>
      <c r="J222" s="92"/>
    </row>
    <row r="223" spans="1:10" x14ac:dyDescent="0.2">
      <c r="A223" s="92"/>
      <c r="B223" s="92"/>
      <c r="C223" s="92"/>
      <c r="D223" s="92"/>
      <c r="E223" s="92"/>
      <c r="F223" s="92"/>
      <c r="G223" s="92"/>
      <c r="H223" s="92"/>
      <c r="I223" s="92"/>
      <c r="J223" s="92"/>
    </row>
    <row r="224" spans="1:10" x14ac:dyDescent="0.2">
      <c r="A224" s="92"/>
      <c r="B224" s="92"/>
      <c r="C224" s="92"/>
      <c r="D224" s="92"/>
      <c r="E224" s="92"/>
      <c r="F224" s="92"/>
      <c r="G224" s="92"/>
      <c r="H224" s="92"/>
      <c r="I224" s="92"/>
      <c r="J224" s="92"/>
    </row>
    <row r="225" spans="1:10" x14ac:dyDescent="0.2">
      <c r="A225" s="92"/>
      <c r="B225" s="92"/>
      <c r="C225" s="92"/>
      <c r="D225" s="92"/>
      <c r="E225" s="92"/>
      <c r="F225" s="92"/>
      <c r="G225" s="92"/>
      <c r="H225" s="92"/>
      <c r="I225" s="92"/>
      <c r="J225" s="92"/>
    </row>
    <row r="226" spans="1:10" x14ac:dyDescent="0.2">
      <c r="A226" s="92"/>
      <c r="B226" s="92"/>
      <c r="C226" s="92"/>
      <c r="D226" s="92"/>
      <c r="E226" s="92"/>
      <c r="F226" s="92"/>
      <c r="G226" s="92"/>
      <c r="H226" s="92"/>
      <c r="I226" s="92"/>
      <c r="J226" s="92"/>
    </row>
    <row r="227" spans="1:10" x14ac:dyDescent="0.2">
      <c r="A227" s="92"/>
      <c r="B227" s="92"/>
      <c r="C227" s="92"/>
      <c r="D227" s="92"/>
      <c r="E227" s="92"/>
      <c r="F227" s="92"/>
      <c r="G227" s="92"/>
      <c r="H227" s="92"/>
      <c r="I227" s="92"/>
      <c r="J227" s="92"/>
    </row>
    <row r="228" spans="1:10" x14ac:dyDescent="0.2">
      <c r="A228" s="92"/>
      <c r="B228" s="92"/>
      <c r="C228" s="92"/>
      <c r="D228" s="92"/>
      <c r="E228" s="92"/>
      <c r="F228" s="92"/>
      <c r="G228" s="92"/>
      <c r="H228" s="92"/>
      <c r="I228" s="92"/>
      <c r="J228" s="92"/>
    </row>
    <row r="229" spans="1:10" x14ac:dyDescent="0.2">
      <c r="A229" s="92"/>
      <c r="B229" s="92"/>
      <c r="C229" s="92"/>
      <c r="D229" s="92"/>
      <c r="E229" s="92"/>
      <c r="F229" s="92"/>
      <c r="G229" s="92"/>
      <c r="H229" s="92"/>
      <c r="I229" s="92"/>
      <c r="J229" s="92"/>
    </row>
    <row r="230" spans="1:10" x14ac:dyDescent="0.2">
      <c r="A230" s="92"/>
      <c r="B230" s="92"/>
      <c r="C230" s="92"/>
      <c r="D230" s="92"/>
      <c r="E230" s="92"/>
      <c r="F230" s="92"/>
      <c r="G230" s="92"/>
      <c r="H230" s="92"/>
      <c r="I230" s="92"/>
      <c r="J230" s="92"/>
    </row>
    <row r="231" spans="1:10" x14ac:dyDescent="0.2">
      <c r="A231" s="92"/>
      <c r="B231" s="92"/>
      <c r="C231" s="92"/>
      <c r="D231" s="92"/>
      <c r="E231" s="92"/>
      <c r="F231" s="92"/>
      <c r="G231" s="92"/>
      <c r="H231" s="92"/>
      <c r="I231" s="92"/>
      <c r="J231" s="92"/>
    </row>
    <row r="232" spans="1:10" x14ac:dyDescent="0.2">
      <c r="A232" s="92"/>
      <c r="B232" s="92"/>
      <c r="C232" s="92"/>
      <c r="D232" s="92"/>
      <c r="E232" s="92"/>
      <c r="F232" s="92"/>
      <c r="G232" s="92"/>
      <c r="H232" s="92"/>
      <c r="I232" s="92"/>
      <c r="J232" s="92"/>
    </row>
    <row r="233" spans="1:10" x14ac:dyDescent="0.2">
      <c r="A233" s="92"/>
      <c r="B233" s="92"/>
      <c r="C233" s="92"/>
      <c r="D233" s="92"/>
      <c r="E233" s="92"/>
      <c r="F233" s="92"/>
      <c r="G233" s="92"/>
      <c r="H233" s="92"/>
      <c r="I233" s="92"/>
      <c r="J233" s="92"/>
    </row>
    <row r="234" spans="1:10" x14ac:dyDescent="0.2">
      <c r="A234" s="92"/>
      <c r="B234" s="92"/>
      <c r="C234" s="92"/>
      <c r="D234" s="92"/>
      <c r="E234" s="92"/>
      <c r="F234" s="92"/>
      <c r="G234" s="92"/>
      <c r="H234" s="92"/>
      <c r="I234" s="92"/>
      <c r="J234" s="92"/>
    </row>
    <row r="235" spans="1:10" x14ac:dyDescent="0.2">
      <c r="A235" s="92"/>
      <c r="B235" s="92"/>
      <c r="C235" s="92"/>
      <c r="D235" s="92"/>
      <c r="E235" s="92"/>
      <c r="F235" s="92"/>
      <c r="G235" s="92"/>
      <c r="H235" s="92"/>
      <c r="I235" s="92"/>
      <c r="J235" s="92"/>
    </row>
    <row r="236" spans="1:10" x14ac:dyDescent="0.2">
      <c r="A236" s="92"/>
      <c r="B236" s="92"/>
      <c r="C236" s="92"/>
      <c r="D236" s="92"/>
      <c r="E236" s="92"/>
      <c r="F236" s="92"/>
      <c r="G236" s="92"/>
      <c r="H236" s="92"/>
      <c r="I236" s="92"/>
      <c r="J236" s="92"/>
    </row>
    <row r="237" spans="1:10" x14ac:dyDescent="0.2">
      <c r="A237" s="92"/>
      <c r="B237" s="92"/>
      <c r="C237" s="92"/>
      <c r="D237" s="92"/>
      <c r="E237" s="92"/>
      <c r="F237" s="92"/>
      <c r="G237" s="92"/>
      <c r="H237" s="92"/>
      <c r="I237" s="92"/>
      <c r="J237" s="92"/>
    </row>
    <row r="238" spans="1:10" x14ac:dyDescent="0.2">
      <c r="A238" s="92"/>
      <c r="B238" s="92"/>
      <c r="C238" s="92"/>
      <c r="D238" s="92"/>
      <c r="E238" s="92"/>
      <c r="F238" s="92"/>
      <c r="G238" s="92"/>
      <c r="H238" s="92"/>
      <c r="I238" s="92"/>
      <c r="J238" s="92"/>
    </row>
    <row r="239" spans="1:10" x14ac:dyDescent="0.2">
      <c r="A239" s="92"/>
      <c r="B239" s="92"/>
      <c r="C239" s="92"/>
      <c r="D239" s="92"/>
      <c r="E239" s="92"/>
      <c r="F239" s="92"/>
      <c r="G239" s="92"/>
      <c r="H239" s="92"/>
      <c r="I239" s="92"/>
      <c r="J239" s="92"/>
    </row>
    <row r="240" spans="1:10" x14ac:dyDescent="0.2">
      <c r="A240" s="92"/>
      <c r="B240" s="92"/>
      <c r="C240" s="92"/>
      <c r="D240" s="92"/>
      <c r="E240" s="92"/>
      <c r="F240" s="92"/>
      <c r="G240" s="92"/>
      <c r="H240" s="92"/>
      <c r="I240" s="92"/>
      <c r="J240" s="92"/>
    </row>
    <row r="241" spans="1:10" x14ac:dyDescent="0.2">
      <c r="A241" s="92"/>
      <c r="B241" s="92"/>
      <c r="C241" s="92"/>
      <c r="D241" s="92"/>
      <c r="E241" s="92"/>
      <c r="F241" s="92"/>
      <c r="G241" s="92"/>
      <c r="H241" s="92"/>
      <c r="I241" s="92"/>
      <c r="J241" s="92"/>
    </row>
    <row r="242" spans="1:10" x14ac:dyDescent="0.2">
      <c r="A242" s="92"/>
      <c r="B242" s="92"/>
      <c r="C242" s="92"/>
      <c r="D242" s="92"/>
      <c r="E242" s="92"/>
      <c r="F242" s="92"/>
      <c r="G242" s="92"/>
      <c r="H242" s="92"/>
      <c r="I242" s="92"/>
      <c r="J242" s="92"/>
    </row>
    <row r="243" spans="1:10" x14ac:dyDescent="0.2">
      <c r="A243" s="92"/>
      <c r="B243" s="92"/>
      <c r="C243" s="92"/>
      <c r="D243" s="92"/>
      <c r="E243" s="92"/>
      <c r="F243" s="92"/>
      <c r="G243" s="92"/>
      <c r="H243" s="92"/>
      <c r="I243" s="92"/>
      <c r="J243" s="92"/>
    </row>
    <row r="244" spans="1:10" x14ac:dyDescent="0.2">
      <c r="A244" s="92"/>
      <c r="B244" s="92"/>
      <c r="C244" s="92"/>
      <c r="D244" s="92"/>
      <c r="E244" s="92"/>
      <c r="F244" s="92"/>
      <c r="G244" s="92"/>
      <c r="H244" s="92"/>
      <c r="I244" s="92"/>
      <c r="J244" s="92"/>
    </row>
    <row r="245" spans="1:10" x14ac:dyDescent="0.2">
      <c r="A245" s="92"/>
      <c r="B245" s="92"/>
      <c r="C245" s="92"/>
      <c r="D245" s="92"/>
      <c r="E245" s="92"/>
      <c r="F245" s="92"/>
      <c r="G245" s="92"/>
      <c r="H245" s="92"/>
      <c r="I245" s="92"/>
      <c r="J245" s="92"/>
    </row>
    <row r="246" spans="1:10" x14ac:dyDescent="0.2">
      <c r="A246" s="92"/>
      <c r="B246" s="92"/>
      <c r="C246" s="92"/>
      <c r="D246" s="92"/>
      <c r="E246" s="92"/>
      <c r="F246" s="92"/>
      <c r="G246" s="92"/>
      <c r="H246" s="92"/>
      <c r="I246" s="92"/>
      <c r="J246" s="92"/>
    </row>
    <row r="247" spans="1:10" x14ac:dyDescent="0.2">
      <c r="A247" s="92"/>
      <c r="B247" s="92"/>
      <c r="C247" s="92"/>
      <c r="D247" s="92"/>
      <c r="E247" s="92"/>
      <c r="F247" s="92"/>
      <c r="G247" s="92"/>
      <c r="H247" s="92"/>
      <c r="I247" s="92"/>
      <c r="J247" s="92"/>
    </row>
    <row r="248" spans="1:10" x14ac:dyDescent="0.2">
      <c r="A248" s="92"/>
      <c r="B248" s="92"/>
      <c r="C248" s="92"/>
      <c r="D248" s="92"/>
      <c r="E248" s="92"/>
      <c r="F248" s="92"/>
      <c r="G248" s="92"/>
      <c r="H248" s="92"/>
      <c r="I248" s="92"/>
      <c r="J248" s="92"/>
    </row>
    <row r="249" spans="1:10" x14ac:dyDescent="0.2">
      <c r="A249" s="92"/>
      <c r="B249" s="92"/>
      <c r="C249" s="92"/>
      <c r="D249" s="92"/>
      <c r="E249" s="92"/>
      <c r="F249" s="92"/>
      <c r="G249" s="92"/>
      <c r="H249" s="92"/>
      <c r="I249" s="92"/>
      <c r="J249" s="92"/>
    </row>
    <row r="250" spans="1:10" x14ac:dyDescent="0.2">
      <c r="A250" s="92"/>
      <c r="B250" s="92"/>
      <c r="C250" s="92"/>
      <c r="D250" s="92"/>
      <c r="E250" s="92"/>
      <c r="F250" s="92"/>
      <c r="G250" s="92"/>
      <c r="H250" s="92"/>
      <c r="I250" s="92"/>
      <c r="J250" s="92"/>
    </row>
    <row r="251" spans="1:10" x14ac:dyDescent="0.2">
      <c r="A251" s="92"/>
      <c r="B251" s="92"/>
      <c r="C251" s="92"/>
      <c r="D251" s="92"/>
      <c r="E251" s="92"/>
      <c r="F251" s="92"/>
      <c r="G251" s="92"/>
      <c r="H251" s="92"/>
      <c r="I251" s="92"/>
      <c r="J251" s="92"/>
    </row>
    <row r="252" spans="1:10" x14ac:dyDescent="0.2">
      <c r="A252" s="92"/>
      <c r="B252" s="92"/>
      <c r="C252" s="92"/>
      <c r="D252" s="92"/>
      <c r="E252" s="92"/>
      <c r="F252" s="92"/>
      <c r="G252" s="92"/>
      <c r="H252" s="92"/>
      <c r="I252" s="92"/>
      <c r="J252" s="92"/>
    </row>
    <row r="253" spans="1:10" x14ac:dyDescent="0.2">
      <c r="A253" s="92"/>
      <c r="B253" s="92"/>
      <c r="C253" s="92"/>
      <c r="D253" s="92"/>
      <c r="E253" s="92"/>
      <c r="F253" s="92"/>
      <c r="G253" s="92"/>
      <c r="H253" s="92"/>
      <c r="I253" s="92"/>
      <c r="J253" s="92"/>
    </row>
    <row r="254" spans="1:10" x14ac:dyDescent="0.2">
      <c r="A254" s="92"/>
      <c r="B254" s="92"/>
      <c r="C254" s="92"/>
      <c r="D254" s="92"/>
      <c r="E254" s="92"/>
      <c r="F254" s="92"/>
      <c r="G254" s="92"/>
      <c r="H254" s="92"/>
      <c r="I254" s="92"/>
      <c r="J254" s="92"/>
    </row>
    <row r="255" spans="1:10" x14ac:dyDescent="0.2">
      <c r="A255" s="92"/>
      <c r="B255" s="92"/>
      <c r="C255" s="92"/>
      <c r="D255" s="92"/>
      <c r="E255" s="92"/>
      <c r="F255" s="92"/>
      <c r="G255" s="92"/>
      <c r="H255" s="92"/>
      <c r="I255" s="92"/>
      <c r="J255" s="92"/>
    </row>
    <row r="256" spans="1:10" x14ac:dyDescent="0.2">
      <c r="A256" s="92"/>
      <c r="B256" s="92"/>
      <c r="C256" s="92"/>
      <c r="D256" s="92"/>
      <c r="E256" s="92"/>
      <c r="F256" s="92"/>
      <c r="G256" s="92"/>
      <c r="H256" s="92"/>
      <c r="I256" s="92"/>
      <c r="J256" s="92"/>
    </row>
    <row r="257" spans="1:10" x14ac:dyDescent="0.2">
      <c r="A257" s="92"/>
      <c r="B257" s="92"/>
      <c r="C257" s="92"/>
      <c r="D257" s="92"/>
      <c r="E257" s="92"/>
      <c r="F257" s="92"/>
      <c r="G257" s="92"/>
      <c r="H257" s="92"/>
      <c r="I257" s="92"/>
      <c r="J257" s="92"/>
    </row>
    <row r="258" spans="1:10" x14ac:dyDescent="0.2">
      <c r="A258" s="92"/>
      <c r="B258" s="92"/>
      <c r="C258" s="92"/>
      <c r="D258" s="92"/>
      <c r="E258" s="92"/>
      <c r="F258" s="92"/>
      <c r="G258" s="92"/>
      <c r="H258" s="92"/>
      <c r="I258" s="92"/>
      <c r="J258" s="92"/>
    </row>
    <row r="259" spans="1:10" x14ac:dyDescent="0.2">
      <c r="A259" s="92"/>
      <c r="B259" s="92"/>
      <c r="C259" s="92"/>
      <c r="D259" s="92"/>
      <c r="E259" s="92"/>
      <c r="F259" s="92"/>
      <c r="G259" s="92"/>
      <c r="H259" s="92"/>
      <c r="I259" s="92"/>
      <c r="J259" s="92"/>
    </row>
    <row r="260" spans="1:10" x14ac:dyDescent="0.2">
      <c r="A260" s="92"/>
      <c r="B260" s="92"/>
      <c r="C260" s="92"/>
      <c r="D260" s="92"/>
      <c r="E260" s="92"/>
      <c r="F260" s="92"/>
      <c r="G260" s="92"/>
      <c r="H260" s="92"/>
      <c r="I260" s="92"/>
      <c r="J260" s="92"/>
    </row>
    <row r="261" spans="1:10" x14ac:dyDescent="0.2">
      <c r="A261" s="92"/>
      <c r="B261" s="92"/>
      <c r="C261" s="92"/>
      <c r="D261" s="92"/>
      <c r="E261" s="92"/>
      <c r="F261" s="92"/>
      <c r="G261" s="92"/>
      <c r="H261" s="92"/>
      <c r="I261" s="92"/>
      <c r="J261" s="92"/>
    </row>
    <row r="262" spans="1:10" x14ac:dyDescent="0.2">
      <c r="A262" s="92"/>
      <c r="B262" s="92"/>
      <c r="C262" s="92"/>
      <c r="D262" s="92"/>
      <c r="E262" s="92"/>
      <c r="F262" s="92"/>
      <c r="G262" s="92"/>
      <c r="H262" s="92"/>
      <c r="I262" s="92"/>
      <c r="J262" s="92"/>
    </row>
    <row r="263" spans="1:10" x14ac:dyDescent="0.2">
      <c r="A263" s="92"/>
      <c r="B263" s="92"/>
      <c r="C263" s="92"/>
      <c r="D263" s="92"/>
      <c r="E263" s="92"/>
      <c r="F263" s="92"/>
      <c r="G263" s="92"/>
      <c r="H263" s="92"/>
      <c r="I263" s="92"/>
      <c r="J263" s="92"/>
    </row>
    <row r="264" spans="1:10" x14ac:dyDescent="0.2">
      <c r="A264" s="92"/>
      <c r="B264" s="92"/>
      <c r="C264" s="92"/>
      <c r="D264" s="92"/>
      <c r="E264" s="92"/>
      <c r="F264" s="92"/>
      <c r="G264" s="92"/>
      <c r="H264" s="92"/>
      <c r="I264" s="92"/>
      <c r="J264" s="92"/>
    </row>
    <row r="265" spans="1:10" x14ac:dyDescent="0.2">
      <c r="A265" s="92"/>
      <c r="B265" s="92"/>
      <c r="C265" s="92"/>
      <c r="D265" s="92"/>
      <c r="E265" s="92"/>
      <c r="F265" s="92"/>
      <c r="G265" s="92"/>
      <c r="H265" s="92"/>
      <c r="I265" s="92"/>
      <c r="J265" s="92"/>
    </row>
    <row r="266" spans="1:10" x14ac:dyDescent="0.2">
      <c r="A266" s="92"/>
      <c r="B266" s="92"/>
      <c r="C266" s="92"/>
      <c r="D266" s="92"/>
      <c r="E266" s="92"/>
      <c r="F266" s="92"/>
      <c r="G266" s="92"/>
      <c r="H266" s="92"/>
      <c r="I266" s="92"/>
      <c r="J266" s="92"/>
    </row>
    <row r="267" spans="1:10" x14ac:dyDescent="0.2">
      <c r="A267" s="92"/>
      <c r="B267" s="92"/>
      <c r="C267" s="92"/>
      <c r="D267" s="92"/>
      <c r="E267" s="92"/>
      <c r="F267" s="92"/>
      <c r="G267" s="92"/>
      <c r="H267" s="92"/>
      <c r="I267" s="92"/>
      <c r="J267" s="92"/>
    </row>
    <row r="268" spans="1:10" x14ac:dyDescent="0.2">
      <c r="A268" s="92"/>
      <c r="B268" s="92"/>
      <c r="C268" s="92"/>
      <c r="D268" s="92"/>
      <c r="E268" s="92"/>
      <c r="F268" s="92"/>
      <c r="G268" s="92"/>
      <c r="H268" s="92"/>
      <c r="I268" s="92"/>
      <c r="J268" s="92"/>
    </row>
    <row r="269" spans="1:10" x14ac:dyDescent="0.2">
      <c r="A269" s="92"/>
      <c r="B269" s="92"/>
      <c r="C269" s="92"/>
      <c r="D269" s="92"/>
      <c r="E269" s="92"/>
      <c r="F269" s="92"/>
      <c r="G269" s="92"/>
      <c r="H269" s="92"/>
      <c r="I269" s="92"/>
      <c r="J269" s="92"/>
    </row>
    <row r="270" spans="1:10" x14ac:dyDescent="0.2">
      <c r="A270" s="92"/>
      <c r="B270" s="92"/>
      <c r="C270" s="92"/>
      <c r="D270" s="92"/>
      <c r="E270" s="92"/>
      <c r="F270" s="92"/>
      <c r="G270" s="92"/>
      <c r="H270" s="92"/>
      <c r="I270" s="92"/>
      <c r="J270" s="92"/>
    </row>
    <row r="271" spans="1:10" x14ac:dyDescent="0.2">
      <c r="A271" s="92"/>
      <c r="B271" s="92"/>
      <c r="C271" s="92"/>
      <c r="D271" s="92"/>
      <c r="E271" s="92"/>
      <c r="F271" s="92"/>
      <c r="G271" s="92"/>
      <c r="H271" s="92"/>
      <c r="I271" s="92"/>
      <c r="J271" s="92"/>
    </row>
    <row r="272" spans="1:10" x14ac:dyDescent="0.2">
      <c r="A272" s="92"/>
      <c r="B272" s="92"/>
      <c r="C272" s="92"/>
      <c r="D272" s="92"/>
      <c r="E272" s="92"/>
      <c r="F272" s="92"/>
      <c r="G272" s="92"/>
      <c r="H272" s="92"/>
      <c r="I272" s="92"/>
      <c r="J272" s="92"/>
    </row>
    <row r="273" spans="1:10" x14ac:dyDescent="0.2">
      <c r="A273" s="92"/>
      <c r="B273" s="92"/>
      <c r="C273" s="92"/>
      <c r="D273" s="92"/>
      <c r="E273" s="92"/>
      <c r="F273" s="92"/>
      <c r="G273" s="92"/>
      <c r="H273" s="92"/>
      <c r="I273" s="92"/>
      <c r="J273" s="92"/>
    </row>
    <row r="274" spans="1:10" x14ac:dyDescent="0.2">
      <c r="A274" s="92"/>
      <c r="B274" s="92"/>
      <c r="C274" s="92"/>
      <c r="D274" s="92"/>
      <c r="E274" s="92"/>
      <c r="F274" s="92"/>
      <c r="G274" s="92"/>
      <c r="H274" s="92"/>
      <c r="I274" s="92"/>
      <c r="J274" s="92"/>
    </row>
    <row r="275" spans="1:10" x14ac:dyDescent="0.2">
      <c r="A275" s="92"/>
      <c r="B275" s="92"/>
      <c r="C275" s="92"/>
      <c r="D275" s="92"/>
      <c r="E275" s="92"/>
      <c r="F275" s="92"/>
      <c r="G275" s="92"/>
      <c r="H275" s="92"/>
      <c r="I275" s="92"/>
      <c r="J275" s="92"/>
    </row>
    <row r="276" spans="1:10" x14ac:dyDescent="0.2">
      <c r="A276" s="92"/>
      <c r="B276" s="92"/>
      <c r="C276" s="92"/>
      <c r="D276" s="92"/>
      <c r="E276" s="92"/>
      <c r="F276" s="92"/>
      <c r="G276" s="92"/>
      <c r="H276" s="92"/>
      <c r="I276" s="92"/>
      <c r="J276" s="92"/>
    </row>
    <row r="277" spans="1:10" x14ac:dyDescent="0.2">
      <c r="A277" s="92"/>
      <c r="B277" s="92"/>
      <c r="C277" s="92"/>
      <c r="D277" s="92"/>
      <c r="E277" s="92"/>
      <c r="F277" s="92"/>
      <c r="G277" s="92"/>
      <c r="H277" s="92"/>
      <c r="I277" s="92"/>
      <c r="J277" s="92"/>
    </row>
    <row r="278" spans="1:10" x14ac:dyDescent="0.2">
      <c r="A278" s="92"/>
      <c r="B278" s="92"/>
      <c r="C278" s="92"/>
      <c r="D278" s="92"/>
      <c r="E278" s="92"/>
      <c r="F278" s="92"/>
      <c r="G278" s="92"/>
      <c r="H278" s="92"/>
      <c r="I278" s="92"/>
      <c r="J278" s="92"/>
    </row>
    <row r="279" spans="1:10" x14ac:dyDescent="0.2">
      <c r="A279" s="92"/>
      <c r="B279" s="92"/>
      <c r="C279" s="92"/>
      <c r="D279" s="92"/>
      <c r="E279" s="92"/>
      <c r="F279" s="92"/>
      <c r="G279" s="92"/>
      <c r="H279" s="92"/>
      <c r="I279" s="92"/>
      <c r="J279" s="92"/>
    </row>
    <row r="280" spans="1:10" x14ac:dyDescent="0.2">
      <c r="A280" s="92"/>
      <c r="B280" s="92"/>
      <c r="C280" s="92"/>
      <c r="D280" s="92"/>
      <c r="E280" s="92"/>
      <c r="F280" s="92"/>
      <c r="G280" s="92"/>
      <c r="H280" s="92"/>
      <c r="I280" s="92"/>
      <c r="J280" s="92"/>
    </row>
    <row r="281" spans="1:10" x14ac:dyDescent="0.2">
      <c r="A281" s="92"/>
      <c r="B281" s="92"/>
      <c r="C281" s="92"/>
      <c r="D281" s="92"/>
      <c r="E281" s="92"/>
      <c r="F281" s="92"/>
      <c r="G281" s="92"/>
      <c r="H281" s="92"/>
      <c r="I281" s="92"/>
      <c r="J281" s="92"/>
    </row>
    <row r="282" spans="1:10" x14ac:dyDescent="0.2">
      <c r="A282" s="92"/>
      <c r="B282" s="92"/>
      <c r="C282" s="92"/>
      <c r="D282" s="92"/>
      <c r="E282" s="92"/>
      <c r="F282" s="92"/>
      <c r="G282" s="92"/>
      <c r="H282" s="92"/>
      <c r="I282" s="92"/>
      <c r="J282" s="92"/>
    </row>
    <row r="283" spans="1:10" x14ac:dyDescent="0.2">
      <c r="A283" s="92"/>
      <c r="B283" s="92"/>
      <c r="C283" s="92"/>
      <c r="D283" s="92"/>
      <c r="E283" s="92"/>
      <c r="F283" s="92"/>
      <c r="G283" s="92"/>
      <c r="H283" s="92"/>
      <c r="I283" s="92"/>
      <c r="J283" s="92"/>
    </row>
    <row r="284" spans="1:10" x14ac:dyDescent="0.2">
      <c r="A284" s="92"/>
      <c r="B284" s="92"/>
      <c r="C284" s="92"/>
      <c r="D284" s="92"/>
      <c r="E284" s="92"/>
      <c r="F284" s="92"/>
      <c r="G284" s="92"/>
      <c r="H284" s="92"/>
      <c r="I284" s="92"/>
      <c r="J284" s="92"/>
    </row>
    <row r="285" spans="1:10" x14ac:dyDescent="0.2">
      <c r="A285" s="92"/>
      <c r="B285" s="92"/>
      <c r="C285" s="92"/>
      <c r="D285" s="92"/>
      <c r="E285" s="92"/>
      <c r="F285" s="92"/>
      <c r="G285" s="92"/>
      <c r="H285" s="92"/>
      <c r="I285" s="92"/>
      <c r="J285" s="92"/>
    </row>
    <row r="286" spans="1:10" x14ac:dyDescent="0.2">
      <c r="A286" s="92"/>
      <c r="B286" s="92"/>
      <c r="C286" s="92"/>
      <c r="D286" s="92"/>
      <c r="E286" s="92"/>
      <c r="F286" s="92"/>
      <c r="G286" s="92"/>
      <c r="H286" s="92"/>
      <c r="I286" s="92"/>
      <c r="J286" s="92"/>
    </row>
    <row r="287" spans="1:10" x14ac:dyDescent="0.2">
      <c r="A287" s="92"/>
      <c r="B287" s="92"/>
      <c r="C287" s="92"/>
      <c r="D287" s="92"/>
      <c r="E287" s="92"/>
      <c r="F287" s="92"/>
      <c r="G287" s="92"/>
      <c r="H287" s="92"/>
      <c r="I287" s="92"/>
      <c r="J287" s="92"/>
    </row>
    <row r="288" spans="1:10" x14ac:dyDescent="0.2">
      <c r="A288" s="92"/>
      <c r="B288" s="92"/>
      <c r="C288" s="92"/>
      <c r="D288" s="92"/>
      <c r="E288" s="92"/>
      <c r="F288" s="92"/>
      <c r="G288" s="92"/>
      <c r="H288" s="92"/>
      <c r="I288" s="92"/>
      <c r="J288" s="92"/>
    </row>
    <row r="289" spans="1:10" x14ac:dyDescent="0.2">
      <c r="A289" s="92"/>
      <c r="B289" s="92"/>
      <c r="C289" s="92"/>
      <c r="D289" s="92"/>
      <c r="E289" s="92"/>
      <c r="F289" s="92"/>
      <c r="G289" s="92"/>
      <c r="H289" s="92"/>
      <c r="I289" s="92"/>
      <c r="J289" s="92"/>
    </row>
    <row r="290" spans="1:10" x14ac:dyDescent="0.2">
      <c r="A290" s="92"/>
      <c r="B290" s="92"/>
      <c r="C290" s="92"/>
      <c r="D290" s="92"/>
      <c r="E290" s="92"/>
      <c r="F290" s="92"/>
      <c r="G290" s="92"/>
      <c r="H290" s="92"/>
      <c r="I290" s="92"/>
      <c r="J290" s="92"/>
    </row>
    <row r="291" spans="1:10" x14ac:dyDescent="0.2">
      <c r="A291" s="92"/>
      <c r="B291" s="92"/>
      <c r="C291" s="92"/>
      <c r="D291" s="92"/>
      <c r="E291" s="92"/>
      <c r="F291" s="92"/>
      <c r="G291" s="92"/>
      <c r="H291" s="92"/>
      <c r="I291" s="92"/>
      <c r="J291" s="92"/>
    </row>
    <row r="292" spans="1:10" x14ac:dyDescent="0.2">
      <c r="A292" s="92"/>
      <c r="B292" s="92"/>
      <c r="C292" s="92"/>
      <c r="D292" s="92"/>
      <c r="E292" s="92"/>
      <c r="F292" s="92"/>
      <c r="G292" s="92"/>
      <c r="H292" s="92"/>
      <c r="I292" s="92"/>
      <c r="J292" s="92"/>
    </row>
    <row r="293" spans="1:10" x14ac:dyDescent="0.2">
      <c r="A293" s="92"/>
      <c r="B293" s="92"/>
      <c r="C293" s="92"/>
      <c r="D293" s="92"/>
      <c r="E293" s="92"/>
      <c r="F293" s="92"/>
      <c r="G293" s="92"/>
      <c r="H293" s="92"/>
      <c r="I293" s="92"/>
      <c r="J293" s="92"/>
    </row>
    <row r="294" spans="1:10" x14ac:dyDescent="0.2">
      <c r="A294" s="92"/>
      <c r="B294" s="92"/>
      <c r="C294" s="92"/>
      <c r="D294" s="92"/>
      <c r="E294" s="92"/>
      <c r="F294" s="92"/>
      <c r="G294" s="92"/>
      <c r="H294" s="92"/>
      <c r="I294" s="92"/>
      <c r="J294" s="92"/>
    </row>
    <row r="295" spans="1:10" x14ac:dyDescent="0.2">
      <c r="A295" s="92"/>
      <c r="B295" s="92"/>
      <c r="C295" s="92"/>
      <c r="D295" s="92"/>
      <c r="E295" s="92"/>
      <c r="F295" s="92"/>
      <c r="G295" s="92"/>
      <c r="H295" s="92"/>
      <c r="I295" s="92"/>
      <c r="J295" s="92"/>
    </row>
    <row r="296" spans="1:10" x14ac:dyDescent="0.2">
      <c r="A296" s="92"/>
      <c r="B296" s="92"/>
      <c r="C296" s="92"/>
      <c r="D296" s="92"/>
      <c r="E296" s="92"/>
      <c r="F296" s="92"/>
      <c r="G296" s="92"/>
      <c r="H296" s="92"/>
      <c r="I296" s="92"/>
      <c r="J296" s="92"/>
    </row>
    <row r="297" spans="1:10" x14ac:dyDescent="0.2">
      <c r="A297" s="92"/>
      <c r="B297" s="92"/>
      <c r="C297" s="92"/>
      <c r="D297" s="92"/>
      <c r="E297" s="92"/>
      <c r="F297" s="92"/>
      <c r="G297" s="92"/>
      <c r="H297" s="92"/>
      <c r="I297" s="92"/>
      <c r="J297" s="92"/>
    </row>
    <row r="298" spans="1:10" x14ac:dyDescent="0.2">
      <c r="A298" s="92"/>
      <c r="B298" s="92"/>
      <c r="C298" s="92"/>
      <c r="D298" s="92"/>
      <c r="E298" s="92"/>
      <c r="F298" s="92"/>
      <c r="G298" s="92"/>
      <c r="H298" s="92"/>
      <c r="I298" s="92"/>
      <c r="J298" s="92"/>
    </row>
    <row r="299" spans="1:10" x14ac:dyDescent="0.2">
      <c r="A299" s="92"/>
      <c r="B299" s="92"/>
      <c r="C299" s="92"/>
      <c r="D299" s="92"/>
      <c r="E299" s="92"/>
      <c r="F299" s="92"/>
      <c r="G299" s="92"/>
      <c r="H299" s="92"/>
      <c r="I299" s="92"/>
      <c r="J299" s="92"/>
    </row>
    <row r="300" spans="1:10" x14ac:dyDescent="0.2">
      <c r="A300" s="92"/>
      <c r="B300" s="92"/>
      <c r="C300" s="92"/>
      <c r="D300" s="92"/>
      <c r="E300" s="92"/>
      <c r="F300" s="92"/>
      <c r="G300" s="92"/>
      <c r="H300" s="92"/>
      <c r="I300" s="92"/>
      <c r="J300" s="92"/>
    </row>
    <row r="301" spans="1:10" x14ac:dyDescent="0.2">
      <c r="A301" s="92"/>
      <c r="B301" s="92"/>
      <c r="C301" s="92"/>
      <c r="D301" s="92"/>
      <c r="E301" s="92"/>
      <c r="F301" s="92"/>
      <c r="G301" s="92"/>
      <c r="H301" s="92"/>
      <c r="I301" s="92"/>
      <c r="J301" s="92"/>
    </row>
    <row r="302" spans="1:10" x14ac:dyDescent="0.2">
      <c r="A302" s="92"/>
      <c r="B302" s="92"/>
      <c r="C302" s="92"/>
      <c r="D302" s="92"/>
      <c r="E302" s="92"/>
      <c r="F302" s="92"/>
      <c r="G302" s="92"/>
      <c r="H302" s="92"/>
      <c r="I302" s="92"/>
      <c r="J302" s="92"/>
    </row>
    <row r="303" spans="1:10" x14ac:dyDescent="0.2">
      <c r="A303" s="92"/>
      <c r="B303" s="92"/>
      <c r="C303" s="92"/>
      <c r="D303" s="92"/>
      <c r="E303" s="92"/>
      <c r="F303" s="92"/>
      <c r="G303" s="92"/>
      <c r="H303" s="92"/>
      <c r="I303" s="92"/>
      <c r="J303" s="92"/>
    </row>
    <row r="304" spans="1:10" x14ac:dyDescent="0.2">
      <c r="A304" s="92"/>
      <c r="B304" s="92"/>
      <c r="C304" s="92"/>
      <c r="D304" s="92"/>
      <c r="E304" s="92"/>
      <c r="F304" s="92"/>
      <c r="G304" s="92"/>
      <c r="H304" s="92"/>
      <c r="I304" s="92"/>
      <c r="J304" s="92"/>
    </row>
    <row r="305" spans="1:10" x14ac:dyDescent="0.2">
      <c r="A305" s="92"/>
      <c r="B305" s="92"/>
      <c r="C305" s="92"/>
      <c r="D305" s="92"/>
      <c r="E305" s="92"/>
      <c r="F305" s="92"/>
      <c r="G305" s="92"/>
      <c r="H305" s="92"/>
      <c r="I305" s="92"/>
      <c r="J305" s="92"/>
    </row>
    <row r="306" spans="1:10" x14ac:dyDescent="0.2">
      <c r="A306" s="92"/>
      <c r="B306" s="92"/>
      <c r="C306" s="92"/>
      <c r="D306" s="92"/>
      <c r="E306" s="92"/>
      <c r="F306" s="92"/>
      <c r="G306" s="92"/>
      <c r="H306" s="92"/>
      <c r="I306" s="92"/>
      <c r="J306" s="92"/>
    </row>
    <row r="307" spans="1:10" x14ac:dyDescent="0.2">
      <c r="A307" s="92"/>
      <c r="B307" s="92"/>
      <c r="C307" s="92"/>
      <c r="D307" s="92"/>
      <c r="E307" s="92"/>
      <c r="F307" s="92"/>
      <c r="G307" s="92"/>
      <c r="H307" s="92"/>
      <c r="I307" s="92"/>
      <c r="J307" s="92"/>
    </row>
    <row r="308" spans="1:10" x14ac:dyDescent="0.2">
      <c r="A308" s="92"/>
      <c r="B308" s="92"/>
      <c r="C308" s="92"/>
      <c r="D308" s="92"/>
      <c r="E308" s="92"/>
      <c r="F308" s="92"/>
      <c r="G308" s="92"/>
      <c r="H308" s="92"/>
      <c r="I308" s="92"/>
      <c r="J308" s="92"/>
    </row>
    <row r="309" spans="1:10" x14ac:dyDescent="0.2">
      <c r="A309" s="92"/>
      <c r="B309" s="92"/>
      <c r="C309" s="92"/>
      <c r="D309" s="92"/>
      <c r="E309" s="92"/>
      <c r="F309" s="92"/>
      <c r="G309" s="92"/>
      <c r="H309" s="92"/>
      <c r="I309" s="92"/>
      <c r="J309" s="92"/>
    </row>
    <row r="310" spans="1:10" x14ac:dyDescent="0.2">
      <c r="A310" s="92"/>
      <c r="B310" s="92"/>
      <c r="C310" s="92"/>
      <c r="D310" s="92"/>
      <c r="E310" s="92"/>
      <c r="F310" s="92"/>
      <c r="G310" s="92"/>
      <c r="H310" s="92"/>
      <c r="I310" s="92"/>
      <c r="J310" s="92"/>
    </row>
    <row r="311" spans="1:10" x14ac:dyDescent="0.2">
      <c r="A311" s="92"/>
      <c r="B311" s="92"/>
      <c r="C311" s="92"/>
      <c r="D311" s="92"/>
      <c r="E311" s="92"/>
      <c r="F311" s="92"/>
      <c r="G311" s="92"/>
      <c r="H311" s="92"/>
      <c r="I311" s="92"/>
      <c r="J311" s="92"/>
    </row>
    <row r="312" spans="1:10" x14ac:dyDescent="0.2">
      <c r="A312" s="92"/>
      <c r="B312" s="92"/>
      <c r="C312" s="92"/>
      <c r="D312" s="92"/>
      <c r="E312" s="92"/>
      <c r="F312" s="92"/>
      <c r="G312" s="92"/>
      <c r="H312" s="92"/>
      <c r="I312" s="92"/>
      <c r="J312" s="92"/>
    </row>
    <row r="313" spans="1:10" x14ac:dyDescent="0.2">
      <c r="A313" s="92"/>
      <c r="B313" s="92"/>
      <c r="C313" s="92"/>
      <c r="D313" s="92"/>
      <c r="E313" s="92"/>
      <c r="F313" s="92"/>
      <c r="G313" s="92"/>
      <c r="H313" s="92"/>
      <c r="I313" s="92"/>
      <c r="J313" s="92"/>
    </row>
    <row r="314" spans="1:10" x14ac:dyDescent="0.2">
      <c r="A314" s="92"/>
      <c r="B314" s="92"/>
      <c r="C314" s="92"/>
      <c r="D314" s="92"/>
      <c r="E314" s="92"/>
      <c r="F314" s="92"/>
      <c r="G314" s="92"/>
      <c r="H314" s="92"/>
      <c r="I314" s="92"/>
      <c r="J314" s="92"/>
    </row>
    <row r="315" spans="1:10" x14ac:dyDescent="0.2">
      <c r="A315" s="92"/>
      <c r="B315" s="92"/>
      <c r="C315" s="92"/>
      <c r="D315" s="92"/>
      <c r="E315" s="92"/>
      <c r="F315" s="92"/>
      <c r="G315" s="92"/>
      <c r="H315" s="92"/>
      <c r="I315" s="92"/>
      <c r="J315" s="92"/>
    </row>
    <row r="316" spans="1:10" x14ac:dyDescent="0.2">
      <c r="A316" s="92"/>
      <c r="B316" s="92"/>
      <c r="C316" s="92"/>
      <c r="D316" s="92"/>
      <c r="E316" s="92"/>
      <c r="F316" s="92"/>
      <c r="G316" s="92"/>
      <c r="H316" s="92"/>
      <c r="I316" s="92"/>
      <c r="J316" s="92"/>
    </row>
    <row r="317" spans="1:10" x14ac:dyDescent="0.2">
      <c r="A317" s="92"/>
      <c r="B317" s="92"/>
      <c r="C317" s="92"/>
      <c r="D317" s="92"/>
      <c r="E317" s="92"/>
      <c r="F317" s="92"/>
      <c r="G317" s="92"/>
      <c r="H317" s="92"/>
      <c r="I317" s="92"/>
      <c r="J317" s="92"/>
    </row>
    <row r="318" spans="1:10" x14ac:dyDescent="0.2">
      <c r="A318" s="92"/>
      <c r="B318" s="92"/>
      <c r="C318" s="92"/>
      <c r="D318" s="92"/>
      <c r="E318" s="92"/>
      <c r="F318" s="92"/>
      <c r="G318" s="92"/>
      <c r="H318" s="92"/>
      <c r="I318" s="92"/>
      <c r="J318" s="92"/>
    </row>
    <row r="319" spans="1:10" x14ac:dyDescent="0.2">
      <c r="A319" s="92"/>
      <c r="B319" s="92"/>
      <c r="C319" s="92"/>
      <c r="D319" s="92"/>
      <c r="E319" s="92"/>
      <c r="F319" s="92"/>
      <c r="G319" s="92"/>
      <c r="H319" s="92"/>
      <c r="I319" s="92"/>
      <c r="J319" s="92"/>
    </row>
    <row r="320" spans="1:10" x14ac:dyDescent="0.2">
      <c r="A320" s="92"/>
      <c r="B320" s="92"/>
      <c r="C320" s="92"/>
      <c r="D320" s="92"/>
      <c r="E320" s="92"/>
      <c r="F320" s="92"/>
      <c r="G320" s="92"/>
      <c r="H320" s="92"/>
      <c r="I320" s="92"/>
      <c r="J320" s="92"/>
    </row>
    <row r="321" spans="1:10" x14ac:dyDescent="0.2">
      <c r="A321" s="92"/>
      <c r="B321" s="92"/>
      <c r="C321" s="92"/>
      <c r="D321" s="92"/>
      <c r="E321" s="92"/>
      <c r="F321" s="92"/>
      <c r="G321" s="92"/>
      <c r="H321" s="92"/>
      <c r="I321" s="92"/>
      <c r="J321" s="92"/>
    </row>
    <row r="322" spans="1:10" x14ac:dyDescent="0.2">
      <c r="A322" s="92"/>
      <c r="B322" s="92"/>
      <c r="C322" s="92"/>
      <c r="D322" s="92"/>
      <c r="E322" s="92"/>
      <c r="F322" s="92"/>
      <c r="G322" s="92"/>
      <c r="H322" s="92"/>
      <c r="I322" s="92"/>
      <c r="J322" s="92"/>
    </row>
    <row r="323" spans="1:10" x14ac:dyDescent="0.2">
      <c r="A323" s="92"/>
      <c r="B323" s="92"/>
      <c r="C323" s="92"/>
      <c r="D323" s="92"/>
      <c r="E323" s="92"/>
      <c r="F323" s="92"/>
      <c r="G323" s="92"/>
      <c r="H323" s="92"/>
      <c r="I323" s="92"/>
      <c r="J323" s="92"/>
    </row>
    <row r="324" spans="1:10" x14ac:dyDescent="0.2">
      <c r="A324" s="92"/>
      <c r="B324" s="92"/>
      <c r="C324" s="92"/>
      <c r="D324" s="92"/>
      <c r="E324" s="92"/>
      <c r="F324" s="92"/>
      <c r="G324" s="92"/>
      <c r="H324" s="92"/>
      <c r="I324" s="92"/>
      <c r="J324" s="92"/>
    </row>
    <row r="325" spans="1:10" x14ac:dyDescent="0.2">
      <c r="A325" s="92"/>
      <c r="B325" s="92"/>
      <c r="C325" s="92"/>
      <c r="D325" s="92"/>
      <c r="E325" s="92"/>
      <c r="F325" s="92"/>
      <c r="G325" s="92"/>
      <c r="H325" s="92"/>
      <c r="I325" s="92"/>
      <c r="J325" s="92"/>
    </row>
    <row r="326" spans="1:10" x14ac:dyDescent="0.2">
      <c r="A326" s="92"/>
      <c r="B326" s="92"/>
      <c r="C326" s="92"/>
      <c r="D326" s="92"/>
      <c r="E326" s="92"/>
      <c r="F326" s="92"/>
      <c r="G326" s="92"/>
      <c r="H326" s="92"/>
      <c r="I326" s="92"/>
      <c r="J326" s="92"/>
    </row>
    <row r="327" spans="1:10" x14ac:dyDescent="0.2">
      <c r="A327" s="92"/>
      <c r="B327" s="92"/>
      <c r="C327" s="92"/>
      <c r="D327" s="92"/>
      <c r="E327" s="92"/>
      <c r="F327" s="92"/>
      <c r="G327" s="92"/>
      <c r="H327" s="92"/>
      <c r="I327" s="92"/>
      <c r="J327" s="92"/>
    </row>
    <row r="328" spans="1:10" x14ac:dyDescent="0.2">
      <c r="A328" s="92"/>
      <c r="B328" s="92"/>
      <c r="C328" s="92"/>
      <c r="D328" s="92"/>
      <c r="E328" s="92"/>
      <c r="F328" s="92"/>
      <c r="G328" s="92"/>
      <c r="H328" s="92"/>
      <c r="I328" s="92"/>
      <c r="J328" s="92"/>
    </row>
    <row r="329" spans="1:10" x14ac:dyDescent="0.2">
      <c r="A329" s="92"/>
      <c r="B329" s="92"/>
      <c r="C329" s="92"/>
      <c r="D329" s="92"/>
      <c r="E329" s="92"/>
      <c r="F329" s="92"/>
      <c r="G329" s="92"/>
      <c r="H329" s="92"/>
      <c r="I329" s="92"/>
      <c r="J329" s="92"/>
    </row>
    <row r="330" spans="1:10" x14ac:dyDescent="0.2">
      <c r="A330" s="92"/>
      <c r="B330" s="92"/>
      <c r="C330" s="92"/>
      <c r="D330" s="92"/>
      <c r="E330" s="92"/>
      <c r="F330" s="92"/>
      <c r="G330" s="92"/>
      <c r="H330" s="92"/>
      <c r="I330" s="92"/>
      <c r="J330" s="92"/>
    </row>
    <row r="331" spans="1:10" x14ac:dyDescent="0.2">
      <c r="A331" s="92"/>
      <c r="B331" s="92"/>
      <c r="C331" s="92"/>
      <c r="D331" s="92"/>
      <c r="E331" s="92"/>
      <c r="F331" s="92"/>
      <c r="G331" s="92"/>
      <c r="H331" s="92"/>
      <c r="I331" s="92"/>
      <c r="J331" s="92"/>
    </row>
    <row r="332" spans="1:10" x14ac:dyDescent="0.2">
      <c r="A332" s="92"/>
      <c r="B332" s="92"/>
      <c r="C332" s="92"/>
      <c r="D332" s="92"/>
      <c r="E332" s="92"/>
      <c r="F332" s="92"/>
      <c r="G332" s="92"/>
      <c r="H332" s="92"/>
      <c r="I332" s="92"/>
      <c r="J332" s="92"/>
    </row>
    <row r="333" spans="1:10" x14ac:dyDescent="0.2">
      <c r="A333" s="92"/>
      <c r="B333" s="92"/>
      <c r="C333" s="92"/>
      <c r="D333" s="92"/>
      <c r="E333" s="92"/>
      <c r="F333" s="92"/>
      <c r="G333" s="92"/>
      <c r="H333" s="92"/>
      <c r="I333" s="92"/>
      <c r="J333" s="92"/>
    </row>
    <row r="334" spans="1:10" x14ac:dyDescent="0.2">
      <c r="A334" s="92"/>
      <c r="B334" s="92"/>
      <c r="C334" s="92"/>
      <c r="D334" s="92"/>
      <c r="E334" s="92"/>
      <c r="F334" s="92"/>
      <c r="G334" s="92"/>
      <c r="H334" s="92"/>
      <c r="I334" s="92"/>
      <c r="J334" s="92"/>
    </row>
    <row r="335" spans="1:10" x14ac:dyDescent="0.2">
      <c r="A335" s="92"/>
      <c r="B335" s="92"/>
      <c r="C335" s="92"/>
      <c r="D335" s="92"/>
      <c r="E335" s="92"/>
      <c r="F335" s="92"/>
      <c r="G335" s="92"/>
      <c r="H335" s="92"/>
      <c r="I335" s="92"/>
      <c r="J335" s="92"/>
    </row>
    <row r="336" spans="1:10" x14ac:dyDescent="0.2">
      <c r="A336" s="92"/>
      <c r="B336" s="92"/>
      <c r="C336" s="92"/>
      <c r="D336" s="92"/>
      <c r="E336" s="92"/>
      <c r="F336" s="92"/>
      <c r="G336" s="92"/>
      <c r="H336" s="92"/>
      <c r="I336" s="92"/>
      <c r="J336" s="92"/>
    </row>
    <row r="337" spans="1:10" x14ac:dyDescent="0.2">
      <c r="A337" s="92"/>
      <c r="B337" s="92"/>
      <c r="C337" s="92"/>
      <c r="D337" s="92"/>
      <c r="E337" s="92"/>
      <c r="F337" s="92"/>
      <c r="G337" s="92"/>
      <c r="H337" s="92"/>
      <c r="I337" s="92"/>
      <c r="J337" s="92"/>
    </row>
    <row r="338" spans="1:10" x14ac:dyDescent="0.2">
      <c r="A338" s="92"/>
      <c r="B338" s="92"/>
      <c r="C338" s="92"/>
      <c r="D338" s="92"/>
      <c r="E338" s="92"/>
      <c r="F338" s="92"/>
      <c r="G338" s="92"/>
      <c r="H338" s="92"/>
      <c r="I338" s="92"/>
      <c r="J338" s="92"/>
    </row>
    <row r="339" spans="1:10" x14ac:dyDescent="0.2">
      <c r="A339" s="92"/>
      <c r="B339" s="92"/>
      <c r="C339" s="92"/>
      <c r="D339" s="92"/>
      <c r="E339" s="92"/>
      <c r="F339" s="92"/>
      <c r="G339" s="92"/>
      <c r="H339" s="92"/>
      <c r="I339" s="92"/>
      <c r="J339" s="92"/>
    </row>
    <row r="340" spans="1:10" x14ac:dyDescent="0.2">
      <c r="A340" s="92"/>
      <c r="B340" s="92"/>
      <c r="C340" s="92"/>
      <c r="D340" s="92"/>
      <c r="E340" s="92"/>
      <c r="F340" s="92"/>
      <c r="G340" s="92"/>
      <c r="H340" s="92"/>
      <c r="I340" s="92"/>
      <c r="J340" s="92"/>
    </row>
    <row r="341" spans="1:10" x14ac:dyDescent="0.2">
      <c r="A341" s="92"/>
      <c r="B341" s="92"/>
      <c r="C341" s="92"/>
      <c r="D341" s="92"/>
      <c r="E341" s="92"/>
      <c r="F341" s="92"/>
      <c r="G341" s="92"/>
      <c r="H341" s="92"/>
      <c r="I341" s="92"/>
      <c r="J341" s="92"/>
    </row>
    <row r="342" spans="1:10" x14ac:dyDescent="0.2">
      <c r="A342" s="92"/>
      <c r="B342" s="92"/>
      <c r="C342" s="92"/>
      <c r="D342" s="92"/>
      <c r="E342" s="92"/>
      <c r="F342" s="92"/>
      <c r="G342" s="92"/>
      <c r="H342" s="92"/>
      <c r="I342" s="92"/>
      <c r="J342" s="92"/>
    </row>
    <row r="343" spans="1:10" x14ac:dyDescent="0.2">
      <c r="A343" s="92"/>
      <c r="B343" s="92"/>
      <c r="C343" s="92"/>
      <c r="D343" s="92"/>
      <c r="E343" s="92"/>
      <c r="F343" s="92"/>
      <c r="G343" s="92"/>
      <c r="H343" s="92"/>
      <c r="I343" s="92"/>
      <c r="J343" s="92"/>
    </row>
    <row r="344" spans="1:10" x14ac:dyDescent="0.2">
      <c r="A344" s="92"/>
      <c r="B344" s="92"/>
      <c r="C344" s="92"/>
      <c r="D344" s="92"/>
      <c r="E344" s="92"/>
      <c r="F344" s="92"/>
      <c r="G344" s="92"/>
      <c r="H344" s="92"/>
      <c r="I344" s="92"/>
      <c r="J344" s="92"/>
    </row>
    <row r="345" spans="1:10" x14ac:dyDescent="0.2">
      <c r="A345" s="92"/>
      <c r="B345" s="92"/>
      <c r="C345" s="92"/>
      <c r="D345" s="92"/>
      <c r="E345" s="92"/>
      <c r="F345" s="92"/>
      <c r="G345" s="92"/>
      <c r="H345" s="92"/>
      <c r="I345" s="92"/>
      <c r="J345" s="92"/>
    </row>
    <row r="346" spans="1:10" x14ac:dyDescent="0.2">
      <c r="A346" s="92"/>
      <c r="B346" s="92"/>
      <c r="C346" s="92"/>
      <c r="D346" s="92"/>
      <c r="E346" s="92"/>
      <c r="F346" s="92"/>
      <c r="G346" s="92"/>
      <c r="H346" s="92"/>
      <c r="I346" s="92"/>
      <c r="J346" s="92"/>
    </row>
    <row r="347" spans="1:10" x14ac:dyDescent="0.2">
      <c r="A347" s="92"/>
      <c r="B347" s="92"/>
      <c r="C347" s="92"/>
      <c r="D347" s="92"/>
      <c r="E347" s="92"/>
      <c r="F347" s="92"/>
      <c r="G347" s="92"/>
      <c r="H347" s="92"/>
      <c r="I347" s="92"/>
      <c r="J347" s="92"/>
    </row>
    <row r="348" spans="1:10" x14ac:dyDescent="0.2">
      <c r="A348" s="92"/>
      <c r="B348" s="92"/>
      <c r="C348" s="92"/>
      <c r="D348" s="92"/>
      <c r="E348" s="92"/>
      <c r="F348" s="92"/>
      <c r="G348" s="92"/>
      <c r="H348" s="92"/>
      <c r="I348" s="92"/>
      <c r="J348" s="92"/>
    </row>
    <row r="349" spans="1:10" x14ac:dyDescent="0.2">
      <c r="A349" s="92"/>
      <c r="B349" s="92"/>
      <c r="C349" s="92"/>
      <c r="D349" s="92"/>
      <c r="E349" s="92"/>
      <c r="F349" s="92"/>
      <c r="G349" s="92"/>
      <c r="H349" s="92"/>
      <c r="I349" s="92"/>
      <c r="J349" s="92"/>
    </row>
    <row r="350" spans="1:10" x14ac:dyDescent="0.2">
      <c r="A350" s="92"/>
      <c r="B350" s="92"/>
      <c r="C350" s="92"/>
      <c r="D350" s="92"/>
      <c r="E350" s="92"/>
      <c r="F350" s="92"/>
      <c r="G350" s="92"/>
      <c r="H350" s="92"/>
      <c r="I350" s="92"/>
      <c r="J350" s="92"/>
    </row>
    <row r="351" spans="1:10" x14ac:dyDescent="0.2">
      <c r="A351" s="92"/>
      <c r="B351" s="92"/>
      <c r="C351" s="92"/>
      <c r="D351" s="92"/>
      <c r="E351" s="92"/>
      <c r="F351" s="92"/>
      <c r="G351" s="92"/>
      <c r="H351" s="92"/>
      <c r="I351" s="92"/>
      <c r="J351" s="92"/>
    </row>
    <row r="352" spans="1:10" x14ac:dyDescent="0.2">
      <c r="A352" s="92"/>
      <c r="B352" s="92"/>
      <c r="C352" s="92"/>
      <c r="D352" s="92"/>
      <c r="E352" s="92"/>
      <c r="F352" s="92"/>
      <c r="G352" s="92"/>
      <c r="H352" s="92"/>
      <c r="I352" s="92"/>
      <c r="J352" s="92"/>
    </row>
    <row r="353" spans="1:10" x14ac:dyDescent="0.2">
      <c r="A353" s="92"/>
      <c r="B353" s="92"/>
      <c r="C353" s="92"/>
      <c r="D353" s="92"/>
      <c r="E353" s="92"/>
      <c r="F353" s="92"/>
      <c r="G353" s="92"/>
      <c r="H353" s="92"/>
      <c r="I353" s="92"/>
      <c r="J353" s="92"/>
    </row>
    <row r="354" spans="1:10" x14ac:dyDescent="0.2">
      <c r="A354" s="92"/>
      <c r="B354" s="92"/>
      <c r="C354" s="92"/>
      <c r="D354" s="92"/>
      <c r="E354" s="92"/>
      <c r="F354" s="92"/>
      <c r="G354" s="92"/>
      <c r="H354" s="92"/>
      <c r="I354" s="92"/>
      <c r="J354" s="92"/>
    </row>
    <row r="355" spans="1:10" x14ac:dyDescent="0.2">
      <c r="A355" s="92"/>
      <c r="B355" s="92"/>
      <c r="C355" s="92"/>
      <c r="D355" s="92"/>
      <c r="E355" s="92"/>
      <c r="F355" s="92"/>
      <c r="G355" s="92"/>
      <c r="H355" s="92"/>
      <c r="I355" s="92"/>
      <c r="J355" s="92"/>
    </row>
    <row r="356" spans="1:10" x14ac:dyDescent="0.2">
      <c r="A356" s="92"/>
      <c r="B356" s="92"/>
      <c r="C356" s="92"/>
      <c r="D356" s="92"/>
      <c r="E356" s="92"/>
      <c r="F356" s="92"/>
      <c r="G356" s="92"/>
      <c r="H356" s="92"/>
      <c r="I356" s="92"/>
      <c r="J356" s="92"/>
    </row>
  </sheetData>
  <mergeCells count="1">
    <mergeCell ref="A1:J130"/>
  </mergeCells>
  <pageMargins left="0.7" right="0.7" top="0.75" bottom="0.75" header="0.3" footer="0.3"/>
  <pageSetup paperSize="9" scale="4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222027-779b-4ef0-8787-2b81b04cdc28">
      <Terms xmlns="http://schemas.microsoft.com/office/infopath/2007/PartnerControls"/>
    </lcf76f155ced4ddcb4097134ff3c332f>
    <TaxCatchAll xmlns="a895ba61-2aa3-4a30-81a0-47dc08daf2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391C179D729E49BCE5CC6A14DCADFC" ma:contentTypeVersion="12" ma:contentTypeDescription="Create a new document." ma:contentTypeScope="" ma:versionID="40dfdb38dc6b4b70389f65671e4102d2">
  <xsd:schema xmlns:xsd="http://www.w3.org/2001/XMLSchema" xmlns:xs="http://www.w3.org/2001/XMLSchema" xmlns:p="http://schemas.microsoft.com/office/2006/metadata/properties" xmlns:ns2="1f222027-779b-4ef0-8787-2b81b04cdc28" xmlns:ns3="a895ba61-2aa3-4a30-81a0-47dc08daf252" targetNamespace="http://schemas.microsoft.com/office/2006/metadata/properties" ma:root="true" ma:fieldsID="ff418b0c4f77372d90612ee72c99469c" ns2:_="" ns3:_="">
    <xsd:import namespace="1f222027-779b-4ef0-8787-2b81b04cdc28"/>
    <xsd:import namespace="a895ba61-2aa3-4a30-81a0-47dc08daf2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22027-779b-4ef0-8787-2b81b04cd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5ce9b3b-8d4c-4270-a29d-e6ed083ae41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95ba61-2aa3-4a30-81a0-47dc08daf25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dd1a5c-66a8-4c5a-8707-fd0519060664}" ma:internalName="TaxCatchAll" ma:showField="CatchAllData" ma:web="a895ba61-2aa3-4a30-81a0-47dc08daf2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 ds:uri="1f222027-779b-4ef0-8787-2b81b04cdc28"/>
    <ds:schemaRef ds:uri="a895ba61-2aa3-4a30-81a0-47dc08daf252"/>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91902B8F-54B4-455D-80AB-F6CB156B3A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Jadranka Tomić</cp:lastModifiedBy>
  <cp:lastPrinted>2026-03-24T07:41:01Z</cp:lastPrinted>
  <dcterms:created xsi:type="dcterms:W3CDTF">2008-10-17T11:51:54Z</dcterms:created>
  <dcterms:modified xsi:type="dcterms:W3CDTF">2026-03-24T10:28:01Z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0x010100A8391C179D729E49BCE5CC6A14DCADFC</vt:lpwstr>
  </property>
  <property fmtid="{D5CDD505-2E9C-101B-9397-08002B2CF9AE}" pid="3" name="MediaServiceImageTags">
    <vt:lpwstr/>
  </property>
</Properties>
</file>