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2019\Izvještaji\09-2019\Q3\"/>
    </mc:Choice>
  </mc:AlternateContent>
  <xr:revisionPtr revIDLastSave="0" documentId="13_ncr:1_{3F616544-16A8-4881-B26C-59DA8329AC65}"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0" l="1"/>
  <c r="G7" i="22" l="1"/>
  <c r="I48" i="18" l="1"/>
  <c r="H48" i="18"/>
  <c r="I21"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5" i="20" l="1"/>
  <c r="H47" i="20" s="1"/>
  <c r="C18" i="22"/>
  <c r="C22" i="22" s="1"/>
  <c r="C31" i="22" s="1"/>
  <c r="I43" i="20"/>
  <c r="I37" i="20"/>
  <c r="H42" i="19" l="1"/>
  <c r="H35" i="19"/>
  <c r="H30" i="19"/>
  <c r="H24" i="19"/>
  <c r="H21" i="19"/>
  <c r="H16" i="19"/>
  <c r="H9" i="19"/>
  <c r="H39" i="18"/>
  <c r="H36" i="18" s="1"/>
  <c r="H61" i="18" s="1"/>
  <c r="H27" i="18"/>
  <c r="H21" i="18"/>
  <c r="H16" i="18"/>
  <c r="H10" i="18"/>
  <c r="H20" i="18" l="1"/>
  <c r="H58" i="18"/>
  <c r="H8" i="18"/>
  <c r="H20" i="19"/>
  <c r="H49" i="19" s="1"/>
  <c r="H8" i="19"/>
  <c r="H48" i="19" s="1"/>
  <c r="K6" i="22"/>
  <c r="K7" i="22"/>
  <c r="K8" i="22"/>
  <c r="D9" i="22"/>
  <c r="E9" i="22"/>
  <c r="F9" i="22"/>
  <c r="G9" i="22"/>
  <c r="H9" i="22"/>
  <c r="I9" i="22"/>
  <c r="J9" i="22"/>
  <c r="K10" i="22"/>
  <c r="K11" i="22"/>
  <c r="K12" i="22"/>
  <c r="D13" i="22"/>
  <c r="E13" i="22"/>
  <c r="F13" i="22"/>
  <c r="G13" i="22"/>
  <c r="H13" i="22"/>
  <c r="H18" i="22" s="1"/>
  <c r="H22" i="22" s="1"/>
  <c r="I13" i="22"/>
  <c r="J13" i="22"/>
  <c r="K14" i="22"/>
  <c r="K29" i="22"/>
  <c r="K27" i="22"/>
  <c r="J26" i="22"/>
  <c r="I26" i="22"/>
  <c r="H26" i="22"/>
  <c r="G26" i="22"/>
  <c r="E26" i="22"/>
  <c r="D26" i="22"/>
  <c r="K25" i="22"/>
  <c r="K24"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61" i="18" s="1"/>
  <c r="I27" i="18"/>
  <c r="I20" i="18" s="1"/>
  <c r="I46" i="20" l="1"/>
  <c r="I47" i="20" s="1"/>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H33"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K22" i="22"/>
  <c r="F26" i="22" l="1"/>
  <c r="K26" i="22" s="1"/>
  <c r="K23" i="22"/>
  <c r="G31" i="22" l="1"/>
  <c r="F31" i="22"/>
  <c r="K30" i="22" l="1"/>
  <c r="K31" i="22"/>
</calcChain>
</file>

<file path=xl/sharedStrings.xml><?xml version="1.0" encoding="utf-8"?>
<sst xmlns="http://schemas.openxmlformats.org/spreadsheetml/2006/main" count="343" uniqueCount="288">
  <si>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</si>
  <si>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</si>
  <si>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</si>
  <si>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</si>
  <si>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</si>
  <si>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</si>
  <si>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</si>
  <si>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</si>
  <si>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</si>
  <si>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</si>
  <si>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</si>
  <si>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</si>
  <si>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</si>
  <si>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</si>
  <si>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</si>
  <si>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</si>
  <si>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</si>
  <si>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</si>
  <si>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</si>
  <si>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</si>
  <si>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</si>
  <si>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</si>
  <si>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</si>
  <si>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</si>
  <si>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</si>
  <si>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</si>
  <si>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</si>
  <si>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</si>
  <si>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</si>
  <si>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</si>
  <si>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</si>
  <si>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</si>
  <si>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</si>
  <si>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</si>
  <si>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</si>
  <si>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</si>
  <si>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</si>
  <si>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</si>
  <si>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</si>
  <si>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</si>
  <si>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</si>
  <si>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</si>
  <si>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</si>
  <si>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</si>
  <si>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</si>
  <si>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</si>
  <si>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</si>
  <si>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</si>
  <si>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</si>
  <si>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</si>
  <si>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</si>
  <si>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</si>
  <si>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</si>
  <si>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</si>
  <si>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</si>
  <si>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</si>
  <si>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</si>
  <si>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</si>
  <si>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</si>
  <si>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</si>
  <si>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</si>
  <si>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</si>
  <si>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</si>
  <si>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</si>
  <si>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</si>
  <si>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</si>
  <si>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</si>
  <si>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</si>
  <si>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</si>
  <si>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</si>
  <si>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</si>
  <si>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</si>
  <si>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</si>
  <si>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</si>
  <si>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</si>
  <si>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</si>
  <si>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</si>
  <si>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</si>
  <si>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</si>
  <si>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</si>
  <si>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</si>
  <si>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</si>
  <si>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</si>
  <si>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</si>
  <si>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</si>
  <si>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</si>
  <si>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</si>
  <si>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</si>
  <si>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</si>
  <si>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</si>
  <si>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</si>
  <si>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</si>
  <si>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</si>
  <si>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</si>
  <si>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</si>
  <si>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</si>
  <si>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</si>
  <si>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</si>
  <si>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</si>
  <si>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</si>
  <si>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</si>
  <si>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</si>
  <si>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</si>
  <si>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</si>
  <si>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</si>
  <si>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</si>
  <si>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</si>
  <si>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</si>
  <si>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</si>
  <si>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</si>
  <si>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</si>
  <si>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</si>
  <si>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</si>
  <si>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</si>
  <si>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</si>
  <si>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</si>
  <si>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</si>
  <si>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</si>
  <si>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</si>
  <si>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</si>
  <si>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</si>
  <si>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</si>
  <si>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</si>
  <si>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</si>
  <si>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</si>
  <si>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</si>
  <si>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</si>
  <si>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</si>
  <si>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</si>
  <si>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</si>
  <si>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</si>
  <si>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</si>
  <si>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</si>
  <si>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</si>
  <si>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</si>
  <si>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</si>
  <si>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</si>
  <si>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</si>
  <si>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</si>
  <si>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</si>
  <si>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</si>
  <si>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</si>
  <si>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</si>
  <si>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</si>
  <si>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</si>
  <si>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</si>
  <si>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</si>
  <si>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</si>
  <si>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</si>
  <si>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</si>
  <si>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</si>
  <si>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</si>
  <si>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</si>
  <si>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</si>
  <si>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</si>
  <si>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</si>
  <si>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</si>
  <si>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</si>
  <si>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</si>
  <si>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</si>
  <si>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</si>
  <si>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</si>
  <si>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</si>
  <si>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</si>
  <si>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</si>
  <si>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</si>
  <si>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</si>
  <si>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</si>
  <si>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</si>
  <si>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</si>
  <si>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</si>
  <si>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</si>
  <si>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</si>
  <si>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</si>
  <si>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</si>
  <si>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</si>
  <si>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</si>
  <si>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</si>
  <si>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</si>
  <si>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</si>
  <si>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</si>
  <si>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</si>
  <si>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</si>
  <si>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</si>
  <si>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</si>
  <si>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</si>
  <si>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</si>
  <si>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</si>
  <si>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</si>
  <si>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</si>
  <si>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</si>
  <si>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</si>
  <si>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</si>
  <si>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</si>
  <si>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</si>
  <si>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</si>
  <si>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</si>
  <si>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</si>
  <si>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</si>
  <si>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</si>
  <si>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</si>
  <si>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</si>
  <si>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</si>
  <si>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</si>
  <si>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</si>
  <si>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</si>
  <si>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</si>
  <si>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</si>
  <si>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</si>
  <si>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</si>
  <si>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</si>
  <si>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</si>
  <si>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</si>
  <si>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</si>
  <si>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</si>
  <si>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</si>
  <si>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</si>
  <si>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</si>
  <si>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</si>
  <si>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</si>
  <si>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</si>
  <si>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</si>
  <si>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</si>
  <si>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</si>
  <si>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</si>
  <si>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</si>
  <si>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</si>
  <si>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</si>
  <si>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</si>
  <si>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</si>
  <si>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</si>
  <si>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</si>
  <si>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</si>
  <si>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</si>
  <si>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</si>
  <si>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</si>
  <si>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</si>
  <si>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</si>
  <si>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</si>
  <si>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</si>
  <si>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</si>
  <si>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</si>
  <si>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</si>
  <si>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</si>
  <si>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</si>
  <si>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</si>
  <si>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</si>
  <si>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</si>
  <si>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</si>
  <si>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</si>
  <si>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</si>
  <si>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</si>
  <si>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</si>
  <si>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</si>
  <si>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</si>
  <si>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</si>
  <si>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</si>
  <si>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</si>
  <si>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</si>
  <si>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</si>
  <si>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</si>
  <si>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</si>
  <si>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</si>
  <si>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</si>
  <si>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</si>
  <si>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</si>
  <si>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</si>
  <si>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</si>
  <si>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</si>
  <si>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</si>
  <si>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</si>
  <si>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</si>
  <si>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</si>
  <si>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</si>
  <si>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</si>
  <si>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</si>
  <si>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</si>
  <si>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</si>
  <si>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</si>
  <si>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</si>
  <si>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</si>
  <si>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</si>
  <si>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u razdoblju 01.01.2019 do 30.6.2019</t>
  </si>
  <si>
    <t>stanje na dan 30.9.2019</t>
  </si>
  <si>
    <t>u razdoblju 01.01.2019. do 30.9.2019.</t>
  </si>
  <si>
    <t>u razdoblju 01.01.2019. do 30.09.2019</t>
  </si>
  <si>
    <t>Martina Butković</t>
  </si>
  <si>
    <t>martina.butkovic@sigmabc.eu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</si>
</sst>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cellStyleXfs>
  <cellXfs count="212">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27" fillId="9" borderId="3" xfId="6" applyFill="1" applyBorder="1" applyAlignment="1" applyProtection="1">
      <alignment vertical="center"/>
      <protection locked="0"/>
    </xf>
  </cellXfs>
  <cellStyles count="7">
    <cellStyle name="Hyperlink" xfId="6" builtinId="8"/>
    <cellStyle name="Hyperlink 2" xfId="2" xr:uid="{00000000-0005-0000-0000-000000000000}"/>
    <cellStyle name="Normal" xfId="0" builtinId="0"/>
    <cellStyle name="Normal 10 2 3" xfId="5" xr:uid="{330D5818-0661-45A2-8400-BE52B2413283}"/>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topLeftCell="A43" zoomScaleNormal="100" workbookViewId="0">
      <selection activeCell="E63" sqref="E63"/>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4" t="s">
        <v>226</v>
      </c>
      <c r="B1" s="145"/>
      <c r="C1" s="145"/>
      <c r="D1" s="50"/>
      <c r="E1" s="50"/>
      <c r="F1" s="50"/>
      <c r="G1" s="50"/>
      <c r="H1" s="50"/>
      <c r="I1" s="50"/>
      <c r="J1" s="51"/>
    </row>
    <row r="2" spans="1:10" ht="14.45" customHeight="1" x14ac:dyDescent="0.25">
      <c r="A2" s="146" t="s">
        <v>242</v>
      </c>
      <c r="B2" s="147"/>
      <c r="C2" s="147"/>
      <c r="D2" s="147"/>
      <c r="E2" s="147"/>
      <c r="F2" s="147"/>
      <c r="G2" s="147"/>
      <c r="H2" s="147"/>
      <c r="I2" s="147"/>
      <c r="J2" s="148"/>
    </row>
    <row r="3" spans="1:10" x14ac:dyDescent="0.25">
      <c r="A3" s="53"/>
      <c r="B3" s="54"/>
      <c r="C3" s="54"/>
      <c r="D3" s="54"/>
      <c r="E3" s="54"/>
      <c r="F3" s="54"/>
      <c r="G3" s="54"/>
      <c r="H3" s="54"/>
      <c r="I3" s="54"/>
      <c r="J3" s="55"/>
    </row>
    <row r="4" spans="1:10" ht="33.6" customHeight="1" x14ac:dyDescent="0.25">
      <c r="A4" s="149" t="s">
        <v>227</v>
      </c>
      <c r="B4" s="150"/>
      <c r="C4" s="150"/>
      <c r="D4" s="150"/>
      <c r="E4" s="151">
        <v>43466</v>
      </c>
      <c r="F4" s="152"/>
      <c r="G4" s="56" t="s">
        <v>0</v>
      </c>
      <c r="H4" s="151">
        <v>43738</v>
      </c>
      <c r="I4" s="152"/>
      <c r="J4" s="57"/>
    </row>
    <row r="5" spans="1:10" s="58" customFormat="1" ht="10.15" customHeight="1" x14ac:dyDescent="0.25">
      <c r="A5" s="153"/>
      <c r="B5" s="154"/>
      <c r="C5" s="154"/>
      <c r="D5" s="154"/>
      <c r="E5" s="154"/>
      <c r="F5" s="154"/>
      <c r="G5" s="154"/>
      <c r="H5" s="154"/>
      <c r="I5" s="154"/>
      <c r="J5" s="155"/>
    </row>
    <row r="6" spans="1:10" ht="20.45" customHeight="1" x14ac:dyDescent="0.25">
      <c r="A6" s="59"/>
      <c r="B6" s="60" t="s">
        <v>249</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250</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0" t="s">
        <v>251</v>
      </c>
      <c r="B10" s="141"/>
      <c r="C10" s="141"/>
      <c r="D10" s="141"/>
      <c r="E10" s="141"/>
      <c r="F10" s="141"/>
      <c r="G10" s="141"/>
      <c r="H10" s="141"/>
      <c r="I10" s="141"/>
      <c r="J10" s="69"/>
    </row>
    <row r="11" spans="1:10" ht="24.6" customHeight="1" x14ac:dyDescent="0.25">
      <c r="A11" s="128" t="s">
        <v>228</v>
      </c>
      <c r="B11" s="142"/>
      <c r="C11" s="134" t="s">
        <v>269</v>
      </c>
      <c r="D11" s="135"/>
      <c r="E11" s="70"/>
      <c r="F11" s="100" t="s">
        <v>252</v>
      </c>
      <c r="G11" s="138"/>
      <c r="H11" s="116" t="s">
        <v>270</v>
      </c>
      <c r="I11" s="117"/>
      <c r="J11" s="71"/>
    </row>
    <row r="12" spans="1:10" ht="14.45" customHeight="1" x14ac:dyDescent="0.25">
      <c r="A12" s="72"/>
      <c r="B12" s="73"/>
      <c r="C12" s="73"/>
      <c r="D12" s="73"/>
      <c r="E12" s="143"/>
      <c r="F12" s="143"/>
      <c r="G12" s="143"/>
      <c r="H12" s="143"/>
      <c r="I12" s="74"/>
      <c r="J12" s="71"/>
    </row>
    <row r="13" spans="1:10" ht="21" customHeight="1" x14ac:dyDescent="0.25">
      <c r="A13" s="99" t="s">
        <v>243</v>
      </c>
      <c r="B13" s="138"/>
      <c r="C13" s="134" t="s">
        <v>271</v>
      </c>
      <c r="D13" s="135"/>
      <c r="E13" s="156"/>
      <c r="F13" s="143"/>
      <c r="G13" s="143"/>
      <c r="H13" s="143"/>
      <c r="I13" s="74"/>
      <c r="J13" s="71"/>
    </row>
    <row r="14" spans="1:10" ht="10.9" customHeight="1" x14ac:dyDescent="0.25">
      <c r="A14" s="70"/>
      <c r="B14" s="74"/>
      <c r="C14" s="73"/>
      <c r="D14" s="73"/>
      <c r="E14" s="106"/>
      <c r="F14" s="106"/>
      <c r="G14" s="106"/>
      <c r="H14" s="106"/>
      <c r="I14" s="73"/>
      <c r="J14" s="75"/>
    </row>
    <row r="15" spans="1:10" ht="22.9" customHeight="1" x14ac:dyDescent="0.25">
      <c r="A15" s="99" t="s">
        <v>229</v>
      </c>
      <c r="B15" s="138"/>
      <c r="C15" s="134" t="s">
        <v>272</v>
      </c>
      <c r="D15" s="135"/>
      <c r="E15" s="139"/>
      <c r="F15" s="130"/>
      <c r="G15" s="76" t="s">
        <v>253</v>
      </c>
      <c r="H15" s="116" t="s">
        <v>273</v>
      </c>
      <c r="I15" s="117"/>
      <c r="J15" s="77"/>
    </row>
    <row r="16" spans="1:10" ht="10.9" customHeight="1" x14ac:dyDescent="0.25">
      <c r="A16" s="70"/>
      <c r="B16" s="74"/>
      <c r="C16" s="73"/>
      <c r="D16" s="73"/>
      <c r="E16" s="106"/>
      <c r="F16" s="106"/>
      <c r="G16" s="106"/>
      <c r="H16" s="106"/>
      <c r="I16" s="73"/>
      <c r="J16" s="75"/>
    </row>
    <row r="17" spans="1:10" ht="22.9" customHeight="1" x14ac:dyDescent="0.25">
      <c r="A17" s="78"/>
      <c r="B17" s="76" t="s">
        <v>254</v>
      </c>
      <c r="C17" s="134" t="s">
        <v>9</v>
      </c>
      <c r="D17" s="135"/>
      <c r="E17" s="79"/>
      <c r="F17" s="79"/>
      <c r="G17" s="79"/>
      <c r="H17" s="79"/>
      <c r="I17" s="79"/>
      <c r="J17" s="77"/>
    </row>
    <row r="18" spans="1:10" x14ac:dyDescent="0.25">
      <c r="A18" s="136"/>
      <c r="B18" s="137"/>
      <c r="C18" s="106"/>
      <c r="D18" s="106"/>
      <c r="E18" s="106"/>
      <c r="F18" s="106"/>
      <c r="G18" s="106"/>
      <c r="H18" s="106"/>
      <c r="I18" s="73"/>
      <c r="J18" s="75"/>
    </row>
    <row r="19" spans="1:10" x14ac:dyDescent="0.25">
      <c r="A19" s="128" t="s">
        <v>230</v>
      </c>
      <c r="B19" s="129"/>
      <c r="C19" s="107" t="s">
        <v>274</v>
      </c>
      <c r="D19" s="108"/>
      <c r="E19" s="108"/>
      <c r="F19" s="108"/>
      <c r="G19" s="108"/>
      <c r="H19" s="108"/>
      <c r="I19" s="108"/>
      <c r="J19" s="109"/>
    </row>
    <row r="20" spans="1:10" x14ac:dyDescent="0.25">
      <c r="A20" s="72"/>
      <c r="B20" s="73"/>
      <c r="C20" s="80"/>
      <c r="D20" s="73"/>
      <c r="E20" s="106"/>
      <c r="F20" s="106"/>
      <c r="G20" s="106"/>
      <c r="H20" s="106"/>
      <c r="I20" s="73"/>
      <c r="J20" s="75"/>
    </row>
    <row r="21" spans="1:10" x14ac:dyDescent="0.25">
      <c r="A21" s="128" t="s">
        <v>231</v>
      </c>
      <c r="B21" s="129"/>
      <c r="C21" s="116">
        <v>10000</v>
      </c>
      <c r="D21" s="117"/>
      <c r="E21" s="106"/>
      <c r="F21" s="106"/>
      <c r="G21" s="107" t="s">
        <v>275</v>
      </c>
      <c r="H21" s="108"/>
      <c r="I21" s="108"/>
      <c r="J21" s="109"/>
    </row>
    <row r="22" spans="1:10" x14ac:dyDescent="0.25">
      <c r="A22" s="72"/>
      <c r="B22" s="73"/>
      <c r="C22" s="73"/>
      <c r="D22" s="73"/>
      <c r="E22" s="106"/>
      <c r="F22" s="106"/>
      <c r="G22" s="106"/>
      <c r="H22" s="106"/>
      <c r="I22" s="73"/>
      <c r="J22" s="75"/>
    </row>
    <row r="23" spans="1:10" x14ac:dyDescent="0.25">
      <c r="A23" s="128" t="s">
        <v>232</v>
      </c>
      <c r="B23" s="129"/>
      <c r="C23" s="107" t="s">
        <v>276</v>
      </c>
      <c r="D23" s="108"/>
      <c r="E23" s="108"/>
      <c r="F23" s="108"/>
      <c r="G23" s="108"/>
      <c r="H23" s="108"/>
      <c r="I23" s="108"/>
      <c r="J23" s="109"/>
    </row>
    <row r="24" spans="1:10" x14ac:dyDescent="0.25">
      <c r="A24" s="72"/>
      <c r="B24" s="73"/>
      <c r="C24" s="73"/>
      <c r="D24" s="73"/>
      <c r="E24" s="106"/>
      <c r="F24" s="106"/>
      <c r="G24" s="106"/>
      <c r="H24" s="106"/>
      <c r="I24" s="73"/>
      <c r="J24" s="75"/>
    </row>
    <row r="25" spans="1:10" x14ac:dyDescent="0.25">
      <c r="A25" s="128" t="s">
        <v>233</v>
      </c>
      <c r="B25" s="129"/>
      <c r="C25" s="131" t="s">
        <v>277</v>
      </c>
      <c r="D25" s="132"/>
      <c r="E25" s="132"/>
      <c r="F25" s="132"/>
      <c r="G25" s="132"/>
      <c r="H25" s="132"/>
      <c r="I25" s="132"/>
      <c r="J25" s="133"/>
    </row>
    <row r="26" spans="1:10" x14ac:dyDescent="0.25">
      <c r="A26" s="72"/>
      <c r="B26" s="73"/>
      <c r="C26" s="80"/>
      <c r="D26" s="73"/>
      <c r="E26" s="106"/>
      <c r="F26" s="106"/>
      <c r="G26" s="106"/>
      <c r="H26" s="106"/>
      <c r="I26" s="73"/>
      <c r="J26" s="75"/>
    </row>
    <row r="27" spans="1:10" x14ac:dyDescent="0.25">
      <c r="A27" s="128" t="s">
        <v>234</v>
      </c>
      <c r="B27" s="129"/>
      <c r="C27" s="131" t="s">
        <v>278</v>
      </c>
      <c r="D27" s="132"/>
      <c r="E27" s="132"/>
      <c r="F27" s="132"/>
      <c r="G27" s="132"/>
      <c r="H27" s="132"/>
      <c r="I27" s="132"/>
      <c r="J27" s="133"/>
    </row>
    <row r="28" spans="1:10" ht="13.9" customHeight="1" x14ac:dyDescent="0.25">
      <c r="A28" s="72"/>
      <c r="B28" s="73"/>
      <c r="C28" s="80"/>
      <c r="D28" s="73"/>
      <c r="E28" s="106"/>
      <c r="F28" s="106"/>
      <c r="G28" s="106"/>
      <c r="H28" s="106"/>
      <c r="I28" s="73"/>
      <c r="J28" s="75"/>
    </row>
    <row r="29" spans="1:10" ht="22.9" customHeight="1" x14ac:dyDescent="0.25">
      <c r="A29" s="99" t="s">
        <v>244</v>
      </c>
      <c r="B29" s="129"/>
      <c r="C29" s="81">
        <v>24</v>
      </c>
      <c r="D29" s="82"/>
      <c r="E29" s="110"/>
      <c r="F29" s="110"/>
      <c r="G29" s="110"/>
      <c r="H29" s="110"/>
      <c r="I29" s="83"/>
      <c r="J29" s="84"/>
    </row>
    <row r="30" spans="1:10" x14ac:dyDescent="0.25">
      <c r="A30" s="72"/>
      <c r="B30" s="73"/>
      <c r="C30" s="73"/>
      <c r="D30" s="73"/>
      <c r="E30" s="106"/>
      <c r="F30" s="106"/>
      <c r="G30" s="106"/>
      <c r="H30" s="106"/>
      <c r="I30" s="83"/>
      <c r="J30" s="84"/>
    </row>
    <row r="31" spans="1:10" x14ac:dyDescent="0.25">
      <c r="A31" s="128" t="s">
        <v>235</v>
      </c>
      <c r="B31" s="129"/>
      <c r="C31" s="97" t="s">
        <v>256</v>
      </c>
      <c r="D31" s="127" t="s">
        <v>255</v>
      </c>
      <c r="E31" s="114"/>
      <c r="F31" s="114"/>
      <c r="G31" s="114"/>
      <c r="H31" s="85"/>
      <c r="I31" s="86" t="s">
        <v>256</v>
      </c>
      <c r="J31" s="87" t="s">
        <v>257</v>
      </c>
    </row>
    <row r="32" spans="1:10" x14ac:dyDescent="0.25">
      <c r="A32" s="128"/>
      <c r="B32" s="129"/>
      <c r="C32" s="88"/>
      <c r="D32" s="56"/>
      <c r="E32" s="130"/>
      <c r="F32" s="130"/>
      <c r="G32" s="130"/>
      <c r="H32" s="130"/>
      <c r="I32" s="83"/>
      <c r="J32" s="84"/>
    </row>
    <row r="33" spans="1:10" x14ac:dyDescent="0.25">
      <c r="A33" s="128" t="s">
        <v>245</v>
      </c>
      <c r="B33" s="129"/>
      <c r="C33" s="81" t="s">
        <v>259</v>
      </c>
      <c r="D33" s="127" t="s">
        <v>258</v>
      </c>
      <c r="E33" s="114"/>
      <c r="F33" s="114"/>
      <c r="G33" s="114"/>
      <c r="H33" s="79"/>
      <c r="I33" s="86" t="s">
        <v>259</v>
      </c>
      <c r="J33" s="87" t="s">
        <v>260</v>
      </c>
    </row>
    <row r="34" spans="1:10" x14ac:dyDescent="0.25">
      <c r="A34" s="72"/>
      <c r="B34" s="73"/>
      <c r="C34" s="73"/>
      <c r="D34" s="73"/>
      <c r="E34" s="106"/>
      <c r="F34" s="106"/>
      <c r="G34" s="106"/>
      <c r="H34" s="106"/>
      <c r="I34" s="73"/>
      <c r="J34" s="75"/>
    </row>
    <row r="35" spans="1:10" x14ac:dyDescent="0.25">
      <c r="A35" s="127" t="s">
        <v>246</v>
      </c>
      <c r="B35" s="114"/>
      <c r="C35" s="114"/>
      <c r="D35" s="114"/>
      <c r="E35" s="114" t="s">
        <v>236</v>
      </c>
      <c r="F35" s="114"/>
      <c r="G35" s="114"/>
      <c r="H35" s="114"/>
      <c r="I35" s="114"/>
      <c r="J35" s="89" t="s">
        <v>237</v>
      </c>
    </row>
    <row r="36" spans="1:10" x14ac:dyDescent="0.25">
      <c r="A36" s="72"/>
      <c r="B36" s="73"/>
      <c r="C36" s="73"/>
      <c r="D36" s="73"/>
      <c r="E36" s="106"/>
      <c r="F36" s="106"/>
      <c r="G36" s="106"/>
      <c r="H36" s="106"/>
      <c r="I36" s="73"/>
      <c r="J36" s="84"/>
    </row>
    <row r="37" spans="1:10" x14ac:dyDescent="0.25">
      <c r="A37" s="122"/>
      <c r="B37" s="123"/>
      <c r="C37" s="123"/>
      <c r="D37" s="123"/>
      <c r="E37" s="122"/>
      <c r="F37" s="123"/>
      <c r="G37" s="123"/>
      <c r="H37" s="123"/>
      <c r="I37" s="124"/>
      <c r="J37" s="90"/>
    </row>
    <row r="38" spans="1:10" x14ac:dyDescent="0.25">
      <c r="A38" s="72"/>
      <c r="B38" s="73"/>
      <c r="C38" s="80"/>
      <c r="D38" s="126"/>
      <c r="E38" s="126"/>
      <c r="F38" s="126"/>
      <c r="G38" s="126"/>
      <c r="H38" s="126"/>
      <c r="I38" s="126"/>
      <c r="J38" s="75"/>
    </row>
    <row r="39" spans="1:10" x14ac:dyDescent="0.25">
      <c r="A39" s="122"/>
      <c r="B39" s="123"/>
      <c r="C39" s="123"/>
      <c r="D39" s="124"/>
      <c r="E39" s="122"/>
      <c r="F39" s="123"/>
      <c r="G39" s="123"/>
      <c r="H39" s="123"/>
      <c r="I39" s="124"/>
      <c r="J39" s="81"/>
    </row>
    <row r="40" spans="1:10" x14ac:dyDescent="0.25">
      <c r="A40" s="72"/>
      <c r="B40" s="73"/>
      <c r="C40" s="80"/>
      <c r="D40" s="91"/>
      <c r="E40" s="126"/>
      <c r="F40" s="126"/>
      <c r="G40" s="126"/>
      <c r="H40" s="126"/>
      <c r="I40" s="74"/>
      <c r="J40" s="75"/>
    </row>
    <row r="41" spans="1:10" x14ac:dyDescent="0.25">
      <c r="A41" s="122"/>
      <c r="B41" s="123"/>
      <c r="C41" s="123"/>
      <c r="D41" s="124"/>
      <c r="E41" s="122"/>
      <c r="F41" s="123"/>
      <c r="G41" s="123"/>
      <c r="H41" s="123"/>
      <c r="I41" s="124"/>
      <c r="J41" s="81"/>
    </row>
    <row r="42" spans="1:10" x14ac:dyDescent="0.25">
      <c r="A42" s="72"/>
      <c r="B42" s="73"/>
      <c r="C42" s="80"/>
      <c r="D42" s="91"/>
      <c r="E42" s="126"/>
      <c r="F42" s="126"/>
      <c r="G42" s="126"/>
      <c r="H42" s="126"/>
      <c r="I42" s="74"/>
      <c r="J42" s="75"/>
    </row>
    <row r="43" spans="1:10" x14ac:dyDescent="0.25">
      <c r="A43" s="122"/>
      <c r="B43" s="123"/>
      <c r="C43" s="123"/>
      <c r="D43" s="124"/>
      <c r="E43" s="122"/>
      <c r="F43" s="123"/>
      <c r="G43" s="123"/>
      <c r="H43" s="123"/>
      <c r="I43" s="124"/>
      <c r="J43" s="81"/>
    </row>
    <row r="44" spans="1:10" x14ac:dyDescent="0.25">
      <c r="A44" s="92"/>
      <c r="B44" s="80"/>
      <c r="C44" s="120"/>
      <c r="D44" s="120"/>
      <c r="E44" s="106"/>
      <c r="F44" s="106"/>
      <c r="G44" s="120"/>
      <c r="H44" s="120"/>
      <c r="I44" s="120"/>
      <c r="J44" s="75"/>
    </row>
    <row r="45" spans="1:10" x14ac:dyDescent="0.25">
      <c r="A45" s="122"/>
      <c r="B45" s="123"/>
      <c r="C45" s="123"/>
      <c r="D45" s="124"/>
      <c r="E45" s="122"/>
      <c r="F45" s="123"/>
      <c r="G45" s="123"/>
      <c r="H45" s="123"/>
      <c r="I45" s="124"/>
      <c r="J45" s="81"/>
    </row>
    <row r="46" spans="1:10" x14ac:dyDescent="0.25">
      <c r="A46" s="92"/>
      <c r="B46" s="80"/>
      <c r="C46" s="80"/>
      <c r="D46" s="73"/>
      <c r="E46" s="125"/>
      <c r="F46" s="125"/>
      <c r="G46" s="120"/>
      <c r="H46" s="120"/>
      <c r="I46" s="73"/>
      <c r="J46" s="75"/>
    </row>
    <row r="47" spans="1:10" x14ac:dyDescent="0.25">
      <c r="A47" s="122"/>
      <c r="B47" s="123"/>
      <c r="C47" s="123"/>
      <c r="D47" s="124"/>
      <c r="E47" s="122"/>
      <c r="F47" s="123"/>
      <c r="G47" s="123"/>
      <c r="H47" s="123"/>
      <c r="I47" s="124"/>
      <c r="J47" s="81"/>
    </row>
    <row r="48" spans="1:10" x14ac:dyDescent="0.25">
      <c r="A48" s="92"/>
      <c r="B48" s="80"/>
      <c r="C48" s="80"/>
      <c r="D48" s="73"/>
      <c r="E48" s="106"/>
      <c r="F48" s="106"/>
      <c r="G48" s="120"/>
      <c r="H48" s="120"/>
      <c r="I48" s="73"/>
      <c r="J48" s="93" t="s">
        <v>261</v>
      </c>
    </row>
    <row r="49" spans="1:10" x14ac:dyDescent="0.25">
      <c r="A49" s="92"/>
      <c r="B49" s="80"/>
      <c r="C49" s="80"/>
      <c r="D49" s="73"/>
      <c r="E49" s="106"/>
      <c r="F49" s="106"/>
      <c r="G49" s="120"/>
      <c r="H49" s="120"/>
      <c r="I49" s="73"/>
      <c r="J49" s="93" t="s">
        <v>262</v>
      </c>
    </row>
    <row r="50" spans="1:10" ht="20.25" customHeight="1" x14ac:dyDescent="0.25">
      <c r="A50" s="99" t="s">
        <v>238</v>
      </c>
      <c r="B50" s="100"/>
      <c r="C50" s="116" t="s">
        <v>261</v>
      </c>
      <c r="D50" s="117"/>
      <c r="E50" s="118" t="s">
        <v>263</v>
      </c>
      <c r="F50" s="119"/>
      <c r="G50" s="107" t="s">
        <v>279</v>
      </c>
      <c r="H50" s="108"/>
      <c r="I50" s="108"/>
      <c r="J50" s="109"/>
    </row>
    <row r="51" spans="1:10" x14ac:dyDescent="0.25">
      <c r="A51" s="92"/>
      <c r="B51" s="80"/>
      <c r="C51" s="120"/>
      <c r="D51" s="120"/>
      <c r="E51" s="106"/>
      <c r="F51" s="106"/>
      <c r="G51" s="121" t="s">
        <v>264</v>
      </c>
      <c r="H51" s="121"/>
      <c r="I51" s="121"/>
      <c r="J51" s="64"/>
    </row>
    <row r="52" spans="1:10" ht="13.9" customHeight="1" x14ac:dyDescent="0.25">
      <c r="A52" s="99" t="s">
        <v>239</v>
      </c>
      <c r="B52" s="100"/>
      <c r="C52" s="107" t="s">
        <v>286</v>
      </c>
      <c r="D52" s="108"/>
      <c r="E52" s="108"/>
      <c r="F52" s="108"/>
      <c r="G52" s="108"/>
      <c r="H52" s="108"/>
      <c r="I52" s="108"/>
      <c r="J52" s="109"/>
    </row>
    <row r="53" spans="1:10" x14ac:dyDescent="0.25">
      <c r="A53" s="72"/>
      <c r="B53" s="73"/>
      <c r="C53" s="110" t="s">
        <v>240</v>
      </c>
      <c r="D53" s="110"/>
      <c r="E53" s="110"/>
      <c r="F53" s="110"/>
      <c r="G53" s="110"/>
      <c r="H53" s="110"/>
      <c r="I53" s="110"/>
      <c r="J53" s="75"/>
    </row>
    <row r="54" spans="1:10" x14ac:dyDescent="0.25">
      <c r="A54" s="99" t="s">
        <v>241</v>
      </c>
      <c r="B54" s="100"/>
      <c r="C54" s="111" t="s">
        <v>280</v>
      </c>
      <c r="D54" s="112"/>
      <c r="E54" s="113"/>
      <c r="F54" s="106"/>
      <c r="G54" s="106"/>
      <c r="H54" s="114"/>
      <c r="I54" s="114"/>
      <c r="J54" s="115"/>
    </row>
    <row r="55" spans="1:10" x14ac:dyDescent="0.25">
      <c r="A55" s="72"/>
      <c r="B55" s="73"/>
      <c r="C55" s="80"/>
      <c r="D55" s="73"/>
      <c r="E55" s="106"/>
      <c r="F55" s="106"/>
      <c r="G55" s="106"/>
      <c r="H55" s="106"/>
      <c r="I55" s="73"/>
      <c r="J55" s="75"/>
    </row>
    <row r="56" spans="1:10" ht="14.45" customHeight="1" x14ac:dyDescent="0.25">
      <c r="A56" s="99" t="s">
        <v>233</v>
      </c>
      <c r="B56" s="100"/>
      <c r="C56" s="211" t="s">
        <v>287</v>
      </c>
      <c r="D56" s="102"/>
      <c r="E56" s="102"/>
      <c r="F56" s="102"/>
      <c r="G56" s="102"/>
      <c r="H56" s="102"/>
      <c r="I56" s="102"/>
      <c r="J56" s="103"/>
    </row>
    <row r="57" spans="1:10" x14ac:dyDescent="0.25">
      <c r="A57" s="72"/>
      <c r="B57" s="73"/>
      <c r="C57" s="73"/>
      <c r="D57" s="73"/>
      <c r="E57" s="106"/>
      <c r="F57" s="106"/>
      <c r="G57" s="106"/>
      <c r="H57" s="106"/>
      <c r="I57" s="73"/>
      <c r="J57" s="75"/>
    </row>
    <row r="58" spans="1:10" x14ac:dyDescent="0.25">
      <c r="A58" s="99" t="s">
        <v>265</v>
      </c>
      <c r="B58" s="100"/>
      <c r="C58" s="101"/>
      <c r="D58" s="102"/>
      <c r="E58" s="102"/>
      <c r="F58" s="102"/>
      <c r="G58" s="102"/>
      <c r="H58" s="102"/>
      <c r="I58" s="102"/>
      <c r="J58" s="103"/>
    </row>
    <row r="59" spans="1:10" ht="14.45" customHeight="1" x14ac:dyDescent="0.25">
      <c r="A59" s="72"/>
      <c r="B59" s="73"/>
      <c r="C59" s="104" t="s">
        <v>266</v>
      </c>
      <c r="D59" s="104"/>
      <c r="E59" s="104"/>
      <c r="F59" s="104"/>
      <c r="G59" s="73"/>
      <c r="H59" s="73"/>
      <c r="I59" s="73"/>
      <c r="J59" s="75"/>
    </row>
    <row r="60" spans="1:10" x14ac:dyDescent="0.25">
      <c r="A60" s="99" t="s">
        <v>267</v>
      </c>
      <c r="B60" s="100"/>
      <c r="C60" s="101"/>
      <c r="D60" s="102"/>
      <c r="E60" s="102"/>
      <c r="F60" s="102"/>
      <c r="G60" s="102"/>
      <c r="H60" s="102"/>
      <c r="I60" s="102"/>
      <c r="J60" s="103"/>
    </row>
    <row r="61" spans="1:10" ht="14.45" customHeight="1" x14ac:dyDescent="0.25">
      <c r="A61" s="94"/>
      <c r="B61" s="95"/>
      <c r="C61" s="105" t="s">
        <v>268</v>
      </c>
      <c r="D61" s="105"/>
      <c r="E61" s="105"/>
      <c r="F61" s="105"/>
      <c r="G61" s="105"/>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topLeftCell="A22" zoomScaleNormal="100" zoomScaleSheetLayoutView="100" workbookViewId="0">
      <selection activeCell="I49" sqref="I49:I57"/>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9" x14ac:dyDescent="0.2">
      <c r="A1" s="165" t="s">
        <v>1</v>
      </c>
      <c r="B1" s="166"/>
      <c r="C1" s="166"/>
      <c r="D1" s="166"/>
      <c r="E1" s="166"/>
      <c r="F1" s="166"/>
      <c r="G1" s="166"/>
      <c r="H1" s="166"/>
      <c r="I1" s="166"/>
    </row>
    <row r="2" spans="1:9" x14ac:dyDescent="0.2">
      <c r="A2" s="167" t="s">
        <v>283</v>
      </c>
      <c r="B2" s="168"/>
      <c r="C2" s="168"/>
      <c r="D2" s="168"/>
      <c r="E2" s="168"/>
      <c r="F2" s="168"/>
      <c r="G2" s="168"/>
      <c r="H2" s="168"/>
      <c r="I2" s="168"/>
    </row>
    <row r="3" spans="1:9" x14ac:dyDescent="0.2">
      <c r="A3" s="169" t="s">
        <v>14</v>
      </c>
      <c r="B3" s="170"/>
      <c r="C3" s="170"/>
      <c r="D3" s="170"/>
      <c r="E3" s="170"/>
      <c r="F3" s="170"/>
      <c r="G3" s="170"/>
      <c r="H3" s="170"/>
      <c r="I3" s="170"/>
    </row>
    <row r="4" spans="1:9" x14ac:dyDescent="0.2">
      <c r="A4" s="159" t="s">
        <v>281</v>
      </c>
      <c r="B4" s="160"/>
      <c r="C4" s="160"/>
      <c r="D4" s="160"/>
      <c r="E4" s="160"/>
      <c r="F4" s="160"/>
      <c r="G4" s="160"/>
      <c r="H4" s="160"/>
      <c r="I4" s="161"/>
    </row>
    <row r="5" spans="1:9" ht="56.25" x14ac:dyDescent="0.2">
      <c r="A5" s="174" t="s">
        <v>2</v>
      </c>
      <c r="B5" s="175"/>
      <c r="C5" s="175"/>
      <c r="D5" s="175"/>
      <c r="E5" s="175"/>
      <c r="F5" s="175"/>
      <c r="G5" s="2" t="s">
        <v>4</v>
      </c>
      <c r="H5" s="4" t="s">
        <v>210</v>
      </c>
      <c r="I5" s="4" t="s">
        <v>211</v>
      </c>
    </row>
    <row r="6" spans="1:9" x14ac:dyDescent="0.2">
      <c r="A6" s="172">
        <v>1</v>
      </c>
      <c r="B6" s="173"/>
      <c r="C6" s="173"/>
      <c r="D6" s="173"/>
      <c r="E6" s="173"/>
      <c r="F6" s="173"/>
      <c r="G6" s="3">
        <v>2</v>
      </c>
      <c r="H6" s="4">
        <v>3</v>
      </c>
      <c r="I6" s="4">
        <v>4</v>
      </c>
    </row>
    <row r="7" spans="1:9" x14ac:dyDescent="0.2">
      <c r="A7" s="171" t="s">
        <v>43</v>
      </c>
      <c r="B7" s="176"/>
      <c r="C7" s="176"/>
      <c r="D7" s="176"/>
      <c r="E7" s="176"/>
      <c r="F7" s="176"/>
      <c r="G7" s="176"/>
      <c r="H7" s="176"/>
      <c r="I7" s="176"/>
    </row>
    <row r="8" spans="1:9" x14ac:dyDescent="0.2">
      <c r="A8" s="162" t="s">
        <v>16</v>
      </c>
      <c r="B8" s="163"/>
      <c r="C8" s="163"/>
      <c r="D8" s="163"/>
      <c r="E8" s="163"/>
      <c r="F8" s="163"/>
      <c r="G8" s="5">
        <v>1</v>
      </c>
      <c r="H8" s="29">
        <f>H9+H10+H16+H19</f>
        <v>21070447</v>
      </c>
      <c r="I8" s="29">
        <f>I9+I10+I16+I19</f>
        <v>22448945</v>
      </c>
    </row>
    <row r="9" spans="1:9" x14ac:dyDescent="0.2">
      <c r="A9" s="164" t="s">
        <v>17</v>
      </c>
      <c r="B9" s="158"/>
      <c r="C9" s="158"/>
      <c r="D9" s="158"/>
      <c r="E9" s="158"/>
      <c r="F9" s="158"/>
      <c r="G9" s="6">
        <v>2</v>
      </c>
      <c r="H9" s="30">
        <v>630572</v>
      </c>
      <c r="I9" s="30">
        <v>903111</v>
      </c>
    </row>
    <row r="10" spans="1:9" x14ac:dyDescent="0.2">
      <c r="A10" s="162" t="s">
        <v>18</v>
      </c>
      <c r="B10" s="163"/>
      <c r="C10" s="163"/>
      <c r="D10" s="163"/>
      <c r="E10" s="163"/>
      <c r="F10" s="163"/>
      <c r="G10" s="5">
        <v>3</v>
      </c>
      <c r="H10" s="29">
        <f>H11+H12+H13+H14+H15</f>
        <v>399620</v>
      </c>
      <c r="I10" s="29">
        <f>I11+I12+I13+I14+I15</f>
        <v>1505579</v>
      </c>
    </row>
    <row r="11" spans="1:9" x14ac:dyDescent="0.2">
      <c r="A11" s="158" t="s">
        <v>19</v>
      </c>
      <c r="B11" s="158"/>
      <c r="C11" s="158"/>
      <c r="D11" s="158"/>
      <c r="E11" s="158"/>
      <c r="F11" s="158"/>
      <c r="G11" s="7">
        <v>4</v>
      </c>
      <c r="H11" s="31">
        <v>0</v>
      </c>
      <c r="I11" s="31">
        <v>0</v>
      </c>
    </row>
    <row r="12" spans="1:9" x14ac:dyDescent="0.2">
      <c r="A12" s="158" t="s">
        <v>20</v>
      </c>
      <c r="B12" s="158"/>
      <c r="C12" s="158"/>
      <c r="D12" s="158"/>
      <c r="E12" s="158"/>
      <c r="F12" s="158"/>
      <c r="G12" s="7">
        <v>5</v>
      </c>
      <c r="H12" s="31">
        <v>266705</v>
      </c>
      <c r="I12" s="31">
        <v>178256</v>
      </c>
    </row>
    <row r="13" spans="1:9" x14ac:dyDescent="0.2">
      <c r="A13" s="158" t="s">
        <v>21</v>
      </c>
      <c r="B13" s="158"/>
      <c r="C13" s="158"/>
      <c r="D13" s="158"/>
      <c r="E13" s="158"/>
      <c r="F13" s="158"/>
      <c r="G13" s="7">
        <v>6</v>
      </c>
      <c r="H13" s="31">
        <v>8125</v>
      </c>
      <c r="I13" s="31">
        <v>3775</v>
      </c>
    </row>
    <row r="14" spans="1:9" x14ac:dyDescent="0.2">
      <c r="A14" s="158" t="s">
        <v>22</v>
      </c>
      <c r="B14" s="158"/>
      <c r="C14" s="158"/>
      <c r="D14" s="158"/>
      <c r="E14" s="158"/>
      <c r="F14" s="158"/>
      <c r="G14" s="7">
        <v>7</v>
      </c>
      <c r="H14" s="31">
        <v>124790</v>
      </c>
      <c r="I14" s="31">
        <v>1323548</v>
      </c>
    </row>
    <row r="15" spans="1:9" x14ac:dyDescent="0.2">
      <c r="A15" s="158" t="s">
        <v>23</v>
      </c>
      <c r="B15" s="158"/>
      <c r="C15" s="158"/>
      <c r="D15" s="158"/>
      <c r="E15" s="158"/>
      <c r="F15" s="158"/>
      <c r="G15" s="7">
        <v>8</v>
      </c>
      <c r="H15" s="31">
        <v>0</v>
      </c>
      <c r="I15" s="31">
        <v>0</v>
      </c>
    </row>
    <row r="16" spans="1:9" x14ac:dyDescent="0.2">
      <c r="A16" s="162" t="s">
        <v>24</v>
      </c>
      <c r="B16" s="163"/>
      <c r="C16" s="163"/>
      <c r="D16" s="163"/>
      <c r="E16" s="163"/>
      <c r="F16" s="163"/>
      <c r="G16" s="5">
        <v>9</v>
      </c>
      <c r="H16" s="29">
        <f>H17+H18</f>
        <v>20040255</v>
      </c>
      <c r="I16" s="29">
        <f>I17+I18</f>
        <v>20040255</v>
      </c>
    </row>
    <row r="17" spans="1:9" x14ac:dyDescent="0.2">
      <c r="A17" s="157" t="s">
        <v>25</v>
      </c>
      <c r="B17" s="158"/>
      <c r="C17" s="158"/>
      <c r="D17" s="158"/>
      <c r="E17" s="158"/>
      <c r="F17" s="158"/>
      <c r="G17" s="8">
        <v>10</v>
      </c>
      <c r="H17" s="31">
        <v>19375969</v>
      </c>
      <c r="I17" s="31">
        <v>19375969</v>
      </c>
    </row>
    <row r="18" spans="1:9" x14ac:dyDescent="0.2">
      <c r="A18" s="157" t="s">
        <v>26</v>
      </c>
      <c r="B18" s="158"/>
      <c r="C18" s="158"/>
      <c r="D18" s="158"/>
      <c r="E18" s="158"/>
      <c r="F18" s="158"/>
      <c r="G18" s="8">
        <v>11</v>
      </c>
      <c r="H18" s="31">
        <v>664286</v>
      </c>
      <c r="I18" s="31">
        <v>664286</v>
      </c>
    </row>
    <row r="19" spans="1:9" x14ac:dyDescent="0.2">
      <c r="A19" s="164" t="s">
        <v>15</v>
      </c>
      <c r="B19" s="158"/>
      <c r="C19" s="158"/>
      <c r="D19" s="158"/>
      <c r="E19" s="158"/>
      <c r="F19" s="158"/>
      <c r="G19" s="6">
        <v>12</v>
      </c>
      <c r="H19" s="31">
        <v>0</v>
      </c>
      <c r="I19" s="31">
        <v>0</v>
      </c>
    </row>
    <row r="20" spans="1:9" x14ac:dyDescent="0.2">
      <c r="A20" s="162" t="s">
        <v>27</v>
      </c>
      <c r="B20" s="163"/>
      <c r="C20" s="163"/>
      <c r="D20" s="163"/>
      <c r="E20" s="163"/>
      <c r="F20" s="163"/>
      <c r="G20" s="5">
        <v>13</v>
      </c>
      <c r="H20" s="29">
        <f>+H21+H27+H31</f>
        <v>21773518</v>
      </c>
      <c r="I20" s="29">
        <f>+I21+I27+I31</f>
        <v>22729967</v>
      </c>
    </row>
    <row r="21" spans="1:9" x14ac:dyDescent="0.2">
      <c r="A21" s="162" t="s">
        <v>28</v>
      </c>
      <c r="B21" s="163"/>
      <c r="C21" s="163"/>
      <c r="D21" s="163"/>
      <c r="E21" s="163"/>
      <c r="F21" s="163"/>
      <c r="G21" s="5">
        <v>14</v>
      </c>
      <c r="H21" s="29">
        <f>H22+H23+H24+H25+H26</f>
        <v>2001931</v>
      </c>
      <c r="I21" s="29">
        <f>I22+I23+I24+I25+I26</f>
        <v>2554110</v>
      </c>
    </row>
    <row r="22" spans="1:9" x14ac:dyDescent="0.2">
      <c r="A22" s="158" t="s">
        <v>29</v>
      </c>
      <c r="B22" s="158"/>
      <c r="C22" s="158"/>
      <c r="D22" s="158"/>
      <c r="E22" s="158"/>
      <c r="F22" s="158"/>
      <c r="G22" s="7">
        <v>15</v>
      </c>
      <c r="H22" s="31">
        <v>1420517</v>
      </c>
      <c r="I22" s="31">
        <v>1999926</v>
      </c>
    </row>
    <row r="23" spans="1:9" x14ac:dyDescent="0.2">
      <c r="A23" s="158" t="s">
        <v>30</v>
      </c>
      <c r="B23" s="158"/>
      <c r="C23" s="158"/>
      <c r="D23" s="158"/>
      <c r="E23" s="158"/>
      <c r="F23" s="158"/>
      <c r="G23" s="7">
        <v>16</v>
      </c>
      <c r="H23" s="31">
        <v>1470</v>
      </c>
      <c r="I23" s="31">
        <v>256</v>
      </c>
    </row>
    <row r="24" spans="1:9" x14ac:dyDescent="0.2">
      <c r="A24" s="158" t="s">
        <v>31</v>
      </c>
      <c r="B24" s="158"/>
      <c r="C24" s="158"/>
      <c r="D24" s="158"/>
      <c r="E24" s="158"/>
      <c r="F24" s="158"/>
      <c r="G24" s="7">
        <v>17</v>
      </c>
      <c r="H24" s="31">
        <v>5977</v>
      </c>
      <c r="I24" s="31">
        <v>28100</v>
      </c>
    </row>
    <row r="25" spans="1:9" x14ac:dyDescent="0.2">
      <c r="A25" s="158" t="s">
        <v>32</v>
      </c>
      <c r="B25" s="158"/>
      <c r="C25" s="158"/>
      <c r="D25" s="158"/>
      <c r="E25" s="158"/>
      <c r="F25" s="158"/>
      <c r="G25" s="7">
        <v>18</v>
      </c>
      <c r="H25" s="31">
        <v>5192</v>
      </c>
      <c r="I25" s="31">
        <v>10733</v>
      </c>
    </row>
    <row r="26" spans="1:9" x14ac:dyDescent="0.2">
      <c r="A26" s="158" t="s">
        <v>33</v>
      </c>
      <c r="B26" s="158"/>
      <c r="C26" s="158"/>
      <c r="D26" s="158"/>
      <c r="E26" s="158"/>
      <c r="F26" s="158"/>
      <c r="G26" s="7">
        <v>19</v>
      </c>
      <c r="H26" s="31">
        <v>568775</v>
      </c>
      <c r="I26" s="31">
        <v>515095</v>
      </c>
    </row>
    <row r="27" spans="1:9" x14ac:dyDescent="0.2">
      <c r="A27" s="162" t="s">
        <v>34</v>
      </c>
      <c r="B27" s="162"/>
      <c r="C27" s="162"/>
      <c r="D27" s="162"/>
      <c r="E27" s="162"/>
      <c r="F27" s="162"/>
      <c r="G27" s="9">
        <v>20</v>
      </c>
      <c r="H27" s="29">
        <f>H28+H29+H30</f>
        <v>17692980</v>
      </c>
      <c r="I27" s="29">
        <f>I28+I29+I30</f>
        <v>19626528</v>
      </c>
    </row>
    <row r="28" spans="1:9" x14ac:dyDescent="0.2">
      <c r="A28" s="158" t="s">
        <v>35</v>
      </c>
      <c r="B28" s="158"/>
      <c r="C28" s="158"/>
      <c r="D28" s="158"/>
      <c r="E28" s="158"/>
      <c r="F28" s="158"/>
      <c r="G28" s="7">
        <v>21</v>
      </c>
      <c r="H28" s="31">
        <v>0</v>
      </c>
      <c r="I28" s="31">
        <v>0</v>
      </c>
    </row>
    <row r="29" spans="1:9" x14ac:dyDescent="0.2">
      <c r="A29" s="158" t="s">
        <v>36</v>
      </c>
      <c r="B29" s="158"/>
      <c r="C29" s="158"/>
      <c r="D29" s="158"/>
      <c r="E29" s="158"/>
      <c r="F29" s="158"/>
      <c r="G29" s="7">
        <v>22</v>
      </c>
      <c r="H29" s="31">
        <v>0</v>
      </c>
      <c r="I29" s="31">
        <v>0</v>
      </c>
    </row>
    <row r="30" spans="1:9" x14ac:dyDescent="0.2">
      <c r="A30" s="158" t="s">
        <v>37</v>
      </c>
      <c r="B30" s="158"/>
      <c r="C30" s="158"/>
      <c r="D30" s="158"/>
      <c r="E30" s="158"/>
      <c r="F30" s="158"/>
      <c r="G30" s="7">
        <v>23</v>
      </c>
      <c r="H30" s="31">
        <v>17692980</v>
      </c>
      <c r="I30" s="31">
        <v>19626528</v>
      </c>
    </row>
    <row r="31" spans="1:9" x14ac:dyDescent="0.2">
      <c r="A31" s="164" t="s">
        <v>38</v>
      </c>
      <c r="B31" s="158"/>
      <c r="C31" s="158"/>
      <c r="D31" s="158"/>
      <c r="E31" s="158"/>
      <c r="F31" s="158"/>
      <c r="G31" s="6">
        <v>24</v>
      </c>
      <c r="H31" s="30">
        <v>2078607</v>
      </c>
      <c r="I31" s="30">
        <v>549329</v>
      </c>
    </row>
    <row r="32" spans="1:9" ht="25.9" customHeight="1" x14ac:dyDescent="0.2">
      <c r="A32" s="164" t="s">
        <v>39</v>
      </c>
      <c r="B32" s="158"/>
      <c r="C32" s="158"/>
      <c r="D32" s="158"/>
      <c r="E32" s="158"/>
      <c r="F32" s="158"/>
      <c r="G32" s="6">
        <v>25</v>
      </c>
      <c r="H32" s="30">
        <v>681640</v>
      </c>
      <c r="I32" s="30">
        <v>793384</v>
      </c>
    </row>
    <row r="33" spans="1:9" x14ac:dyDescent="0.2">
      <c r="A33" s="162" t="s">
        <v>40</v>
      </c>
      <c r="B33" s="163"/>
      <c r="C33" s="163"/>
      <c r="D33" s="163"/>
      <c r="E33" s="163"/>
      <c r="F33" s="163"/>
      <c r="G33" s="5">
        <v>26</v>
      </c>
      <c r="H33" s="29">
        <f>H8+H20+H32</f>
        <v>43525605</v>
      </c>
      <c r="I33" s="29">
        <f>I8+I20+I32</f>
        <v>45972296</v>
      </c>
    </row>
    <row r="34" spans="1:9" x14ac:dyDescent="0.2">
      <c r="A34" s="164" t="s">
        <v>41</v>
      </c>
      <c r="B34" s="158"/>
      <c r="C34" s="158"/>
      <c r="D34" s="158"/>
      <c r="E34" s="158"/>
      <c r="F34" s="158"/>
      <c r="G34" s="6">
        <v>27</v>
      </c>
      <c r="H34" s="30">
        <v>0</v>
      </c>
      <c r="I34" s="30">
        <v>0</v>
      </c>
    </row>
    <row r="35" spans="1:9" x14ac:dyDescent="0.2">
      <c r="A35" s="171" t="s">
        <v>3</v>
      </c>
      <c r="B35" s="171"/>
      <c r="C35" s="171"/>
      <c r="D35" s="171"/>
      <c r="E35" s="171"/>
      <c r="F35" s="171"/>
      <c r="G35" s="171"/>
      <c r="H35" s="171"/>
      <c r="I35" s="171"/>
    </row>
    <row r="36" spans="1:9" x14ac:dyDescent="0.2">
      <c r="A36" s="162" t="s">
        <v>222</v>
      </c>
      <c r="B36" s="163"/>
      <c r="C36" s="163"/>
      <c r="D36" s="163"/>
      <c r="E36" s="163"/>
      <c r="F36" s="163"/>
      <c r="G36" s="5">
        <v>28</v>
      </c>
      <c r="H36" s="29">
        <f>H37+H38+H39+H44+H45+H46</f>
        <v>39386124</v>
      </c>
      <c r="I36" s="29">
        <f>I37+I38+I39+I44+I45+I46</f>
        <v>40670630</v>
      </c>
    </row>
    <row r="37" spans="1:9" x14ac:dyDescent="0.2">
      <c r="A37" s="158" t="s">
        <v>44</v>
      </c>
      <c r="B37" s="158"/>
      <c r="C37" s="158"/>
      <c r="D37" s="158"/>
      <c r="E37" s="158"/>
      <c r="F37" s="158"/>
      <c r="G37" s="7">
        <v>29</v>
      </c>
      <c r="H37" s="31">
        <v>46357000</v>
      </c>
      <c r="I37" s="31">
        <v>46357000</v>
      </c>
    </row>
    <row r="38" spans="1:9" x14ac:dyDescent="0.2">
      <c r="A38" s="158" t="s">
        <v>45</v>
      </c>
      <c r="B38" s="158"/>
      <c r="C38" s="158"/>
      <c r="D38" s="158"/>
      <c r="E38" s="158"/>
      <c r="F38" s="158"/>
      <c r="G38" s="7">
        <v>30</v>
      </c>
      <c r="H38" s="31">
        <v>13860181</v>
      </c>
      <c r="I38" s="31">
        <v>13860181</v>
      </c>
    </row>
    <row r="39" spans="1:9" x14ac:dyDescent="0.2">
      <c r="A39" s="163" t="s">
        <v>46</v>
      </c>
      <c r="B39" s="163"/>
      <c r="C39" s="163"/>
      <c r="D39" s="163"/>
      <c r="E39" s="163"/>
      <c r="F39" s="163"/>
      <c r="G39" s="9">
        <v>31</v>
      </c>
      <c r="H39" s="32">
        <f>H40+H41+H42+H43</f>
        <v>141000</v>
      </c>
      <c r="I39" s="32">
        <f>I40+I41+I42+I43</f>
        <v>141000</v>
      </c>
    </row>
    <row r="40" spans="1:9" x14ac:dyDescent="0.2">
      <c r="A40" s="158" t="s">
        <v>47</v>
      </c>
      <c r="B40" s="158"/>
      <c r="C40" s="158"/>
      <c r="D40" s="158"/>
      <c r="E40" s="158"/>
      <c r="F40" s="158"/>
      <c r="G40" s="7">
        <v>32</v>
      </c>
      <c r="H40" s="31">
        <v>141000</v>
      </c>
      <c r="I40" s="31">
        <v>141000</v>
      </c>
    </row>
    <row r="41" spans="1:9" x14ac:dyDescent="0.2">
      <c r="A41" s="158" t="s">
        <v>48</v>
      </c>
      <c r="B41" s="158"/>
      <c r="C41" s="158"/>
      <c r="D41" s="158"/>
      <c r="E41" s="158"/>
      <c r="F41" s="158"/>
      <c r="G41" s="7">
        <v>33</v>
      </c>
      <c r="H41" s="31">
        <v>0</v>
      </c>
      <c r="I41" s="31">
        <v>0</v>
      </c>
    </row>
    <row r="42" spans="1:9" x14ac:dyDescent="0.2">
      <c r="A42" s="158" t="s">
        <v>49</v>
      </c>
      <c r="B42" s="158"/>
      <c r="C42" s="158"/>
      <c r="D42" s="158"/>
      <c r="E42" s="158"/>
      <c r="F42" s="158"/>
      <c r="G42" s="7">
        <v>34</v>
      </c>
      <c r="H42" s="31">
        <v>0</v>
      </c>
      <c r="I42" s="31">
        <v>0</v>
      </c>
    </row>
    <row r="43" spans="1:9" x14ac:dyDescent="0.2">
      <c r="A43" s="158" t="s">
        <v>50</v>
      </c>
      <c r="B43" s="158"/>
      <c r="C43" s="158"/>
      <c r="D43" s="158"/>
      <c r="E43" s="158"/>
      <c r="F43" s="158"/>
      <c r="G43" s="7">
        <v>35</v>
      </c>
      <c r="H43" s="31">
        <v>0</v>
      </c>
      <c r="I43" s="31">
        <v>0</v>
      </c>
    </row>
    <row r="44" spans="1:9" x14ac:dyDescent="0.2">
      <c r="A44" s="158" t="s">
        <v>51</v>
      </c>
      <c r="B44" s="158"/>
      <c r="C44" s="158"/>
      <c r="D44" s="158"/>
      <c r="E44" s="158"/>
      <c r="F44" s="158"/>
      <c r="G44" s="7">
        <v>36</v>
      </c>
      <c r="H44" s="31">
        <v>-22282590</v>
      </c>
      <c r="I44" s="31">
        <v>-20972057</v>
      </c>
    </row>
    <row r="45" spans="1:9" x14ac:dyDescent="0.2">
      <c r="A45" s="158" t="s">
        <v>52</v>
      </c>
      <c r="B45" s="158"/>
      <c r="C45" s="158"/>
      <c r="D45" s="158"/>
      <c r="E45" s="158"/>
      <c r="F45" s="158"/>
      <c r="G45" s="7">
        <v>37</v>
      </c>
      <c r="H45" s="31">
        <v>1310533</v>
      </c>
      <c r="I45" s="31">
        <v>1284506</v>
      </c>
    </row>
    <row r="46" spans="1:9" x14ac:dyDescent="0.2">
      <c r="A46" s="164" t="s">
        <v>53</v>
      </c>
      <c r="B46" s="158"/>
      <c r="C46" s="158"/>
      <c r="D46" s="158"/>
      <c r="E46" s="158"/>
      <c r="F46" s="158"/>
      <c r="G46" s="6">
        <v>38</v>
      </c>
      <c r="H46" s="31">
        <v>0</v>
      </c>
      <c r="I46" s="31">
        <v>0</v>
      </c>
    </row>
    <row r="47" spans="1:9" x14ac:dyDescent="0.2">
      <c r="A47" s="164" t="s">
        <v>54</v>
      </c>
      <c r="B47" s="158"/>
      <c r="C47" s="158"/>
      <c r="D47" s="158"/>
      <c r="E47" s="158"/>
      <c r="F47" s="158"/>
      <c r="G47" s="6">
        <v>39</v>
      </c>
      <c r="H47" s="31">
        <v>0</v>
      </c>
      <c r="I47" s="31">
        <v>0</v>
      </c>
    </row>
    <row r="48" spans="1:9" x14ac:dyDescent="0.2">
      <c r="A48" s="162" t="s">
        <v>55</v>
      </c>
      <c r="B48" s="163"/>
      <c r="C48" s="163"/>
      <c r="D48" s="163"/>
      <c r="E48" s="163"/>
      <c r="F48" s="163"/>
      <c r="G48" s="5">
        <v>40</v>
      </c>
      <c r="H48" s="98">
        <f>SUM(H49:H54)</f>
        <v>927849</v>
      </c>
      <c r="I48" s="98">
        <f>SUM(I49:I54)</f>
        <v>1339885</v>
      </c>
    </row>
    <row r="49" spans="1:9" x14ac:dyDescent="0.2">
      <c r="A49" s="158" t="s">
        <v>56</v>
      </c>
      <c r="B49" s="158"/>
      <c r="C49" s="158"/>
      <c r="D49" s="158"/>
      <c r="E49" s="158"/>
      <c r="F49" s="158"/>
      <c r="G49" s="7">
        <v>41</v>
      </c>
      <c r="H49" s="31">
        <v>8945</v>
      </c>
      <c r="I49" s="31">
        <v>5047</v>
      </c>
    </row>
    <row r="50" spans="1:9" x14ac:dyDescent="0.2">
      <c r="A50" s="158" t="s">
        <v>57</v>
      </c>
      <c r="B50" s="158"/>
      <c r="C50" s="158"/>
      <c r="D50" s="158"/>
      <c r="E50" s="158"/>
      <c r="F50" s="158"/>
      <c r="G50" s="7">
        <v>42</v>
      </c>
      <c r="H50" s="31">
        <v>299469</v>
      </c>
      <c r="I50" s="31">
        <v>52679</v>
      </c>
    </row>
    <row r="51" spans="1:9" x14ac:dyDescent="0.2">
      <c r="A51" s="158" t="s">
        <v>58</v>
      </c>
      <c r="B51" s="158"/>
      <c r="C51" s="158"/>
      <c r="D51" s="158"/>
      <c r="E51" s="158"/>
      <c r="F51" s="158"/>
      <c r="G51" s="7">
        <v>43</v>
      </c>
      <c r="H51" s="31">
        <v>296506</v>
      </c>
      <c r="I51" s="31">
        <v>283780</v>
      </c>
    </row>
    <row r="52" spans="1:9" x14ac:dyDescent="0.2">
      <c r="A52" s="158" t="s">
        <v>59</v>
      </c>
      <c r="B52" s="158"/>
      <c r="C52" s="158"/>
      <c r="D52" s="158"/>
      <c r="E52" s="158"/>
      <c r="F52" s="158"/>
      <c r="G52" s="7">
        <v>44</v>
      </c>
      <c r="H52" s="31">
        <v>322929</v>
      </c>
      <c r="I52" s="31">
        <v>239402</v>
      </c>
    </row>
    <row r="53" spans="1:9" x14ac:dyDescent="0.2">
      <c r="A53" s="158" t="s">
        <v>60</v>
      </c>
      <c r="B53" s="158"/>
      <c r="C53" s="158"/>
      <c r="D53" s="158"/>
      <c r="E53" s="158"/>
      <c r="F53" s="158"/>
      <c r="G53" s="7">
        <v>45</v>
      </c>
      <c r="H53" s="31">
        <v>0</v>
      </c>
      <c r="I53" s="31">
        <v>0</v>
      </c>
    </row>
    <row r="54" spans="1:9" x14ac:dyDescent="0.2">
      <c r="A54" s="158" t="s">
        <v>61</v>
      </c>
      <c r="B54" s="158"/>
      <c r="C54" s="158"/>
      <c r="D54" s="158"/>
      <c r="E54" s="158"/>
      <c r="F54" s="158"/>
      <c r="G54" s="7">
        <v>46</v>
      </c>
      <c r="H54" s="31">
        <v>0</v>
      </c>
      <c r="I54" s="31">
        <v>758977</v>
      </c>
    </row>
    <row r="55" spans="1:9" x14ac:dyDescent="0.2">
      <c r="A55" s="164" t="s">
        <v>62</v>
      </c>
      <c r="B55" s="158"/>
      <c r="C55" s="158"/>
      <c r="D55" s="158"/>
      <c r="E55" s="158"/>
      <c r="F55" s="158"/>
      <c r="G55" s="6">
        <v>47</v>
      </c>
      <c r="H55" s="30">
        <v>0</v>
      </c>
      <c r="I55" s="30">
        <v>446913</v>
      </c>
    </row>
    <row r="56" spans="1:9" x14ac:dyDescent="0.2">
      <c r="A56" s="164" t="s">
        <v>63</v>
      </c>
      <c r="B56" s="158"/>
      <c r="C56" s="158"/>
      <c r="D56" s="158"/>
      <c r="E56" s="158"/>
      <c r="F56" s="158"/>
      <c r="G56" s="6">
        <v>48</v>
      </c>
      <c r="H56" s="30">
        <v>0</v>
      </c>
      <c r="I56" s="30">
        <v>0</v>
      </c>
    </row>
    <row r="57" spans="1:9" x14ac:dyDescent="0.2">
      <c r="A57" s="164" t="s">
        <v>64</v>
      </c>
      <c r="B57" s="158"/>
      <c r="C57" s="158"/>
      <c r="D57" s="158"/>
      <c r="E57" s="158"/>
      <c r="F57" s="158"/>
      <c r="G57" s="6">
        <v>49</v>
      </c>
      <c r="H57" s="30">
        <v>3211632</v>
      </c>
      <c r="I57" s="30">
        <v>3514868</v>
      </c>
    </row>
    <row r="58" spans="1:9" x14ac:dyDescent="0.2">
      <c r="A58" s="162" t="s">
        <v>220</v>
      </c>
      <c r="B58" s="163"/>
      <c r="C58" s="163"/>
      <c r="D58" s="163"/>
      <c r="E58" s="163"/>
      <c r="F58" s="163"/>
      <c r="G58" s="5">
        <v>50</v>
      </c>
      <c r="H58" s="29">
        <f>H36+H47+H48+H55+H56+H57</f>
        <v>43525605</v>
      </c>
      <c r="I58" s="29">
        <f>I36+I47+I48+I55+I56+I57</f>
        <v>45972296</v>
      </c>
    </row>
    <row r="59" spans="1:9" x14ac:dyDescent="0.2">
      <c r="A59" s="164" t="s">
        <v>65</v>
      </c>
      <c r="B59" s="158"/>
      <c r="C59" s="158"/>
      <c r="D59" s="158"/>
      <c r="E59" s="158"/>
      <c r="F59" s="158"/>
      <c r="G59" s="6">
        <v>51</v>
      </c>
      <c r="H59" s="30">
        <v>0</v>
      </c>
      <c r="I59" s="30">
        <v>0</v>
      </c>
    </row>
    <row r="60" spans="1:9" ht="25.5" customHeight="1" x14ac:dyDescent="0.2">
      <c r="A60" s="164" t="s">
        <v>42</v>
      </c>
      <c r="B60" s="164"/>
      <c r="C60" s="164"/>
      <c r="D60" s="164"/>
      <c r="E60" s="164"/>
      <c r="F60" s="164"/>
      <c r="G60" s="177"/>
      <c r="H60" s="177"/>
      <c r="I60" s="177"/>
    </row>
    <row r="61" spans="1:9" x14ac:dyDescent="0.2">
      <c r="A61" s="162" t="s">
        <v>66</v>
      </c>
      <c r="B61" s="163"/>
      <c r="C61" s="163"/>
      <c r="D61" s="163"/>
      <c r="E61" s="163"/>
      <c r="F61" s="163"/>
      <c r="G61" s="5">
        <v>52</v>
      </c>
      <c r="H61" s="29">
        <f>H62+H63</f>
        <v>0</v>
      </c>
      <c r="I61" s="29">
        <f>I62+I63</f>
        <v>0</v>
      </c>
    </row>
    <row r="62" spans="1:9" x14ac:dyDescent="0.2">
      <c r="A62" s="164" t="s">
        <v>67</v>
      </c>
      <c r="B62" s="158"/>
      <c r="C62" s="158"/>
      <c r="D62" s="158"/>
      <c r="E62" s="158"/>
      <c r="F62" s="158"/>
      <c r="G62" s="6">
        <v>53</v>
      </c>
      <c r="H62" s="30">
        <v>0</v>
      </c>
      <c r="I62" s="30">
        <v>0</v>
      </c>
    </row>
    <row r="63" spans="1:9" x14ac:dyDescent="0.2">
      <c r="A63" s="164" t="s">
        <v>68</v>
      </c>
      <c r="B63" s="158"/>
      <c r="C63" s="158"/>
      <c r="D63" s="158"/>
      <c r="E63" s="158"/>
      <c r="F63" s="158"/>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28" zoomScaleNormal="100" zoomScaleSheetLayoutView="100" workbookViewId="0">
      <selection activeCell="H43" sqref="H43:K47"/>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8" t="s">
        <v>5</v>
      </c>
      <c r="B1" s="166"/>
      <c r="C1" s="166"/>
      <c r="D1" s="166"/>
      <c r="E1" s="166"/>
      <c r="F1" s="166"/>
      <c r="G1" s="166"/>
      <c r="H1" s="166"/>
      <c r="I1" s="166"/>
    </row>
    <row r="2" spans="1:11" x14ac:dyDescent="0.2">
      <c r="A2" s="191" t="s">
        <v>284</v>
      </c>
      <c r="B2" s="168"/>
      <c r="C2" s="168"/>
      <c r="D2" s="168"/>
      <c r="E2" s="168"/>
      <c r="F2" s="168"/>
      <c r="G2" s="168"/>
      <c r="H2" s="168"/>
      <c r="I2" s="168"/>
    </row>
    <row r="3" spans="1:11" x14ac:dyDescent="0.2">
      <c r="A3" s="178" t="s">
        <v>14</v>
      </c>
      <c r="B3" s="179"/>
      <c r="C3" s="179"/>
      <c r="D3" s="179"/>
      <c r="E3" s="179"/>
      <c r="F3" s="179"/>
      <c r="G3" s="179"/>
      <c r="H3" s="179"/>
      <c r="I3" s="179"/>
      <c r="J3" s="180"/>
      <c r="K3" s="180"/>
    </row>
    <row r="4" spans="1:11" x14ac:dyDescent="0.2">
      <c r="A4" s="181" t="s">
        <v>281</v>
      </c>
      <c r="B4" s="182"/>
      <c r="C4" s="182"/>
      <c r="D4" s="182"/>
      <c r="E4" s="182"/>
      <c r="F4" s="182"/>
      <c r="G4" s="182"/>
      <c r="H4" s="182"/>
      <c r="I4" s="182"/>
      <c r="J4" s="183"/>
      <c r="K4" s="183"/>
    </row>
    <row r="5" spans="1:11" ht="27.75" customHeight="1" x14ac:dyDescent="0.2">
      <c r="A5" s="184" t="s">
        <v>2</v>
      </c>
      <c r="B5" s="185"/>
      <c r="C5" s="185"/>
      <c r="D5" s="185"/>
      <c r="E5" s="185"/>
      <c r="F5" s="185"/>
      <c r="G5" s="184" t="s">
        <v>6</v>
      </c>
      <c r="H5" s="186" t="s">
        <v>218</v>
      </c>
      <c r="I5" s="187"/>
      <c r="J5" s="186" t="s">
        <v>209</v>
      </c>
      <c r="K5" s="187"/>
    </row>
    <row r="6" spans="1:11" x14ac:dyDescent="0.2">
      <c r="A6" s="185"/>
      <c r="B6" s="185"/>
      <c r="C6" s="185"/>
      <c r="D6" s="185"/>
      <c r="E6" s="185"/>
      <c r="F6" s="185"/>
      <c r="G6" s="185"/>
      <c r="H6" s="35" t="s">
        <v>207</v>
      </c>
      <c r="I6" s="35" t="s">
        <v>208</v>
      </c>
      <c r="J6" s="35" t="s">
        <v>207</v>
      </c>
      <c r="K6" s="35" t="s">
        <v>208</v>
      </c>
    </row>
    <row r="7" spans="1:11" x14ac:dyDescent="0.2">
      <c r="A7" s="189">
        <v>1</v>
      </c>
      <c r="B7" s="190"/>
      <c r="C7" s="190"/>
      <c r="D7" s="190"/>
      <c r="E7" s="190"/>
      <c r="F7" s="190"/>
      <c r="G7" s="11">
        <v>2</v>
      </c>
      <c r="H7" s="35">
        <v>3</v>
      </c>
      <c r="I7" s="35">
        <v>4</v>
      </c>
      <c r="J7" s="35">
        <v>5</v>
      </c>
      <c r="K7" s="35">
        <v>6</v>
      </c>
    </row>
    <row r="8" spans="1:11" x14ac:dyDescent="0.2">
      <c r="A8" s="162" t="s">
        <v>223</v>
      </c>
      <c r="B8" s="163"/>
      <c r="C8" s="163"/>
      <c r="D8" s="163"/>
      <c r="E8" s="163"/>
      <c r="F8" s="163"/>
      <c r="G8" s="5">
        <v>1</v>
      </c>
      <c r="H8" s="29">
        <f>H9+H16</f>
        <v>9033769</v>
      </c>
      <c r="I8" s="29">
        <f>I9+I16</f>
        <v>2913332</v>
      </c>
      <c r="J8" s="29">
        <f>J9+J16</f>
        <v>10173504</v>
      </c>
      <c r="K8" s="29">
        <f>K9+K16</f>
        <v>3780471</v>
      </c>
    </row>
    <row r="9" spans="1:11" x14ac:dyDescent="0.2">
      <c r="A9" s="163" t="s">
        <v>72</v>
      </c>
      <c r="B9" s="163"/>
      <c r="C9" s="163"/>
      <c r="D9" s="163"/>
      <c r="E9" s="163"/>
      <c r="F9" s="163"/>
      <c r="G9" s="9">
        <v>2</v>
      </c>
      <c r="H9" s="32">
        <f>SUM(H10:H15)</f>
        <v>6663371</v>
      </c>
      <c r="I9" s="32">
        <f>SUM(I10:I15)</f>
        <v>1981953</v>
      </c>
      <c r="J9" s="32">
        <f>SUM(J10:J15)</f>
        <v>6687706</v>
      </c>
      <c r="K9" s="32">
        <f>SUM(K10:K15)</f>
        <v>2507980</v>
      </c>
    </row>
    <row r="10" spans="1:11" x14ac:dyDescent="0.2">
      <c r="A10" s="158" t="s">
        <v>73</v>
      </c>
      <c r="B10" s="158"/>
      <c r="C10" s="158"/>
      <c r="D10" s="158"/>
      <c r="E10" s="158"/>
      <c r="F10" s="158"/>
      <c r="G10" s="7">
        <v>3</v>
      </c>
      <c r="H10" s="31">
        <v>2606656</v>
      </c>
      <c r="I10" s="31">
        <v>746236</v>
      </c>
      <c r="J10" s="31">
        <v>2859378</v>
      </c>
      <c r="K10" s="31">
        <v>1222184</v>
      </c>
    </row>
    <row r="11" spans="1:11" x14ac:dyDescent="0.2">
      <c r="A11" s="158" t="s">
        <v>74</v>
      </c>
      <c r="B11" s="158"/>
      <c r="C11" s="158"/>
      <c r="D11" s="158"/>
      <c r="E11" s="158"/>
      <c r="F11" s="158"/>
      <c r="G11" s="7">
        <v>4</v>
      </c>
      <c r="H11" s="31">
        <v>3062824</v>
      </c>
      <c r="I11" s="31">
        <v>957974</v>
      </c>
      <c r="J11" s="31">
        <v>2850984</v>
      </c>
      <c r="K11" s="31">
        <v>979427</v>
      </c>
    </row>
    <row r="12" spans="1:11" x14ac:dyDescent="0.2">
      <c r="A12" s="158" t="s">
        <v>75</v>
      </c>
      <c r="B12" s="158"/>
      <c r="C12" s="158"/>
      <c r="D12" s="158"/>
      <c r="E12" s="158"/>
      <c r="F12" s="158"/>
      <c r="G12" s="7">
        <v>5</v>
      </c>
      <c r="H12" s="31">
        <v>659646</v>
      </c>
      <c r="I12" s="31">
        <v>159646</v>
      </c>
      <c r="J12" s="31">
        <v>675892</v>
      </c>
      <c r="K12" s="31">
        <v>209580</v>
      </c>
    </row>
    <row r="13" spans="1:11" x14ac:dyDescent="0.2">
      <c r="A13" s="158" t="s">
        <v>76</v>
      </c>
      <c r="B13" s="158"/>
      <c r="C13" s="158"/>
      <c r="D13" s="158"/>
      <c r="E13" s="158"/>
      <c r="F13" s="158"/>
      <c r="G13" s="7">
        <v>6</v>
      </c>
      <c r="H13" s="31">
        <v>0</v>
      </c>
      <c r="I13" s="31">
        <v>0</v>
      </c>
      <c r="J13" s="31">
        <v>0</v>
      </c>
      <c r="K13" s="31">
        <v>0</v>
      </c>
    </row>
    <row r="14" spans="1:11" x14ac:dyDescent="0.2">
      <c r="A14" s="158" t="s">
        <v>77</v>
      </c>
      <c r="B14" s="158"/>
      <c r="C14" s="158"/>
      <c r="D14" s="158"/>
      <c r="E14" s="158"/>
      <c r="F14" s="158"/>
      <c r="G14" s="7">
        <v>7</v>
      </c>
      <c r="H14" s="31">
        <v>0</v>
      </c>
      <c r="I14" s="31">
        <v>0</v>
      </c>
      <c r="J14" s="31">
        <v>0</v>
      </c>
      <c r="K14" s="31">
        <v>0</v>
      </c>
    </row>
    <row r="15" spans="1:11" x14ac:dyDescent="0.2">
      <c r="A15" s="158" t="s">
        <v>78</v>
      </c>
      <c r="B15" s="158"/>
      <c r="C15" s="158"/>
      <c r="D15" s="158"/>
      <c r="E15" s="158"/>
      <c r="F15" s="158"/>
      <c r="G15" s="7">
        <v>8</v>
      </c>
      <c r="H15" s="31">
        <v>334245</v>
      </c>
      <c r="I15" s="31">
        <v>118097</v>
      </c>
      <c r="J15" s="31">
        <v>301452</v>
      </c>
      <c r="K15" s="31">
        <v>96789</v>
      </c>
    </row>
    <row r="16" spans="1:11" x14ac:dyDescent="0.2">
      <c r="A16" s="163" t="s">
        <v>79</v>
      </c>
      <c r="B16" s="163"/>
      <c r="C16" s="163"/>
      <c r="D16" s="163"/>
      <c r="E16" s="163"/>
      <c r="F16" s="163"/>
      <c r="G16" s="9">
        <v>9</v>
      </c>
      <c r="H16" s="32">
        <f>H17+H18+H19</f>
        <v>2370398</v>
      </c>
      <c r="I16" s="32">
        <f>I17+I18+I19</f>
        <v>931379</v>
      </c>
      <c r="J16" s="32">
        <f>J17+J18+J19</f>
        <v>3485798</v>
      </c>
      <c r="K16" s="32">
        <f>K17+K18+K19</f>
        <v>1272491</v>
      </c>
    </row>
    <row r="17" spans="1:11" x14ac:dyDescent="0.2">
      <c r="A17" s="158" t="s">
        <v>80</v>
      </c>
      <c r="B17" s="158"/>
      <c r="C17" s="158"/>
      <c r="D17" s="158"/>
      <c r="E17" s="158"/>
      <c r="F17" s="158"/>
      <c r="G17" s="7">
        <v>10</v>
      </c>
      <c r="H17" s="31">
        <v>0</v>
      </c>
      <c r="I17" s="31">
        <v>0</v>
      </c>
      <c r="J17" s="31">
        <v>0</v>
      </c>
      <c r="K17" s="31">
        <v>0</v>
      </c>
    </row>
    <row r="18" spans="1:11" x14ac:dyDescent="0.2">
      <c r="A18" s="158" t="s">
        <v>81</v>
      </c>
      <c r="B18" s="158"/>
      <c r="C18" s="158"/>
      <c r="D18" s="158"/>
      <c r="E18" s="158"/>
      <c r="F18" s="158"/>
      <c r="G18" s="7">
        <v>11</v>
      </c>
      <c r="H18" s="31">
        <v>1498399</v>
      </c>
      <c r="I18" s="31">
        <v>549466</v>
      </c>
      <c r="J18" s="31">
        <v>1738402</v>
      </c>
      <c r="K18" s="31">
        <v>645065</v>
      </c>
    </row>
    <row r="19" spans="1:11" x14ac:dyDescent="0.2">
      <c r="A19" s="158" t="s">
        <v>82</v>
      </c>
      <c r="B19" s="158"/>
      <c r="C19" s="158"/>
      <c r="D19" s="158"/>
      <c r="E19" s="158"/>
      <c r="F19" s="158"/>
      <c r="G19" s="7">
        <v>12</v>
      </c>
      <c r="H19" s="31">
        <v>871999</v>
      </c>
      <c r="I19" s="31">
        <v>381913</v>
      </c>
      <c r="J19" s="31">
        <v>1747396</v>
      </c>
      <c r="K19" s="31">
        <v>627426</v>
      </c>
    </row>
    <row r="20" spans="1:11" x14ac:dyDescent="0.2">
      <c r="A20" s="162" t="s">
        <v>83</v>
      </c>
      <c r="B20" s="163"/>
      <c r="C20" s="163"/>
      <c r="D20" s="163"/>
      <c r="E20" s="163"/>
      <c r="F20" s="163"/>
      <c r="G20" s="5">
        <v>13</v>
      </c>
      <c r="H20" s="29">
        <f>H21+H24+H28+H29+H30+H33+H34</f>
        <v>9494459</v>
      </c>
      <c r="I20" s="29">
        <f>I21+I24+I28+I29+I30+I33+I34</f>
        <v>3026866</v>
      </c>
      <c r="J20" s="29">
        <f>J21+J24+J28+J29+J30+J33+J34</f>
        <v>10282967</v>
      </c>
      <c r="K20" s="29">
        <f>K21+K24+K28+K29+K30+K33+K34</f>
        <v>3128939</v>
      </c>
    </row>
    <row r="21" spans="1:11" x14ac:dyDescent="0.2">
      <c r="A21" s="163" t="s">
        <v>84</v>
      </c>
      <c r="B21" s="163"/>
      <c r="C21" s="163"/>
      <c r="D21" s="163"/>
      <c r="E21" s="163"/>
      <c r="F21" s="163"/>
      <c r="G21" s="9">
        <v>14</v>
      </c>
      <c r="H21" s="32">
        <f>H22+H23</f>
        <v>3120425</v>
      </c>
      <c r="I21" s="32">
        <f>I22+I23</f>
        <v>905700</v>
      </c>
      <c r="J21" s="32">
        <f>J22+J23</f>
        <v>2772976</v>
      </c>
      <c r="K21" s="32">
        <f>K22+K23</f>
        <v>922947</v>
      </c>
    </row>
    <row r="22" spans="1:11" x14ac:dyDescent="0.2">
      <c r="A22" s="158" t="s">
        <v>85</v>
      </c>
      <c r="B22" s="158"/>
      <c r="C22" s="158"/>
      <c r="D22" s="158"/>
      <c r="E22" s="158"/>
      <c r="F22" s="158"/>
      <c r="G22" s="7">
        <v>15</v>
      </c>
      <c r="H22" s="31">
        <v>373360</v>
      </c>
      <c r="I22" s="31">
        <v>95797</v>
      </c>
      <c r="J22" s="31">
        <v>348239</v>
      </c>
      <c r="K22" s="31">
        <v>119921</v>
      </c>
    </row>
    <row r="23" spans="1:11" x14ac:dyDescent="0.2">
      <c r="A23" s="158" t="s">
        <v>86</v>
      </c>
      <c r="B23" s="158"/>
      <c r="C23" s="158"/>
      <c r="D23" s="158"/>
      <c r="E23" s="158"/>
      <c r="F23" s="158"/>
      <c r="G23" s="7">
        <v>16</v>
      </c>
      <c r="H23" s="31">
        <v>2747065</v>
      </c>
      <c r="I23" s="31">
        <v>809903</v>
      </c>
      <c r="J23" s="31">
        <v>2424737</v>
      </c>
      <c r="K23" s="31">
        <v>803026</v>
      </c>
    </row>
    <row r="24" spans="1:11" x14ac:dyDescent="0.2">
      <c r="A24" s="163" t="s">
        <v>221</v>
      </c>
      <c r="B24" s="163"/>
      <c r="C24" s="163"/>
      <c r="D24" s="163"/>
      <c r="E24" s="163"/>
      <c r="F24" s="163"/>
      <c r="G24" s="9">
        <v>17</v>
      </c>
      <c r="H24" s="32">
        <f>H25+H26+H27</f>
        <v>4566702</v>
      </c>
      <c r="I24" s="32">
        <f>I25+I26+I27</f>
        <v>1523541</v>
      </c>
      <c r="J24" s="32">
        <f>J25+J26+J27</f>
        <v>4902506</v>
      </c>
      <c r="K24" s="32">
        <f>K25+K26+K27</f>
        <v>1535938</v>
      </c>
    </row>
    <row r="25" spans="1:11" x14ac:dyDescent="0.2">
      <c r="A25" s="158" t="s">
        <v>87</v>
      </c>
      <c r="B25" s="158"/>
      <c r="C25" s="158"/>
      <c r="D25" s="158"/>
      <c r="E25" s="158"/>
      <c r="F25" s="158"/>
      <c r="G25" s="7">
        <v>18</v>
      </c>
      <c r="H25" s="31">
        <v>2470549</v>
      </c>
      <c r="I25" s="31">
        <v>825439</v>
      </c>
      <c r="J25" s="31">
        <v>2681040</v>
      </c>
      <c r="K25" s="31">
        <v>848125</v>
      </c>
    </row>
    <row r="26" spans="1:11" x14ac:dyDescent="0.2">
      <c r="A26" s="158" t="s">
        <v>88</v>
      </c>
      <c r="B26" s="158"/>
      <c r="C26" s="158"/>
      <c r="D26" s="158"/>
      <c r="E26" s="158"/>
      <c r="F26" s="158"/>
      <c r="G26" s="7">
        <v>19</v>
      </c>
      <c r="H26" s="31">
        <v>1442910</v>
      </c>
      <c r="I26" s="31">
        <v>478473</v>
      </c>
      <c r="J26" s="31">
        <v>1543227</v>
      </c>
      <c r="K26" s="31">
        <v>477287</v>
      </c>
    </row>
    <row r="27" spans="1:11" x14ac:dyDescent="0.2">
      <c r="A27" s="158" t="s">
        <v>89</v>
      </c>
      <c r="B27" s="158"/>
      <c r="C27" s="158"/>
      <c r="D27" s="158"/>
      <c r="E27" s="158"/>
      <c r="F27" s="158"/>
      <c r="G27" s="7">
        <v>20</v>
      </c>
      <c r="H27" s="31">
        <v>653243</v>
      </c>
      <c r="I27" s="31">
        <v>219629</v>
      </c>
      <c r="J27" s="31">
        <v>678239</v>
      </c>
      <c r="K27" s="31">
        <v>210526</v>
      </c>
    </row>
    <row r="28" spans="1:11" x14ac:dyDescent="0.2">
      <c r="A28" s="158" t="s">
        <v>90</v>
      </c>
      <c r="B28" s="158"/>
      <c r="C28" s="158"/>
      <c r="D28" s="158"/>
      <c r="E28" s="158"/>
      <c r="F28" s="158"/>
      <c r="G28" s="7">
        <v>21</v>
      </c>
      <c r="H28" s="31">
        <v>310492</v>
      </c>
      <c r="I28" s="31">
        <v>103648</v>
      </c>
      <c r="J28" s="31">
        <v>813543</v>
      </c>
      <c r="K28" s="31">
        <v>271318</v>
      </c>
    </row>
    <row r="29" spans="1:11" x14ac:dyDescent="0.2">
      <c r="A29" s="158" t="s">
        <v>91</v>
      </c>
      <c r="B29" s="158"/>
      <c r="C29" s="158"/>
      <c r="D29" s="158"/>
      <c r="E29" s="158"/>
      <c r="F29" s="158"/>
      <c r="G29" s="7">
        <v>22</v>
      </c>
      <c r="H29" s="31">
        <v>1100687</v>
      </c>
      <c r="I29" s="31">
        <v>467369</v>
      </c>
      <c r="J29" s="31">
        <v>1620841</v>
      </c>
      <c r="K29" s="31">
        <v>398080</v>
      </c>
    </row>
    <row r="30" spans="1:11" x14ac:dyDescent="0.2">
      <c r="A30" s="163" t="s">
        <v>92</v>
      </c>
      <c r="B30" s="163"/>
      <c r="C30" s="163"/>
      <c r="D30" s="163"/>
      <c r="E30" s="163"/>
      <c r="F30" s="163"/>
      <c r="G30" s="9">
        <v>23</v>
      </c>
      <c r="H30" s="32">
        <f>H31+H32</f>
        <v>128206</v>
      </c>
      <c r="I30" s="32">
        <f>I31+I32</f>
        <v>10000</v>
      </c>
      <c r="J30" s="32">
        <f>J31+J32</f>
        <v>142240</v>
      </c>
      <c r="K30" s="32">
        <f>K31+K32</f>
        <v>0</v>
      </c>
    </row>
    <row r="31" spans="1:11" x14ac:dyDescent="0.2">
      <c r="A31" s="158" t="s">
        <v>93</v>
      </c>
      <c r="B31" s="158"/>
      <c r="C31" s="158"/>
      <c r="D31" s="158"/>
      <c r="E31" s="158"/>
      <c r="F31" s="158"/>
      <c r="G31" s="7">
        <v>24</v>
      </c>
      <c r="H31" s="31">
        <v>0</v>
      </c>
      <c r="I31" s="31">
        <v>0</v>
      </c>
      <c r="J31" s="31">
        <v>0</v>
      </c>
      <c r="K31" s="31">
        <v>0</v>
      </c>
    </row>
    <row r="32" spans="1:11" x14ac:dyDescent="0.2">
      <c r="A32" s="158" t="s">
        <v>94</v>
      </c>
      <c r="B32" s="158"/>
      <c r="C32" s="158"/>
      <c r="D32" s="158"/>
      <c r="E32" s="158"/>
      <c r="F32" s="158"/>
      <c r="G32" s="7">
        <v>25</v>
      </c>
      <c r="H32" s="31">
        <v>128206</v>
      </c>
      <c r="I32" s="31">
        <v>10000</v>
      </c>
      <c r="J32" s="31">
        <v>142240</v>
      </c>
      <c r="K32" s="31">
        <v>0</v>
      </c>
    </row>
    <row r="33" spans="1:11" x14ac:dyDescent="0.2">
      <c r="A33" s="158" t="s">
        <v>95</v>
      </c>
      <c r="B33" s="158"/>
      <c r="C33" s="158"/>
      <c r="D33" s="158"/>
      <c r="E33" s="158"/>
      <c r="F33" s="158"/>
      <c r="G33" s="7">
        <v>26</v>
      </c>
      <c r="H33" s="31">
        <v>0</v>
      </c>
      <c r="I33" s="31">
        <v>0</v>
      </c>
      <c r="J33" s="31">
        <v>0</v>
      </c>
      <c r="K33" s="31">
        <v>0</v>
      </c>
    </row>
    <row r="34" spans="1:11" x14ac:dyDescent="0.2">
      <c r="A34" s="158" t="s">
        <v>96</v>
      </c>
      <c r="B34" s="158"/>
      <c r="C34" s="158"/>
      <c r="D34" s="158"/>
      <c r="E34" s="158"/>
      <c r="F34" s="158"/>
      <c r="G34" s="7">
        <v>27</v>
      </c>
      <c r="H34" s="31">
        <v>267947</v>
      </c>
      <c r="I34" s="31">
        <v>16608</v>
      </c>
      <c r="J34" s="31">
        <v>30861</v>
      </c>
      <c r="K34" s="31">
        <v>656</v>
      </c>
    </row>
    <row r="35" spans="1:11" x14ac:dyDescent="0.2">
      <c r="A35" s="162" t="s">
        <v>97</v>
      </c>
      <c r="B35" s="163"/>
      <c r="C35" s="163"/>
      <c r="D35" s="163"/>
      <c r="E35" s="163"/>
      <c r="F35" s="163"/>
      <c r="G35" s="5">
        <v>28</v>
      </c>
      <c r="H35" s="29">
        <f>H36+H37+H38+H39+H40+H41</f>
        <v>1340880</v>
      </c>
      <c r="I35" s="29">
        <f>I36+I37+I38+I39+I40+I41</f>
        <v>55167</v>
      </c>
      <c r="J35" s="29">
        <f>J36+J37+J38+J39+J40+J41</f>
        <v>1814575</v>
      </c>
      <c r="K35" s="29">
        <f>K36+K37+K38+K39+K40+K41</f>
        <v>514989</v>
      </c>
    </row>
    <row r="36" spans="1:11" x14ac:dyDescent="0.2">
      <c r="A36" s="158" t="s">
        <v>98</v>
      </c>
      <c r="B36" s="158"/>
      <c r="C36" s="158"/>
      <c r="D36" s="158"/>
      <c r="E36" s="158"/>
      <c r="F36" s="158"/>
      <c r="G36" s="7">
        <v>29</v>
      </c>
      <c r="H36" s="31">
        <v>1244872</v>
      </c>
      <c r="I36" s="31">
        <v>4</v>
      </c>
      <c r="J36" s="31">
        <v>420681</v>
      </c>
      <c r="K36" s="31">
        <v>105</v>
      </c>
    </row>
    <row r="37" spans="1:11" x14ac:dyDescent="0.2">
      <c r="A37" s="158" t="s">
        <v>99</v>
      </c>
      <c r="B37" s="158"/>
      <c r="C37" s="158"/>
      <c r="D37" s="158"/>
      <c r="E37" s="158"/>
      <c r="F37" s="158"/>
      <c r="G37" s="7">
        <v>30</v>
      </c>
      <c r="H37" s="31">
        <v>67292</v>
      </c>
      <c r="I37" s="31">
        <v>29452</v>
      </c>
      <c r="J37" s="31">
        <v>145456</v>
      </c>
      <c r="K37" s="31">
        <v>110911</v>
      </c>
    </row>
    <row r="38" spans="1:11" x14ac:dyDescent="0.2">
      <c r="A38" s="158" t="s">
        <v>100</v>
      </c>
      <c r="B38" s="158"/>
      <c r="C38" s="158"/>
      <c r="D38" s="158"/>
      <c r="E38" s="158"/>
      <c r="F38" s="158"/>
      <c r="G38" s="7">
        <v>31</v>
      </c>
      <c r="H38" s="31">
        <v>0</v>
      </c>
      <c r="I38" s="31">
        <v>0</v>
      </c>
      <c r="J38" s="31">
        <v>0</v>
      </c>
      <c r="K38" s="31">
        <v>0</v>
      </c>
    </row>
    <row r="39" spans="1:11" x14ac:dyDescent="0.2">
      <c r="A39" s="158" t="s">
        <v>101</v>
      </c>
      <c r="B39" s="158"/>
      <c r="C39" s="158"/>
      <c r="D39" s="158"/>
      <c r="E39" s="158"/>
      <c r="F39" s="158"/>
      <c r="G39" s="7">
        <v>32</v>
      </c>
      <c r="H39" s="31">
        <v>28716</v>
      </c>
      <c r="I39" s="31">
        <v>28716</v>
      </c>
      <c r="J39" s="31">
        <v>1248438</v>
      </c>
      <c r="K39" s="31">
        <v>403973</v>
      </c>
    </row>
    <row r="40" spans="1:11" x14ac:dyDescent="0.2">
      <c r="A40" s="158" t="s">
        <v>102</v>
      </c>
      <c r="B40" s="158"/>
      <c r="C40" s="158"/>
      <c r="D40" s="158"/>
      <c r="E40" s="158"/>
      <c r="F40" s="158"/>
      <c r="G40" s="7">
        <v>33</v>
      </c>
      <c r="H40" s="31">
        <v>0</v>
      </c>
      <c r="I40" s="31">
        <v>0</v>
      </c>
      <c r="J40" s="31">
        <v>0</v>
      </c>
      <c r="K40" s="31">
        <v>0</v>
      </c>
    </row>
    <row r="41" spans="1:11" x14ac:dyDescent="0.2">
      <c r="A41" s="158" t="s">
        <v>103</v>
      </c>
      <c r="B41" s="158"/>
      <c r="C41" s="158"/>
      <c r="D41" s="158"/>
      <c r="E41" s="158"/>
      <c r="F41" s="158"/>
      <c r="G41" s="7">
        <v>34</v>
      </c>
      <c r="H41" s="31">
        <v>0</v>
      </c>
      <c r="I41" s="31">
        <v>-3005</v>
      </c>
      <c r="J41" s="31">
        <v>0</v>
      </c>
      <c r="K41" s="31">
        <v>0</v>
      </c>
    </row>
    <row r="42" spans="1:11" x14ac:dyDescent="0.2">
      <c r="A42" s="162" t="s">
        <v>104</v>
      </c>
      <c r="B42" s="163"/>
      <c r="C42" s="163"/>
      <c r="D42" s="163"/>
      <c r="E42" s="163"/>
      <c r="F42" s="163"/>
      <c r="G42" s="5">
        <v>35</v>
      </c>
      <c r="H42" s="29">
        <f>H43+H44+H45+H46+H47</f>
        <v>10637</v>
      </c>
      <c r="I42" s="29">
        <f>I43+I44+I45+I46+I47</f>
        <v>-196125</v>
      </c>
      <c r="J42" s="29">
        <f>J43+J44+J45+J46+J47</f>
        <v>420606</v>
      </c>
      <c r="K42" s="29">
        <f>K43+K44+K45+K46+K47</f>
        <v>348915</v>
      </c>
    </row>
    <row r="43" spans="1:11" x14ac:dyDescent="0.2">
      <c r="A43" s="158" t="s">
        <v>105</v>
      </c>
      <c r="B43" s="158"/>
      <c r="C43" s="158"/>
      <c r="D43" s="158"/>
      <c r="E43" s="158"/>
      <c r="F43" s="158"/>
      <c r="G43" s="7">
        <v>36</v>
      </c>
      <c r="H43" s="31">
        <v>0</v>
      </c>
      <c r="I43" s="31">
        <v>0</v>
      </c>
      <c r="J43" s="31">
        <v>432</v>
      </c>
      <c r="K43" s="31">
        <v>11</v>
      </c>
    </row>
    <row r="44" spans="1:11" ht="12.75" customHeight="1" x14ac:dyDescent="0.2">
      <c r="A44" s="158" t="s">
        <v>106</v>
      </c>
      <c r="B44" s="158"/>
      <c r="C44" s="158"/>
      <c r="D44" s="158"/>
      <c r="E44" s="158"/>
      <c r="F44" s="158"/>
      <c r="G44" s="7">
        <v>37</v>
      </c>
      <c r="H44" s="31">
        <v>10552</v>
      </c>
      <c r="I44" s="31">
        <v>4121</v>
      </c>
      <c r="J44" s="31">
        <v>56822</v>
      </c>
      <c r="K44" s="31">
        <v>17544</v>
      </c>
    </row>
    <row r="45" spans="1:11" ht="13.15" customHeight="1" x14ac:dyDescent="0.2">
      <c r="A45" s="158" t="s">
        <v>107</v>
      </c>
      <c r="B45" s="158"/>
      <c r="C45" s="158"/>
      <c r="D45" s="158"/>
      <c r="E45" s="158"/>
      <c r="F45" s="158"/>
      <c r="G45" s="7">
        <v>38</v>
      </c>
      <c r="H45" s="31">
        <v>5</v>
      </c>
      <c r="I45" s="31">
        <v>-200246</v>
      </c>
      <c r="J45" s="31">
        <v>362737</v>
      </c>
      <c r="K45" s="31">
        <v>362737</v>
      </c>
    </row>
    <row r="46" spans="1:11" x14ac:dyDescent="0.2">
      <c r="A46" s="158" t="s">
        <v>108</v>
      </c>
      <c r="B46" s="158"/>
      <c r="C46" s="158"/>
      <c r="D46" s="158"/>
      <c r="E46" s="158"/>
      <c r="F46" s="158"/>
      <c r="G46" s="7">
        <v>39</v>
      </c>
      <c r="H46" s="31">
        <v>0</v>
      </c>
      <c r="I46" s="31">
        <v>0</v>
      </c>
      <c r="J46" s="31">
        <v>0</v>
      </c>
      <c r="K46" s="31">
        <v>0</v>
      </c>
    </row>
    <row r="47" spans="1:11" x14ac:dyDescent="0.2">
      <c r="A47" s="158" t="s">
        <v>109</v>
      </c>
      <c r="B47" s="158"/>
      <c r="C47" s="158"/>
      <c r="D47" s="158"/>
      <c r="E47" s="158"/>
      <c r="F47" s="158"/>
      <c r="G47" s="7">
        <v>40</v>
      </c>
      <c r="H47" s="31">
        <v>80</v>
      </c>
      <c r="I47" s="31">
        <v>0</v>
      </c>
      <c r="J47" s="31">
        <v>615</v>
      </c>
      <c r="K47" s="31">
        <v>-31377</v>
      </c>
    </row>
    <row r="48" spans="1:11" x14ac:dyDescent="0.2">
      <c r="A48" s="162" t="s">
        <v>110</v>
      </c>
      <c r="B48" s="163"/>
      <c r="C48" s="163"/>
      <c r="D48" s="163"/>
      <c r="E48" s="163"/>
      <c r="F48" s="163"/>
      <c r="G48" s="5">
        <v>41</v>
      </c>
      <c r="H48" s="29">
        <f>H8+H35</f>
        <v>10374649</v>
      </c>
      <c r="I48" s="29">
        <f>I8+I35</f>
        <v>2968499</v>
      </c>
      <c r="J48" s="29">
        <f>J8+J35</f>
        <v>11988079</v>
      </c>
      <c r="K48" s="29">
        <f>K8+K35</f>
        <v>4295460</v>
      </c>
    </row>
    <row r="49" spans="1:11" x14ac:dyDescent="0.2">
      <c r="A49" s="162" t="s">
        <v>111</v>
      </c>
      <c r="B49" s="163"/>
      <c r="C49" s="163"/>
      <c r="D49" s="163"/>
      <c r="E49" s="163"/>
      <c r="F49" s="163"/>
      <c r="G49" s="5">
        <v>42</v>
      </c>
      <c r="H49" s="29">
        <f>H42+H20</f>
        <v>9505096</v>
      </c>
      <c r="I49" s="29">
        <f>I42+I20</f>
        <v>2830741</v>
      </c>
      <c r="J49" s="29">
        <f>J42+J20</f>
        <v>10703573</v>
      </c>
      <c r="K49" s="29">
        <f>K42+K20</f>
        <v>3477854</v>
      </c>
    </row>
    <row r="50" spans="1:11" x14ac:dyDescent="0.2">
      <c r="A50" s="164" t="s">
        <v>112</v>
      </c>
      <c r="B50" s="158"/>
      <c r="C50" s="158"/>
      <c r="D50" s="158"/>
      <c r="E50" s="158"/>
      <c r="F50" s="158"/>
      <c r="G50" s="6">
        <v>43</v>
      </c>
      <c r="H50" s="30">
        <v>0</v>
      </c>
      <c r="I50" s="30">
        <v>0</v>
      </c>
      <c r="J50" s="30">
        <v>0</v>
      </c>
      <c r="K50" s="30">
        <v>0</v>
      </c>
    </row>
    <row r="51" spans="1:11" x14ac:dyDescent="0.2">
      <c r="A51" s="162" t="s">
        <v>113</v>
      </c>
      <c r="B51" s="163"/>
      <c r="C51" s="163"/>
      <c r="D51" s="163"/>
      <c r="E51" s="163"/>
      <c r="F51" s="163"/>
      <c r="G51" s="5">
        <v>44</v>
      </c>
      <c r="H51" s="29">
        <f>H48-H49+H50</f>
        <v>869553</v>
      </c>
      <c r="I51" s="29">
        <f>I48-I49+I50</f>
        <v>137758</v>
      </c>
      <c r="J51" s="29">
        <f>J48-J49+J50</f>
        <v>1284506</v>
      </c>
      <c r="K51" s="29">
        <f>K48-K49+K50</f>
        <v>817606</v>
      </c>
    </row>
    <row r="52" spans="1:11" x14ac:dyDescent="0.2">
      <c r="A52" s="164" t="s">
        <v>114</v>
      </c>
      <c r="B52" s="158"/>
      <c r="C52" s="158"/>
      <c r="D52" s="158"/>
      <c r="E52" s="158"/>
      <c r="F52" s="158"/>
      <c r="G52" s="6">
        <v>45</v>
      </c>
      <c r="H52" s="30">
        <v>0</v>
      </c>
      <c r="I52" s="30">
        <v>0</v>
      </c>
      <c r="J52" s="30">
        <v>0</v>
      </c>
      <c r="K52" s="30">
        <v>0</v>
      </c>
    </row>
    <row r="53" spans="1:11" x14ac:dyDescent="0.2">
      <c r="A53" s="162" t="s">
        <v>115</v>
      </c>
      <c r="B53" s="163"/>
      <c r="C53" s="163"/>
      <c r="D53" s="163"/>
      <c r="E53" s="163"/>
      <c r="F53" s="163"/>
      <c r="G53" s="5">
        <v>46</v>
      </c>
      <c r="H53" s="29">
        <f>H51-H52</f>
        <v>869553</v>
      </c>
      <c r="I53" s="29">
        <f>I51-I52</f>
        <v>137758</v>
      </c>
      <c r="J53" s="29">
        <f>J51-J52</f>
        <v>1284506</v>
      </c>
      <c r="K53" s="29">
        <f>K51-K52</f>
        <v>817606</v>
      </c>
    </row>
    <row r="54" spans="1:11" ht="12.75" customHeight="1" x14ac:dyDescent="0.2">
      <c r="A54" s="164" t="s">
        <v>116</v>
      </c>
      <c r="B54" s="158"/>
      <c r="C54" s="158"/>
      <c r="D54" s="158"/>
      <c r="E54" s="158"/>
      <c r="F54" s="158"/>
      <c r="G54" s="6">
        <v>47</v>
      </c>
      <c r="H54" s="30">
        <v>0</v>
      </c>
      <c r="I54" s="30">
        <v>0</v>
      </c>
      <c r="J54" s="30">
        <v>0</v>
      </c>
      <c r="K54" s="30">
        <v>0</v>
      </c>
    </row>
    <row r="55" spans="1:11" ht="12.75" customHeight="1" x14ac:dyDescent="0.2">
      <c r="A55" s="164" t="s">
        <v>117</v>
      </c>
      <c r="B55" s="158"/>
      <c r="C55" s="158"/>
      <c r="D55" s="158"/>
      <c r="E55" s="158"/>
      <c r="F55" s="158"/>
      <c r="G55" s="6">
        <v>48</v>
      </c>
      <c r="H55" s="30">
        <v>0</v>
      </c>
      <c r="I55" s="30">
        <v>0</v>
      </c>
      <c r="J55" s="30">
        <v>0</v>
      </c>
      <c r="K55" s="31">
        <v>0</v>
      </c>
    </row>
    <row r="56" spans="1:11" ht="27" customHeight="1" x14ac:dyDescent="0.2">
      <c r="A56" s="164" t="s">
        <v>118</v>
      </c>
      <c r="B56" s="158"/>
      <c r="C56" s="158"/>
      <c r="D56" s="158"/>
      <c r="E56" s="158"/>
      <c r="F56" s="158"/>
      <c r="G56" s="6">
        <v>49</v>
      </c>
      <c r="H56" s="30">
        <v>0</v>
      </c>
      <c r="I56" s="30">
        <v>0</v>
      </c>
      <c r="J56" s="30">
        <v>0</v>
      </c>
      <c r="K56" s="31">
        <v>0</v>
      </c>
    </row>
    <row r="57" spans="1:11" ht="18.600000000000001" customHeight="1" x14ac:dyDescent="0.2">
      <c r="A57" s="164" t="s">
        <v>119</v>
      </c>
      <c r="B57" s="158"/>
      <c r="C57" s="158"/>
      <c r="D57" s="158"/>
      <c r="E57" s="158"/>
      <c r="F57" s="158"/>
      <c r="G57" s="6">
        <v>50</v>
      </c>
      <c r="H57" s="30">
        <v>0</v>
      </c>
      <c r="I57" s="30">
        <v>0</v>
      </c>
      <c r="J57" s="30">
        <v>0</v>
      </c>
      <c r="K57" s="31">
        <v>0</v>
      </c>
    </row>
    <row r="58" spans="1:11" ht="13.15" customHeight="1" x14ac:dyDescent="0.2">
      <c r="A58" s="164" t="s">
        <v>120</v>
      </c>
      <c r="B58" s="158"/>
      <c r="C58" s="158"/>
      <c r="D58" s="158"/>
      <c r="E58" s="158"/>
      <c r="F58" s="158"/>
      <c r="G58" s="6">
        <v>51</v>
      </c>
      <c r="H58" s="30">
        <v>0</v>
      </c>
      <c r="I58" s="30">
        <v>0</v>
      </c>
      <c r="J58" s="30">
        <v>0</v>
      </c>
      <c r="K58" s="31">
        <v>0</v>
      </c>
    </row>
    <row r="59" spans="1:11" x14ac:dyDescent="0.2">
      <c r="A59" s="164" t="s">
        <v>121</v>
      </c>
      <c r="B59" s="158"/>
      <c r="C59" s="158"/>
      <c r="D59" s="158"/>
      <c r="E59" s="158"/>
      <c r="F59" s="158"/>
      <c r="G59" s="6">
        <v>52</v>
      </c>
      <c r="H59" s="30">
        <v>0</v>
      </c>
      <c r="I59" s="30">
        <v>0</v>
      </c>
      <c r="J59" s="30">
        <v>0</v>
      </c>
      <c r="K59" s="31">
        <v>0</v>
      </c>
    </row>
    <row r="60" spans="1:11" x14ac:dyDescent="0.2">
      <c r="A60" s="162" t="s">
        <v>122</v>
      </c>
      <c r="B60" s="163"/>
      <c r="C60" s="163"/>
      <c r="D60" s="163"/>
      <c r="E60" s="163"/>
      <c r="F60" s="163"/>
      <c r="G60" s="5">
        <v>53</v>
      </c>
      <c r="H60" s="29">
        <f>H54+H55+H56+H57+H58-H59</f>
        <v>0</v>
      </c>
      <c r="I60" s="29">
        <f t="shared" ref="I60:K60" si="0">I54+I55+I56+I57+I58-I59</f>
        <v>0</v>
      </c>
      <c r="J60" s="29">
        <f t="shared" si="0"/>
        <v>0</v>
      </c>
      <c r="K60" s="29">
        <f t="shared" si="0"/>
        <v>0</v>
      </c>
    </row>
    <row r="61" spans="1:11" x14ac:dyDescent="0.2">
      <c r="A61" s="162" t="s">
        <v>123</v>
      </c>
      <c r="B61" s="163"/>
      <c r="C61" s="163"/>
      <c r="D61" s="163"/>
      <c r="E61" s="163"/>
      <c r="F61" s="163"/>
      <c r="G61" s="5">
        <v>54</v>
      </c>
      <c r="H61" s="29">
        <f>H53+H60</f>
        <v>869553</v>
      </c>
      <c r="I61" s="29">
        <f>I53+I60</f>
        <v>137758</v>
      </c>
      <c r="J61" s="29">
        <f t="shared" ref="J61" si="1">J53+J60</f>
        <v>1284506</v>
      </c>
      <c r="K61" s="29">
        <f>K53+K60</f>
        <v>817606</v>
      </c>
    </row>
    <row r="62" spans="1:11" x14ac:dyDescent="0.2">
      <c r="A62" s="164" t="s">
        <v>124</v>
      </c>
      <c r="B62" s="158"/>
      <c r="C62" s="158"/>
      <c r="D62" s="158"/>
      <c r="E62" s="158"/>
      <c r="F62" s="158"/>
      <c r="G62" s="6">
        <v>55</v>
      </c>
      <c r="H62" s="30">
        <v>0</v>
      </c>
      <c r="I62" s="30">
        <v>0</v>
      </c>
      <c r="J62" s="30">
        <v>0</v>
      </c>
      <c r="K62" s="30">
        <v>0</v>
      </c>
    </row>
    <row r="63" spans="1:11" x14ac:dyDescent="0.2">
      <c r="A63" s="164" t="s">
        <v>69</v>
      </c>
      <c r="B63" s="158"/>
      <c r="C63" s="158"/>
      <c r="D63" s="158"/>
      <c r="E63" s="158"/>
      <c r="F63" s="158"/>
      <c r="G63" s="158"/>
      <c r="H63" s="158"/>
      <c r="I63" s="158"/>
      <c r="J63" s="36"/>
      <c r="K63" s="36"/>
    </row>
    <row r="64" spans="1:11" x14ac:dyDescent="0.2">
      <c r="A64" s="164" t="s">
        <v>70</v>
      </c>
      <c r="B64" s="158"/>
      <c r="C64" s="158"/>
      <c r="D64" s="158"/>
      <c r="E64" s="158"/>
      <c r="F64" s="158"/>
      <c r="G64" s="6">
        <v>56</v>
      </c>
      <c r="H64" s="30">
        <v>0</v>
      </c>
      <c r="I64" s="30">
        <v>0</v>
      </c>
      <c r="J64" s="30">
        <v>0</v>
      </c>
      <c r="K64" s="30">
        <v>0</v>
      </c>
    </row>
    <row r="65" spans="1:11" x14ac:dyDescent="0.2">
      <c r="A65" s="164" t="s">
        <v>71</v>
      </c>
      <c r="B65" s="158"/>
      <c r="C65" s="158"/>
      <c r="D65" s="158"/>
      <c r="E65" s="158"/>
      <c r="F65" s="158"/>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view="pageBreakPreview" topLeftCell="A22" zoomScaleNormal="100" zoomScaleSheetLayoutView="100" workbookViewId="0">
      <selection activeCell="H38" sqref="H38:I42"/>
    </sheetView>
  </sheetViews>
  <sheetFormatPr defaultColWidth="9.140625" defaultRowHeight="12.75" x14ac:dyDescent="0.2"/>
  <cols>
    <col min="1" max="7" width="9.140625" style="10"/>
    <col min="8" max="9" width="13" style="34" customWidth="1"/>
    <col min="10" max="16384" width="9.140625" style="10"/>
  </cols>
  <sheetData>
    <row r="1" spans="1:10" x14ac:dyDescent="0.2">
      <c r="A1" s="188" t="s">
        <v>7</v>
      </c>
      <c r="B1" s="193"/>
      <c r="C1" s="193"/>
      <c r="D1" s="193"/>
      <c r="E1" s="193"/>
      <c r="F1" s="193"/>
      <c r="G1" s="193"/>
      <c r="H1" s="193"/>
      <c r="I1" s="193"/>
    </row>
    <row r="2" spans="1:10" x14ac:dyDescent="0.2">
      <c r="A2" s="191" t="s">
        <v>285</v>
      </c>
      <c r="B2" s="168"/>
      <c r="C2" s="168"/>
      <c r="D2" s="168"/>
      <c r="E2" s="168"/>
      <c r="F2" s="168"/>
      <c r="G2" s="168"/>
      <c r="H2" s="168"/>
      <c r="I2" s="168"/>
    </row>
    <row r="3" spans="1:10" x14ac:dyDescent="0.2">
      <c r="A3" s="195" t="s">
        <v>14</v>
      </c>
      <c r="B3" s="196"/>
      <c r="C3" s="196"/>
      <c r="D3" s="196"/>
      <c r="E3" s="196"/>
      <c r="F3" s="196"/>
      <c r="G3" s="196"/>
      <c r="H3" s="196"/>
      <c r="I3" s="196"/>
    </row>
    <row r="4" spans="1:10" x14ac:dyDescent="0.2">
      <c r="A4" s="194" t="s">
        <v>281</v>
      </c>
      <c r="B4" s="160"/>
      <c r="C4" s="160"/>
      <c r="D4" s="160"/>
      <c r="E4" s="160"/>
      <c r="F4" s="160"/>
      <c r="G4" s="160"/>
      <c r="H4" s="160"/>
      <c r="I4" s="161"/>
    </row>
    <row r="5" spans="1:10" ht="33.75" x14ac:dyDescent="0.2">
      <c r="A5" s="184" t="s">
        <v>2</v>
      </c>
      <c r="B5" s="185"/>
      <c r="C5" s="185"/>
      <c r="D5" s="185"/>
      <c r="E5" s="185"/>
      <c r="F5" s="185"/>
      <c r="G5" s="13" t="s">
        <v>6</v>
      </c>
      <c r="H5" s="35" t="s">
        <v>218</v>
      </c>
      <c r="I5" s="35" t="s">
        <v>209</v>
      </c>
    </row>
    <row r="6" spans="1:10" x14ac:dyDescent="0.2">
      <c r="A6" s="192">
        <v>1</v>
      </c>
      <c r="B6" s="185"/>
      <c r="C6" s="185"/>
      <c r="D6" s="185"/>
      <c r="E6" s="185"/>
      <c r="F6" s="185"/>
      <c r="G6" s="11">
        <v>2</v>
      </c>
      <c r="H6" s="35" t="s">
        <v>8</v>
      </c>
      <c r="I6" s="35" t="s">
        <v>9</v>
      </c>
    </row>
    <row r="7" spans="1:10" x14ac:dyDescent="0.2">
      <c r="A7" s="164" t="s">
        <v>125</v>
      </c>
      <c r="B7" s="164"/>
      <c r="C7" s="164"/>
      <c r="D7" s="164"/>
      <c r="E7" s="164"/>
      <c r="F7" s="164"/>
      <c r="G7" s="177"/>
      <c r="H7" s="177"/>
      <c r="I7" s="177"/>
    </row>
    <row r="8" spans="1:10" x14ac:dyDescent="0.2">
      <c r="A8" s="158" t="s">
        <v>128</v>
      </c>
      <c r="B8" s="158"/>
      <c r="C8" s="158"/>
      <c r="D8" s="158"/>
      <c r="E8" s="158"/>
      <c r="F8" s="158"/>
      <c r="G8" s="7">
        <v>1</v>
      </c>
      <c r="H8" s="31">
        <v>869553</v>
      </c>
      <c r="I8" s="31">
        <v>1284506</v>
      </c>
      <c r="J8" s="39"/>
    </row>
    <row r="9" spans="1:10" x14ac:dyDescent="0.2">
      <c r="A9" s="158" t="s">
        <v>129</v>
      </c>
      <c r="B9" s="158"/>
      <c r="C9" s="158"/>
      <c r="D9" s="158"/>
      <c r="E9" s="158"/>
      <c r="F9" s="158"/>
      <c r="G9" s="7">
        <v>2</v>
      </c>
      <c r="H9" s="31">
        <v>310492</v>
      </c>
      <c r="I9" s="31">
        <v>813543</v>
      </c>
    </row>
    <row r="10" spans="1:10" x14ac:dyDescent="0.2">
      <c r="A10" s="158" t="s">
        <v>130</v>
      </c>
      <c r="B10" s="158"/>
      <c r="C10" s="158"/>
      <c r="D10" s="158"/>
      <c r="E10" s="158"/>
      <c r="F10" s="158"/>
      <c r="G10" s="7">
        <v>3</v>
      </c>
      <c r="H10" s="31">
        <v>0</v>
      </c>
      <c r="I10" s="31">
        <v>0</v>
      </c>
    </row>
    <row r="11" spans="1:10" x14ac:dyDescent="0.2">
      <c r="A11" s="158" t="s">
        <v>224</v>
      </c>
      <c r="B11" s="158"/>
      <c r="C11" s="158"/>
      <c r="D11" s="158"/>
      <c r="E11" s="158"/>
      <c r="F11" s="158"/>
      <c r="G11" s="7">
        <v>4</v>
      </c>
      <c r="H11" s="31">
        <v>0</v>
      </c>
      <c r="I11" s="31">
        <v>0</v>
      </c>
    </row>
    <row r="12" spans="1:10" x14ac:dyDescent="0.2">
      <c r="A12" s="158" t="s">
        <v>131</v>
      </c>
      <c r="B12" s="158"/>
      <c r="C12" s="158"/>
      <c r="D12" s="158"/>
      <c r="E12" s="158"/>
      <c r="F12" s="158"/>
      <c r="G12" s="7">
        <v>5</v>
      </c>
      <c r="H12" s="31">
        <v>742</v>
      </c>
      <c r="I12" s="31">
        <v>0</v>
      </c>
    </row>
    <row r="13" spans="1:10" x14ac:dyDescent="0.2">
      <c r="A13" s="158" t="s">
        <v>132</v>
      </c>
      <c r="B13" s="158"/>
      <c r="C13" s="158"/>
      <c r="D13" s="158"/>
      <c r="E13" s="158"/>
      <c r="F13" s="158"/>
      <c r="G13" s="7">
        <v>6</v>
      </c>
      <c r="H13" s="31">
        <v>0</v>
      </c>
      <c r="I13" s="31">
        <v>0</v>
      </c>
    </row>
    <row r="14" spans="1:10" x14ac:dyDescent="0.2">
      <c r="A14" s="158" t="s">
        <v>225</v>
      </c>
      <c r="B14" s="158"/>
      <c r="C14" s="158"/>
      <c r="D14" s="158"/>
      <c r="E14" s="158"/>
      <c r="F14" s="158"/>
      <c r="G14" s="7">
        <v>7</v>
      </c>
      <c r="H14" s="31">
        <v>0</v>
      </c>
      <c r="I14" s="31">
        <v>0</v>
      </c>
    </row>
    <row r="15" spans="1:10" ht="30" customHeight="1" x14ac:dyDescent="0.2">
      <c r="A15" s="162" t="s">
        <v>133</v>
      </c>
      <c r="B15" s="163"/>
      <c r="C15" s="163"/>
      <c r="D15" s="163"/>
      <c r="E15" s="163"/>
      <c r="F15" s="163"/>
      <c r="G15" s="5">
        <v>8</v>
      </c>
      <c r="H15" s="29">
        <f>SUM(H8:H14)</f>
        <v>1180787</v>
      </c>
      <c r="I15" s="29">
        <f>SUM(I8:I14)</f>
        <v>2098049</v>
      </c>
    </row>
    <row r="16" spans="1:10" x14ac:dyDescent="0.2">
      <c r="A16" s="158" t="s">
        <v>134</v>
      </c>
      <c r="B16" s="158"/>
      <c r="C16" s="158"/>
      <c r="D16" s="158"/>
      <c r="E16" s="158"/>
      <c r="F16" s="158"/>
      <c r="G16" s="7">
        <v>9</v>
      </c>
      <c r="H16" s="31">
        <v>203162</v>
      </c>
      <c r="I16" s="31">
        <v>346941</v>
      </c>
    </row>
    <row r="17" spans="1:9" x14ac:dyDescent="0.2">
      <c r="A17" s="158" t="s">
        <v>135</v>
      </c>
      <c r="B17" s="158"/>
      <c r="C17" s="158"/>
      <c r="D17" s="158"/>
      <c r="E17" s="158"/>
      <c r="F17" s="158"/>
      <c r="G17" s="7">
        <v>10</v>
      </c>
      <c r="H17" s="31">
        <v>510378</v>
      </c>
      <c r="I17" s="31">
        <v>552179</v>
      </c>
    </row>
    <row r="18" spans="1:9" x14ac:dyDescent="0.2">
      <c r="A18" s="158" t="s">
        <v>136</v>
      </c>
      <c r="B18" s="158"/>
      <c r="C18" s="158"/>
      <c r="D18" s="158"/>
      <c r="E18" s="158"/>
      <c r="F18" s="158"/>
      <c r="G18" s="7">
        <v>11</v>
      </c>
      <c r="H18" s="31">
        <v>0</v>
      </c>
      <c r="I18" s="31">
        <v>0</v>
      </c>
    </row>
    <row r="19" spans="1:9" x14ac:dyDescent="0.2">
      <c r="A19" s="158" t="s">
        <v>137</v>
      </c>
      <c r="B19" s="158"/>
      <c r="C19" s="158"/>
      <c r="D19" s="158"/>
      <c r="E19" s="158"/>
      <c r="F19" s="158"/>
      <c r="G19" s="7">
        <v>12</v>
      </c>
      <c r="H19" s="31">
        <v>0</v>
      </c>
      <c r="I19" s="31">
        <v>0</v>
      </c>
    </row>
    <row r="20" spans="1:9" x14ac:dyDescent="0.2">
      <c r="A20" s="158" t="s">
        <v>138</v>
      </c>
      <c r="B20" s="158"/>
      <c r="C20" s="158"/>
      <c r="D20" s="158"/>
      <c r="E20" s="158"/>
      <c r="F20" s="158"/>
      <c r="G20" s="7">
        <v>13</v>
      </c>
      <c r="H20" s="31">
        <f>278206-36603</f>
        <v>241603</v>
      </c>
      <c r="I20" s="31">
        <v>1062056</v>
      </c>
    </row>
    <row r="21" spans="1:9" ht="28.9" customHeight="1" x14ac:dyDescent="0.2">
      <c r="A21" s="162" t="s">
        <v>139</v>
      </c>
      <c r="B21" s="163"/>
      <c r="C21" s="163"/>
      <c r="D21" s="163"/>
      <c r="E21" s="163"/>
      <c r="F21" s="163"/>
      <c r="G21" s="5">
        <v>14</v>
      </c>
      <c r="H21" s="29">
        <f>SUM(H16:H20)</f>
        <v>955143</v>
      </c>
      <c r="I21" s="29">
        <f>SUM(I16:I20)</f>
        <v>1961176</v>
      </c>
    </row>
    <row r="22" spans="1:9" x14ac:dyDescent="0.2">
      <c r="A22" s="164" t="s">
        <v>126</v>
      </c>
      <c r="B22" s="164"/>
      <c r="C22" s="164"/>
      <c r="D22" s="164"/>
      <c r="E22" s="164"/>
      <c r="F22" s="164"/>
      <c r="G22" s="177"/>
      <c r="H22" s="177"/>
      <c r="I22" s="177"/>
    </row>
    <row r="23" spans="1:9" x14ac:dyDescent="0.2">
      <c r="A23" s="158" t="s">
        <v>174</v>
      </c>
      <c r="B23" s="158"/>
      <c r="C23" s="158"/>
      <c r="D23" s="158"/>
      <c r="E23" s="158"/>
      <c r="F23" s="158"/>
      <c r="G23" s="7">
        <v>15</v>
      </c>
      <c r="H23" s="31">
        <v>0</v>
      </c>
      <c r="I23" s="31">
        <v>0</v>
      </c>
    </row>
    <row r="24" spans="1:9" x14ac:dyDescent="0.2">
      <c r="A24" s="158" t="s">
        <v>175</v>
      </c>
      <c r="B24" s="158"/>
      <c r="C24" s="158"/>
      <c r="D24" s="158"/>
      <c r="E24" s="158"/>
      <c r="F24" s="158"/>
      <c r="G24" s="7">
        <v>16</v>
      </c>
      <c r="H24" s="31">
        <v>0</v>
      </c>
      <c r="I24" s="31">
        <v>0</v>
      </c>
    </row>
    <row r="25" spans="1:9" x14ac:dyDescent="0.2">
      <c r="A25" s="158" t="s">
        <v>140</v>
      </c>
      <c r="B25" s="158"/>
      <c r="C25" s="158"/>
      <c r="D25" s="158"/>
      <c r="E25" s="158"/>
      <c r="F25" s="158"/>
      <c r="G25" s="7">
        <v>17</v>
      </c>
      <c r="H25" s="31">
        <v>0</v>
      </c>
      <c r="I25" s="31">
        <v>0</v>
      </c>
    </row>
    <row r="26" spans="1:9" x14ac:dyDescent="0.2">
      <c r="A26" s="158" t="s">
        <v>141</v>
      </c>
      <c r="B26" s="158"/>
      <c r="C26" s="158"/>
      <c r="D26" s="158"/>
      <c r="E26" s="158"/>
      <c r="F26" s="158"/>
      <c r="G26" s="7">
        <v>18</v>
      </c>
      <c r="H26" s="31">
        <v>0</v>
      </c>
      <c r="I26" s="31">
        <v>0</v>
      </c>
    </row>
    <row r="27" spans="1:9" x14ac:dyDescent="0.2">
      <c r="A27" s="158" t="s">
        <v>142</v>
      </c>
      <c r="B27" s="158"/>
      <c r="C27" s="158"/>
      <c r="D27" s="158"/>
      <c r="E27" s="158"/>
      <c r="F27" s="158"/>
      <c r="G27" s="7">
        <v>19</v>
      </c>
      <c r="H27" s="31">
        <v>471378</v>
      </c>
      <c r="I27" s="31">
        <v>320000</v>
      </c>
    </row>
    <row r="28" spans="1:9" ht="25.9" customHeight="1" x14ac:dyDescent="0.2">
      <c r="A28" s="162" t="s">
        <v>143</v>
      </c>
      <c r="B28" s="163"/>
      <c r="C28" s="163"/>
      <c r="D28" s="163"/>
      <c r="E28" s="163"/>
      <c r="F28" s="163"/>
      <c r="G28" s="5">
        <v>20</v>
      </c>
      <c r="H28" s="29">
        <f>H23+H24+H25+H26+H27</f>
        <v>471378</v>
      </c>
      <c r="I28" s="29">
        <f>I23+I24+I25+I26+I27</f>
        <v>320000</v>
      </c>
    </row>
    <row r="29" spans="1:9" x14ac:dyDescent="0.2">
      <c r="A29" s="158" t="s">
        <v>144</v>
      </c>
      <c r="B29" s="158"/>
      <c r="C29" s="158"/>
      <c r="D29" s="158"/>
      <c r="E29" s="158"/>
      <c r="F29" s="158"/>
      <c r="G29" s="7">
        <v>21</v>
      </c>
      <c r="H29" s="31">
        <v>20506</v>
      </c>
      <c r="I29" s="31">
        <v>422228</v>
      </c>
    </row>
    <row r="30" spans="1:9" x14ac:dyDescent="0.2">
      <c r="A30" s="158" t="s">
        <v>145</v>
      </c>
      <c r="B30" s="158"/>
      <c r="C30" s="158"/>
      <c r="D30" s="158"/>
      <c r="E30" s="158"/>
      <c r="F30" s="158"/>
      <c r="G30" s="7">
        <v>22</v>
      </c>
      <c r="H30" s="31">
        <v>0</v>
      </c>
      <c r="I30" s="31">
        <v>0</v>
      </c>
    </row>
    <row r="31" spans="1:9" x14ac:dyDescent="0.2">
      <c r="A31" s="158" t="s">
        <v>146</v>
      </c>
      <c r="B31" s="158"/>
      <c r="C31" s="158"/>
      <c r="D31" s="158"/>
      <c r="E31" s="158"/>
      <c r="F31" s="158"/>
      <c r="G31" s="7">
        <v>23</v>
      </c>
      <c r="H31" s="31">
        <v>0</v>
      </c>
      <c r="I31" s="31">
        <v>1000000</v>
      </c>
    </row>
    <row r="32" spans="1:9" ht="30.6" customHeight="1" x14ac:dyDescent="0.2">
      <c r="A32" s="162" t="s">
        <v>147</v>
      </c>
      <c r="B32" s="163"/>
      <c r="C32" s="163"/>
      <c r="D32" s="163"/>
      <c r="E32" s="163"/>
      <c r="F32" s="163"/>
      <c r="G32" s="5">
        <v>24</v>
      </c>
      <c r="H32" s="29">
        <f>H29+H30+H31</f>
        <v>20506</v>
      </c>
      <c r="I32" s="29">
        <f>I29+I30+I31</f>
        <v>1422228</v>
      </c>
    </row>
    <row r="33" spans="1:9" x14ac:dyDescent="0.2">
      <c r="A33" s="164" t="s">
        <v>127</v>
      </c>
      <c r="B33" s="164"/>
      <c r="C33" s="164"/>
      <c r="D33" s="164"/>
      <c r="E33" s="164"/>
      <c r="F33" s="164"/>
      <c r="G33" s="177"/>
      <c r="H33" s="177"/>
      <c r="I33" s="177"/>
    </row>
    <row r="34" spans="1:9" ht="29.25" customHeight="1" x14ac:dyDescent="0.2">
      <c r="A34" s="158" t="s">
        <v>148</v>
      </c>
      <c r="B34" s="158"/>
      <c r="C34" s="158"/>
      <c r="D34" s="158"/>
      <c r="E34" s="158"/>
      <c r="F34" s="158"/>
      <c r="G34" s="7">
        <v>25</v>
      </c>
      <c r="H34" s="31">
        <v>0</v>
      </c>
      <c r="I34" s="31">
        <v>0</v>
      </c>
    </row>
    <row r="35" spans="1:9" ht="27.75" customHeight="1" x14ac:dyDescent="0.2">
      <c r="A35" s="158" t="s">
        <v>149</v>
      </c>
      <c r="B35" s="158"/>
      <c r="C35" s="158"/>
      <c r="D35" s="158"/>
      <c r="E35" s="158"/>
      <c r="F35" s="158"/>
      <c r="G35" s="7">
        <v>26</v>
      </c>
      <c r="H35" s="31">
        <v>0</v>
      </c>
      <c r="I35" s="31">
        <v>0</v>
      </c>
    </row>
    <row r="36" spans="1:9" ht="13.5" customHeight="1" x14ac:dyDescent="0.2">
      <c r="A36" s="158" t="s">
        <v>150</v>
      </c>
      <c r="B36" s="158"/>
      <c r="C36" s="158"/>
      <c r="D36" s="158"/>
      <c r="E36" s="158"/>
      <c r="F36" s="158"/>
      <c r="G36" s="7">
        <v>27</v>
      </c>
      <c r="H36" s="31">
        <v>0</v>
      </c>
      <c r="I36" s="31">
        <v>0</v>
      </c>
    </row>
    <row r="37" spans="1:9" ht="27.6" customHeight="1" x14ac:dyDescent="0.2">
      <c r="A37" s="162" t="s">
        <v>151</v>
      </c>
      <c r="B37" s="163"/>
      <c r="C37" s="163"/>
      <c r="D37" s="163"/>
      <c r="E37" s="163"/>
      <c r="F37" s="163"/>
      <c r="G37" s="5">
        <v>28</v>
      </c>
      <c r="H37" s="29">
        <f>H34+H35+H36</f>
        <v>0</v>
      </c>
      <c r="I37" s="29">
        <f>I34+I35+I36</f>
        <v>0</v>
      </c>
    </row>
    <row r="38" spans="1:9" ht="14.45" customHeight="1" x14ac:dyDescent="0.2">
      <c r="A38" s="158" t="s">
        <v>152</v>
      </c>
      <c r="B38" s="158"/>
      <c r="C38" s="158"/>
      <c r="D38" s="158"/>
      <c r="E38" s="158"/>
      <c r="F38" s="158"/>
      <c r="G38" s="7">
        <v>29</v>
      </c>
      <c r="H38" s="31">
        <v>0</v>
      </c>
      <c r="I38" s="31">
        <v>0</v>
      </c>
    </row>
    <row r="39" spans="1:9" ht="14.45" customHeight="1" x14ac:dyDescent="0.2">
      <c r="A39" s="158" t="s">
        <v>153</v>
      </c>
      <c r="B39" s="158"/>
      <c r="C39" s="158"/>
      <c r="D39" s="158"/>
      <c r="E39" s="158"/>
      <c r="F39" s="158"/>
      <c r="G39" s="7">
        <v>30</v>
      </c>
      <c r="H39" s="31">
        <v>0</v>
      </c>
      <c r="I39" s="31">
        <v>0</v>
      </c>
    </row>
    <row r="40" spans="1:9" ht="14.45" customHeight="1" x14ac:dyDescent="0.2">
      <c r="A40" s="158" t="s">
        <v>154</v>
      </c>
      <c r="B40" s="158"/>
      <c r="C40" s="158"/>
      <c r="D40" s="158"/>
      <c r="E40" s="158"/>
      <c r="F40" s="158"/>
      <c r="G40" s="7">
        <v>31</v>
      </c>
      <c r="H40" s="31">
        <v>0</v>
      </c>
      <c r="I40" s="31">
        <v>0</v>
      </c>
    </row>
    <row r="41" spans="1:9" ht="14.45" customHeight="1" x14ac:dyDescent="0.2">
      <c r="A41" s="158" t="s">
        <v>155</v>
      </c>
      <c r="B41" s="158"/>
      <c r="C41" s="158"/>
      <c r="D41" s="158"/>
      <c r="E41" s="158"/>
      <c r="F41" s="158"/>
      <c r="G41" s="7">
        <v>32</v>
      </c>
      <c r="H41" s="31">
        <v>0</v>
      </c>
      <c r="I41" s="31">
        <v>0</v>
      </c>
    </row>
    <row r="42" spans="1:9" ht="14.45" customHeight="1" x14ac:dyDescent="0.2">
      <c r="A42" s="158" t="s">
        <v>156</v>
      </c>
      <c r="B42" s="158"/>
      <c r="C42" s="158"/>
      <c r="D42" s="158"/>
      <c r="E42" s="158"/>
      <c r="F42" s="158"/>
      <c r="G42" s="7">
        <v>33</v>
      </c>
      <c r="H42" s="31">
        <v>0</v>
      </c>
      <c r="I42" s="31">
        <v>563923</v>
      </c>
    </row>
    <row r="43" spans="1:9" ht="25.5" customHeight="1" x14ac:dyDescent="0.2">
      <c r="A43" s="162" t="s">
        <v>157</v>
      </c>
      <c r="B43" s="163"/>
      <c r="C43" s="163"/>
      <c r="D43" s="163"/>
      <c r="E43" s="163"/>
      <c r="F43" s="163"/>
      <c r="G43" s="5">
        <v>34</v>
      </c>
      <c r="H43" s="29">
        <f>H38+H39+H40+H41+H42</f>
        <v>0</v>
      </c>
      <c r="I43" s="29">
        <f>I38+I39+I40+I41+I42</f>
        <v>563923</v>
      </c>
    </row>
    <row r="44" spans="1:9" x14ac:dyDescent="0.2">
      <c r="A44" s="164" t="s">
        <v>158</v>
      </c>
      <c r="B44" s="158"/>
      <c r="C44" s="158"/>
      <c r="D44" s="158"/>
      <c r="E44" s="158"/>
      <c r="F44" s="158"/>
      <c r="G44" s="6">
        <v>35</v>
      </c>
      <c r="H44" s="30">
        <v>882758</v>
      </c>
      <c r="I44" s="30">
        <v>2078607</v>
      </c>
    </row>
    <row r="45" spans="1:9" x14ac:dyDescent="0.2">
      <c r="A45" s="164" t="s">
        <v>159</v>
      </c>
      <c r="B45" s="158"/>
      <c r="C45" s="158"/>
      <c r="D45" s="158"/>
      <c r="E45" s="158"/>
      <c r="F45" s="158"/>
      <c r="G45" s="6">
        <v>36</v>
      </c>
      <c r="H45" s="30">
        <f>+H15-H21+H28-H32+H37-H43</f>
        <v>676516</v>
      </c>
      <c r="I45" s="30">
        <v>0</v>
      </c>
    </row>
    <row r="46" spans="1:9" x14ac:dyDescent="0.2">
      <c r="A46" s="164" t="s">
        <v>160</v>
      </c>
      <c r="B46" s="158"/>
      <c r="C46" s="158"/>
      <c r="D46" s="158"/>
      <c r="E46" s="158"/>
      <c r="F46" s="158"/>
      <c r="G46" s="6">
        <v>37</v>
      </c>
      <c r="H46" s="30">
        <v>0</v>
      </c>
      <c r="I46" s="30">
        <f>+I21-I15+I32-I28+I43-I37</f>
        <v>1529278</v>
      </c>
    </row>
    <row r="47" spans="1:9" ht="20.45" customHeight="1" x14ac:dyDescent="0.2">
      <c r="A47" s="162" t="s">
        <v>161</v>
      </c>
      <c r="B47" s="163"/>
      <c r="C47" s="163"/>
      <c r="D47" s="163"/>
      <c r="E47" s="163"/>
      <c r="F47" s="163"/>
      <c r="G47" s="5">
        <v>38</v>
      </c>
      <c r="H47" s="29">
        <f>H44+H45-H46</f>
        <v>1559274</v>
      </c>
      <c r="I47" s="29">
        <f>I44+I45-I46</f>
        <v>549329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topLeftCell="A31" zoomScale="110" zoomScaleNormal="100" workbookViewId="0">
      <selection activeCell="A9" sqref="A9:F9"/>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8" t="s">
        <v>10</v>
      </c>
      <c r="B1" s="193"/>
      <c r="C1" s="193"/>
      <c r="D1" s="193"/>
      <c r="E1" s="193"/>
      <c r="F1" s="193"/>
      <c r="G1" s="193"/>
      <c r="H1" s="193"/>
      <c r="I1" s="193"/>
    </row>
    <row r="2" spans="1:9" ht="12.75" customHeight="1" x14ac:dyDescent="0.2">
      <c r="A2" s="191" t="s">
        <v>282</v>
      </c>
      <c r="B2" s="168"/>
      <c r="C2" s="168"/>
      <c r="D2" s="168"/>
      <c r="E2" s="168"/>
      <c r="F2" s="168"/>
      <c r="G2" s="168"/>
      <c r="H2" s="168"/>
      <c r="I2" s="168"/>
    </row>
    <row r="3" spans="1:9" x14ac:dyDescent="0.2">
      <c r="A3" s="195" t="s">
        <v>14</v>
      </c>
      <c r="B3" s="199"/>
      <c r="C3" s="199"/>
      <c r="D3" s="199"/>
      <c r="E3" s="199"/>
      <c r="F3" s="199"/>
      <c r="G3" s="199"/>
      <c r="H3" s="199"/>
      <c r="I3" s="199"/>
    </row>
    <row r="4" spans="1:9" x14ac:dyDescent="0.2">
      <c r="A4" s="194" t="s">
        <v>247</v>
      </c>
      <c r="B4" s="160"/>
      <c r="C4" s="160"/>
      <c r="D4" s="160"/>
      <c r="E4" s="160"/>
      <c r="F4" s="160"/>
      <c r="G4" s="160"/>
      <c r="H4" s="160"/>
      <c r="I4" s="161"/>
    </row>
    <row r="5" spans="1:9" ht="57" thickBot="1" x14ac:dyDescent="0.25">
      <c r="A5" s="184" t="s">
        <v>2</v>
      </c>
      <c r="B5" s="175"/>
      <c r="C5" s="175"/>
      <c r="D5" s="175"/>
      <c r="E5" s="175"/>
      <c r="F5" s="175"/>
      <c r="G5" s="13" t="s">
        <v>6</v>
      </c>
      <c r="H5" s="37" t="s">
        <v>218</v>
      </c>
      <c r="I5" s="37" t="s">
        <v>219</v>
      </c>
    </row>
    <row r="6" spans="1:9" x14ac:dyDescent="0.2">
      <c r="A6" s="192">
        <v>1</v>
      </c>
      <c r="B6" s="175"/>
      <c r="C6" s="175"/>
      <c r="D6" s="175"/>
      <c r="E6" s="175"/>
      <c r="F6" s="175"/>
      <c r="G6" s="11">
        <v>2</v>
      </c>
      <c r="H6" s="35" t="s">
        <v>8</v>
      </c>
      <c r="I6" s="35" t="s">
        <v>9</v>
      </c>
    </row>
    <row r="7" spans="1:9" x14ac:dyDescent="0.2">
      <c r="A7" s="164" t="s">
        <v>125</v>
      </c>
      <c r="B7" s="164"/>
      <c r="C7" s="164"/>
      <c r="D7" s="164"/>
      <c r="E7" s="164"/>
      <c r="F7" s="164"/>
      <c r="G7" s="200"/>
      <c r="H7" s="200"/>
      <c r="I7" s="200"/>
    </row>
    <row r="8" spans="1:9" x14ac:dyDescent="0.2">
      <c r="A8" s="158" t="s">
        <v>162</v>
      </c>
      <c r="B8" s="197"/>
      <c r="C8" s="197"/>
      <c r="D8" s="197"/>
      <c r="E8" s="197"/>
      <c r="F8" s="197"/>
      <c r="G8" s="7">
        <v>1</v>
      </c>
      <c r="H8" s="38">
        <v>0</v>
      </c>
      <c r="I8" s="38">
        <v>0</v>
      </c>
    </row>
    <row r="9" spans="1:9" x14ac:dyDescent="0.2">
      <c r="A9" s="158" t="s">
        <v>163</v>
      </c>
      <c r="B9" s="197"/>
      <c r="C9" s="197"/>
      <c r="D9" s="197"/>
      <c r="E9" s="197"/>
      <c r="F9" s="197"/>
      <c r="G9" s="7">
        <v>2</v>
      </c>
      <c r="H9" s="38">
        <v>0</v>
      </c>
      <c r="I9" s="38">
        <v>0</v>
      </c>
    </row>
    <row r="10" spans="1:9" x14ac:dyDescent="0.2">
      <c r="A10" s="158" t="s">
        <v>164</v>
      </c>
      <c r="B10" s="197"/>
      <c r="C10" s="197"/>
      <c r="D10" s="197"/>
      <c r="E10" s="197"/>
      <c r="F10" s="197"/>
      <c r="G10" s="7">
        <v>3</v>
      </c>
      <c r="H10" s="38">
        <v>0</v>
      </c>
      <c r="I10" s="38">
        <v>0</v>
      </c>
    </row>
    <row r="11" spans="1:9" x14ac:dyDescent="0.2">
      <c r="A11" s="158" t="s">
        <v>165</v>
      </c>
      <c r="B11" s="197"/>
      <c r="C11" s="197"/>
      <c r="D11" s="197"/>
      <c r="E11" s="197"/>
      <c r="F11" s="197"/>
      <c r="G11" s="7">
        <v>4</v>
      </c>
      <c r="H11" s="38">
        <v>0</v>
      </c>
      <c r="I11" s="38">
        <v>0</v>
      </c>
    </row>
    <row r="12" spans="1:9" ht="19.899999999999999" customHeight="1" x14ac:dyDescent="0.2">
      <c r="A12" s="162" t="s">
        <v>166</v>
      </c>
      <c r="B12" s="198"/>
      <c r="C12" s="198"/>
      <c r="D12" s="198"/>
      <c r="E12" s="198"/>
      <c r="F12" s="198"/>
      <c r="G12" s="5">
        <v>5</v>
      </c>
      <c r="H12" s="29">
        <f>SUM(H8:H11)</f>
        <v>0</v>
      </c>
      <c r="I12" s="29">
        <f>SUM(I8:I11)</f>
        <v>0</v>
      </c>
    </row>
    <row r="13" spans="1:9" x14ac:dyDescent="0.2">
      <c r="A13" s="158" t="s">
        <v>167</v>
      </c>
      <c r="B13" s="197"/>
      <c r="C13" s="197"/>
      <c r="D13" s="197"/>
      <c r="E13" s="197"/>
      <c r="F13" s="197"/>
      <c r="G13" s="7">
        <v>6</v>
      </c>
      <c r="H13" s="38">
        <v>0</v>
      </c>
      <c r="I13" s="38">
        <v>0</v>
      </c>
    </row>
    <row r="14" spans="1:9" x14ac:dyDescent="0.2">
      <c r="A14" s="158" t="s">
        <v>168</v>
      </c>
      <c r="B14" s="197"/>
      <c r="C14" s="197"/>
      <c r="D14" s="197"/>
      <c r="E14" s="197"/>
      <c r="F14" s="197"/>
      <c r="G14" s="7">
        <v>7</v>
      </c>
      <c r="H14" s="38">
        <v>0</v>
      </c>
      <c r="I14" s="38">
        <v>0</v>
      </c>
    </row>
    <row r="15" spans="1:9" x14ac:dyDescent="0.2">
      <c r="A15" s="158" t="s">
        <v>169</v>
      </c>
      <c r="B15" s="197"/>
      <c r="C15" s="197"/>
      <c r="D15" s="197"/>
      <c r="E15" s="197"/>
      <c r="F15" s="197"/>
      <c r="G15" s="7">
        <v>8</v>
      </c>
      <c r="H15" s="38">
        <v>0</v>
      </c>
      <c r="I15" s="38">
        <v>0</v>
      </c>
    </row>
    <row r="16" spans="1:9" x14ac:dyDescent="0.2">
      <c r="A16" s="158" t="s">
        <v>170</v>
      </c>
      <c r="B16" s="197"/>
      <c r="C16" s="197"/>
      <c r="D16" s="197"/>
      <c r="E16" s="197"/>
      <c r="F16" s="197"/>
      <c r="G16" s="7">
        <v>9</v>
      </c>
      <c r="H16" s="38">
        <v>0</v>
      </c>
      <c r="I16" s="38">
        <v>0</v>
      </c>
    </row>
    <row r="17" spans="1:9" x14ac:dyDescent="0.2">
      <c r="A17" s="158" t="s">
        <v>171</v>
      </c>
      <c r="B17" s="197"/>
      <c r="C17" s="197"/>
      <c r="D17" s="197"/>
      <c r="E17" s="197"/>
      <c r="F17" s="197"/>
      <c r="G17" s="7">
        <v>10</v>
      </c>
      <c r="H17" s="38">
        <v>0</v>
      </c>
      <c r="I17" s="38">
        <v>0</v>
      </c>
    </row>
    <row r="18" spans="1:9" x14ac:dyDescent="0.2">
      <c r="A18" s="158" t="s">
        <v>172</v>
      </c>
      <c r="B18" s="197"/>
      <c r="C18" s="197"/>
      <c r="D18" s="197"/>
      <c r="E18" s="197"/>
      <c r="F18" s="197"/>
      <c r="G18" s="7">
        <v>11</v>
      </c>
      <c r="H18" s="38">
        <v>0</v>
      </c>
      <c r="I18" s="38">
        <v>0</v>
      </c>
    </row>
    <row r="19" spans="1:9" x14ac:dyDescent="0.2">
      <c r="A19" s="162" t="s">
        <v>173</v>
      </c>
      <c r="B19" s="198"/>
      <c r="C19" s="198"/>
      <c r="D19" s="198"/>
      <c r="E19" s="198"/>
      <c r="F19" s="198"/>
      <c r="G19" s="5">
        <v>12</v>
      </c>
      <c r="H19" s="29">
        <f>SUM(H13:H18)</f>
        <v>0</v>
      </c>
      <c r="I19" s="29">
        <f>SUM(I13:I18)</f>
        <v>0</v>
      </c>
    </row>
    <row r="20" spans="1:9" x14ac:dyDescent="0.2">
      <c r="A20" s="164" t="s">
        <v>126</v>
      </c>
      <c r="B20" s="164"/>
      <c r="C20" s="164"/>
      <c r="D20" s="164"/>
      <c r="E20" s="164"/>
      <c r="F20" s="164"/>
      <c r="G20" s="200"/>
      <c r="H20" s="200"/>
      <c r="I20" s="200"/>
    </row>
    <row r="21" spans="1:9" x14ac:dyDescent="0.2">
      <c r="A21" s="158" t="s">
        <v>174</v>
      </c>
      <c r="B21" s="197"/>
      <c r="C21" s="197"/>
      <c r="D21" s="197"/>
      <c r="E21" s="197"/>
      <c r="F21" s="197"/>
      <c r="G21" s="7">
        <v>13</v>
      </c>
      <c r="H21" s="38">
        <v>0</v>
      </c>
      <c r="I21" s="38">
        <v>0</v>
      </c>
    </row>
    <row r="22" spans="1:9" x14ac:dyDescent="0.2">
      <c r="A22" s="158" t="s">
        <v>175</v>
      </c>
      <c r="B22" s="197"/>
      <c r="C22" s="197"/>
      <c r="D22" s="197"/>
      <c r="E22" s="197"/>
      <c r="F22" s="197"/>
      <c r="G22" s="7">
        <v>14</v>
      </c>
      <c r="H22" s="38">
        <v>0</v>
      </c>
      <c r="I22" s="38">
        <v>0</v>
      </c>
    </row>
    <row r="23" spans="1:9" x14ac:dyDescent="0.2">
      <c r="A23" s="158" t="s">
        <v>140</v>
      </c>
      <c r="B23" s="197"/>
      <c r="C23" s="197"/>
      <c r="D23" s="197"/>
      <c r="E23" s="197"/>
      <c r="F23" s="197"/>
      <c r="G23" s="7">
        <v>15</v>
      </c>
      <c r="H23" s="38">
        <v>0</v>
      </c>
      <c r="I23" s="38">
        <v>0</v>
      </c>
    </row>
    <row r="24" spans="1:9" x14ac:dyDescent="0.2">
      <c r="A24" s="158" t="s">
        <v>141</v>
      </c>
      <c r="B24" s="197"/>
      <c r="C24" s="197"/>
      <c r="D24" s="197"/>
      <c r="E24" s="197"/>
      <c r="F24" s="197"/>
      <c r="G24" s="7">
        <v>16</v>
      </c>
      <c r="H24" s="38">
        <v>0</v>
      </c>
      <c r="I24" s="38">
        <v>0</v>
      </c>
    </row>
    <row r="25" spans="1:9" x14ac:dyDescent="0.2">
      <c r="A25" s="163" t="s">
        <v>176</v>
      </c>
      <c r="B25" s="198"/>
      <c r="C25" s="198"/>
      <c r="D25" s="198"/>
      <c r="E25" s="198"/>
      <c r="F25" s="198"/>
      <c r="G25" s="9">
        <v>17</v>
      </c>
      <c r="H25" s="32">
        <f>H26+H27</f>
        <v>0</v>
      </c>
      <c r="I25" s="32">
        <f>I26+I27</f>
        <v>0</v>
      </c>
    </row>
    <row r="26" spans="1:9" x14ac:dyDescent="0.2">
      <c r="A26" s="158" t="s">
        <v>177</v>
      </c>
      <c r="B26" s="197"/>
      <c r="C26" s="197"/>
      <c r="D26" s="197"/>
      <c r="E26" s="197"/>
      <c r="F26" s="197"/>
      <c r="G26" s="7">
        <v>18</v>
      </c>
      <c r="H26" s="38">
        <v>0</v>
      </c>
      <c r="I26" s="38">
        <v>0</v>
      </c>
    </row>
    <row r="27" spans="1:9" x14ac:dyDescent="0.2">
      <c r="A27" s="158" t="s">
        <v>178</v>
      </c>
      <c r="B27" s="197"/>
      <c r="C27" s="197"/>
      <c r="D27" s="197"/>
      <c r="E27" s="197"/>
      <c r="F27" s="197"/>
      <c r="G27" s="7">
        <v>19</v>
      </c>
      <c r="H27" s="38">
        <v>0</v>
      </c>
      <c r="I27" s="38">
        <v>0</v>
      </c>
    </row>
    <row r="28" spans="1:9" ht="27.6" customHeight="1" x14ac:dyDescent="0.2">
      <c r="A28" s="162" t="s">
        <v>179</v>
      </c>
      <c r="B28" s="198"/>
      <c r="C28" s="198"/>
      <c r="D28" s="198"/>
      <c r="E28" s="198"/>
      <c r="F28" s="198"/>
      <c r="G28" s="5">
        <v>20</v>
      </c>
      <c r="H28" s="29">
        <f>SUM(H21:H25)</f>
        <v>0</v>
      </c>
      <c r="I28" s="29">
        <f>SUM(I21:I25)</f>
        <v>0</v>
      </c>
    </row>
    <row r="29" spans="1:9" x14ac:dyDescent="0.2">
      <c r="A29" s="158" t="s">
        <v>144</v>
      </c>
      <c r="B29" s="197"/>
      <c r="C29" s="197"/>
      <c r="D29" s="197"/>
      <c r="E29" s="197"/>
      <c r="F29" s="197"/>
      <c r="G29" s="7">
        <v>21</v>
      </c>
      <c r="H29" s="38">
        <v>0</v>
      </c>
      <c r="I29" s="38">
        <v>0</v>
      </c>
    </row>
    <row r="30" spans="1:9" x14ac:dyDescent="0.2">
      <c r="A30" s="158" t="s">
        <v>145</v>
      </c>
      <c r="B30" s="197"/>
      <c r="C30" s="197"/>
      <c r="D30" s="197"/>
      <c r="E30" s="197"/>
      <c r="F30" s="197"/>
      <c r="G30" s="7">
        <v>22</v>
      </c>
      <c r="H30" s="38">
        <v>0</v>
      </c>
      <c r="I30" s="38">
        <v>0</v>
      </c>
    </row>
    <row r="31" spans="1:9" x14ac:dyDescent="0.2">
      <c r="A31" s="163" t="s">
        <v>180</v>
      </c>
      <c r="B31" s="198"/>
      <c r="C31" s="198"/>
      <c r="D31" s="198"/>
      <c r="E31" s="198"/>
      <c r="F31" s="198"/>
      <c r="G31" s="9">
        <v>23</v>
      </c>
      <c r="H31" s="32">
        <f>H32+H33</f>
        <v>0</v>
      </c>
      <c r="I31" s="32">
        <f>I32+I33</f>
        <v>0</v>
      </c>
    </row>
    <row r="32" spans="1:9" x14ac:dyDescent="0.2">
      <c r="A32" s="158" t="s">
        <v>181</v>
      </c>
      <c r="B32" s="197"/>
      <c r="C32" s="197"/>
      <c r="D32" s="197"/>
      <c r="E32" s="197"/>
      <c r="F32" s="197"/>
      <c r="G32" s="7">
        <v>24</v>
      </c>
      <c r="H32" s="38">
        <v>0</v>
      </c>
      <c r="I32" s="38">
        <v>0</v>
      </c>
    </row>
    <row r="33" spans="1:9" x14ac:dyDescent="0.2">
      <c r="A33" s="158" t="s">
        <v>182</v>
      </c>
      <c r="B33" s="197"/>
      <c r="C33" s="197"/>
      <c r="D33" s="197"/>
      <c r="E33" s="197"/>
      <c r="F33" s="197"/>
      <c r="G33" s="7">
        <v>25</v>
      </c>
      <c r="H33" s="38">
        <v>0</v>
      </c>
      <c r="I33" s="38">
        <v>0</v>
      </c>
    </row>
    <row r="34" spans="1:9" ht="26.45" customHeight="1" x14ac:dyDescent="0.2">
      <c r="A34" s="162" t="s">
        <v>147</v>
      </c>
      <c r="B34" s="198"/>
      <c r="C34" s="198"/>
      <c r="D34" s="198"/>
      <c r="E34" s="198"/>
      <c r="F34" s="198"/>
      <c r="G34" s="5">
        <v>26</v>
      </c>
      <c r="H34" s="29">
        <f>H29+H30+H31</f>
        <v>0</v>
      </c>
      <c r="I34" s="29">
        <f>I29+I30+I31</f>
        <v>0</v>
      </c>
    </row>
    <row r="35" spans="1:9" x14ac:dyDescent="0.2">
      <c r="A35" s="164" t="s">
        <v>127</v>
      </c>
      <c r="B35" s="164"/>
      <c r="C35" s="164"/>
      <c r="D35" s="164"/>
      <c r="E35" s="164"/>
      <c r="F35" s="164"/>
      <c r="G35" s="200"/>
      <c r="H35" s="200"/>
      <c r="I35" s="200"/>
    </row>
    <row r="36" spans="1:9" x14ac:dyDescent="0.2">
      <c r="A36" s="158" t="s">
        <v>148</v>
      </c>
      <c r="B36" s="197"/>
      <c r="C36" s="197"/>
      <c r="D36" s="197"/>
      <c r="E36" s="197"/>
      <c r="F36" s="197"/>
      <c r="G36" s="7">
        <v>27</v>
      </c>
      <c r="H36" s="38">
        <v>0</v>
      </c>
      <c r="I36" s="38">
        <v>0</v>
      </c>
    </row>
    <row r="37" spans="1:9" x14ac:dyDescent="0.2">
      <c r="A37" s="158" t="s">
        <v>149</v>
      </c>
      <c r="B37" s="197"/>
      <c r="C37" s="197"/>
      <c r="D37" s="197"/>
      <c r="E37" s="197"/>
      <c r="F37" s="197"/>
      <c r="G37" s="7">
        <v>28</v>
      </c>
      <c r="H37" s="38">
        <v>0</v>
      </c>
      <c r="I37" s="38">
        <v>0</v>
      </c>
    </row>
    <row r="38" spans="1:9" x14ac:dyDescent="0.2">
      <c r="A38" s="158" t="s">
        <v>150</v>
      </c>
      <c r="B38" s="197"/>
      <c r="C38" s="197"/>
      <c r="D38" s="197"/>
      <c r="E38" s="197"/>
      <c r="F38" s="197"/>
      <c r="G38" s="7">
        <v>29</v>
      </c>
      <c r="H38" s="38">
        <v>0</v>
      </c>
      <c r="I38" s="38">
        <v>0</v>
      </c>
    </row>
    <row r="39" spans="1:9" ht="27" customHeight="1" x14ac:dyDescent="0.2">
      <c r="A39" s="162" t="s">
        <v>183</v>
      </c>
      <c r="B39" s="198"/>
      <c r="C39" s="198"/>
      <c r="D39" s="198"/>
      <c r="E39" s="198"/>
      <c r="F39" s="198"/>
      <c r="G39" s="5">
        <v>30</v>
      </c>
      <c r="H39" s="29">
        <f>H36+H37+H38</f>
        <v>0</v>
      </c>
      <c r="I39" s="29">
        <f>I36+I37+I38</f>
        <v>0</v>
      </c>
    </row>
    <row r="40" spans="1:9" x14ac:dyDescent="0.2">
      <c r="A40" s="158" t="s">
        <v>152</v>
      </c>
      <c r="B40" s="197"/>
      <c r="C40" s="197"/>
      <c r="D40" s="197"/>
      <c r="E40" s="197"/>
      <c r="F40" s="197"/>
      <c r="G40" s="7">
        <v>31</v>
      </c>
      <c r="H40" s="38">
        <v>0</v>
      </c>
      <c r="I40" s="38">
        <v>0</v>
      </c>
    </row>
    <row r="41" spans="1:9" x14ac:dyDescent="0.2">
      <c r="A41" s="158" t="s">
        <v>153</v>
      </c>
      <c r="B41" s="197"/>
      <c r="C41" s="197"/>
      <c r="D41" s="197"/>
      <c r="E41" s="197"/>
      <c r="F41" s="197"/>
      <c r="G41" s="7">
        <v>32</v>
      </c>
      <c r="H41" s="38">
        <v>0</v>
      </c>
      <c r="I41" s="38">
        <v>0</v>
      </c>
    </row>
    <row r="42" spans="1:9" x14ac:dyDescent="0.2">
      <c r="A42" s="158" t="s">
        <v>154</v>
      </c>
      <c r="B42" s="197"/>
      <c r="C42" s="197"/>
      <c r="D42" s="197"/>
      <c r="E42" s="197"/>
      <c r="F42" s="197"/>
      <c r="G42" s="7">
        <v>33</v>
      </c>
      <c r="H42" s="38">
        <v>0</v>
      </c>
      <c r="I42" s="38">
        <v>0</v>
      </c>
    </row>
    <row r="43" spans="1:9" x14ac:dyDescent="0.2">
      <c r="A43" s="158" t="s">
        <v>155</v>
      </c>
      <c r="B43" s="197"/>
      <c r="C43" s="197"/>
      <c r="D43" s="197"/>
      <c r="E43" s="197"/>
      <c r="F43" s="197"/>
      <c r="G43" s="7">
        <v>34</v>
      </c>
      <c r="H43" s="38">
        <v>0</v>
      </c>
      <c r="I43" s="38">
        <v>0</v>
      </c>
    </row>
    <row r="44" spans="1:9" x14ac:dyDescent="0.2">
      <c r="A44" s="158" t="s">
        <v>156</v>
      </c>
      <c r="B44" s="197"/>
      <c r="C44" s="197"/>
      <c r="D44" s="197"/>
      <c r="E44" s="197"/>
      <c r="F44" s="197"/>
      <c r="G44" s="7">
        <v>35</v>
      </c>
      <c r="H44" s="38">
        <v>0</v>
      </c>
      <c r="I44" s="38">
        <v>0</v>
      </c>
    </row>
    <row r="45" spans="1:9" ht="27.6" customHeight="1" x14ac:dyDescent="0.2">
      <c r="A45" s="162" t="s">
        <v>184</v>
      </c>
      <c r="B45" s="198"/>
      <c r="C45" s="198"/>
      <c r="D45" s="198"/>
      <c r="E45" s="198"/>
      <c r="F45" s="198"/>
      <c r="G45" s="5">
        <v>36</v>
      </c>
      <c r="H45" s="29">
        <f>H40+H41+H42+H43+H44</f>
        <v>0</v>
      </c>
      <c r="I45" s="29">
        <f>I40+I41+I42+I43+I44</f>
        <v>0</v>
      </c>
    </row>
    <row r="46" spans="1:9" x14ac:dyDescent="0.2">
      <c r="A46" s="164" t="s">
        <v>158</v>
      </c>
      <c r="B46" s="197"/>
      <c r="C46" s="197"/>
      <c r="D46" s="197"/>
      <c r="E46" s="197"/>
      <c r="F46" s="197"/>
      <c r="G46" s="6">
        <v>37</v>
      </c>
      <c r="H46" s="38">
        <v>0</v>
      </c>
      <c r="I46" s="38">
        <v>0</v>
      </c>
    </row>
    <row r="47" spans="1:9" x14ac:dyDescent="0.2">
      <c r="A47" s="164" t="s">
        <v>159</v>
      </c>
      <c r="B47" s="197"/>
      <c r="C47" s="197"/>
      <c r="D47" s="197"/>
      <c r="E47" s="197"/>
      <c r="F47" s="197"/>
      <c r="G47" s="6">
        <v>38</v>
      </c>
      <c r="H47" s="38">
        <v>0</v>
      </c>
      <c r="I47" s="38">
        <v>0</v>
      </c>
    </row>
    <row r="48" spans="1:9" x14ac:dyDescent="0.2">
      <c r="A48" s="164" t="s">
        <v>160</v>
      </c>
      <c r="B48" s="197"/>
      <c r="C48" s="197"/>
      <c r="D48" s="197"/>
      <c r="E48" s="197"/>
      <c r="F48" s="197"/>
      <c r="G48" s="6">
        <v>39</v>
      </c>
      <c r="H48" s="38">
        <v>0</v>
      </c>
      <c r="I48" s="38">
        <v>0</v>
      </c>
    </row>
    <row r="49" spans="1:9" ht="15.6" customHeight="1" x14ac:dyDescent="0.2">
      <c r="A49" s="162" t="s">
        <v>161</v>
      </c>
      <c r="B49" s="198"/>
      <c r="C49" s="198"/>
      <c r="D49" s="198"/>
      <c r="E49" s="198"/>
      <c r="F49" s="198"/>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0" zoomScale="90" zoomScaleNormal="100" zoomScaleSheetLayoutView="90" workbookViewId="0">
      <selection activeCell="F23" sqref="F23"/>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11</v>
      </c>
      <c r="B1" s="204"/>
      <c r="C1" s="205"/>
      <c r="D1" s="205"/>
      <c r="E1" s="205"/>
      <c r="F1" s="205"/>
      <c r="G1" s="205"/>
      <c r="H1" s="205"/>
      <c r="I1" s="205"/>
      <c r="J1" s="205"/>
      <c r="K1" s="205"/>
      <c r="L1" s="14"/>
    </row>
    <row r="2" spans="1:23" ht="15.75" x14ac:dyDescent="0.2">
      <c r="A2" s="16"/>
      <c r="B2" s="16"/>
      <c r="C2" s="40"/>
      <c r="D2" s="206" t="s">
        <v>12</v>
      </c>
      <c r="E2" s="206"/>
      <c r="F2" s="49">
        <v>43466</v>
      </c>
      <c r="G2" s="41" t="s">
        <v>0</v>
      </c>
      <c r="H2" s="49">
        <v>43738</v>
      </c>
      <c r="I2" s="40"/>
      <c r="J2" s="40"/>
      <c r="K2" s="42" t="s">
        <v>14</v>
      </c>
      <c r="L2" s="17"/>
      <c r="W2" s="12"/>
    </row>
    <row r="3" spans="1:23" ht="15.75" customHeight="1" x14ac:dyDescent="0.2">
      <c r="A3" s="201" t="s">
        <v>13</v>
      </c>
      <c r="B3" s="201" t="s">
        <v>205</v>
      </c>
      <c r="C3" s="202" t="s">
        <v>185</v>
      </c>
      <c r="D3" s="202"/>
      <c r="E3" s="202"/>
      <c r="F3" s="202"/>
      <c r="G3" s="202"/>
      <c r="H3" s="202"/>
      <c r="I3" s="202"/>
      <c r="J3" s="202" t="s">
        <v>186</v>
      </c>
      <c r="K3" s="207" t="s">
        <v>206</v>
      </c>
    </row>
    <row r="4" spans="1:23" ht="71.25" x14ac:dyDescent="0.2">
      <c r="A4" s="201"/>
      <c r="B4" s="203"/>
      <c r="C4" s="43" t="s">
        <v>187</v>
      </c>
      <c r="D4" s="43" t="s">
        <v>188</v>
      </c>
      <c r="E4" s="44" t="s">
        <v>189</v>
      </c>
      <c r="F4" s="44" t="s">
        <v>190</v>
      </c>
      <c r="G4" s="44" t="s">
        <v>191</v>
      </c>
      <c r="H4" s="44" t="s">
        <v>192</v>
      </c>
      <c r="I4" s="44" t="s">
        <v>193</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-4404571</v>
      </c>
      <c r="G6" s="46">
        <v>-17590812</v>
      </c>
      <c r="H6" s="46">
        <v>0</v>
      </c>
      <c r="I6" s="46">
        <v>0</v>
      </c>
      <c r="J6" s="46">
        <v>0</v>
      </c>
      <c r="K6" s="47">
        <f>SUM(C6:J6)</f>
        <v>38362798</v>
      </c>
    </row>
    <row r="7" spans="1:23" ht="15" x14ac:dyDescent="0.2">
      <c r="A7" s="19" t="s">
        <v>194</v>
      </c>
      <c r="B7" s="22">
        <v>2</v>
      </c>
      <c r="C7" s="46">
        <v>0</v>
      </c>
      <c r="D7" s="46">
        <v>0</v>
      </c>
      <c r="E7" s="46">
        <v>0</v>
      </c>
      <c r="F7" s="46">
        <v>0</v>
      </c>
      <c r="G7" s="46">
        <f>-287208+1</f>
        <v>-287207</v>
      </c>
      <c r="H7" s="46">
        <v>0</v>
      </c>
      <c r="I7" s="46">
        <v>0</v>
      </c>
      <c r="J7" s="46">
        <v>0</v>
      </c>
      <c r="K7" s="47">
        <f t="shared" ref="K7:K31" si="0">SUM(C7:J7)</f>
        <v>-287207</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196</v>
      </c>
      <c r="B10" s="22">
        <v>5</v>
      </c>
      <c r="C10" s="46">
        <v>0</v>
      </c>
      <c r="D10" s="46">
        <v>0</v>
      </c>
      <c r="E10" s="46">
        <v>0</v>
      </c>
      <c r="F10" s="46">
        <v>1310533</v>
      </c>
      <c r="G10" s="46">
        <v>0</v>
      </c>
      <c r="H10" s="46">
        <v>0</v>
      </c>
      <c r="I10" s="46">
        <v>0</v>
      </c>
      <c r="J10" s="46">
        <v>0</v>
      </c>
      <c r="K10" s="47">
        <f t="shared" si="0"/>
        <v>1310533</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4404571</v>
      </c>
      <c r="G17" s="46">
        <v>-4404571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2" ht="30" x14ac:dyDescent="0.2">
      <c r="A19" s="20" t="s">
        <v>215</v>
      </c>
      <c r="B19" s="27">
        <v>14</v>
      </c>
      <c r="C19" s="46">
        <v>46357000</v>
      </c>
      <c r="D19" s="46">
        <v>13860181</v>
      </c>
      <c r="E19" s="46">
        <v>141000</v>
      </c>
      <c r="F19" s="46">
        <v>1310533</v>
      </c>
      <c r="G19" s="46">
        <v>-22282590</v>
      </c>
      <c r="H19" s="46">
        <v>0</v>
      </c>
      <c r="I19" s="46">
        <v>0</v>
      </c>
      <c r="J19" s="46">
        <v>0</v>
      </c>
      <c r="K19" s="47">
        <f t="shared" si="0"/>
        <v>39386124</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2" ht="15" x14ac:dyDescent="0.2">
      <c r="A23" s="19" t="s">
        <v>196</v>
      </c>
      <c r="B23" s="18">
        <v>18</v>
      </c>
      <c r="C23" s="46">
        <v>0</v>
      </c>
      <c r="D23" s="46">
        <v>0</v>
      </c>
      <c r="E23" s="46">
        <v>0</v>
      </c>
      <c r="F23" s="46">
        <v>1284506</v>
      </c>
      <c r="G23" s="46">
        <v>0</v>
      </c>
      <c r="H23" s="46">
        <v>0</v>
      </c>
      <c r="I23" s="46">
        <v>0</v>
      </c>
      <c r="J23" s="46">
        <v>0</v>
      </c>
      <c r="K23" s="47">
        <f t="shared" si="0"/>
        <v>1284506</v>
      </c>
    </row>
    <row r="24" spans="1:12" ht="42.75" x14ac:dyDescent="0.2">
      <c r="A24" s="19" t="s">
        <v>197</v>
      </c>
      <c r="B24" s="18">
        <v>19</v>
      </c>
      <c r="C24" s="46">
        <v>0</v>
      </c>
      <c r="D24" s="46">
        <v>0</v>
      </c>
      <c r="E24" s="46">
        <v>0</v>
      </c>
      <c r="F24" s="46">
        <v>0</v>
      </c>
      <c r="G24" s="46">
        <v>0</v>
      </c>
      <c r="H24" s="46">
        <v>0</v>
      </c>
      <c r="I24" s="46">
        <v>0</v>
      </c>
      <c r="J24" s="46">
        <v>0</v>
      </c>
      <c r="K24" s="47">
        <f t="shared" si="0"/>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1284506</v>
      </c>
      <c r="G26" s="47">
        <f t="shared" si="5"/>
        <v>0</v>
      </c>
      <c r="H26" s="47">
        <f t="shared" si="5"/>
        <v>0</v>
      </c>
      <c r="I26" s="47">
        <f t="shared" si="5"/>
        <v>0</v>
      </c>
      <c r="J26" s="47">
        <f t="shared" si="5"/>
        <v>0</v>
      </c>
      <c r="K26" s="47">
        <f t="shared" si="0"/>
        <v>1284506</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-1310533</v>
      </c>
      <c r="G30" s="46">
        <v>1310533</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1284506</v>
      </c>
      <c r="G31" s="47">
        <f t="shared" si="6"/>
        <v>-20972057</v>
      </c>
      <c r="H31" s="47">
        <f t="shared" si="6"/>
        <v>0</v>
      </c>
      <c r="I31" s="47">
        <f t="shared" si="6"/>
        <v>0</v>
      </c>
      <c r="J31" s="47">
        <f t="shared" si="6"/>
        <v>0</v>
      </c>
      <c r="K31" s="47">
        <f t="shared" si="0"/>
        <v>40670630</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248</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2019-10-14T11:31:25Z</cp:lastPrinted>
  <dcterms:created xsi:type="dcterms:W3CDTF">2008-10-17T11:51:54Z</dcterms:created>
  <dcterms:modified xsi:type="dcterms:W3CDTF">2019-10-14T11:32:54Z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