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mbutkovic\Documents\Klijenti\ZSE\2020\Izvještaji\03-2020\HANFA\NOVO\"/>
    </mc:Choice>
  </mc:AlternateContent>
  <xr:revisionPtr revIDLastSave="0" documentId="13_ncr:1_{33D92428-5846-40DB-8F4C-CEBF2F869123}" xr6:coauthVersionLast="45" xr6:coauthVersionMax="45" xr10:uidLastSave="{00000000-0000-0000-0000-000000000000}"/>
  <workbookProtection workbookPassword="CA29" lockStructure="1"/>
  <bookViews>
    <workbookView xWindow="-110" yWindow="-110" windowWidth="19420" windowHeight="104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5" i="22" l="1"/>
  <c r="I62" i="18" l="1"/>
  <c r="H62" i="18"/>
  <c r="H46" i="20"/>
  <c r="I35" i="19"/>
  <c r="J35" i="19"/>
  <c r="K35" i="19"/>
  <c r="H35" i="19"/>
  <c r="H21" i="18" l="1"/>
  <c r="I21" i="18"/>
  <c r="K23" i="22" l="1"/>
  <c r="H16" i="19" l="1"/>
  <c r="I16" i="19"/>
  <c r="J16" i="19"/>
  <c r="K16" i="19"/>
  <c r="I48" i="18" l="1"/>
  <c r="H48" i="18"/>
  <c r="I16" i="18"/>
  <c r="I10" i="18"/>
  <c r="I60" i="19" l="1"/>
  <c r="J60" i="19"/>
  <c r="K60" i="19"/>
  <c r="H60" i="19"/>
  <c r="K28" i="22" l="1"/>
  <c r="C26" i="22"/>
  <c r="C13" i="22"/>
  <c r="C9" i="22"/>
  <c r="H49" i="21"/>
  <c r="H45" i="21"/>
  <c r="H39" i="21"/>
  <c r="H31" i="21"/>
  <c r="H34" i="21" s="1"/>
  <c r="H25" i="21"/>
  <c r="H28" i="21" s="1"/>
  <c r="I19" i="21"/>
  <c r="H12" i="21"/>
  <c r="H43" i="20"/>
  <c r="H37" i="20"/>
  <c r="H32" i="20"/>
  <c r="H28" i="20"/>
  <c r="H21" i="20"/>
  <c r="H15" i="20"/>
  <c r="H47" i="20" l="1"/>
  <c r="C18" i="22"/>
  <c r="C22" i="22" s="1"/>
  <c r="C31" i="22" s="1"/>
  <c r="I43" i="20"/>
  <c r="I37" i="20"/>
  <c r="H42" i="19" l="1"/>
  <c r="H30" i="19"/>
  <c r="H24" i="19"/>
  <c r="H21" i="19"/>
  <c r="H9" i="19"/>
  <c r="H39" i="18"/>
  <c r="H27" i="18"/>
  <c r="H16" i="18"/>
  <c r="H10" i="18"/>
  <c r="H36" i="18" l="1"/>
  <c r="H58" i="18" s="1"/>
  <c r="H61" i="18"/>
  <c r="H20" i="18"/>
  <c r="H8" i="18"/>
  <c r="H20" i="19"/>
  <c r="H8" i="19"/>
  <c r="H48" i="19" s="1"/>
  <c r="K6" i="22"/>
  <c r="K7" i="22"/>
  <c r="K8" i="22"/>
  <c r="D9" i="22"/>
  <c r="E9" i="22"/>
  <c r="F9" i="22"/>
  <c r="G9" i="22"/>
  <c r="H9" i="22"/>
  <c r="I9" i="22"/>
  <c r="J9" i="22"/>
  <c r="K10" i="22"/>
  <c r="K11" i="22"/>
  <c r="K12" i="22"/>
  <c r="D13" i="22"/>
  <c r="D18" i="22" s="1"/>
  <c r="D22" i="22" s="1"/>
  <c r="E13" i="22"/>
  <c r="F13" i="22"/>
  <c r="G13" i="22"/>
  <c r="H13" i="22"/>
  <c r="I13" i="22"/>
  <c r="J13" i="22"/>
  <c r="K14" i="22"/>
  <c r="K29" i="22"/>
  <c r="K27" i="22"/>
  <c r="J26" i="22"/>
  <c r="I26" i="22"/>
  <c r="H26" i="22"/>
  <c r="G26" i="22"/>
  <c r="E26" i="22"/>
  <c r="D26" i="22"/>
  <c r="J22" i="22"/>
  <c r="K21" i="22"/>
  <c r="K20" i="22"/>
  <c r="K17" i="22"/>
  <c r="K16" i="22"/>
  <c r="K15" i="22"/>
  <c r="I49" i="21"/>
  <c r="I45" i="21"/>
  <c r="I39" i="21"/>
  <c r="I31" i="21"/>
  <c r="I34" i="21" s="1"/>
  <c r="I25" i="21"/>
  <c r="I28" i="21" s="1"/>
  <c r="H19" i="21"/>
  <c r="I12" i="21"/>
  <c r="I32" i="20"/>
  <c r="I28" i="20"/>
  <c r="I21" i="20"/>
  <c r="I45" i="20" s="1"/>
  <c r="I15" i="20"/>
  <c r="K42" i="19"/>
  <c r="K30" i="19"/>
  <c r="K24" i="19"/>
  <c r="K21" i="19"/>
  <c r="K9" i="19"/>
  <c r="J42" i="19"/>
  <c r="J30" i="19"/>
  <c r="J24" i="19"/>
  <c r="J21" i="19"/>
  <c r="J9" i="19"/>
  <c r="I42" i="19"/>
  <c r="I30" i="19"/>
  <c r="I24" i="19"/>
  <c r="I21" i="19"/>
  <c r="I9" i="19"/>
  <c r="I39" i="18"/>
  <c r="I27" i="18"/>
  <c r="I20" i="18" s="1"/>
  <c r="I36" i="18" l="1"/>
  <c r="H49" i="19"/>
  <c r="H18" i="22"/>
  <c r="H22" i="22" s="1"/>
  <c r="H31" i="22" s="1"/>
  <c r="I47" i="20"/>
  <c r="D31" i="22"/>
  <c r="J31" i="22"/>
  <c r="J18" i="22"/>
  <c r="I18" i="22"/>
  <c r="I22" i="22" s="1"/>
  <c r="I31" i="22" s="1"/>
  <c r="F18" i="22"/>
  <c r="K13" i="22"/>
  <c r="G18" i="22"/>
  <c r="G22" i="22" s="1"/>
  <c r="K9" i="22"/>
  <c r="E18" i="22"/>
  <c r="E22" i="22" s="1"/>
  <c r="E31" i="22" s="1"/>
  <c r="K8" i="19"/>
  <c r="K48" i="19" s="1"/>
  <c r="J8" i="19"/>
  <c r="J48" i="19" s="1"/>
  <c r="I58" i="18"/>
  <c r="H33" i="18"/>
  <c r="I8" i="18"/>
  <c r="I20" i="19"/>
  <c r="I49" i="19" s="1"/>
  <c r="J20" i="19"/>
  <c r="J49" i="19" s="1"/>
  <c r="I8" i="19"/>
  <c r="I48" i="19" s="1"/>
  <c r="K20" i="19"/>
  <c r="I61" i="18" l="1"/>
  <c r="H51" i="19"/>
  <c r="H53" i="19" s="1"/>
  <c r="K49" i="19"/>
  <c r="F22" i="22"/>
  <c r="K19" i="22"/>
  <c r="K18" i="22"/>
  <c r="J51" i="19"/>
  <c r="J53" i="19" s="1"/>
  <c r="I51" i="19"/>
  <c r="I53" i="19" s="1"/>
  <c r="I61" i="19" s="1"/>
  <c r="I64" i="19" s="1"/>
  <c r="I33" i="18"/>
  <c r="K51" i="19" l="1"/>
  <c r="K53" i="19" s="1"/>
  <c r="H61" i="19"/>
  <c r="H64" i="19" s="1"/>
  <c r="J61" i="19"/>
  <c r="J64" i="19" s="1"/>
  <c r="K22" i="22"/>
  <c r="K61" i="19" l="1"/>
  <c r="K64" i="19" s="1"/>
  <c r="F26" i="22"/>
  <c r="K26" i="22" s="1"/>
  <c r="G31" i="22" l="1"/>
  <c r="F31" i="22"/>
  <c r="K30" i="22" l="1"/>
  <c r="K31" i="22"/>
</calcChain>
</file>

<file path=xl/sharedStrings.xml><?xml version="1.0" encoding="utf-8"?>
<sst xmlns="http://schemas.openxmlformats.org/spreadsheetml/2006/main" count="345" uniqueCount="290">
  <si>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</si>
  <si>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</si>
  <si>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</si>
  <si>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</si>
  <si>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</si>
  <si>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</si>
  <si>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</si>
  <si>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</si>
  <si>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</si>
  <si>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</si>
  <si>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</si>
  <si>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</si>
  <si>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</si>
  <si>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</si>
  <si>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</si>
  <si>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</si>
  <si>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</si>
  <si>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</si>
  <si>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</si>
  <si>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</si>
  <si>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</si>
  <si>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</si>
  <si>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</si>
  <si>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</si>
  <si>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</si>
  <si>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</si>
  <si>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</si>
  <si>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</si>
  <si>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</si>
  <si>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</si>
  <si>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</si>
  <si>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</si>
  <si>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</si>
  <si>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</si>
  <si>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</si>
  <si>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</si>
  <si>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</si>
  <si>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</si>
  <si>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</si>
  <si>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</si>
  <si>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</si>
  <si>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</si>
  <si>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</si>
  <si>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</si>
  <si>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</si>
  <si>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</si>
  <si>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</si>
  <si>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</si>
  <si>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</si>
  <si>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</si>
  <si>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</si>
  <si>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</si>
  <si>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</si>
  <si>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</si>
  <si>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</si>
  <si>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</si>
  <si>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</si>
  <si>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</si>
  <si>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</si>
  <si>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</si>
  <si>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</si>
  <si>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</si>
  <si>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</si>
  <si>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</si>
  <si>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</si>
  <si>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</si>
  <si>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</si>
  <si>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</si>
  <si>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</si>
  <si>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</si>
  <si>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</si>
  <si>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</si>
  <si>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</si>
  <si>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</si>
  <si>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</si>
  <si>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</si>
  <si>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</si>
  <si>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</si>
  <si>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</si>
  <si>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</si>
  <si>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</si>
  <si>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</si>
  <si>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</si>
  <si>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</si>
  <si>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</si>
  <si>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</si>
  <si>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</si>
  <si>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</si>
  <si>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</si>
  <si>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</si>
  <si>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</si>
  <si>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</si>
  <si>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</si>
  <si>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</si>
  <si>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</si>
  <si>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</si>
  <si>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</si>
  <si>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</si>
  <si>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</si>
  <si>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</si>
  <si>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</si>
  <si>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</si>
  <si>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</si>
  <si>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</si>
  <si>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</si>
  <si>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</si>
  <si>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</si>
  <si>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</si>
  <si>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</si>
  <si>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</si>
  <si>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</si>
  <si>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</si>
  <si>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</si>
  <si>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</si>
  <si>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</si>
  <si>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</si>
  <si>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</si>
  <si>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</si>
  <si>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</si>
  <si>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</si>
  <si>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</si>
  <si>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</si>
  <si>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</si>
  <si>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</si>
  <si>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</si>
  <si>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</si>
  <si>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</si>
  <si>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</si>
  <si>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</si>
  <si>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</si>
  <si>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</si>
  <si>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</si>
  <si>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</si>
  <si>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</si>
  <si>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</si>
  <si>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</si>
  <si>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</si>
  <si>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</si>
  <si>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</si>
  <si>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</si>
  <si>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</si>
  <si>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</si>
  <si>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</si>
  <si>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</si>
  <si>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</si>
  <si>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</si>
  <si>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</si>
  <si>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</si>
  <si>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</si>
  <si>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</si>
  <si>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</si>
  <si>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</si>
  <si>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</si>
  <si>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</si>
  <si>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</si>
  <si>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</si>
  <si>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</si>
  <si>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</si>
  <si>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</si>
  <si>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</si>
  <si>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</si>
  <si>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</si>
  <si>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</si>
  <si>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</si>
  <si>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</si>
  <si>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</si>
  <si>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</si>
  <si>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</si>
  <si>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</si>
  <si>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</si>
  <si>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</si>
  <si>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</si>
  <si>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</si>
  <si>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</si>
  <si>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</si>
  <si>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</si>
  <si>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</si>
  <si>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</si>
  <si>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</si>
  <si>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</si>
  <si>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</si>
  <si>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</si>
  <si>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</si>
  <si>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</si>
  <si>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</si>
  <si>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</si>
  <si>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</si>
  <si>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</si>
  <si>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</si>
  <si>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</si>
  <si>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</si>
  <si>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</si>
  <si>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</si>
  <si>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</si>
  <si>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</si>
  <si>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</si>
  <si>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</si>
  <si>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</si>
  <si>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</si>
  <si>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</si>
  <si>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</si>
  <si>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</si>
  <si>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</si>
  <si>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</si>
  <si>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</si>
  <si>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</si>
  <si>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</si>
  <si>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</si>
  <si>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</si>
  <si>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</si>
  <si>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</si>
  <si>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</si>
  <si>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</si>
  <si>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</si>
  <si>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</si>
  <si>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</si>
  <si>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</si>
  <si>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</si>
  <si>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</si>
  <si>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</si>
  <si>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</si>
  <si>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</si>
  <si>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</si>
  <si>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</si>
  <si>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</si>
  <si>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</si>
  <si>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</si>
  <si>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</si>
  <si>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</si>
  <si>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</si>
  <si>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</si>
  <si>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</si>
  <si>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</si>
  <si>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</si>
  <si>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</si>
  <si>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</si>
  <si>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</si>
  <si>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</si>
  <si>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</si>
  <si>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</si>
  <si>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</si>
  <si>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</si>
  <si>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</si>
  <si>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</si>
  <si>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</si>
  <si>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</si>
  <si>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</si>
  <si>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</si>
  <si>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</si>
  <si>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</si>
  <si>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</si>
  <si>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</si>
  <si>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</si>
  <si>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</si>
  <si>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</si>
  <si>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</si>
  <si>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</si>
  <si>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</si>
  <si>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</si>
  <si>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</si>
  <si>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</si>
  <si>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</si>
  <si>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</si>
  <si>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</si>
  <si>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</si>
  <si>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</si>
  <si>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</si>
  <si>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</si>
  <si>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</si>
  <si>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</si>
  <si>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</si>
  <si>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</si>
  <si>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</si>
  <si>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</si>
  <si>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</si>
  <si>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</si>
  <si>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</si>
  <si>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</si>
  <si>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</si>
  <si>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</si>
  <si>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</si>
  <si>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</si>
  <si>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</si>
  <si>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stanje na dan 31.3.2020</t>
  </si>
  <si>
    <t>u razdoblju 01.01.2020. do 31.3.2020.</t>
  </si>
  <si>
    <t>u razdoblju 01.01.2020. do 31.03.2020</t>
  </si>
  <si>
    <t>u razdoblju 01.01.2020 do 31.03.2020</t>
  </si>
  <si>
    <t>Ljubljanska borza vrednostnih papirjev d.d.</t>
  </si>
  <si>
    <t>Ljubljana, Slovenija</t>
  </si>
  <si>
    <r>
      <t xml:space="preserve">BILJEŠKE UZ FINANCIJSKE IZVJEŠTAJE - TFI
(sastavljaju se za tromjesečna izvještajna razdoblja)
Naziv izdavatelja:  Zagrebačka burza d.d.
OIB:   84368186611
Izvještajno razdoblje: 1.1.2020.-31.3.2020.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sz val="10"/>
        <rFont val="Arial"/>
        <family val="2"/>
        <charset val="238"/>
      </rPr>
      <t>AOP 11 Financijska imovina po amortiziranom trošku</t>
    </r>
    <r>
      <rPr>
        <sz val="10"/>
        <rFont val="Arial"/>
        <family val="2"/>
        <charset val="238"/>
      </rPr>
      <t xml:space="preserve">
Na poziciji  AOP 11 u Bilanci pod nazivom „2. Financijska imovina koja se vodi po amortiziranom trošku“ na dan 31. ožujka 2019. godine u ukupnom iznosu od 1.769.427 kn (31.12.2019.: 1.769.427 kn) iskazana je ukupna dugoročna financijska imovina različita od ulaganja u pridružena društva, ovisna društva i zajedničke pothvate koja su iskazana na poziciji AOP 10. Financijska imovina u AOP 11 sastoji se od:
1)	Danih pozajmica i depozita koji se vode po amortiziranom trošku u iznosu od 467.161 kn (31.12.2019.: 467.161 kn), i
2)	Financijske imovine koja se vodi po fer vrijednosti kroz ostalu sveobuhvatnu dobit u iznosu od 1.302.265 kn (31.12.2019.: 1.302.265 kn)
(sastavljaju se za tromjesečna izvještajna razdoblja)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</si>
</sst>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cellStyleXfs>
  <cellXfs count="218">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2" fillId="0" borderId="1" xfId="7" applyNumberFormat="1" applyBorder="1" applyAlignment="1" applyProtection="1">
      <alignment horizontal="right" vertical="center" wrapText="1"/>
      <protection locked="0"/>
    </xf>
    <xf numFmtId="3" fontId="0" fillId="0" borderId="0" xfId="0" applyNumberFormat="1" applyProtection="1"/>
    <xf numFmtId="3" fontId="2" fillId="0" borderId="1" xfId="0" applyNumberFormat="1" applyFont="1" applyFill="1" applyBorder="1" applyAlignment="1" applyProtection="1">
      <alignment horizontal="right" vertical="center" wrapText="1"/>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7" fillId="9" borderId="3" xfId="6"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9">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10" zoomScaleNormal="100" workbookViewId="0">
      <selection activeCell="C15" sqref="C15:D15"/>
    </sheetView>
  </sheetViews>
  <sheetFormatPr defaultColWidth="9.1796875" defaultRowHeight="14.5" x14ac:dyDescent="0.35"/>
  <cols>
    <col min="1" max="8" width="9.1796875" style="52"/>
    <col min="9" max="9" width="19.7265625" style="52" customWidth="1"/>
    <col min="10" max="16384" width="9.1796875" style="52"/>
  </cols>
  <sheetData>
    <row r="1" spans="1:10" ht="15.5" x14ac:dyDescent="0.35">
      <c r="A1" s="102" t="s">
        <v>226</v>
      </c>
      <c r="B1" s="103"/>
      <c r="C1" s="103"/>
      <c r="D1" s="50"/>
      <c r="E1" s="50"/>
      <c r="F1" s="50"/>
      <c r="G1" s="50"/>
      <c r="H1" s="50"/>
      <c r="I1" s="50"/>
      <c r="J1" s="51"/>
    </row>
    <row r="2" spans="1:10" ht="14.5" customHeight="1" x14ac:dyDescent="0.35">
      <c r="A2" s="104" t="s">
        <v>242</v>
      </c>
      <c r="B2" s="105"/>
      <c r="C2" s="105"/>
      <c r="D2" s="105"/>
      <c r="E2" s="105"/>
      <c r="F2" s="105"/>
      <c r="G2" s="105"/>
      <c r="H2" s="105"/>
      <c r="I2" s="105"/>
      <c r="J2" s="106"/>
    </row>
    <row r="3" spans="1:10" x14ac:dyDescent="0.35">
      <c r="A3" s="53"/>
      <c r="B3" s="54"/>
      <c r="C3" s="54"/>
      <c r="D3" s="54"/>
      <c r="E3" s="54"/>
      <c r="F3" s="54"/>
      <c r="G3" s="54"/>
      <c r="H3" s="54"/>
      <c r="I3" s="54"/>
      <c r="J3" s="55"/>
    </row>
    <row r="4" spans="1:10" ht="33.65" customHeight="1" x14ac:dyDescent="0.35">
      <c r="A4" s="107" t="s">
        <v>227</v>
      </c>
      <c r="B4" s="108"/>
      <c r="C4" s="108"/>
      <c r="D4" s="108"/>
      <c r="E4" s="109">
        <v>43831</v>
      </c>
      <c r="F4" s="110"/>
      <c r="G4" s="56" t="s">
        <v>0</v>
      </c>
      <c r="H4" s="109">
        <v>43921</v>
      </c>
      <c r="I4" s="110"/>
      <c r="J4" s="57"/>
    </row>
    <row r="5" spans="1:10" s="58" customFormat="1" ht="10.15" customHeight="1" x14ac:dyDescent="0.35">
      <c r="A5" s="111"/>
      <c r="B5" s="112"/>
      <c r="C5" s="112"/>
      <c r="D5" s="112"/>
      <c r="E5" s="112"/>
      <c r="F5" s="112"/>
      <c r="G5" s="112"/>
      <c r="H5" s="112"/>
      <c r="I5" s="112"/>
      <c r="J5" s="113"/>
    </row>
    <row r="6" spans="1:10" ht="20.5" customHeight="1" x14ac:dyDescent="0.35">
      <c r="A6" s="59"/>
      <c r="B6" s="60" t="s">
        <v>248</v>
      </c>
      <c r="C6" s="61"/>
      <c r="D6" s="61"/>
      <c r="E6" s="67">
        <v>2020</v>
      </c>
      <c r="F6" s="62"/>
      <c r="G6" s="56"/>
      <c r="H6" s="62"/>
      <c r="I6" s="63"/>
      <c r="J6" s="64"/>
    </row>
    <row r="7" spans="1:10" s="66" customFormat="1" ht="10.9" customHeight="1" x14ac:dyDescent="0.35">
      <c r="A7" s="59"/>
      <c r="B7" s="61"/>
      <c r="C7" s="61"/>
      <c r="D7" s="61"/>
      <c r="E7" s="65"/>
      <c r="F7" s="65"/>
      <c r="G7" s="56"/>
      <c r="H7" s="62"/>
      <c r="I7" s="63"/>
      <c r="J7" s="64"/>
    </row>
    <row r="8" spans="1:10" ht="20.5" customHeight="1" x14ac:dyDescent="0.35">
      <c r="A8" s="59"/>
      <c r="B8" s="60" t="s">
        <v>249</v>
      </c>
      <c r="C8" s="61"/>
      <c r="D8" s="61"/>
      <c r="E8" s="67">
        <v>1</v>
      </c>
      <c r="F8" s="62"/>
      <c r="G8" s="56"/>
      <c r="H8" s="62"/>
      <c r="I8" s="63"/>
      <c r="J8" s="64"/>
    </row>
    <row r="9" spans="1:10" s="66" customFormat="1" ht="10.9" customHeight="1" x14ac:dyDescent="0.35">
      <c r="A9" s="59"/>
      <c r="B9" s="61"/>
      <c r="C9" s="61"/>
      <c r="D9" s="61"/>
      <c r="E9" s="65"/>
      <c r="F9" s="65"/>
      <c r="G9" s="56"/>
      <c r="H9" s="65"/>
      <c r="I9" s="68"/>
      <c r="J9" s="64"/>
    </row>
    <row r="10" spans="1:10" ht="37.9" customHeight="1" x14ac:dyDescent="0.35">
      <c r="A10" s="121" t="s">
        <v>250</v>
      </c>
      <c r="B10" s="122"/>
      <c r="C10" s="122"/>
      <c r="D10" s="122"/>
      <c r="E10" s="122"/>
      <c r="F10" s="122"/>
      <c r="G10" s="122"/>
      <c r="H10" s="122"/>
      <c r="I10" s="122"/>
      <c r="J10" s="69"/>
    </row>
    <row r="11" spans="1:10" ht="24.65" customHeight="1" x14ac:dyDescent="0.35">
      <c r="A11" s="123" t="s">
        <v>228</v>
      </c>
      <c r="B11" s="124"/>
      <c r="C11" s="116" t="s">
        <v>268</v>
      </c>
      <c r="D11" s="117"/>
      <c r="E11" s="70"/>
      <c r="F11" s="125" t="s">
        <v>251</v>
      </c>
      <c r="G11" s="115"/>
      <c r="H11" s="126" t="s">
        <v>269</v>
      </c>
      <c r="I11" s="127"/>
      <c r="J11" s="71"/>
    </row>
    <row r="12" spans="1:10" ht="14.5" customHeight="1" x14ac:dyDescent="0.35">
      <c r="A12" s="72"/>
      <c r="B12" s="73"/>
      <c r="C12" s="73"/>
      <c r="D12" s="73"/>
      <c r="E12" s="119"/>
      <c r="F12" s="119"/>
      <c r="G12" s="119"/>
      <c r="H12" s="119"/>
      <c r="I12" s="74"/>
      <c r="J12" s="71"/>
    </row>
    <row r="13" spans="1:10" ht="21" customHeight="1" x14ac:dyDescent="0.35">
      <c r="A13" s="114" t="s">
        <v>243</v>
      </c>
      <c r="B13" s="115"/>
      <c r="C13" s="116" t="s">
        <v>270</v>
      </c>
      <c r="D13" s="117"/>
      <c r="E13" s="118"/>
      <c r="F13" s="119"/>
      <c r="G13" s="119"/>
      <c r="H13" s="119"/>
      <c r="I13" s="74"/>
      <c r="J13" s="71"/>
    </row>
    <row r="14" spans="1:10" ht="10.9" customHeight="1" x14ac:dyDescent="0.35">
      <c r="A14" s="70"/>
      <c r="B14" s="74"/>
      <c r="C14" s="73"/>
      <c r="D14" s="73"/>
      <c r="E14" s="120"/>
      <c r="F14" s="120"/>
      <c r="G14" s="120"/>
      <c r="H14" s="120"/>
      <c r="I14" s="73"/>
      <c r="J14" s="75"/>
    </row>
    <row r="15" spans="1:10" ht="22.9" customHeight="1" x14ac:dyDescent="0.35">
      <c r="A15" s="114" t="s">
        <v>229</v>
      </c>
      <c r="B15" s="115"/>
      <c r="C15" s="116" t="s">
        <v>271</v>
      </c>
      <c r="D15" s="117"/>
      <c r="E15" s="134"/>
      <c r="F15" s="135"/>
      <c r="G15" s="76" t="s">
        <v>252</v>
      </c>
      <c r="H15" s="126" t="s">
        <v>272</v>
      </c>
      <c r="I15" s="127"/>
      <c r="J15" s="77"/>
    </row>
    <row r="16" spans="1:10" ht="10.9" customHeight="1" x14ac:dyDescent="0.35">
      <c r="A16" s="70"/>
      <c r="B16" s="74"/>
      <c r="C16" s="73"/>
      <c r="D16" s="73"/>
      <c r="E16" s="120"/>
      <c r="F16" s="120"/>
      <c r="G16" s="120"/>
      <c r="H16" s="120"/>
      <c r="I16" s="73"/>
      <c r="J16" s="75"/>
    </row>
    <row r="17" spans="1:10" ht="22.9" customHeight="1" x14ac:dyDescent="0.35">
      <c r="A17" s="78"/>
      <c r="B17" s="76" t="s">
        <v>253</v>
      </c>
      <c r="C17" s="116" t="s">
        <v>9</v>
      </c>
      <c r="D17" s="117"/>
      <c r="E17" s="79"/>
      <c r="F17" s="79"/>
      <c r="G17" s="79"/>
      <c r="H17" s="79"/>
      <c r="I17" s="79"/>
      <c r="J17" s="77"/>
    </row>
    <row r="18" spans="1:10" x14ac:dyDescent="0.35">
      <c r="A18" s="128"/>
      <c r="B18" s="129"/>
      <c r="C18" s="120"/>
      <c r="D18" s="120"/>
      <c r="E18" s="120"/>
      <c r="F18" s="120"/>
      <c r="G18" s="120"/>
      <c r="H18" s="120"/>
      <c r="I18" s="73"/>
      <c r="J18" s="75"/>
    </row>
    <row r="19" spans="1:10" x14ac:dyDescent="0.35">
      <c r="A19" s="123" t="s">
        <v>230</v>
      </c>
      <c r="B19" s="130"/>
      <c r="C19" s="131" t="s">
        <v>273</v>
      </c>
      <c r="D19" s="132"/>
      <c r="E19" s="132"/>
      <c r="F19" s="132"/>
      <c r="G19" s="132"/>
      <c r="H19" s="132"/>
      <c r="I19" s="132"/>
      <c r="J19" s="133"/>
    </row>
    <row r="20" spans="1:10" x14ac:dyDescent="0.35">
      <c r="A20" s="72"/>
      <c r="B20" s="73"/>
      <c r="C20" s="80"/>
      <c r="D20" s="73"/>
      <c r="E20" s="120"/>
      <c r="F20" s="120"/>
      <c r="G20" s="120"/>
      <c r="H20" s="120"/>
      <c r="I20" s="73"/>
      <c r="J20" s="75"/>
    </row>
    <row r="21" spans="1:10" x14ac:dyDescent="0.35">
      <c r="A21" s="123" t="s">
        <v>231</v>
      </c>
      <c r="B21" s="130"/>
      <c r="C21" s="126">
        <v>10000</v>
      </c>
      <c r="D21" s="127"/>
      <c r="E21" s="120"/>
      <c r="F21" s="120"/>
      <c r="G21" s="131" t="s">
        <v>274</v>
      </c>
      <c r="H21" s="132"/>
      <c r="I21" s="132"/>
      <c r="J21" s="133"/>
    </row>
    <row r="22" spans="1:10" x14ac:dyDescent="0.35">
      <c r="A22" s="72"/>
      <c r="B22" s="73"/>
      <c r="C22" s="73"/>
      <c r="D22" s="73"/>
      <c r="E22" s="120"/>
      <c r="F22" s="120"/>
      <c r="G22" s="120"/>
      <c r="H22" s="120"/>
      <c r="I22" s="73"/>
      <c r="J22" s="75"/>
    </row>
    <row r="23" spans="1:10" x14ac:dyDescent="0.35">
      <c r="A23" s="123" t="s">
        <v>232</v>
      </c>
      <c r="B23" s="130"/>
      <c r="C23" s="131" t="s">
        <v>275</v>
      </c>
      <c r="D23" s="132"/>
      <c r="E23" s="132"/>
      <c r="F23" s="132"/>
      <c r="G23" s="132"/>
      <c r="H23" s="132"/>
      <c r="I23" s="132"/>
      <c r="J23" s="133"/>
    </row>
    <row r="24" spans="1:10" x14ac:dyDescent="0.35">
      <c r="A24" s="72"/>
      <c r="B24" s="73"/>
      <c r="C24" s="73"/>
      <c r="D24" s="73"/>
      <c r="E24" s="120"/>
      <c r="F24" s="120"/>
      <c r="G24" s="120"/>
      <c r="H24" s="120"/>
      <c r="I24" s="73"/>
      <c r="J24" s="75"/>
    </row>
    <row r="25" spans="1:10" x14ac:dyDescent="0.35">
      <c r="A25" s="123" t="s">
        <v>233</v>
      </c>
      <c r="B25" s="130"/>
      <c r="C25" s="137" t="s">
        <v>276</v>
      </c>
      <c r="D25" s="138"/>
      <c r="E25" s="138"/>
      <c r="F25" s="138"/>
      <c r="G25" s="138"/>
      <c r="H25" s="138"/>
      <c r="I25" s="138"/>
      <c r="J25" s="139"/>
    </row>
    <row r="26" spans="1:10" x14ac:dyDescent="0.35">
      <c r="A26" s="72"/>
      <c r="B26" s="73"/>
      <c r="C26" s="80"/>
      <c r="D26" s="73"/>
      <c r="E26" s="120"/>
      <c r="F26" s="120"/>
      <c r="G26" s="120"/>
      <c r="H26" s="120"/>
      <c r="I26" s="73"/>
      <c r="J26" s="75"/>
    </row>
    <row r="27" spans="1:10" x14ac:dyDescent="0.35">
      <c r="A27" s="123" t="s">
        <v>234</v>
      </c>
      <c r="B27" s="130"/>
      <c r="C27" s="137" t="s">
        <v>277</v>
      </c>
      <c r="D27" s="138"/>
      <c r="E27" s="138"/>
      <c r="F27" s="138"/>
      <c r="G27" s="138"/>
      <c r="H27" s="138"/>
      <c r="I27" s="138"/>
      <c r="J27" s="139"/>
    </row>
    <row r="28" spans="1:10" ht="13.9" customHeight="1" x14ac:dyDescent="0.35">
      <c r="A28" s="72"/>
      <c r="B28" s="73"/>
      <c r="C28" s="80"/>
      <c r="D28" s="73"/>
      <c r="E28" s="120"/>
      <c r="F28" s="120"/>
      <c r="G28" s="120"/>
      <c r="H28" s="120"/>
      <c r="I28" s="73"/>
      <c r="J28" s="75"/>
    </row>
    <row r="29" spans="1:10" ht="22.9" customHeight="1" x14ac:dyDescent="0.35">
      <c r="A29" s="114" t="s">
        <v>244</v>
      </c>
      <c r="B29" s="130"/>
      <c r="C29" s="81">
        <v>39</v>
      </c>
      <c r="D29" s="82"/>
      <c r="E29" s="136"/>
      <c r="F29" s="136"/>
      <c r="G29" s="136"/>
      <c r="H29" s="136"/>
      <c r="I29" s="83"/>
      <c r="J29" s="84"/>
    </row>
    <row r="30" spans="1:10" x14ac:dyDescent="0.35">
      <c r="A30" s="72"/>
      <c r="B30" s="73"/>
      <c r="C30" s="73"/>
      <c r="D30" s="73"/>
      <c r="E30" s="120"/>
      <c r="F30" s="120"/>
      <c r="G30" s="120"/>
      <c r="H30" s="120"/>
      <c r="I30" s="83"/>
      <c r="J30" s="84"/>
    </row>
    <row r="31" spans="1:10" x14ac:dyDescent="0.35">
      <c r="A31" s="123" t="s">
        <v>235</v>
      </c>
      <c r="B31" s="130"/>
      <c r="C31" s="97" t="s">
        <v>256</v>
      </c>
      <c r="D31" s="140" t="s">
        <v>254</v>
      </c>
      <c r="E31" s="141"/>
      <c r="F31" s="141"/>
      <c r="G31" s="141"/>
      <c r="H31" s="85"/>
      <c r="I31" s="86" t="s">
        <v>255</v>
      </c>
      <c r="J31" s="87" t="s">
        <v>256</v>
      </c>
    </row>
    <row r="32" spans="1:10" x14ac:dyDescent="0.35">
      <c r="A32" s="123"/>
      <c r="B32" s="130"/>
      <c r="C32" s="88"/>
      <c r="D32" s="56"/>
      <c r="E32" s="135"/>
      <c r="F32" s="135"/>
      <c r="G32" s="135"/>
      <c r="H32" s="135"/>
      <c r="I32" s="83"/>
      <c r="J32" s="84"/>
    </row>
    <row r="33" spans="1:10" x14ac:dyDescent="0.35">
      <c r="A33" s="123" t="s">
        <v>245</v>
      </c>
      <c r="B33" s="130"/>
      <c r="C33" s="81" t="s">
        <v>258</v>
      </c>
      <c r="D33" s="140" t="s">
        <v>257</v>
      </c>
      <c r="E33" s="141"/>
      <c r="F33" s="141"/>
      <c r="G33" s="141"/>
      <c r="H33" s="79"/>
      <c r="I33" s="86" t="s">
        <v>258</v>
      </c>
      <c r="J33" s="87" t="s">
        <v>259</v>
      </c>
    </row>
    <row r="34" spans="1:10" x14ac:dyDescent="0.35">
      <c r="A34" s="72"/>
      <c r="B34" s="73"/>
      <c r="C34" s="73"/>
      <c r="D34" s="73"/>
      <c r="E34" s="120"/>
      <c r="F34" s="120"/>
      <c r="G34" s="120"/>
      <c r="H34" s="120"/>
      <c r="I34" s="73"/>
      <c r="J34" s="75"/>
    </row>
    <row r="35" spans="1:10" x14ac:dyDescent="0.35">
      <c r="A35" s="140" t="s">
        <v>246</v>
      </c>
      <c r="B35" s="141"/>
      <c r="C35" s="141"/>
      <c r="D35" s="141"/>
      <c r="E35" s="141" t="s">
        <v>236</v>
      </c>
      <c r="F35" s="141"/>
      <c r="G35" s="141"/>
      <c r="H35" s="141"/>
      <c r="I35" s="141"/>
      <c r="J35" s="89" t="s">
        <v>237</v>
      </c>
    </row>
    <row r="36" spans="1:10" x14ac:dyDescent="0.35">
      <c r="A36" s="72"/>
      <c r="B36" s="73"/>
      <c r="C36" s="73"/>
      <c r="D36" s="73"/>
      <c r="E36" s="120"/>
      <c r="F36" s="120"/>
      <c r="G36" s="120"/>
      <c r="H36" s="120"/>
      <c r="I36" s="73"/>
      <c r="J36" s="84"/>
    </row>
    <row r="37" spans="1:10" x14ac:dyDescent="0.35">
      <c r="A37" s="146" t="s">
        <v>287</v>
      </c>
      <c r="B37" s="147"/>
      <c r="C37" s="147"/>
      <c r="D37" s="148"/>
      <c r="E37" s="146" t="s">
        <v>288</v>
      </c>
      <c r="F37" s="147"/>
      <c r="G37" s="147"/>
      <c r="H37" s="147"/>
      <c r="I37" s="148"/>
      <c r="J37" s="90">
        <v>5316081</v>
      </c>
    </row>
    <row r="38" spans="1:10" x14ac:dyDescent="0.35">
      <c r="A38" s="72"/>
      <c r="B38" s="73"/>
      <c r="C38" s="80"/>
      <c r="D38" s="145"/>
      <c r="E38" s="145"/>
      <c r="F38" s="145"/>
      <c r="G38" s="145"/>
      <c r="H38" s="145"/>
      <c r="I38" s="145"/>
      <c r="J38" s="75"/>
    </row>
    <row r="39" spans="1:10" x14ac:dyDescent="0.35">
      <c r="A39" s="142"/>
      <c r="B39" s="143"/>
      <c r="C39" s="143"/>
      <c r="D39" s="144"/>
      <c r="E39" s="142"/>
      <c r="F39" s="143"/>
      <c r="G39" s="143"/>
      <c r="H39" s="143"/>
      <c r="I39" s="144"/>
      <c r="J39" s="81"/>
    </row>
    <row r="40" spans="1:10" x14ac:dyDescent="0.35">
      <c r="A40" s="72"/>
      <c r="B40" s="73"/>
      <c r="C40" s="80"/>
      <c r="D40" s="91"/>
      <c r="E40" s="145"/>
      <c r="F40" s="145"/>
      <c r="G40" s="145"/>
      <c r="H40" s="145"/>
      <c r="I40" s="74"/>
      <c r="J40" s="75"/>
    </row>
    <row r="41" spans="1:10" x14ac:dyDescent="0.35">
      <c r="A41" s="142"/>
      <c r="B41" s="143"/>
      <c r="C41" s="143"/>
      <c r="D41" s="144"/>
      <c r="E41" s="142"/>
      <c r="F41" s="143"/>
      <c r="G41" s="143"/>
      <c r="H41" s="143"/>
      <c r="I41" s="144"/>
      <c r="J41" s="81"/>
    </row>
    <row r="42" spans="1:10" x14ac:dyDescent="0.35">
      <c r="A42" s="72"/>
      <c r="B42" s="73"/>
      <c r="C42" s="80"/>
      <c r="D42" s="91"/>
      <c r="E42" s="145"/>
      <c r="F42" s="145"/>
      <c r="G42" s="145"/>
      <c r="H42" s="145"/>
      <c r="I42" s="74"/>
      <c r="J42" s="75"/>
    </row>
    <row r="43" spans="1:10" x14ac:dyDescent="0.35">
      <c r="A43" s="142"/>
      <c r="B43" s="143"/>
      <c r="C43" s="143"/>
      <c r="D43" s="144"/>
      <c r="E43" s="142"/>
      <c r="F43" s="143"/>
      <c r="G43" s="143"/>
      <c r="H43" s="143"/>
      <c r="I43" s="144"/>
      <c r="J43" s="81"/>
    </row>
    <row r="44" spans="1:10" x14ac:dyDescent="0.35">
      <c r="A44" s="92"/>
      <c r="B44" s="80"/>
      <c r="C44" s="149"/>
      <c r="D44" s="149"/>
      <c r="E44" s="120"/>
      <c r="F44" s="120"/>
      <c r="G44" s="149"/>
      <c r="H44" s="149"/>
      <c r="I44" s="149"/>
      <c r="J44" s="75"/>
    </row>
    <row r="45" spans="1:10" x14ac:dyDescent="0.35">
      <c r="A45" s="142"/>
      <c r="B45" s="143"/>
      <c r="C45" s="143"/>
      <c r="D45" s="144"/>
      <c r="E45" s="142"/>
      <c r="F45" s="143"/>
      <c r="G45" s="143"/>
      <c r="H45" s="143"/>
      <c r="I45" s="144"/>
      <c r="J45" s="81"/>
    </row>
    <row r="46" spans="1:10" x14ac:dyDescent="0.35">
      <c r="A46" s="92"/>
      <c r="B46" s="80"/>
      <c r="C46" s="80"/>
      <c r="D46" s="73"/>
      <c r="E46" s="150"/>
      <c r="F46" s="150"/>
      <c r="G46" s="149"/>
      <c r="H46" s="149"/>
      <c r="I46" s="73"/>
      <c r="J46" s="75"/>
    </row>
    <row r="47" spans="1:10" x14ac:dyDescent="0.35">
      <c r="A47" s="142"/>
      <c r="B47" s="143"/>
      <c r="C47" s="143"/>
      <c r="D47" s="144"/>
      <c r="E47" s="142"/>
      <c r="F47" s="143"/>
      <c r="G47" s="143"/>
      <c r="H47" s="143"/>
      <c r="I47" s="144"/>
      <c r="J47" s="81"/>
    </row>
    <row r="48" spans="1:10" x14ac:dyDescent="0.35">
      <c r="A48" s="92"/>
      <c r="B48" s="80"/>
      <c r="C48" s="80"/>
      <c r="D48" s="73"/>
      <c r="E48" s="120"/>
      <c r="F48" s="120"/>
      <c r="G48" s="149"/>
      <c r="H48" s="149"/>
      <c r="I48" s="73"/>
      <c r="J48" s="93" t="s">
        <v>260</v>
      </c>
    </row>
    <row r="49" spans="1:10" x14ac:dyDescent="0.35">
      <c r="A49" s="92"/>
      <c r="B49" s="80"/>
      <c r="C49" s="80"/>
      <c r="D49" s="73"/>
      <c r="E49" s="120"/>
      <c r="F49" s="120"/>
      <c r="G49" s="149"/>
      <c r="H49" s="149"/>
      <c r="I49" s="73"/>
      <c r="J49" s="93" t="s">
        <v>261</v>
      </c>
    </row>
    <row r="50" spans="1:10" ht="20.25" customHeight="1" x14ac:dyDescent="0.35">
      <c r="A50" s="114" t="s">
        <v>238</v>
      </c>
      <c r="B50" s="125"/>
      <c r="C50" s="126" t="s">
        <v>260</v>
      </c>
      <c r="D50" s="127"/>
      <c r="E50" s="155" t="s">
        <v>262</v>
      </c>
      <c r="F50" s="156"/>
      <c r="G50" s="131" t="s">
        <v>278</v>
      </c>
      <c r="H50" s="132"/>
      <c r="I50" s="132"/>
      <c r="J50" s="133"/>
    </row>
    <row r="51" spans="1:10" x14ac:dyDescent="0.35">
      <c r="A51" s="92"/>
      <c r="B51" s="80"/>
      <c r="C51" s="149"/>
      <c r="D51" s="149"/>
      <c r="E51" s="120"/>
      <c r="F51" s="120"/>
      <c r="G51" s="157" t="s">
        <v>263</v>
      </c>
      <c r="H51" s="157"/>
      <c r="I51" s="157"/>
      <c r="J51" s="64"/>
    </row>
    <row r="52" spans="1:10" ht="13.9" customHeight="1" x14ac:dyDescent="0.35">
      <c r="A52" s="114" t="s">
        <v>239</v>
      </c>
      <c r="B52" s="125"/>
      <c r="C52" s="131" t="s">
        <v>281</v>
      </c>
      <c r="D52" s="132"/>
      <c r="E52" s="132"/>
      <c r="F52" s="132"/>
      <c r="G52" s="132"/>
      <c r="H52" s="132"/>
      <c r="I52" s="132"/>
      <c r="J52" s="133"/>
    </row>
    <row r="53" spans="1:10" x14ac:dyDescent="0.35">
      <c r="A53" s="72"/>
      <c r="B53" s="73"/>
      <c r="C53" s="136" t="s">
        <v>240</v>
      </c>
      <c r="D53" s="136"/>
      <c r="E53" s="136"/>
      <c r="F53" s="136"/>
      <c r="G53" s="136"/>
      <c r="H53" s="136"/>
      <c r="I53" s="136"/>
      <c r="J53" s="75"/>
    </row>
    <row r="54" spans="1:10" x14ac:dyDescent="0.35">
      <c r="A54" s="114" t="s">
        <v>241</v>
      </c>
      <c r="B54" s="125"/>
      <c r="C54" s="151" t="s">
        <v>279</v>
      </c>
      <c r="D54" s="152"/>
      <c r="E54" s="153"/>
      <c r="F54" s="120"/>
      <c r="G54" s="120"/>
      <c r="H54" s="141"/>
      <c r="I54" s="141"/>
      <c r="J54" s="154"/>
    </row>
    <row r="55" spans="1:10" x14ac:dyDescent="0.35">
      <c r="A55" s="72"/>
      <c r="B55" s="73"/>
      <c r="C55" s="80"/>
      <c r="D55" s="73"/>
      <c r="E55" s="120"/>
      <c r="F55" s="120"/>
      <c r="G55" s="120"/>
      <c r="H55" s="120"/>
      <c r="I55" s="73"/>
      <c r="J55" s="75"/>
    </row>
    <row r="56" spans="1:10" ht="14.5" customHeight="1" x14ac:dyDescent="0.35">
      <c r="A56" s="114" t="s">
        <v>233</v>
      </c>
      <c r="B56" s="125"/>
      <c r="C56" s="163" t="s">
        <v>282</v>
      </c>
      <c r="D56" s="159"/>
      <c r="E56" s="159"/>
      <c r="F56" s="159"/>
      <c r="G56" s="159"/>
      <c r="H56" s="159"/>
      <c r="I56" s="159"/>
      <c r="J56" s="160"/>
    </row>
    <row r="57" spans="1:10" x14ac:dyDescent="0.35">
      <c r="A57" s="72"/>
      <c r="B57" s="73"/>
      <c r="C57" s="73"/>
      <c r="D57" s="73"/>
      <c r="E57" s="120"/>
      <c r="F57" s="120"/>
      <c r="G57" s="120"/>
      <c r="H57" s="120"/>
      <c r="I57" s="73"/>
      <c r="J57" s="75"/>
    </row>
    <row r="58" spans="1:10" x14ac:dyDescent="0.35">
      <c r="A58" s="114" t="s">
        <v>264</v>
      </c>
      <c r="B58" s="125"/>
      <c r="C58" s="158"/>
      <c r="D58" s="159"/>
      <c r="E58" s="159"/>
      <c r="F58" s="159"/>
      <c r="G58" s="159"/>
      <c r="H58" s="159"/>
      <c r="I58" s="159"/>
      <c r="J58" s="160"/>
    </row>
    <row r="59" spans="1:10" ht="14.5" customHeight="1" x14ac:dyDescent="0.35">
      <c r="A59" s="72"/>
      <c r="B59" s="73"/>
      <c r="C59" s="161" t="s">
        <v>265</v>
      </c>
      <c r="D59" s="161"/>
      <c r="E59" s="161"/>
      <c r="F59" s="161"/>
      <c r="G59" s="73"/>
      <c r="H59" s="73"/>
      <c r="I59" s="73"/>
      <c r="J59" s="75"/>
    </row>
    <row r="60" spans="1:10" x14ac:dyDescent="0.35">
      <c r="A60" s="114" t="s">
        <v>266</v>
      </c>
      <c r="B60" s="125"/>
      <c r="C60" s="158"/>
      <c r="D60" s="159"/>
      <c r="E60" s="159"/>
      <c r="F60" s="159"/>
      <c r="G60" s="159"/>
      <c r="H60" s="159"/>
      <c r="I60" s="159"/>
      <c r="J60" s="160"/>
    </row>
    <row r="61" spans="1:10" ht="14.5" customHeight="1" x14ac:dyDescent="0.35">
      <c r="A61" s="94"/>
      <c r="B61" s="95"/>
      <c r="C61" s="162" t="s">
        <v>267</v>
      </c>
      <c r="D61" s="162"/>
      <c r="E61" s="162"/>
      <c r="F61" s="162"/>
      <c r="G61" s="162"/>
      <c r="H61" s="95"/>
      <c r="I61" s="95"/>
      <c r="J61" s="96"/>
    </row>
    <row r="68" ht="27" customHeight="1" x14ac:dyDescent="0.35"/>
    <row r="72" ht="38.5" customHeight="1" x14ac:dyDescent="0.3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topLeftCell="A31" zoomScale="115" zoomScaleNormal="115" zoomScaleSheetLayoutView="100" workbookViewId="0">
      <selection activeCell="G8" sqref="A8:I63"/>
    </sheetView>
  </sheetViews>
  <sheetFormatPr defaultColWidth="8.81640625" defaultRowHeight="12.5" x14ac:dyDescent="0.25"/>
  <cols>
    <col min="1" max="7" width="8.81640625" style="1"/>
    <col min="8" max="8" width="11.54296875" style="33" customWidth="1"/>
    <col min="9" max="9" width="11.26953125" style="33" customWidth="1"/>
    <col min="10" max="10" width="10.26953125" style="1" bestFit="1" customWidth="1"/>
    <col min="11" max="13" width="8.81640625" style="1"/>
    <col min="14" max="14" width="11.81640625" style="1" customWidth="1"/>
    <col min="15" max="16384" width="8.81640625" style="1"/>
  </cols>
  <sheetData>
    <row r="1" spans="1:13" x14ac:dyDescent="0.25">
      <c r="A1" s="175" t="s">
        <v>1</v>
      </c>
      <c r="B1" s="176"/>
      <c r="C1" s="176"/>
      <c r="D1" s="176"/>
      <c r="E1" s="176"/>
      <c r="F1" s="176"/>
      <c r="G1" s="176"/>
      <c r="H1" s="176"/>
      <c r="I1" s="176"/>
    </row>
    <row r="2" spans="1:13" x14ac:dyDescent="0.25">
      <c r="A2" s="177" t="s">
        <v>283</v>
      </c>
      <c r="B2" s="178"/>
      <c r="C2" s="178"/>
      <c r="D2" s="178"/>
      <c r="E2" s="178"/>
      <c r="F2" s="178"/>
      <c r="G2" s="178"/>
      <c r="H2" s="178"/>
      <c r="I2" s="178"/>
    </row>
    <row r="3" spans="1:13" x14ac:dyDescent="0.25">
      <c r="A3" s="179" t="s">
        <v>14</v>
      </c>
      <c r="B3" s="180"/>
      <c r="C3" s="180"/>
      <c r="D3" s="180"/>
      <c r="E3" s="180"/>
      <c r="F3" s="180"/>
      <c r="G3" s="180"/>
      <c r="H3" s="180"/>
      <c r="I3" s="180"/>
    </row>
    <row r="4" spans="1:13" x14ac:dyDescent="0.25">
      <c r="A4" s="182" t="s">
        <v>280</v>
      </c>
      <c r="B4" s="183"/>
      <c r="C4" s="183"/>
      <c r="D4" s="183"/>
      <c r="E4" s="183"/>
      <c r="F4" s="183"/>
      <c r="G4" s="183"/>
      <c r="H4" s="183"/>
      <c r="I4" s="184"/>
    </row>
    <row r="5" spans="1:13" ht="42" x14ac:dyDescent="0.25">
      <c r="A5" s="168" t="s">
        <v>2</v>
      </c>
      <c r="B5" s="169"/>
      <c r="C5" s="169"/>
      <c r="D5" s="169"/>
      <c r="E5" s="169"/>
      <c r="F5" s="169"/>
      <c r="G5" s="2" t="s">
        <v>4</v>
      </c>
      <c r="H5" s="4" t="s">
        <v>210</v>
      </c>
      <c r="I5" s="4" t="s">
        <v>211</v>
      </c>
    </row>
    <row r="6" spans="1:13" x14ac:dyDescent="0.25">
      <c r="A6" s="166">
        <v>1</v>
      </c>
      <c r="B6" s="167"/>
      <c r="C6" s="167"/>
      <c r="D6" s="167"/>
      <c r="E6" s="167"/>
      <c r="F6" s="167"/>
      <c r="G6" s="3">
        <v>2</v>
      </c>
      <c r="H6" s="4">
        <v>3</v>
      </c>
      <c r="I6" s="4">
        <v>4</v>
      </c>
    </row>
    <row r="7" spans="1:13" x14ac:dyDescent="0.25">
      <c r="A7" s="170" t="s">
        <v>43</v>
      </c>
      <c r="B7" s="171"/>
      <c r="C7" s="171"/>
      <c r="D7" s="171"/>
      <c r="E7" s="171"/>
      <c r="F7" s="171"/>
      <c r="G7" s="171"/>
      <c r="H7" s="171"/>
      <c r="I7" s="171"/>
      <c r="M7" s="100"/>
    </row>
    <row r="8" spans="1:13" ht="13" x14ac:dyDescent="0.25">
      <c r="A8" s="172" t="s">
        <v>16</v>
      </c>
      <c r="B8" s="173"/>
      <c r="C8" s="173"/>
      <c r="D8" s="173"/>
      <c r="E8" s="173"/>
      <c r="F8" s="173"/>
      <c r="G8" s="5">
        <v>1</v>
      </c>
      <c r="H8" s="29">
        <f>H9+H10+H16+H19</f>
        <v>14982290</v>
      </c>
      <c r="I8" s="29">
        <f>I9+I10+I16+I19</f>
        <v>15373801</v>
      </c>
      <c r="J8" s="100"/>
      <c r="K8" s="100"/>
      <c r="M8" s="100"/>
    </row>
    <row r="9" spans="1:13" ht="13" x14ac:dyDescent="0.25">
      <c r="A9" s="164" t="s">
        <v>17</v>
      </c>
      <c r="B9" s="165"/>
      <c r="C9" s="165"/>
      <c r="D9" s="165"/>
      <c r="E9" s="165"/>
      <c r="F9" s="165"/>
      <c r="G9" s="6">
        <v>2</v>
      </c>
      <c r="H9" s="30">
        <v>2950730</v>
      </c>
      <c r="I9" s="30">
        <v>2988474</v>
      </c>
      <c r="J9" s="100"/>
      <c r="K9" s="100"/>
      <c r="M9" s="100"/>
    </row>
    <row r="10" spans="1:13" ht="13" x14ac:dyDescent="0.25">
      <c r="A10" s="172" t="s">
        <v>18</v>
      </c>
      <c r="B10" s="173"/>
      <c r="C10" s="173"/>
      <c r="D10" s="173"/>
      <c r="E10" s="173"/>
      <c r="F10" s="173"/>
      <c r="G10" s="5">
        <v>3</v>
      </c>
      <c r="H10" s="29">
        <f>H11+H12+H13+H14+H15</f>
        <v>9882399</v>
      </c>
      <c r="I10" s="29">
        <f>I11+I12+I13+I14+I15</f>
        <v>10167393</v>
      </c>
      <c r="J10" s="100"/>
      <c r="K10" s="100"/>
      <c r="M10" s="100"/>
    </row>
    <row r="11" spans="1:13" x14ac:dyDescent="0.25">
      <c r="A11" s="165" t="s">
        <v>19</v>
      </c>
      <c r="B11" s="165"/>
      <c r="C11" s="165"/>
      <c r="D11" s="165"/>
      <c r="E11" s="165"/>
      <c r="F11" s="165"/>
      <c r="G11" s="7">
        <v>4</v>
      </c>
      <c r="H11" s="31">
        <v>7208909</v>
      </c>
      <c r="I11" s="31">
        <v>7281472</v>
      </c>
      <c r="J11" s="100"/>
      <c r="K11" s="100"/>
      <c r="M11" s="100"/>
    </row>
    <row r="12" spans="1:13" x14ac:dyDescent="0.25">
      <c r="A12" s="165" t="s">
        <v>20</v>
      </c>
      <c r="B12" s="165"/>
      <c r="C12" s="165"/>
      <c r="D12" s="165"/>
      <c r="E12" s="165"/>
      <c r="F12" s="165"/>
      <c r="G12" s="7">
        <v>5</v>
      </c>
      <c r="H12" s="31">
        <v>160729</v>
      </c>
      <c r="I12" s="31">
        <v>574973</v>
      </c>
      <c r="J12" s="100"/>
      <c r="K12" s="100"/>
      <c r="M12" s="100"/>
    </row>
    <row r="13" spans="1:13" x14ac:dyDescent="0.25">
      <c r="A13" s="165" t="s">
        <v>21</v>
      </c>
      <c r="B13" s="165"/>
      <c r="C13" s="165"/>
      <c r="D13" s="165"/>
      <c r="E13" s="165"/>
      <c r="F13" s="165"/>
      <c r="G13" s="7">
        <v>6</v>
      </c>
      <c r="H13" s="31">
        <v>1115814</v>
      </c>
      <c r="I13" s="31">
        <v>1105626</v>
      </c>
      <c r="J13" s="100"/>
      <c r="K13" s="100"/>
      <c r="M13" s="100"/>
    </row>
    <row r="14" spans="1:13" x14ac:dyDescent="0.25">
      <c r="A14" s="165" t="s">
        <v>22</v>
      </c>
      <c r="B14" s="165"/>
      <c r="C14" s="165"/>
      <c r="D14" s="165"/>
      <c r="E14" s="165"/>
      <c r="F14" s="165"/>
      <c r="G14" s="7">
        <v>7</v>
      </c>
      <c r="H14" s="31">
        <v>1396947</v>
      </c>
      <c r="I14" s="31">
        <v>1205322</v>
      </c>
      <c r="J14" s="100"/>
      <c r="K14" s="100"/>
      <c r="M14" s="100"/>
    </row>
    <row r="15" spans="1:13" x14ac:dyDescent="0.25">
      <c r="A15" s="165" t="s">
        <v>23</v>
      </c>
      <c r="B15" s="165"/>
      <c r="C15" s="165"/>
      <c r="D15" s="165"/>
      <c r="E15" s="165"/>
      <c r="F15" s="165"/>
      <c r="G15" s="7">
        <v>8</v>
      </c>
      <c r="H15" s="31">
        <v>0</v>
      </c>
      <c r="I15" s="31">
        <v>0</v>
      </c>
      <c r="J15" s="100"/>
      <c r="K15" s="100"/>
      <c r="M15" s="100"/>
    </row>
    <row r="16" spans="1:13" ht="13" x14ac:dyDescent="0.25">
      <c r="A16" s="172" t="s">
        <v>24</v>
      </c>
      <c r="B16" s="173"/>
      <c r="C16" s="173"/>
      <c r="D16" s="173"/>
      <c r="E16" s="173"/>
      <c r="F16" s="173"/>
      <c r="G16" s="5">
        <v>9</v>
      </c>
      <c r="H16" s="29">
        <f>H17+H18</f>
        <v>1886546</v>
      </c>
      <c r="I16" s="29">
        <f>I17+I18</f>
        <v>1950607</v>
      </c>
      <c r="J16" s="100"/>
      <c r="K16" s="100"/>
      <c r="M16" s="100"/>
    </row>
    <row r="17" spans="1:13" x14ac:dyDescent="0.25">
      <c r="A17" s="181" t="s">
        <v>25</v>
      </c>
      <c r="B17" s="165"/>
      <c r="C17" s="165"/>
      <c r="D17" s="165"/>
      <c r="E17" s="165"/>
      <c r="F17" s="165"/>
      <c r="G17" s="8">
        <v>10</v>
      </c>
      <c r="H17" s="31">
        <v>117119</v>
      </c>
      <c r="I17" s="31">
        <v>181180</v>
      </c>
      <c r="J17" s="100"/>
      <c r="K17" s="100"/>
      <c r="M17" s="100"/>
    </row>
    <row r="18" spans="1:13" x14ac:dyDescent="0.25">
      <c r="A18" s="181" t="s">
        <v>26</v>
      </c>
      <c r="B18" s="165"/>
      <c r="C18" s="165"/>
      <c r="D18" s="165"/>
      <c r="E18" s="165"/>
      <c r="F18" s="165"/>
      <c r="G18" s="8">
        <v>11</v>
      </c>
      <c r="H18" s="31">
        <v>1769427</v>
      </c>
      <c r="I18" s="31">
        <v>1769427</v>
      </c>
      <c r="J18" s="100"/>
      <c r="K18" s="100"/>
      <c r="M18" s="100"/>
    </row>
    <row r="19" spans="1:13" ht="13" x14ac:dyDescent="0.25">
      <c r="A19" s="164" t="s">
        <v>15</v>
      </c>
      <c r="B19" s="165"/>
      <c r="C19" s="165"/>
      <c r="D19" s="165"/>
      <c r="E19" s="165"/>
      <c r="F19" s="165"/>
      <c r="G19" s="6">
        <v>12</v>
      </c>
      <c r="H19" s="31">
        <v>262615</v>
      </c>
      <c r="I19" s="31">
        <v>267327</v>
      </c>
      <c r="J19" s="100"/>
      <c r="K19" s="100"/>
      <c r="M19" s="100"/>
    </row>
    <row r="20" spans="1:13" ht="13" x14ac:dyDescent="0.25">
      <c r="A20" s="172" t="s">
        <v>27</v>
      </c>
      <c r="B20" s="173"/>
      <c r="C20" s="173"/>
      <c r="D20" s="173"/>
      <c r="E20" s="173"/>
      <c r="F20" s="173"/>
      <c r="G20" s="5">
        <v>13</v>
      </c>
      <c r="H20" s="29">
        <f>+H21+H27+H31</f>
        <v>32425983</v>
      </c>
      <c r="I20" s="29">
        <f>+I21+I27+I31</f>
        <v>34151654</v>
      </c>
      <c r="J20" s="100"/>
      <c r="K20" s="100"/>
      <c r="M20" s="100"/>
    </row>
    <row r="21" spans="1:13" ht="13" x14ac:dyDescent="0.25">
      <c r="A21" s="172" t="s">
        <v>28</v>
      </c>
      <c r="B21" s="173"/>
      <c r="C21" s="173"/>
      <c r="D21" s="173"/>
      <c r="E21" s="173"/>
      <c r="F21" s="173"/>
      <c r="G21" s="5">
        <v>14</v>
      </c>
      <c r="H21" s="29">
        <f>H22+H23+H24+H25+H26</f>
        <v>3758157</v>
      </c>
      <c r="I21" s="29">
        <f>I22+I23+I24+I25+I26</f>
        <v>3622567</v>
      </c>
      <c r="J21" s="100"/>
      <c r="K21" s="100"/>
      <c r="M21" s="100"/>
    </row>
    <row r="22" spans="1:13" x14ac:dyDescent="0.25">
      <c r="A22" s="165" t="s">
        <v>29</v>
      </c>
      <c r="B22" s="165"/>
      <c r="C22" s="165"/>
      <c r="D22" s="165"/>
      <c r="E22" s="165"/>
      <c r="F22" s="165"/>
      <c r="G22" s="7">
        <v>15</v>
      </c>
      <c r="H22" s="31">
        <v>3009814</v>
      </c>
      <c r="I22" s="31">
        <v>2771624</v>
      </c>
      <c r="J22" s="100"/>
      <c r="K22" s="100"/>
      <c r="M22" s="100"/>
    </row>
    <row r="23" spans="1:13" x14ac:dyDescent="0.25">
      <c r="A23" s="165" t="s">
        <v>30</v>
      </c>
      <c r="B23" s="165"/>
      <c r="C23" s="165"/>
      <c r="D23" s="165"/>
      <c r="E23" s="165"/>
      <c r="F23" s="165"/>
      <c r="G23" s="7">
        <v>16</v>
      </c>
      <c r="H23" s="31">
        <v>390</v>
      </c>
      <c r="I23" s="31">
        <v>891</v>
      </c>
      <c r="J23" s="100"/>
      <c r="K23" s="100"/>
      <c r="M23" s="100"/>
    </row>
    <row r="24" spans="1:13" x14ac:dyDescent="0.25">
      <c r="A24" s="165" t="s">
        <v>31</v>
      </c>
      <c r="B24" s="165"/>
      <c r="C24" s="165"/>
      <c r="D24" s="165"/>
      <c r="E24" s="165"/>
      <c r="F24" s="165"/>
      <c r="G24" s="7">
        <v>17</v>
      </c>
      <c r="H24" s="31">
        <v>169253</v>
      </c>
      <c r="I24" s="31">
        <v>223486</v>
      </c>
      <c r="J24" s="100"/>
      <c r="K24" s="100"/>
      <c r="M24" s="100"/>
    </row>
    <row r="25" spans="1:13" x14ac:dyDescent="0.25">
      <c r="A25" s="165" t="s">
        <v>32</v>
      </c>
      <c r="B25" s="165"/>
      <c r="C25" s="165"/>
      <c r="D25" s="165"/>
      <c r="E25" s="165"/>
      <c r="F25" s="165"/>
      <c r="G25" s="7">
        <v>18</v>
      </c>
      <c r="H25" s="31">
        <v>0</v>
      </c>
      <c r="I25" s="31">
        <v>0</v>
      </c>
      <c r="J25" s="100"/>
      <c r="K25" s="100"/>
      <c r="M25" s="100"/>
    </row>
    <row r="26" spans="1:13" x14ac:dyDescent="0.25">
      <c r="A26" s="165" t="s">
        <v>33</v>
      </c>
      <c r="B26" s="165"/>
      <c r="C26" s="165"/>
      <c r="D26" s="165"/>
      <c r="E26" s="165"/>
      <c r="F26" s="165"/>
      <c r="G26" s="7">
        <v>19</v>
      </c>
      <c r="H26" s="31">
        <v>578700</v>
      </c>
      <c r="I26" s="31">
        <v>626566</v>
      </c>
      <c r="J26" s="100"/>
      <c r="K26" s="100"/>
      <c r="M26" s="100"/>
    </row>
    <row r="27" spans="1:13" ht="13" x14ac:dyDescent="0.25">
      <c r="A27" s="172" t="s">
        <v>34</v>
      </c>
      <c r="B27" s="172"/>
      <c r="C27" s="172"/>
      <c r="D27" s="172"/>
      <c r="E27" s="172"/>
      <c r="F27" s="172"/>
      <c r="G27" s="9">
        <v>20</v>
      </c>
      <c r="H27" s="29">
        <f>H28+H29+H30</f>
        <v>21074626</v>
      </c>
      <c r="I27" s="29">
        <f>I28+I29+I30</f>
        <v>20565979</v>
      </c>
      <c r="J27" s="100"/>
      <c r="K27" s="100"/>
      <c r="M27" s="100"/>
    </row>
    <row r="28" spans="1:13" x14ac:dyDescent="0.25">
      <c r="A28" s="165" t="s">
        <v>35</v>
      </c>
      <c r="B28" s="165"/>
      <c r="C28" s="165"/>
      <c r="D28" s="165"/>
      <c r="E28" s="165"/>
      <c r="F28" s="165"/>
      <c r="G28" s="7">
        <v>21</v>
      </c>
      <c r="H28" s="31">
        <v>1491567</v>
      </c>
      <c r="I28" s="31">
        <v>1524966</v>
      </c>
      <c r="J28" s="100"/>
      <c r="K28" s="100"/>
      <c r="M28" s="100"/>
    </row>
    <row r="29" spans="1:13" x14ac:dyDescent="0.25">
      <c r="A29" s="165" t="s">
        <v>36</v>
      </c>
      <c r="B29" s="165"/>
      <c r="C29" s="165"/>
      <c r="D29" s="165"/>
      <c r="E29" s="165"/>
      <c r="F29" s="165"/>
      <c r="G29" s="7">
        <v>22</v>
      </c>
      <c r="H29" s="31">
        <v>0</v>
      </c>
      <c r="I29" s="31">
        <v>0</v>
      </c>
      <c r="J29" s="100"/>
      <c r="K29" s="100"/>
      <c r="M29" s="100"/>
    </row>
    <row r="30" spans="1:13" x14ac:dyDescent="0.25">
      <c r="A30" s="165" t="s">
        <v>37</v>
      </c>
      <c r="B30" s="165"/>
      <c r="C30" s="165"/>
      <c r="D30" s="165"/>
      <c r="E30" s="165"/>
      <c r="F30" s="165"/>
      <c r="G30" s="7">
        <v>23</v>
      </c>
      <c r="H30" s="31">
        <v>19583059</v>
      </c>
      <c r="I30" s="31">
        <v>19041013</v>
      </c>
      <c r="J30" s="100"/>
      <c r="K30" s="100"/>
      <c r="M30" s="100"/>
    </row>
    <row r="31" spans="1:13" ht="13" x14ac:dyDescent="0.25">
      <c r="A31" s="164" t="s">
        <v>38</v>
      </c>
      <c r="B31" s="165"/>
      <c r="C31" s="165"/>
      <c r="D31" s="165"/>
      <c r="E31" s="165"/>
      <c r="F31" s="165"/>
      <c r="G31" s="6">
        <v>24</v>
      </c>
      <c r="H31" s="30">
        <v>7593200</v>
      </c>
      <c r="I31" s="30">
        <v>9963108</v>
      </c>
      <c r="J31" s="100"/>
      <c r="K31" s="100"/>
      <c r="M31" s="100"/>
    </row>
    <row r="32" spans="1:13" ht="25.9" customHeight="1" x14ac:dyDescent="0.25">
      <c r="A32" s="164" t="s">
        <v>39</v>
      </c>
      <c r="B32" s="165"/>
      <c r="C32" s="165"/>
      <c r="D32" s="165"/>
      <c r="E32" s="165"/>
      <c r="F32" s="165"/>
      <c r="G32" s="6">
        <v>25</v>
      </c>
      <c r="H32" s="30">
        <v>1296633</v>
      </c>
      <c r="I32" s="30">
        <v>2078818</v>
      </c>
      <c r="J32" s="100"/>
      <c r="K32" s="100"/>
      <c r="M32" s="100"/>
    </row>
    <row r="33" spans="1:13" ht="13" x14ac:dyDescent="0.25">
      <c r="A33" s="172" t="s">
        <v>40</v>
      </c>
      <c r="B33" s="173"/>
      <c r="C33" s="173"/>
      <c r="D33" s="173"/>
      <c r="E33" s="173"/>
      <c r="F33" s="173"/>
      <c r="G33" s="5">
        <v>26</v>
      </c>
      <c r="H33" s="29">
        <f>H8+H20+H32</f>
        <v>48704906</v>
      </c>
      <c r="I33" s="29">
        <f>I8+I20+I32</f>
        <v>51604273</v>
      </c>
      <c r="J33" s="100"/>
      <c r="K33" s="100"/>
      <c r="M33" s="100"/>
    </row>
    <row r="34" spans="1:13" ht="13" x14ac:dyDescent="0.25">
      <c r="A34" s="164" t="s">
        <v>41</v>
      </c>
      <c r="B34" s="165"/>
      <c r="C34" s="165"/>
      <c r="D34" s="165"/>
      <c r="E34" s="165"/>
      <c r="F34" s="165"/>
      <c r="G34" s="6">
        <v>27</v>
      </c>
      <c r="H34" s="30">
        <v>0</v>
      </c>
      <c r="I34" s="30">
        <v>0</v>
      </c>
      <c r="J34" s="100"/>
      <c r="K34" s="100"/>
      <c r="M34" s="100"/>
    </row>
    <row r="35" spans="1:13" x14ac:dyDescent="0.25">
      <c r="A35" s="170" t="s">
        <v>3</v>
      </c>
      <c r="B35" s="170"/>
      <c r="C35" s="170"/>
      <c r="D35" s="170"/>
      <c r="E35" s="170"/>
      <c r="F35" s="170"/>
      <c r="G35" s="170"/>
      <c r="H35" s="170"/>
      <c r="I35" s="170"/>
      <c r="J35" s="100"/>
      <c r="K35" s="100"/>
      <c r="M35" s="100"/>
    </row>
    <row r="36" spans="1:13" ht="13" x14ac:dyDescent="0.25">
      <c r="A36" s="172" t="s">
        <v>222</v>
      </c>
      <c r="B36" s="173"/>
      <c r="C36" s="173"/>
      <c r="D36" s="173"/>
      <c r="E36" s="173"/>
      <c r="F36" s="173"/>
      <c r="G36" s="5">
        <v>28</v>
      </c>
      <c r="H36" s="29">
        <f>H37+H38+H39+H44+H45+H46</f>
        <v>40539321</v>
      </c>
      <c r="I36" s="29">
        <f>I37+I38+I39+I44+I45+I46</f>
        <v>41858237</v>
      </c>
      <c r="J36" s="100"/>
      <c r="K36" s="100"/>
      <c r="M36" s="100"/>
    </row>
    <row r="37" spans="1:13" x14ac:dyDescent="0.25">
      <c r="A37" s="165" t="s">
        <v>44</v>
      </c>
      <c r="B37" s="165"/>
      <c r="C37" s="165"/>
      <c r="D37" s="165"/>
      <c r="E37" s="165"/>
      <c r="F37" s="165"/>
      <c r="G37" s="7">
        <v>29</v>
      </c>
      <c r="H37" s="31">
        <v>46357000</v>
      </c>
      <c r="I37" s="31">
        <v>46357000</v>
      </c>
      <c r="J37" s="100"/>
      <c r="K37" s="100"/>
      <c r="M37" s="100"/>
    </row>
    <row r="38" spans="1:13" x14ac:dyDescent="0.25">
      <c r="A38" s="165" t="s">
        <v>45</v>
      </c>
      <c r="B38" s="165"/>
      <c r="C38" s="165"/>
      <c r="D38" s="165"/>
      <c r="E38" s="165"/>
      <c r="F38" s="165"/>
      <c r="G38" s="7">
        <v>30</v>
      </c>
      <c r="H38" s="31">
        <v>13860181</v>
      </c>
      <c r="I38" s="31">
        <v>13860181</v>
      </c>
      <c r="J38" s="100"/>
      <c r="K38" s="100"/>
      <c r="M38" s="100"/>
    </row>
    <row r="39" spans="1:13" x14ac:dyDescent="0.25">
      <c r="A39" s="173" t="s">
        <v>46</v>
      </c>
      <c r="B39" s="173"/>
      <c r="C39" s="173"/>
      <c r="D39" s="173"/>
      <c r="E39" s="173"/>
      <c r="F39" s="173"/>
      <c r="G39" s="9">
        <v>31</v>
      </c>
      <c r="H39" s="32">
        <f>H40+H41+H42+H43</f>
        <v>681243</v>
      </c>
      <c r="I39" s="32">
        <f>I40+I41+I42+I43</f>
        <v>1119711</v>
      </c>
      <c r="J39" s="100"/>
      <c r="K39" s="100"/>
      <c r="M39" s="100"/>
    </row>
    <row r="40" spans="1:13" x14ac:dyDescent="0.25">
      <c r="A40" s="165" t="s">
        <v>47</v>
      </c>
      <c r="B40" s="165"/>
      <c r="C40" s="165"/>
      <c r="D40" s="165"/>
      <c r="E40" s="165"/>
      <c r="F40" s="165"/>
      <c r="G40" s="7">
        <v>32</v>
      </c>
      <c r="H40" s="31">
        <v>141000</v>
      </c>
      <c r="I40" s="31">
        <v>141000</v>
      </c>
      <c r="J40" s="100"/>
      <c r="K40" s="100"/>
      <c r="M40" s="100"/>
    </row>
    <row r="41" spans="1:13" x14ac:dyDescent="0.25">
      <c r="A41" s="165" t="s">
        <v>48</v>
      </c>
      <c r="B41" s="165"/>
      <c r="C41" s="165"/>
      <c r="D41" s="165"/>
      <c r="E41" s="165"/>
      <c r="F41" s="165"/>
      <c r="G41" s="7">
        <v>33</v>
      </c>
      <c r="H41" s="31">
        <v>0</v>
      </c>
      <c r="I41" s="31">
        <v>0</v>
      </c>
      <c r="J41" s="100"/>
      <c r="K41" s="100"/>
      <c r="M41" s="100"/>
    </row>
    <row r="42" spans="1:13" x14ac:dyDescent="0.25">
      <c r="A42" s="165" t="s">
        <v>49</v>
      </c>
      <c r="B42" s="165"/>
      <c r="C42" s="165"/>
      <c r="D42" s="165"/>
      <c r="E42" s="165"/>
      <c r="F42" s="165"/>
      <c r="G42" s="7">
        <v>34</v>
      </c>
      <c r="H42" s="31">
        <v>0</v>
      </c>
      <c r="I42" s="31">
        <v>0</v>
      </c>
      <c r="J42" s="100"/>
      <c r="K42" s="100"/>
      <c r="M42" s="100"/>
    </row>
    <row r="43" spans="1:13" x14ac:dyDescent="0.25">
      <c r="A43" s="165" t="s">
        <v>50</v>
      </c>
      <c r="B43" s="165"/>
      <c r="C43" s="165"/>
      <c r="D43" s="165"/>
      <c r="E43" s="165"/>
      <c r="F43" s="165"/>
      <c r="G43" s="7">
        <v>35</v>
      </c>
      <c r="H43" s="31">
        <v>540243</v>
      </c>
      <c r="I43" s="31">
        <v>978711</v>
      </c>
      <c r="J43" s="100"/>
      <c r="K43" s="100"/>
      <c r="M43" s="100"/>
    </row>
    <row r="44" spans="1:13" x14ac:dyDescent="0.25">
      <c r="A44" s="165" t="s">
        <v>51</v>
      </c>
      <c r="B44" s="165"/>
      <c r="C44" s="165"/>
      <c r="D44" s="165"/>
      <c r="E44" s="165"/>
      <c r="F44" s="165"/>
      <c r="G44" s="7">
        <v>36</v>
      </c>
      <c r="H44" s="31">
        <v>-21300251</v>
      </c>
      <c r="I44" s="31">
        <v>-20359103</v>
      </c>
      <c r="J44" s="100"/>
      <c r="K44" s="100"/>
      <c r="M44" s="100"/>
    </row>
    <row r="45" spans="1:13" x14ac:dyDescent="0.25">
      <c r="A45" s="165" t="s">
        <v>52</v>
      </c>
      <c r="B45" s="165"/>
      <c r="C45" s="165"/>
      <c r="D45" s="165"/>
      <c r="E45" s="165"/>
      <c r="F45" s="165"/>
      <c r="G45" s="7">
        <v>37</v>
      </c>
      <c r="H45" s="31">
        <v>941148</v>
      </c>
      <c r="I45" s="31">
        <v>880448</v>
      </c>
      <c r="J45" s="100"/>
      <c r="K45" s="100"/>
      <c r="M45" s="100"/>
    </row>
    <row r="46" spans="1:13" ht="13" x14ac:dyDescent="0.25">
      <c r="A46" s="164" t="s">
        <v>53</v>
      </c>
      <c r="B46" s="165"/>
      <c r="C46" s="165"/>
      <c r="D46" s="165"/>
      <c r="E46" s="165"/>
      <c r="F46" s="165"/>
      <c r="G46" s="6">
        <v>38</v>
      </c>
      <c r="H46" s="31">
        <v>0</v>
      </c>
      <c r="I46" s="31">
        <v>0</v>
      </c>
      <c r="J46" s="100"/>
      <c r="K46" s="100"/>
      <c r="M46" s="100"/>
    </row>
    <row r="47" spans="1:13" ht="13" x14ac:dyDescent="0.25">
      <c r="A47" s="164" t="s">
        <v>54</v>
      </c>
      <c r="B47" s="165"/>
      <c r="C47" s="165"/>
      <c r="D47" s="165"/>
      <c r="E47" s="165"/>
      <c r="F47" s="165"/>
      <c r="G47" s="6">
        <v>39</v>
      </c>
      <c r="H47" s="31">
        <v>103028</v>
      </c>
      <c r="I47" s="31">
        <v>105335</v>
      </c>
      <c r="J47" s="100"/>
      <c r="K47" s="100"/>
      <c r="M47" s="100"/>
    </row>
    <row r="48" spans="1:13" ht="13" x14ac:dyDescent="0.25">
      <c r="A48" s="172" t="s">
        <v>55</v>
      </c>
      <c r="B48" s="173"/>
      <c r="C48" s="173"/>
      <c r="D48" s="173"/>
      <c r="E48" s="173"/>
      <c r="F48" s="173"/>
      <c r="G48" s="5">
        <v>40</v>
      </c>
      <c r="H48" s="98">
        <f>SUM(H49:H54)</f>
        <v>2857784</v>
      </c>
      <c r="I48" s="98">
        <f>SUM(I49:I54)</f>
        <v>2485593</v>
      </c>
      <c r="J48" s="100"/>
      <c r="K48" s="100"/>
      <c r="M48" s="100"/>
    </row>
    <row r="49" spans="1:13" x14ac:dyDescent="0.25">
      <c r="A49" s="165" t="s">
        <v>56</v>
      </c>
      <c r="B49" s="165"/>
      <c r="C49" s="165"/>
      <c r="D49" s="165"/>
      <c r="E49" s="165"/>
      <c r="F49" s="165"/>
      <c r="G49" s="7">
        <v>41</v>
      </c>
      <c r="H49" s="31">
        <v>17007</v>
      </c>
      <c r="I49" s="31">
        <v>2734</v>
      </c>
      <c r="J49" s="100"/>
      <c r="K49" s="100"/>
      <c r="M49" s="100"/>
    </row>
    <row r="50" spans="1:13" x14ac:dyDescent="0.25">
      <c r="A50" s="165" t="s">
        <v>57</v>
      </c>
      <c r="B50" s="165"/>
      <c r="C50" s="165"/>
      <c r="D50" s="165"/>
      <c r="E50" s="165"/>
      <c r="F50" s="165"/>
      <c r="G50" s="7">
        <v>42</v>
      </c>
      <c r="H50" s="31">
        <v>950881</v>
      </c>
      <c r="I50" s="31">
        <v>709447</v>
      </c>
      <c r="J50" s="100"/>
      <c r="K50" s="100"/>
      <c r="M50" s="100"/>
    </row>
    <row r="51" spans="1:13" x14ac:dyDescent="0.25">
      <c r="A51" s="165" t="s">
        <v>58</v>
      </c>
      <c r="B51" s="165"/>
      <c r="C51" s="165"/>
      <c r="D51" s="165"/>
      <c r="E51" s="165"/>
      <c r="F51" s="165"/>
      <c r="G51" s="7">
        <v>43</v>
      </c>
      <c r="H51" s="31">
        <v>683834</v>
      </c>
      <c r="I51" s="31">
        <v>662462</v>
      </c>
      <c r="J51" s="100"/>
      <c r="K51" s="100"/>
      <c r="M51" s="100"/>
    </row>
    <row r="52" spans="1:13" x14ac:dyDescent="0.25">
      <c r="A52" s="165" t="s">
        <v>59</v>
      </c>
      <c r="B52" s="165"/>
      <c r="C52" s="165"/>
      <c r="D52" s="165"/>
      <c r="E52" s="165"/>
      <c r="F52" s="165"/>
      <c r="G52" s="7">
        <v>44</v>
      </c>
      <c r="H52" s="31">
        <v>438106</v>
      </c>
      <c r="I52" s="31">
        <v>413139</v>
      </c>
      <c r="J52" s="100"/>
      <c r="K52" s="100"/>
      <c r="M52" s="100"/>
    </row>
    <row r="53" spans="1:13" x14ac:dyDescent="0.25">
      <c r="A53" s="165" t="s">
        <v>60</v>
      </c>
      <c r="B53" s="165"/>
      <c r="C53" s="165"/>
      <c r="D53" s="165"/>
      <c r="E53" s="165"/>
      <c r="F53" s="165"/>
      <c r="G53" s="7">
        <v>45</v>
      </c>
      <c r="H53" s="31">
        <v>0</v>
      </c>
      <c r="I53" s="31">
        <v>0</v>
      </c>
      <c r="J53" s="100"/>
      <c r="K53" s="100"/>
      <c r="M53" s="100"/>
    </row>
    <row r="54" spans="1:13" x14ac:dyDescent="0.25">
      <c r="A54" s="165" t="s">
        <v>61</v>
      </c>
      <c r="B54" s="165"/>
      <c r="C54" s="165"/>
      <c r="D54" s="165"/>
      <c r="E54" s="165"/>
      <c r="F54" s="165"/>
      <c r="G54" s="7">
        <v>46</v>
      </c>
      <c r="H54" s="31">
        <v>767956</v>
      </c>
      <c r="I54" s="31">
        <v>697811</v>
      </c>
      <c r="J54" s="100"/>
      <c r="K54" s="100"/>
      <c r="M54" s="100"/>
    </row>
    <row r="55" spans="1:13" ht="13" x14ac:dyDescent="0.25">
      <c r="A55" s="164" t="s">
        <v>62</v>
      </c>
      <c r="B55" s="165"/>
      <c r="C55" s="165"/>
      <c r="D55" s="165"/>
      <c r="E55" s="165"/>
      <c r="F55" s="165"/>
      <c r="G55" s="6">
        <v>47</v>
      </c>
      <c r="H55" s="30">
        <v>567952</v>
      </c>
      <c r="I55" s="30">
        <v>439653</v>
      </c>
      <c r="J55" s="100"/>
      <c r="K55" s="100"/>
      <c r="M55" s="100"/>
    </row>
    <row r="56" spans="1:13" ht="13" x14ac:dyDescent="0.25">
      <c r="A56" s="164" t="s">
        <v>63</v>
      </c>
      <c r="B56" s="165"/>
      <c r="C56" s="165"/>
      <c r="D56" s="165"/>
      <c r="E56" s="165"/>
      <c r="F56" s="165"/>
      <c r="G56" s="6">
        <v>48</v>
      </c>
      <c r="H56" s="30">
        <v>188394</v>
      </c>
      <c r="I56" s="30">
        <v>192612</v>
      </c>
      <c r="J56" s="100"/>
      <c r="K56" s="100"/>
      <c r="M56" s="100"/>
    </row>
    <row r="57" spans="1:13" ht="13" x14ac:dyDescent="0.25">
      <c r="A57" s="164" t="s">
        <v>64</v>
      </c>
      <c r="B57" s="165"/>
      <c r="C57" s="165"/>
      <c r="D57" s="165"/>
      <c r="E57" s="165"/>
      <c r="F57" s="165"/>
      <c r="G57" s="6">
        <v>49</v>
      </c>
      <c r="H57" s="30">
        <v>4448427</v>
      </c>
      <c r="I57" s="30">
        <v>6522843</v>
      </c>
      <c r="J57" s="100"/>
      <c r="K57" s="100"/>
      <c r="M57" s="100"/>
    </row>
    <row r="58" spans="1:13" ht="13" x14ac:dyDescent="0.25">
      <c r="A58" s="172" t="s">
        <v>220</v>
      </c>
      <c r="B58" s="173"/>
      <c r="C58" s="173"/>
      <c r="D58" s="173"/>
      <c r="E58" s="173"/>
      <c r="F58" s="173"/>
      <c r="G58" s="5">
        <v>50</v>
      </c>
      <c r="H58" s="29">
        <f>H36+H47+H48+H55+H56+H57</f>
        <v>48704906</v>
      </c>
      <c r="I58" s="29">
        <f>I36+I47+I48+I55+I56+I57</f>
        <v>51604273</v>
      </c>
      <c r="J58" s="100"/>
      <c r="K58" s="100"/>
      <c r="M58" s="100"/>
    </row>
    <row r="59" spans="1:13" ht="13" x14ac:dyDescent="0.25">
      <c r="A59" s="164" t="s">
        <v>65</v>
      </c>
      <c r="B59" s="165"/>
      <c r="C59" s="165"/>
      <c r="D59" s="165"/>
      <c r="E59" s="165"/>
      <c r="F59" s="165"/>
      <c r="G59" s="6">
        <v>51</v>
      </c>
      <c r="H59" s="30">
        <v>0</v>
      </c>
      <c r="I59" s="30">
        <v>0</v>
      </c>
      <c r="J59" s="100"/>
      <c r="K59" s="100"/>
      <c r="M59" s="100"/>
    </row>
    <row r="60" spans="1:13" ht="25.5" customHeight="1" x14ac:dyDescent="0.25">
      <c r="A60" s="164" t="s">
        <v>42</v>
      </c>
      <c r="B60" s="164"/>
      <c r="C60" s="164"/>
      <c r="D60" s="164"/>
      <c r="E60" s="164"/>
      <c r="F60" s="164"/>
      <c r="G60" s="174"/>
      <c r="H60" s="174"/>
      <c r="I60" s="174"/>
      <c r="J60" s="100"/>
      <c r="K60" s="100"/>
      <c r="M60" s="100"/>
    </row>
    <row r="61" spans="1:13" ht="13" x14ac:dyDescent="0.25">
      <c r="A61" s="172" t="s">
        <v>66</v>
      </c>
      <c r="B61" s="173"/>
      <c r="C61" s="173"/>
      <c r="D61" s="173"/>
      <c r="E61" s="173"/>
      <c r="F61" s="173"/>
      <c r="G61" s="5">
        <v>52</v>
      </c>
      <c r="H61" s="29">
        <f>H62+H63</f>
        <v>40539321</v>
      </c>
      <c r="I61" s="29">
        <f>I62+I63</f>
        <v>41858237</v>
      </c>
      <c r="J61" s="100"/>
      <c r="K61" s="100"/>
      <c r="M61" s="100"/>
    </row>
    <row r="62" spans="1:13" ht="13" x14ac:dyDescent="0.25">
      <c r="A62" s="164" t="s">
        <v>67</v>
      </c>
      <c r="B62" s="165"/>
      <c r="C62" s="165"/>
      <c r="D62" s="165"/>
      <c r="E62" s="165"/>
      <c r="F62" s="165"/>
      <c r="G62" s="6">
        <v>53</v>
      </c>
      <c r="H62" s="30">
        <f>+H36</f>
        <v>40539321</v>
      </c>
      <c r="I62" s="30">
        <f>+I36</f>
        <v>41858237</v>
      </c>
      <c r="J62" s="100"/>
      <c r="K62" s="100"/>
    </row>
    <row r="63" spans="1:13" ht="13" x14ac:dyDescent="0.25">
      <c r="A63" s="164" t="s">
        <v>68</v>
      </c>
      <c r="B63" s="165"/>
      <c r="C63" s="165"/>
      <c r="D63" s="165"/>
      <c r="E63" s="165"/>
      <c r="F63" s="165"/>
      <c r="G63" s="6">
        <v>54</v>
      </c>
      <c r="H63" s="30">
        <v>0</v>
      </c>
      <c r="I63" s="30">
        <v>0</v>
      </c>
      <c r="J63" s="100"/>
      <c r="K63" s="100"/>
    </row>
    <row r="64" spans="1:13" x14ac:dyDescent="0.25">
      <c r="J64" s="100"/>
      <c r="K64" s="100"/>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A37" zoomScaleNormal="100" zoomScaleSheetLayoutView="100" workbookViewId="0">
      <selection activeCell="G8" sqref="A8:K65"/>
    </sheetView>
  </sheetViews>
  <sheetFormatPr defaultRowHeight="12.5" x14ac:dyDescent="0.25"/>
  <cols>
    <col min="1" max="7" width="9.1796875" style="12"/>
    <col min="8" max="11" width="14" style="34" customWidth="1"/>
    <col min="12" max="249" width="9.1796875" style="10"/>
    <col min="250" max="250" width="9.81640625" style="10" bestFit="1" customWidth="1"/>
    <col min="251" max="251" width="11.7265625" style="10" bestFit="1" customWidth="1"/>
    <col min="252" max="505" width="9.1796875" style="10"/>
    <col min="506" max="506" width="9.81640625" style="10" bestFit="1" customWidth="1"/>
    <col min="507" max="507" width="11.7265625" style="10" bestFit="1" customWidth="1"/>
    <col min="508" max="761" width="9.1796875" style="10"/>
    <col min="762" max="762" width="9.81640625" style="10" bestFit="1" customWidth="1"/>
    <col min="763" max="763" width="11.7265625" style="10" bestFit="1" customWidth="1"/>
    <col min="764" max="1017" width="9.1796875" style="10"/>
    <col min="1018" max="1018" width="9.81640625" style="10" bestFit="1" customWidth="1"/>
    <col min="1019" max="1019" width="11.7265625" style="10" bestFit="1" customWidth="1"/>
    <col min="1020" max="1273" width="9.1796875" style="10"/>
    <col min="1274" max="1274" width="9.81640625" style="10" bestFit="1" customWidth="1"/>
    <col min="1275" max="1275" width="11.7265625" style="10" bestFit="1" customWidth="1"/>
    <col min="1276" max="1529" width="9.1796875" style="10"/>
    <col min="1530" max="1530" width="9.81640625" style="10" bestFit="1" customWidth="1"/>
    <col min="1531" max="1531" width="11.7265625" style="10" bestFit="1" customWidth="1"/>
    <col min="1532" max="1785" width="9.1796875" style="10"/>
    <col min="1786" max="1786" width="9.81640625" style="10" bestFit="1" customWidth="1"/>
    <col min="1787" max="1787" width="11.7265625" style="10" bestFit="1" customWidth="1"/>
    <col min="1788" max="2041" width="9.1796875" style="10"/>
    <col min="2042" max="2042" width="9.81640625" style="10" bestFit="1" customWidth="1"/>
    <col min="2043" max="2043" width="11.7265625" style="10" bestFit="1" customWidth="1"/>
    <col min="2044" max="2297" width="9.1796875" style="10"/>
    <col min="2298" max="2298" width="9.81640625" style="10" bestFit="1" customWidth="1"/>
    <col min="2299" max="2299" width="11.7265625" style="10" bestFit="1" customWidth="1"/>
    <col min="2300" max="2553" width="9.1796875" style="10"/>
    <col min="2554" max="2554" width="9.81640625" style="10" bestFit="1" customWidth="1"/>
    <col min="2555" max="2555" width="11.7265625" style="10" bestFit="1" customWidth="1"/>
    <col min="2556" max="2809" width="9.1796875" style="10"/>
    <col min="2810" max="2810" width="9.81640625" style="10" bestFit="1" customWidth="1"/>
    <col min="2811" max="2811" width="11.7265625" style="10" bestFit="1" customWidth="1"/>
    <col min="2812" max="3065" width="9.1796875" style="10"/>
    <col min="3066" max="3066" width="9.81640625" style="10" bestFit="1" customWidth="1"/>
    <col min="3067" max="3067" width="11.7265625" style="10" bestFit="1" customWidth="1"/>
    <col min="3068" max="3321" width="9.1796875" style="10"/>
    <col min="3322" max="3322" width="9.81640625" style="10" bestFit="1" customWidth="1"/>
    <col min="3323" max="3323" width="11.7265625" style="10" bestFit="1" customWidth="1"/>
    <col min="3324" max="3577" width="9.1796875" style="10"/>
    <col min="3578" max="3578" width="9.81640625" style="10" bestFit="1" customWidth="1"/>
    <col min="3579" max="3579" width="11.7265625" style="10" bestFit="1" customWidth="1"/>
    <col min="3580" max="3833" width="9.1796875" style="10"/>
    <col min="3834" max="3834" width="9.81640625" style="10" bestFit="1" customWidth="1"/>
    <col min="3835" max="3835" width="11.7265625" style="10" bestFit="1" customWidth="1"/>
    <col min="3836" max="4089" width="9.1796875" style="10"/>
    <col min="4090" max="4090" width="9.81640625" style="10" bestFit="1" customWidth="1"/>
    <col min="4091" max="4091" width="11.7265625" style="10" bestFit="1" customWidth="1"/>
    <col min="4092" max="4345" width="9.1796875" style="10"/>
    <col min="4346" max="4346" width="9.81640625" style="10" bestFit="1" customWidth="1"/>
    <col min="4347" max="4347" width="11.7265625" style="10" bestFit="1" customWidth="1"/>
    <col min="4348" max="4601" width="9.1796875" style="10"/>
    <col min="4602" max="4602" width="9.81640625" style="10" bestFit="1" customWidth="1"/>
    <col min="4603" max="4603" width="11.7265625" style="10" bestFit="1" customWidth="1"/>
    <col min="4604" max="4857" width="9.1796875" style="10"/>
    <col min="4858" max="4858" width="9.81640625" style="10" bestFit="1" customWidth="1"/>
    <col min="4859" max="4859" width="11.7265625" style="10" bestFit="1" customWidth="1"/>
    <col min="4860" max="5113" width="9.1796875" style="10"/>
    <col min="5114" max="5114" width="9.81640625" style="10" bestFit="1" customWidth="1"/>
    <col min="5115" max="5115" width="11.7265625" style="10" bestFit="1" customWidth="1"/>
    <col min="5116" max="5369" width="9.1796875" style="10"/>
    <col min="5370" max="5370" width="9.81640625" style="10" bestFit="1" customWidth="1"/>
    <col min="5371" max="5371" width="11.7265625" style="10" bestFit="1" customWidth="1"/>
    <col min="5372" max="5625" width="9.1796875" style="10"/>
    <col min="5626" max="5626" width="9.81640625" style="10" bestFit="1" customWidth="1"/>
    <col min="5627" max="5627" width="11.7265625" style="10" bestFit="1" customWidth="1"/>
    <col min="5628" max="5881" width="9.1796875" style="10"/>
    <col min="5882" max="5882" width="9.81640625" style="10" bestFit="1" customWidth="1"/>
    <col min="5883" max="5883" width="11.7265625" style="10" bestFit="1" customWidth="1"/>
    <col min="5884" max="6137" width="9.1796875" style="10"/>
    <col min="6138" max="6138" width="9.81640625" style="10" bestFit="1" customWidth="1"/>
    <col min="6139" max="6139" width="11.7265625" style="10" bestFit="1" customWidth="1"/>
    <col min="6140" max="6393" width="9.1796875" style="10"/>
    <col min="6394" max="6394" width="9.81640625" style="10" bestFit="1" customWidth="1"/>
    <col min="6395" max="6395" width="11.7265625" style="10" bestFit="1" customWidth="1"/>
    <col min="6396" max="6649" width="9.1796875" style="10"/>
    <col min="6650" max="6650" width="9.81640625" style="10" bestFit="1" customWidth="1"/>
    <col min="6651" max="6651" width="11.7265625" style="10" bestFit="1" customWidth="1"/>
    <col min="6652" max="6905" width="9.1796875" style="10"/>
    <col min="6906" max="6906" width="9.81640625" style="10" bestFit="1" customWidth="1"/>
    <col min="6907" max="6907" width="11.7265625" style="10" bestFit="1" customWidth="1"/>
    <col min="6908" max="7161" width="9.1796875" style="10"/>
    <col min="7162" max="7162" width="9.81640625" style="10" bestFit="1" customWidth="1"/>
    <col min="7163" max="7163" width="11.7265625" style="10" bestFit="1" customWidth="1"/>
    <col min="7164" max="7417" width="9.1796875" style="10"/>
    <col min="7418" max="7418" width="9.81640625" style="10" bestFit="1" customWidth="1"/>
    <col min="7419" max="7419" width="11.7265625" style="10" bestFit="1" customWidth="1"/>
    <col min="7420" max="7673" width="9.1796875" style="10"/>
    <col min="7674" max="7674" width="9.81640625" style="10" bestFit="1" customWidth="1"/>
    <col min="7675" max="7675" width="11.7265625" style="10" bestFit="1" customWidth="1"/>
    <col min="7676" max="7929" width="9.1796875" style="10"/>
    <col min="7930" max="7930" width="9.81640625" style="10" bestFit="1" customWidth="1"/>
    <col min="7931" max="7931" width="11.7265625" style="10" bestFit="1" customWidth="1"/>
    <col min="7932" max="8185" width="9.1796875" style="10"/>
    <col min="8186" max="8186" width="9.81640625" style="10" bestFit="1" customWidth="1"/>
    <col min="8187" max="8187" width="11.7265625" style="10" bestFit="1" customWidth="1"/>
    <col min="8188" max="8441" width="9.1796875" style="10"/>
    <col min="8442" max="8442" width="9.81640625" style="10" bestFit="1" customWidth="1"/>
    <col min="8443" max="8443" width="11.7265625" style="10" bestFit="1" customWidth="1"/>
    <col min="8444" max="8697" width="9.1796875" style="10"/>
    <col min="8698" max="8698" width="9.81640625" style="10" bestFit="1" customWidth="1"/>
    <col min="8699" max="8699" width="11.7265625" style="10" bestFit="1" customWidth="1"/>
    <col min="8700" max="8953" width="9.1796875" style="10"/>
    <col min="8954" max="8954" width="9.81640625" style="10" bestFit="1" customWidth="1"/>
    <col min="8955" max="8955" width="11.7265625" style="10" bestFit="1" customWidth="1"/>
    <col min="8956" max="9209" width="9.1796875" style="10"/>
    <col min="9210" max="9210" width="9.81640625" style="10" bestFit="1" customWidth="1"/>
    <col min="9211" max="9211" width="11.7265625" style="10" bestFit="1" customWidth="1"/>
    <col min="9212" max="9465" width="9.1796875" style="10"/>
    <col min="9466" max="9466" width="9.81640625" style="10" bestFit="1" customWidth="1"/>
    <col min="9467" max="9467" width="11.7265625" style="10" bestFit="1" customWidth="1"/>
    <col min="9468" max="9721" width="9.1796875" style="10"/>
    <col min="9722" max="9722" width="9.81640625" style="10" bestFit="1" customWidth="1"/>
    <col min="9723" max="9723" width="11.7265625" style="10" bestFit="1" customWidth="1"/>
    <col min="9724" max="9977" width="9.1796875" style="10"/>
    <col min="9978" max="9978" width="9.81640625" style="10" bestFit="1" customWidth="1"/>
    <col min="9979" max="9979" width="11.7265625" style="10" bestFit="1" customWidth="1"/>
    <col min="9980" max="10233" width="9.1796875" style="10"/>
    <col min="10234" max="10234" width="9.81640625" style="10" bestFit="1" customWidth="1"/>
    <col min="10235" max="10235" width="11.7265625" style="10" bestFit="1" customWidth="1"/>
    <col min="10236" max="10489" width="9.1796875" style="10"/>
    <col min="10490" max="10490" width="9.81640625" style="10" bestFit="1" customWidth="1"/>
    <col min="10491" max="10491" width="11.7265625" style="10" bestFit="1" customWidth="1"/>
    <col min="10492" max="10745" width="9.1796875" style="10"/>
    <col min="10746" max="10746" width="9.81640625" style="10" bestFit="1" customWidth="1"/>
    <col min="10747" max="10747" width="11.7265625" style="10" bestFit="1" customWidth="1"/>
    <col min="10748" max="11001" width="9.1796875" style="10"/>
    <col min="11002" max="11002" width="9.81640625" style="10" bestFit="1" customWidth="1"/>
    <col min="11003" max="11003" width="11.7265625" style="10" bestFit="1" customWidth="1"/>
    <col min="11004" max="11257" width="9.1796875" style="10"/>
    <col min="11258" max="11258" width="9.81640625" style="10" bestFit="1" customWidth="1"/>
    <col min="11259" max="11259" width="11.7265625" style="10" bestFit="1" customWidth="1"/>
    <col min="11260" max="11513" width="9.1796875" style="10"/>
    <col min="11514" max="11514" width="9.81640625" style="10" bestFit="1" customWidth="1"/>
    <col min="11515" max="11515" width="11.7265625" style="10" bestFit="1" customWidth="1"/>
    <col min="11516" max="11769" width="9.1796875" style="10"/>
    <col min="11770" max="11770" width="9.81640625" style="10" bestFit="1" customWidth="1"/>
    <col min="11771" max="11771" width="11.7265625" style="10" bestFit="1" customWidth="1"/>
    <col min="11772" max="12025" width="9.1796875" style="10"/>
    <col min="12026" max="12026" width="9.81640625" style="10" bestFit="1" customWidth="1"/>
    <col min="12027" max="12027" width="11.7265625" style="10" bestFit="1" customWidth="1"/>
    <col min="12028" max="12281" width="9.1796875" style="10"/>
    <col min="12282" max="12282" width="9.81640625" style="10" bestFit="1" customWidth="1"/>
    <col min="12283" max="12283" width="11.7265625" style="10" bestFit="1" customWidth="1"/>
    <col min="12284" max="12537" width="9.1796875" style="10"/>
    <col min="12538" max="12538" width="9.81640625" style="10" bestFit="1" customWidth="1"/>
    <col min="12539" max="12539" width="11.7265625" style="10" bestFit="1" customWidth="1"/>
    <col min="12540" max="12793" width="9.1796875" style="10"/>
    <col min="12794" max="12794" width="9.81640625" style="10" bestFit="1" customWidth="1"/>
    <col min="12795" max="12795" width="11.7265625" style="10" bestFit="1" customWidth="1"/>
    <col min="12796" max="13049" width="9.1796875" style="10"/>
    <col min="13050" max="13050" width="9.81640625" style="10" bestFit="1" customWidth="1"/>
    <col min="13051" max="13051" width="11.7265625" style="10" bestFit="1" customWidth="1"/>
    <col min="13052" max="13305" width="9.1796875" style="10"/>
    <col min="13306" max="13306" width="9.81640625" style="10" bestFit="1" customWidth="1"/>
    <col min="13307" max="13307" width="11.7265625" style="10" bestFit="1" customWidth="1"/>
    <col min="13308" max="13561" width="9.1796875" style="10"/>
    <col min="13562" max="13562" width="9.81640625" style="10" bestFit="1" customWidth="1"/>
    <col min="13563" max="13563" width="11.7265625" style="10" bestFit="1" customWidth="1"/>
    <col min="13564" max="13817" width="9.1796875" style="10"/>
    <col min="13818" max="13818" width="9.81640625" style="10" bestFit="1" customWidth="1"/>
    <col min="13819" max="13819" width="11.7265625" style="10" bestFit="1" customWidth="1"/>
    <col min="13820" max="14073" width="9.1796875" style="10"/>
    <col min="14074" max="14074" width="9.81640625" style="10" bestFit="1" customWidth="1"/>
    <col min="14075" max="14075" width="11.7265625" style="10" bestFit="1" customWidth="1"/>
    <col min="14076" max="14329" width="9.1796875" style="10"/>
    <col min="14330" max="14330" width="9.81640625" style="10" bestFit="1" customWidth="1"/>
    <col min="14331" max="14331" width="11.7265625" style="10" bestFit="1" customWidth="1"/>
    <col min="14332" max="14585" width="9.1796875" style="10"/>
    <col min="14586" max="14586" width="9.81640625" style="10" bestFit="1" customWidth="1"/>
    <col min="14587" max="14587" width="11.7265625" style="10" bestFit="1" customWidth="1"/>
    <col min="14588" max="14841" width="9.1796875" style="10"/>
    <col min="14842" max="14842" width="9.81640625" style="10" bestFit="1" customWidth="1"/>
    <col min="14843" max="14843" width="11.7265625" style="10" bestFit="1" customWidth="1"/>
    <col min="14844" max="15097" width="9.1796875" style="10"/>
    <col min="15098" max="15098" width="9.81640625" style="10" bestFit="1" customWidth="1"/>
    <col min="15099" max="15099" width="11.7265625" style="10" bestFit="1" customWidth="1"/>
    <col min="15100" max="15353" width="9.1796875" style="10"/>
    <col min="15354" max="15354" width="9.81640625" style="10" bestFit="1" customWidth="1"/>
    <col min="15355" max="15355" width="11.7265625" style="10" bestFit="1" customWidth="1"/>
    <col min="15356" max="15609" width="9.1796875" style="10"/>
    <col min="15610" max="15610" width="9.81640625" style="10" bestFit="1" customWidth="1"/>
    <col min="15611" max="15611" width="11.7265625" style="10" bestFit="1" customWidth="1"/>
    <col min="15612" max="15865" width="9.1796875" style="10"/>
    <col min="15866" max="15866" width="9.81640625" style="10" bestFit="1" customWidth="1"/>
    <col min="15867" max="15867" width="11.7265625" style="10" bestFit="1" customWidth="1"/>
    <col min="15868" max="16121" width="9.1796875" style="10"/>
    <col min="16122" max="16122" width="9.81640625" style="10" bestFit="1" customWidth="1"/>
    <col min="16123" max="16123" width="11.7265625" style="10" bestFit="1" customWidth="1"/>
    <col min="16124" max="16369" width="9.1796875" style="10"/>
    <col min="16370" max="16384" width="9.1796875" style="10" customWidth="1"/>
  </cols>
  <sheetData>
    <row r="1" spans="1:11" x14ac:dyDescent="0.25">
      <c r="A1" s="186" t="s">
        <v>5</v>
      </c>
      <c r="B1" s="176"/>
      <c r="C1" s="176"/>
      <c r="D1" s="176"/>
      <c r="E1" s="176"/>
      <c r="F1" s="176"/>
      <c r="G1" s="176"/>
      <c r="H1" s="176"/>
      <c r="I1" s="176"/>
    </row>
    <row r="2" spans="1:11" x14ac:dyDescent="0.25">
      <c r="A2" s="185" t="s">
        <v>284</v>
      </c>
      <c r="B2" s="178"/>
      <c r="C2" s="178"/>
      <c r="D2" s="178"/>
      <c r="E2" s="178"/>
      <c r="F2" s="178"/>
      <c r="G2" s="178"/>
      <c r="H2" s="178"/>
      <c r="I2" s="178"/>
    </row>
    <row r="3" spans="1:11" x14ac:dyDescent="0.25">
      <c r="A3" s="189" t="s">
        <v>14</v>
      </c>
      <c r="B3" s="190"/>
      <c r="C3" s="190"/>
      <c r="D3" s="190"/>
      <c r="E3" s="190"/>
      <c r="F3" s="190"/>
      <c r="G3" s="190"/>
      <c r="H3" s="190"/>
      <c r="I3" s="190"/>
      <c r="J3" s="191"/>
      <c r="K3" s="191"/>
    </row>
    <row r="4" spans="1:11" x14ac:dyDescent="0.25">
      <c r="A4" s="192" t="s">
        <v>280</v>
      </c>
      <c r="B4" s="193"/>
      <c r="C4" s="193"/>
      <c r="D4" s="193"/>
      <c r="E4" s="193"/>
      <c r="F4" s="193"/>
      <c r="G4" s="193"/>
      <c r="H4" s="193"/>
      <c r="I4" s="193"/>
      <c r="J4" s="194"/>
      <c r="K4" s="194"/>
    </row>
    <row r="5" spans="1:11" ht="27.75" customHeight="1" x14ac:dyDescent="0.25">
      <c r="A5" s="195" t="s">
        <v>2</v>
      </c>
      <c r="B5" s="196"/>
      <c r="C5" s="196"/>
      <c r="D5" s="196"/>
      <c r="E5" s="196"/>
      <c r="F5" s="196"/>
      <c r="G5" s="195" t="s">
        <v>6</v>
      </c>
      <c r="H5" s="197" t="s">
        <v>218</v>
      </c>
      <c r="I5" s="198"/>
      <c r="J5" s="197" t="s">
        <v>209</v>
      </c>
      <c r="K5" s="198"/>
    </row>
    <row r="6" spans="1:11" x14ac:dyDescent="0.25">
      <c r="A6" s="196"/>
      <c r="B6" s="196"/>
      <c r="C6" s="196"/>
      <c r="D6" s="196"/>
      <c r="E6" s="196"/>
      <c r="F6" s="196"/>
      <c r="G6" s="196"/>
      <c r="H6" s="35" t="s">
        <v>207</v>
      </c>
      <c r="I6" s="35" t="s">
        <v>208</v>
      </c>
      <c r="J6" s="35" t="s">
        <v>207</v>
      </c>
      <c r="K6" s="35" t="s">
        <v>208</v>
      </c>
    </row>
    <row r="7" spans="1:11" x14ac:dyDescent="0.25">
      <c r="A7" s="187">
        <v>1</v>
      </c>
      <c r="B7" s="188"/>
      <c r="C7" s="188"/>
      <c r="D7" s="188"/>
      <c r="E7" s="188"/>
      <c r="F7" s="188"/>
      <c r="G7" s="11">
        <v>2</v>
      </c>
      <c r="H7" s="35">
        <v>3</v>
      </c>
      <c r="I7" s="35">
        <v>4</v>
      </c>
      <c r="J7" s="35">
        <v>5</v>
      </c>
      <c r="K7" s="35">
        <v>6</v>
      </c>
    </row>
    <row r="8" spans="1:11" ht="13" x14ac:dyDescent="0.25">
      <c r="A8" s="172" t="s">
        <v>223</v>
      </c>
      <c r="B8" s="173"/>
      <c r="C8" s="173"/>
      <c r="D8" s="173"/>
      <c r="E8" s="173"/>
      <c r="F8" s="173"/>
      <c r="G8" s="5">
        <v>1</v>
      </c>
      <c r="H8" s="29">
        <f>H9+H16</f>
        <v>5103214</v>
      </c>
      <c r="I8" s="29">
        <f>I9+I16</f>
        <v>5103214</v>
      </c>
      <c r="J8" s="29">
        <f>J9+J16</f>
        <v>7575948</v>
      </c>
      <c r="K8" s="29">
        <f>K9+K16</f>
        <v>7575948</v>
      </c>
    </row>
    <row r="9" spans="1:11" x14ac:dyDescent="0.25">
      <c r="A9" s="173" t="s">
        <v>72</v>
      </c>
      <c r="B9" s="173"/>
      <c r="C9" s="173"/>
      <c r="D9" s="173"/>
      <c r="E9" s="173"/>
      <c r="F9" s="173"/>
      <c r="G9" s="9">
        <v>2</v>
      </c>
      <c r="H9" s="32">
        <f>SUM(H10:H15)</f>
        <v>3283921</v>
      </c>
      <c r="I9" s="32">
        <f>SUM(I10:I15)</f>
        <v>3283921</v>
      </c>
      <c r="J9" s="32">
        <f>SUM(J10:J15)</f>
        <v>5571470</v>
      </c>
      <c r="K9" s="32">
        <f>SUM(K10:K15)</f>
        <v>5571470</v>
      </c>
    </row>
    <row r="10" spans="1:11" x14ac:dyDescent="0.25">
      <c r="A10" s="165" t="s">
        <v>73</v>
      </c>
      <c r="B10" s="165"/>
      <c r="C10" s="165"/>
      <c r="D10" s="165"/>
      <c r="E10" s="165"/>
      <c r="F10" s="165"/>
      <c r="G10" s="7">
        <v>3</v>
      </c>
      <c r="H10" s="31">
        <v>1483006</v>
      </c>
      <c r="I10" s="101">
        <v>1483006</v>
      </c>
      <c r="J10" s="101">
        <v>3271951</v>
      </c>
      <c r="K10" s="101">
        <v>3271951</v>
      </c>
    </row>
    <row r="11" spans="1:11" x14ac:dyDescent="0.25">
      <c r="A11" s="165" t="s">
        <v>74</v>
      </c>
      <c r="B11" s="165"/>
      <c r="C11" s="165"/>
      <c r="D11" s="165"/>
      <c r="E11" s="165"/>
      <c r="F11" s="165"/>
      <c r="G11" s="7">
        <v>4</v>
      </c>
      <c r="H11" s="31">
        <v>1477500</v>
      </c>
      <c r="I11" s="101">
        <v>1477500</v>
      </c>
      <c r="J11" s="101">
        <v>1830755</v>
      </c>
      <c r="K11" s="101">
        <v>1830755</v>
      </c>
    </row>
    <row r="12" spans="1:11" x14ac:dyDescent="0.25">
      <c r="A12" s="165" t="s">
        <v>75</v>
      </c>
      <c r="B12" s="165"/>
      <c r="C12" s="165"/>
      <c r="D12" s="165"/>
      <c r="E12" s="165"/>
      <c r="F12" s="165"/>
      <c r="G12" s="7">
        <v>5</v>
      </c>
      <c r="H12" s="31">
        <v>220804</v>
      </c>
      <c r="I12" s="31">
        <v>220804</v>
      </c>
      <c r="J12" s="31">
        <v>377268</v>
      </c>
      <c r="K12" s="31">
        <v>377268</v>
      </c>
    </row>
    <row r="13" spans="1:11" x14ac:dyDescent="0.25">
      <c r="A13" s="165" t="s">
        <v>76</v>
      </c>
      <c r="B13" s="165"/>
      <c r="C13" s="165"/>
      <c r="D13" s="165"/>
      <c r="E13" s="165"/>
      <c r="F13" s="165"/>
      <c r="G13" s="7">
        <v>6</v>
      </c>
      <c r="H13" s="31">
        <v>0</v>
      </c>
      <c r="I13" s="31">
        <v>0</v>
      </c>
      <c r="J13" s="31">
        <v>0</v>
      </c>
      <c r="K13" s="31">
        <v>0</v>
      </c>
    </row>
    <row r="14" spans="1:11" x14ac:dyDescent="0.25">
      <c r="A14" s="165" t="s">
        <v>77</v>
      </c>
      <c r="B14" s="165"/>
      <c r="C14" s="165"/>
      <c r="D14" s="165"/>
      <c r="E14" s="165"/>
      <c r="F14" s="165"/>
      <c r="G14" s="7">
        <v>7</v>
      </c>
      <c r="H14" s="31">
        <v>0</v>
      </c>
      <c r="I14" s="31">
        <v>0</v>
      </c>
      <c r="J14" s="31">
        <v>0</v>
      </c>
      <c r="K14" s="31">
        <v>0</v>
      </c>
    </row>
    <row r="15" spans="1:11" x14ac:dyDescent="0.25">
      <c r="A15" s="165" t="s">
        <v>78</v>
      </c>
      <c r="B15" s="165"/>
      <c r="C15" s="165"/>
      <c r="D15" s="165"/>
      <c r="E15" s="165"/>
      <c r="F15" s="165"/>
      <c r="G15" s="7">
        <v>8</v>
      </c>
      <c r="H15" s="31">
        <v>102611</v>
      </c>
      <c r="I15" s="31">
        <v>102611</v>
      </c>
      <c r="J15" s="31">
        <v>91496</v>
      </c>
      <c r="K15" s="31">
        <v>91496</v>
      </c>
    </row>
    <row r="16" spans="1:11" x14ac:dyDescent="0.25">
      <c r="A16" s="173" t="s">
        <v>79</v>
      </c>
      <c r="B16" s="173"/>
      <c r="C16" s="173"/>
      <c r="D16" s="173"/>
      <c r="E16" s="173"/>
      <c r="F16" s="173"/>
      <c r="G16" s="9">
        <v>9</v>
      </c>
      <c r="H16" s="32">
        <f>H17+H18+H19</f>
        <v>1819293</v>
      </c>
      <c r="I16" s="32">
        <f>I17+I18+I19</f>
        <v>1819293</v>
      </c>
      <c r="J16" s="32">
        <f>J17+J18+J19</f>
        <v>2004478</v>
      </c>
      <c r="K16" s="32">
        <f>K17+K18+K19</f>
        <v>2004478</v>
      </c>
    </row>
    <row r="17" spans="1:11" x14ac:dyDescent="0.25">
      <c r="A17" s="165" t="s">
        <v>80</v>
      </c>
      <c r="B17" s="165"/>
      <c r="C17" s="165"/>
      <c r="D17" s="165"/>
      <c r="E17" s="165"/>
      <c r="F17" s="165"/>
      <c r="G17" s="7">
        <v>10</v>
      </c>
      <c r="H17" s="31">
        <v>0</v>
      </c>
      <c r="I17" s="31">
        <v>0</v>
      </c>
      <c r="J17" s="31">
        <v>0</v>
      </c>
      <c r="K17" s="31">
        <v>0</v>
      </c>
    </row>
    <row r="18" spans="1:11" x14ac:dyDescent="0.25">
      <c r="A18" s="165" t="s">
        <v>81</v>
      </c>
      <c r="B18" s="165"/>
      <c r="C18" s="165"/>
      <c r="D18" s="165"/>
      <c r="E18" s="165"/>
      <c r="F18" s="165"/>
      <c r="G18" s="7">
        <v>11</v>
      </c>
      <c r="H18" s="31">
        <v>1417773</v>
      </c>
      <c r="I18" s="31">
        <v>1417773</v>
      </c>
      <c r="J18" s="31">
        <v>1586713</v>
      </c>
      <c r="K18" s="31">
        <v>1586713</v>
      </c>
    </row>
    <row r="19" spans="1:11" x14ac:dyDescent="0.25">
      <c r="A19" s="165" t="s">
        <v>82</v>
      </c>
      <c r="B19" s="165"/>
      <c r="C19" s="165"/>
      <c r="D19" s="165"/>
      <c r="E19" s="165"/>
      <c r="F19" s="165"/>
      <c r="G19" s="7">
        <v>12</v>
      </c>
      <c r="H19" s="31">
        <v>401520</v>
      </c>
      <c r="I19" s="31">
        <v>401520</v>
      </c>
      <c r="J19" s="31">
        <v>417765</v>
      </c>
      <c r="K19" s="31">
        <v>417765</v>
      </c>
    </row>
    <row r="20" spans="1:11" ht="13" x14ac:dyDescent="0.25">
      <c r="A20" s="172" t="s">
        <v>83</v>
      </c>
      <c r="B20" s="173"/>
      <c r="C20" s="173"/>
      <c r="D20" s="173"/>
      <c r="E20" s="173"/>
      <c r="F20" s="173"/>
      <c r="G20" s="5">
        <v>13</v>
      </c>
      <c r="H20" s="29">
        <f>H21+H24+H28+H29+H30+H33+H34</f>
        <v>5546057</v>
      </c>
      <c r="I20" s="29">
        <f>I21+I24+I28+I29+I30+I33+I34</f>
        <v>5546057</v>
      </c>
      <c r="J20" s="29">
        <f>J21+J24+J28+J29+J30+J33+J34</f>
        <v>5924267</v>
      </c>
      <c r="K20" s="29">
        <f>K21+K24+K28+K29+K30+K33+K34</f>
        <v>5924267</v>
      </c>
    </row>
    <row r="21" spans="1:11" x14ac:dyDescent="0.25">
      <c r="A21" s="173" t="s">
        <v>84</v>
      </c>
      <c r="B21" s="173"/>
      <c r="C21" s="173"/>
      <c r="D21" s="173"/>
      <c r="E21" s="173"/>
      <c r="F21" s="173"/>
      <c r="G21" s="9">
        <v>14</v>
      </c>
      <c r="H21" s="32">
        <f>H22+H23</f>
        <v>1812153</v>
      </c>
      <c r="I21" s="32">
        <f>I22+I23</f>
        <v>1812153</v>
      </c>
      <c r="J21" s="32">
        <f>J22+J23</f>
        <v>1737306</v>
      </c>
      <c r="K21" s="32">
        <f>K22+K23</f>
        <v>1737306</v>
      </c>
    </row>
    <row r="22" spans="1:11" x14ac:dyDescent="0.25">
      <c r="A22" s="165" t="s">
        <v>85</v>
      </c>
      <c r="B22" s="165"/>
      <c r="C22" s="165"/>
      <c r="D22" s="165"/>
      <c r="E22" s="165"/>
      <c r="F22" s="165"/>
      <c r="G22" s="7">
        <v>15</v>
      </c>
      <c r="H22" s="31">
        <v>144073</v>
      </c>
      <c r="I22" s="31">
        <v>144073</v>
      </c>
      <c r="J22" s="31">
        <v>153150</v>
      </c>
      <c r="K22" s="31">
        <v>153150</v>
      </c>
    </row>
    <row r="23" spans="1:11" x14ac:dyDescent="0.25">
      <c r="A23" s="165" t="s">
        <v>86</v>
      </c>
      <c r="B23" s="165"/>
      <c r="C23" s="165"/>
      <c r="D23" s="165"/>
      <c r="E23" s="165"/>
      <c r="F23" s="165"/>
      <c r="G23" s="7">
        <v>16</v>
      </c>
      <c r="H23" s="31">
        <v>1668080</v>
      </c>
      <c r="I23" s="31">
        <v>1668080</v>
      </c>
      <c r="J23" s="31">
        <v>1584156</v>
      </c>
      <c r="K23" s="31">
        <v>1584156</v>
      </c>
    </row>
    <row r="24" spans="1:11" x14ac:dyDescent="0.25">
      <c r="A24" s="173" t="s">
        <v>221</v>
      </c>
      <c r="B24" s="173"/>
      <c r="C24" s="173"/>
      <c r="D24" s="173"/>
      <c r="E24" s="173"/>
      <c r="F24" s="173"/>
      <c r="G24" s="9">
        <v>17</v>
      </c>
      <c r="H24" s="32">
        <f>H25+H26+H27</f>
        <v>2492523</v>
      </c>
      <c r="I24" s="32">
        <f>I25+I26+I27</f>
        <v>2492523</v>
      </c>
      <c r="J24" s="32">
        <f>J25+J26+J27</f>
        <v>2906105</v>
      </c>
      <c r="K24" s="32">
        <f>K25+K26+K27</f>
        <v>2906105</v>
      </c>
    </row>
    <row r="25" spans="1:11" x14ac:dyDescent="0.25">
      <c r="A25" s="165" t="s">
        <v>87</v>
      </c>
      <c r="B25" s="165"/>
      <c r="C25" s="165"/>
      <c r="D25" s="165"/>
      <c r="E25" s="165"/>
      <c r="F25" s="165"/>
      <c r="G25" s="7">
        <v>18</v>
      </c>
      <c r="H25" s="99">
        <v>1671664</v>
      </c>
      <c r="I25" s="99">
        <v>1671664</v>
      </c>
      <c r="J25" s="99">
        <v>2057089</v>
      </c>
      <c r="K25" s="99">
        <v>2057089</v>
      </c>
    </row>
    <row r="26" spans="1:11" x14ac:dyDescent="0.25">
      <c r="A26" s="165" t="s">
        <v>88</v>
      </c>
      <c r="B26" s="165"/>
      <c r="C26" s="165"/>
      <c r="D26" s="165"/>
      <c r="E26" s="165"/>
      <c r="F26" s="165"/>
      <c r="G26" s="7">
        <v>19</v>
      </c>
      <c r="H26" s="99">
        <v>607744</v>
      </c>
      <c r="I26" s="99">
        <v>607744</v>
      </c>
      <c r="J26" s="99">
        <v>636730</v>
      </c>
      <c r="K26" s="99">
        <v>636730</v>
      </c>
    </row>
    <row r="27" spans="1:11" x14ac:dyDescent="0.25">
      <c r="A27" s="165" t="s">
        <v>89</v>
      </c>
      <c r="B27" s="165"/>
      <c r="C27" s="165"/>
      <c r="D27" s="165"/>
      <c r="E27" s="165"/>
      <c r="F27" s="165"/>
      <c r="G27" s="7">
        <v>20</v>
      </c>
      <c r="H27" s="99">
        <v>213115</v>
      </c>
      <c r="I27" s="99">
        <v>213115</v>
      </c>
      <c r="J27" s="99">
        <v>212286</v>
      </c>
      <c r="K27" s="99">
        <v>212286</v>
      </c>
    </row>
    <row r="28" spans="1:11" x14ac:dyDescent="0.25">
      <c r="A28" s="165" t="s">
        <v>90</v>
      </c>
      <c r="B28" s="165"/>
      <c r="C28" s="165"/>
      <c r="D28" s="165"/>
      <c r="E28" s="165"/>
      <c r="F28" s="165"/>
      <c r="G28" s="7">
        <v>21</v>
      </c>
      <c r="H28" s="99">
        <v>462291</v>
      </c>
      <c r="I28" s="99">
        <v>462291</v>
      </c>
      <c r="J28" s="99">
        <v>488084</v>
      </c>
      <c r="K28" s="99">
        <v>488084</v>
      </c>
    </row>
    <row r="29" spans="1:11" x14ac:dyDescent="0.25">
      <c r="A29" s="165" t="s">
        <v>91</v>
      </c>
      <c r="B29" s="165"/>
      <c r="C29" s="165"/>
      <c r="D29" s="165"/>
      <c r="E29" s="165"/>
      <c r="F29" s="165"/>
      <c r="G29" s="7">
        <v>22</v>
      </c>
      <c r="H29" s="99">
        <v>776368</v>
      </c>
      <c r="I29" s="99">
        <v>776368</v>
      </c>
      <c r="J29" s="99">
        <v>706878</v>
      </c>
      <c r="K29" s="99">
        <v>706878</v>
      </c>
    </row>
    <row r="30" spans="1:11" x14ac:dyDescent="0.25">
      <c r="A30" s="173" t="s">
        <v>92</v>
      </c>
      <c r="B30" s="173"/>
      <c r="C30" s="173"/>
      <c r="D30" s="173"/>
      <c r="E30" s="173"/>
      <c r="F30" s="173"/>
      <c r="G30" s="9">
        <v>23</v>
      </c>
      <c r="H30" s="32">
        <f>H31+H32</f>
        <v>2470</v>
      </c>
      <c r="I30" s="32">
        <f>I31+I32</f>
        <v>2470</v>
      </c>
      <c r="J30" s="32">
        <f>J31+J32</f>
        <v>53285</v>
      </c>
      <c r="K30" s="32">
        <f>K31+K32</f>
        <v>53285</v>
      </c>
    </row>
    <row r="31" spans="1:11" x14ac:dyDescent="0.25">
      <c r="A31" s="165" t="s">
        <v>93</v>
      </c>
      <c r="B31" s="165"/>
      <c r="C31" s="165"/>
      <c r="D31" s="165"/>
      <c r="E31" s="165"/>
      <c r="F31" s="165"/>
      <c r="G31" s="7">
        <v>24</v>
      </c>
      <c r="H31" s="31">
        <v>0</v>
      </c>
      <c r="I31" s="31">
        <v>0</v>
      </c>
      <c r="J31" s="31">
        <v>0</v>
      </c>
      <c r="K31" s="31">
        <v>0</v>
      </c>
    </row>
    <row r="32" spans="1:11" x14ac:dyDescent="0.25">
      <c r="A32" s="165" t="s">
        <v>94</v>
      </c>
      <c r="B32" s="165"/>
      <c r="C32" s="165"/>
      <c r="D32" s="165"/>
      <c r="E32" s="165"/>
      <c r="F32" s="165"/>
      <c r="G32" s="7">
        <v>25</v>
      </c>
      <c r="H32" s="31">
        <v>2470</v>
      </c>
      <c r="I32" s="31">
        <v>2470</v>
      </c>
      <c r="J32" s="31">
        <v>53285</v>
      </c>
      <c r="K32" s="31">
        <v>53285</v>
      </c>
    </row>
    <row r="33" spans="1:11" x14ac:dyDescent="0.25">
      <c r="A33" s="165" t="s">
        <v>95</v>
      </c>
      <c r="B33" s="165"/>
      <c r="C33" s="165"/>
      <c r="D33" s="165"/>
      <c r="E33" s="165"/>
      <c r="F33" s="165"/>
      <c r="G33" s="7">
        <v>26</v>
      </c>
      <c r="H33" s="31">
        <v>0</v>
      </c>
      <c r="I33" s="31">
        <v>0</v>
      </c>
      <c r="J33" s="31">
        <v>0</v>
      </c>
      <c r="K33" s="31">
        <v>0</v>
      </c>
    </row>
    <row r="34" spans="1:11" x14ac:dyDescent="0.25">
      <c r="A34" s="165" t="s">
        <v>96</v>
      </c>
      <c r="B34" s="165"/>
      <c r="C34" s="165"/>
      <c r="D34" s="165"/>
      <c r="E34" s="165"/>
      <c r="F34" s="165"/>
      <c r="G34" s="7">
        <v>27</v>
      </c>
      <c r="H34" s="31">
        <v>252</v>
      </c>
      <c r="I34" s="31">
        <v>252</v>
      </c>
      <c r="J34" s="31">
        <v>32609</v>
      </c>
      <c r="K34" s="31">
        <v>32609</v>
      </c>
    </row>
    <row r="35" spans="1:11" ht="13" x14ac:dyDescent="0.25">
      <c r="A35" s="172" t="s">
        <v>97</v>
      </c>
      <c r="B35" s="173"/>
      <c r="C35" s="173"/>
      <c r="D35" s="173"/>
      <c r="E35" s="173"/>
      <c r="F35" s="173"/>
      <c r="G35" s="5">
        <v>28</v>
      </c>
      <c r="H35" s="29">
        <f>SUM(H36:H41)</f>
        <v>471178</v>
      </c>
      <c r="I35" s="29">
        <f t="shared" ref="I35:K35" si="0">SUM(I36:I41)</f>
        <v>471178</v>
      </c>
      <c r="J35" s="29">
        <f t="shared" si="0"/>
        <v>14168</v>
      </c>
      <c r="K35" s="29">
        <f t="shared" si="0"/>
        <v>14168</v>
      </c>
    </row>
    <row r="36" spans="1:11" x14ac:dyDescent="0.25">
      <c r="A36" s="165" t="s">
        <v>98</v>
      </c>
      <c r="B36" s="165"/>
      <c r="C36" s="165"/>
      <c r="D36" s="165"/>
      <c r="E36" s="165"/>
      <c r="F36" s="165"/>
      <c r="G36" s="7">
        <v>29</v>
      </c>
      <c r="H36" s="31">
        <v>14</v>
      </c>
      <c r="I36" s="31">
        <v>14</v>
      </c>
      <c r="J36" s="31">
        <v>4446</v>
      </c>
      <c r="K36" s="31">
        <v>4446</v>
      </c>
    </row>
    <row r="37" spans="1:11" x14ac:dyDescent="0.25">
      <c r="A37" s="165" t="s">
        <v>99</v>
      </c>
      <c r="B37" s="165"/>
      <c r="C37" s="165"/>
      <c r="D37" s="165"/>
      <c r="E37" s="165"/>
      <c r="F37" s="165"/>
      <c r="G37" s="7">
        <v>30</v>
      </c>
      <c r="H37" s="31">
        <v>10069</v>
      </c>
      <c r="I37" s="31">
        <v>10069</v>
      </c>
      <c r="J37" s="31">
        <v>2341</v>
      </c>
      <c r="K37" s="31">
        <v>2341</v>
      </c>
    </row>
    <row r="38" spans="1:11" x14ac:dyDescent="0.25">
      <c r="A38" s="165" t="s">
        <v>100</v>
      </c>
      <c r="B38" s="165"/>
      <c r="C38" s="165"/>
      <c r="D38" s="165"/>
      <c r="E38" s="165"/>
      <c r="F38" s="165"/>
      <c r="G38" s="7">
        <v>31</v>
      </c>
      <c r="H38" s="31">
        <v>0</v>
      </c>
      <c r="I38" s="31">
        <v>0</v>
      </c>
      <c r="J38" s="31">
        <v>0</v>
      </c>
      <c r="K38" s="31">
        <v>0</v>
      </c>
    </row>
    <row r="39" spans="1:11" x14ac:dyDescent="0.25">
      <c r="A39" s="165" t="s">
        <v>101</v>
      </c>
      <c r="B39" s="165"/>
      <c r="C39" s="165"/>
      <c r="D39" s="165"/>
      <c r="E39" s="165"/>
      <c r="F39" s="165"/>
      <c r="G39" s="7">
        <v>32</v>
      </c>
      <c r="H39" s="31">
        <v>458710</v>
      </c>
      <c r="I39" s="31">
        <v>458710</v>
      </c>
      <c r="J39" s="31">
        <v>0</v>
      </c>
      <c r="K39" s="31">
        <v>0</v>
      </c>
    </row>
    <row r="40" spans="1:11" x14ac:dyDescent="0.25">
      <c r="A40" s="165" t="s">
        <v>102</v>
      </c>
      <c r="B40" s="165"/>
      <c r="C40" s="165"/>
      <c r="D40" s="165"/>
      <c r="E40" s="165"/>
      <c r="F40" s="165"/>
      <c r="G40" s="7">
        <v>33</v>
      </c>
      <c r="H40" s="31">
        <v>0</v>
      </c>
      <c r="I40" s="31">
        <v>0</v>
      </c>
      <c r="J40" s="31">
        <v>0</v>
      </c>
      <c r="K40" s="31">
        <v>0</v>
      </c>
    </row>
    <row r="41" spans="1:11" x14ac:dyDescent="0.25">
      <c r="A41" s="165" t="s">
        <v>103</v>
      </c>
      <c r="B41" s="165"/>
      <c r="C41" s="165"/>
      <c r="D41" s="165"/>
      <c r="E41" s="165"/>
      <c r="F41" s="165"/>
      <c r="G41" s="7">
        <v>34</v>
      </c>
      <c r="H41" s="31">
        <v>2385</v>
      </c>
      <c r="I41" s="31">
        <v>2385</v>
      </c>
      <c r="J41" s="31">
        <v>7381</v>
      </c>
      <c r="K41" s="31">
        <v>7381</v>
      </c>
    </row>
    <row r="42" spans="1:11" ht="13" x14ac:dyDescent="0.25">
      <c r="A42" s="172" t="s">
        <v>104</v>
      </c>
      <c r="B42" s="173"/>
      <c r="C42" s="173"/>
      <c r="D42" s="173"/>
      <c r="E42" s="173"/>
      <c r="F42" s="173"/>
      <c r="G42" s="5">
        <v>35</v>
      </c>
      <c r="H42" s="29">
        <f>H43+H44+H45+H46+H47</f>
        <v>19180</v>
      </c>
      <c r="I42" s="29">
        <f>I43+I44+I45+I46+I47</f>
        <v>19180</v>
      </c>
      <c r="J42" s="29">
        <f>J43+J44+J45+J46+J47</f>
        <v>745634</v>
      </c>
      <c r="K42" s="29">
        <f>K43+K44+K45+K46+K47</f>
        <v>745634</v>
      </c>
    </row>
    <row r="43" spans="1:11" x14ac:dyDescent="0.25">
      <c r="A43" s="165" t="s">
        <v>105</v>
      </c>
      <c r="B43" s="165"/>
      <c r="C43" s="165"/>
      <c r="D43" s="165"/>
      <c r="E43" s="165"/>
      <c r="F43" s="165"/>
      <c r="G43" s="7">
        <v>36</v>
      </c>
      <c r="H43" s="31">
        <v>0</v>
      </c>
      <c r="I43" s="31">
        <v>0</v>
      </c>
      <c r="J43" s="31">
        <v>2019</v>
      </c>
      <c r="K43" s="31">
        <v>2019</v>
      </c>
    </row>
    <row r="44" spans="1:11" ht="12.75" customHeight="1" x14ac:dyDescent="0.25">
      <c r="A44" s="165" t="s">
        <v>106</v>
      </c>
      <c r="B44" s="165"/>
      <c r="C44" s="165"/>
      <c r="D44" s="165"/>
      <c r="E44" s="165"/>
      <c r="F44" s="165"/>
      <c r="G44" s="7">
        <v>37</v>
      </c>
      <c r="H44" s="31">
        <v>19180</v>
      </c>
      <c r="I44" s="31">
        <v>19180</v>
      </c>
      <c r="J44" s="31">
        <v>44024</v>
      </c>
      <c r="K44" s="31">
        <v>44024</v>
      </c>
    </row>
    <row r="45" spans="1:11" ht="13.15" customHeight="1" x14ac:dyDescent="0.25">
      <c r="A45" s="165" t="s">
        <v>107</v>
      </c>
      <c r="B45" s="165"/>
      <c r="C45" s="165"/>
      <c r="D45" s="165"/>
      <c r="E45" s="165"/>
      <c r="F45" s="165"/>
      <c r="G45" s="7">
        <v>38</v>
      </c>
      <c r="H45" s="31">
        <v>0</v>
      </c>
      <c r="I45" s="31">
        <v>0</v>
      </c>
      <c r="J45" s="31">
        <v>486205</v>
      </c>
      <c r="K45" s="31">
        <v>486205</v>
      </c>
    </row>
    <row r="46" spans="1:11" x14ac:dyDescent="0.25">
      <c r="A46" s="165" t="s">
        <v>108</v>
      </c>
      <c r="B46" s="165"/>
      <c r="C46" s="165"/>
      <c r="D46" s="165"/>
      <c r="E46" s="165"/>
      <c r="F46" s="165"/>
      <c r="G46" s="7">
        <v>39</v>
      </c>
      <c r="H46" s="31">
        <v>0</v>
      </c>
      <c r="I46" s="31">
        <v>0</v>
      </c>
      <c r="J46" s="31">
        <v>0</v>
      </c>
      <c r="K46" s="31">
        <v>0</v>
      </c>
    </row>
    <row r="47" spans="1:11" x14ac:dyDescent="0.25">
      <c r="A47" s="165" t="s">
        <v>109</v>
      </c>
      <c r="B47" s="165"/>
      <c r="C47" s="165"/>
      <c r="D47" s="165"/>
      <c r="E47" s="165"/>
      <c r="F47" s="165"/>
      <c r="G47" s="7">
        <v>40</v>
      </c>
      <c r="H47" s="31">
        <v>0</v>
      </c>
      <c r="I47" s="31">
        <v>0</v>
      </c>
      <c r="J47" s="31">
        <v>213386</v>
      </c>
      <c r="K47" s="31">
        <v>213386</v>
      </c>
    </row>
    <row r="48" spans="1:11" ht="13" x14ac:dyDescent="0.25">
      <c r="A48" s="172" t="s">
        <v>110</v>
      </c>
      <c r="B48" s="173"/>
      <c r="C48" s="173"/>
      <c r="D48" s="173"/>
      <c r="E48" s="173"/>
      <c r="F48" s="173"/>
      <c r="G48" s="5">
        <v>41</v>
      </c>
      <c r="H48" s="29">
        <f>H8+H35</f>
        <v>5574392</v>
      </c>
      <c r="I48" s="29">
        <f>I8+I35</f>
        <v>5574392</v>
      </c>
      <c r="J48" s="29">
        <f>J8+J35</f>
        <v>7590116</v>
      </c>
      <c r="K48" s="29">
        <f>K8+K35</f>
        <v>7590116</v>
      </c>
    </row>
    <row r="49" spans="1:11" ht="13" x14ac:dyDescent="0.25">
      <c r="A49" s="172" t="s">
        <v>111</v>
      </c>
      <c r="B49" s="173"/>
      <c r="C49" s="173"/>
      <c r="D49" s="173"/>
      <c r="E49" s="173"/>
      <c r="F49" s="173"/>
      <c r="G49" s="5">
        <v>42</v>
      </c>
      <c r="H49" s="29">
        <f>H42+H20</f>
        <v>5565237</v>
      </c>
      <c r="I49" s="29">
        <f>I42+I20</f>
        <v>5565237</v>
      </c>
      <c r="J49" s="29">
        <f>J42+J20</f>
        <v>6669901</v>
      </c>
      <c r="K49" s="29">
        <f>K42+K20</f>
        <v>6669901</v>
      </c>
    </row>
    <row r="50" spans="1:11" ht="13" x14ac:dyDescent="0.25">
      <c r="A50" s="164" t="s">
        <v>112</v>
      </c>
      <c r="B50" s="165"/>
      <c r="C50" s="165"/>
      <c r="D50" s="165"/>
      <c r="E50" s="165"/>
      <c r="F50" s="165"/>
      <c r="G50" s="6">
        <v>43</v>
      </c>
      <c r="H50" s="30">
        <v>-9451</v>
      </c>
      <c r="I50" s="30">
        <v>-9451</v>
      </c>
      <c r="J50" s="30">
        <v>64809</v>
      </c>
      <c r="K50" s="30">
        <v>64809</v>
      </c>
    </row>
    <row r="51" spans="1:11" ht="13" x14ac:dyDescent="0.25">
      <c r="A51" s="172" t="s">
        <v>113</v>
      </c>
      <c r="B51" s="173"/>
      <c r="C51" s="173"/>
      <c r="D51" s="173"/>
      <c r="E51" s="173"/>
      <c r="F51" s="173"/>
      <c r="G51" s="5">
        <v>44</v>
      </c>
      <c r="H51" s="29">
        <f>H48-H49+H50</f>
        <v>-296</v>
      </c>
      <c r="I51" s="29">
        <f>I48-I49+I50</f>
        <v>-296</v>
      </c>
      <c r="J51" s="29">
        <f>J48-J49+J50</f>
        <v>985024</v>
      </c>
      <c r="K51" s="29">
        <f>K48-K49+K50</f>
        <v>985024</v>
      </c>
    </row>
    <row r="52" spans="1:11" ht="13" x14ac:dyDescent="0.25">
      <c r="A52" s="164" t="s">
        <v>114</v>
      </c>
      <c r="B52" s="165"/>
      <c r="C52" s="165"/>
      <c r="D52" s="165"/>
      <c r="E52" s="165"/>
      <c r="F52" s="165"/>
      <c r="G52" s="6">
        <v>45</v>
      </c>
      <c r="H52" s="30">
        <v>-9923</v>
      </c>
      <c r="I52" s="30">
        <v>-9923</v>
      </c>
      <c r="J52" s="30">
        <v>104576</v>
      </c>
      <c r="K52" s="30">
        <v>104576</v>
      </c>
    </row>
    <row r="53" spans="1:11" ht="13" x14ac:dyDescent="0.25">
      <c r="A53" s="172" t="s">
        <v>115</v>
      </c>
      <c r="B53" s="173"/>
      <c r="C53" s="173"/>
      <c r="D53" s="173"/>
      <c r="E53" s="173"/>
      <c r="F53" s="173"/>
      <c r="G53" s="5">
        <v>46</v>
      </c>
      <c r="H53" s="29">
        <f>H51-H52</f>
        <v>9627</v>
      </c>
      <c r="I53" s="29">
        <f>I51-I52</f>
        <v>9627</v>
      </c>
      <c r="J53" s="29">
        <f>J51-J52</f>
        <v>880448</v>
      </c>
      <c r="K53" s="29">
        <f>K51-K52</f>
        <v>880448</v>
      </c>
    </row>
    <row r="54" spans="1:11" ht="12.75" customHeight="1" x14ac:dyDescent="0.25">
      <c r="A54" s="164" t="s">
        <v>116</v>
      </c>
      <c r="B54" s="165"/>
      <c r="C54" s="165"/>
      <c r="D54" s="165"/>
      <c r="E54" s="165"/>
      <c r="F54" s="165"/>
      <c r="G54" s="6">
        <v>47</v>
      </c>
      <c r="H54" s="30">
        <v>0</v>
      </c>
      <c r="I54" s="30">
        <v>0</v>
      </c>
      <c r="J54" s="30">
        <v>0</v>
      </c>
      <c r="K54" s="30">
        <v>0</v>
      </c>
    </row>
    <row r="55" spans="1:11" ht="12.75" customHeight="1" x14ac:dyDescent="0.25">
      <c r="A55" s="164" t="s">
        <v>117</v>
      </c>
      <c r="B55" s="165"/>
      <c r="C55" s="165"/>
      <c r="D55" s="165"/>
      <c r="E55" s="165"/>
      <c r="F55" s="165"/>
      <c r="G55" s="6">
        <v>48</v>
      </c>
      <c r="H55" s="30">
        <v>0</v>
      </c>
      <c r="I55" s="30">
        <v>0</v>
      </c>
      <c r="J55" s="30">
        <v>0</v>
      </c>
      <c r="K55" s="31">
        <v>0</v>
      </c>
    </row>
    <row r="56" spans="1:11" ht="27" customHeight="1" x14ac:dyDescent="0.25">
      <c r="A56" s="164" t="s">
        <v>118</v>
      </c>
      <c r="B56" s="165"/>
      <c r="C56" s="165"/>
      <c r="D56" s="165"/>
      <c r="E56" s="165"/>
      <c r="F56" s="165"/>
      <c r="G56" s="6">
        <v>49</v>
      </c>
      <c r="H56" s="30">
        <v>0</v>
      </c>
      <c r="I56" s="30">
        <v>0</v>
      </c>
      <c r="J56" s="30">
        <v>0</v>
      </c>
      <c r="K56" s="31">
        <v>0</v>
      </c>
    </row>
    <row r="57" spans="1:11" ht="18.649999999999999" customHeight="1" x14ac:dyDescent="0.25">
      <c r="A57" s="164" t="s">
        <v>119</v>
      </c>
      <c r="B57" s="165"/>
      <c r="C57" s="165"/>
      <c r="D57" s="165"/>
      <c r="E57" s="165"/>
      <c r="F57" s="165"/>
      <c r="G57" s="6">
        <v>50</v>
      </c>
      <c r="H57" s="30">
        <v>0</v>
      </c>
      <c r="I57" s="30">
        <v>0</v>
      </c>
      <c r="J57" s="30">
        <v>0</v>
      </c>
      <c r="K57" s="31">
        <v>0</v>
      </c>
    </row>
    <row r="58" spans="1:11" ht="13.15" customHeight="1" x14ac:dyDescent="0.25">
      <c r="A58" s="164" t="s">
        <v>120</v>
      </c>
      <c r="B58" s="165"/>
      <c r="C58" s="165"/>
      <c r="D58" s="165"/>
      <c r="E58" s="165"/>
      <c r="F58" s="165"/>
      <c r="G58" s="6">
        <v>51</v>
      </c>
      <c r="H58" s="30">
        <v>12102</v>
      </c>
      <c r="I58" s="30">
        <v>12102</v>
      </c>
      <c r="J58" s="30">
        <v>438468</v>
      </c>
      <c r="K58" s="31">
        <v>438468</v>
      </c>
    </row>
    <row r="59" spans="1:11" ht="13" x14ac:dyDescent="0.25">
      <c r="A59" s="164" t="s">
        <v>121</v>
      </c>
      <c r="B59" s="165"/>
      <c r="C59" s="165"/>
      <c r="D59" s="165"/>
      <c r="E59" s="165"/>
      <c r="F59" s="165"/>
      <c r="G59" s="6">
        <v>52</v>
      </c>
      <c r="H59" s="30">
        <v>0</v>
      </c>
      <c r="I59" s="30">
        <v>0</v>
      </c>
      <c r="J59" s="30">
        <v>0</v>
      </c>
      <c r="K59" s="31">
        <v>0</v>
      </c>
    </row>
    <row r="60" spans="1:11" ht="13" x14ac:dyDescent="0.25">
      <c r="A60" s="172" t="s">
        <v>122</v>
      </c>
      <c r="B60" s="173"/>
      <c r="C60" s="173"/>
      <c r="D60" s="173"/>
      <c r="E60" s="173"/>
      <c r="F60" s="173"/>
      <c r="G60" s="5">
        <v>53</v>
      </c>
      <c r="H60" s="29">
        <f>H54+H55+H56+H57+H58-H59</f>
        <v>12102</v>
      </c>
      <c r="I60" s="29">
        <f t="shared" ref="I60:K60" si="1">I54+I55+I56+I57+I58-I59</f>
        <v>12102</v>
      </c>
      <c r="J60" s="29">
        <f t="shared" si="1"/>
        <v>438468</v>
      </c>
      <c r="K60" s="29">
        <f t="shared" si="1"/>
        <v>438468</v>
      </c>
    </row>
    <row r="61" spans="1:11" ht="13" x14ac:dyDescent="0.25">
      <c r="A61" s="172" t="s">
        <v>123</v>
      </c>
      <c r="B61" s="173"/>
      <c r="C61" s="173"/>
      <c r="D61" s="173"/>
      <c r="E61" s="173"/>
      <c r="F61" s="173"/>
      <c r="G61" s="5">
        <v>54</v>
      </c>
      <c r="H61" s="29">
        <f>H53+H60</f>
        <v>21729</v>
      </c>
      <c r="I61" s="29">
        <f>I53+I60</f>
        <v>21729</v>
      </c>
      <c r="J61" s="29">
        <f t="shared" ref="J61" si="2">J53+J60</f>
        <v>1318916</v>
      </c>
      <c r="K61" s="29">
        <f>K53+K60</f>
        <v>1318916</v>
      </c>
    </row>
    <row r="62" spans="1:11" ht="13" x14ac:dyDescent="0.25">
      <c r="A62" s="164" t="s">
        <v>124</v>
      </c>
      <c r="B62" s="165"/>
      <c r="C62" s="165"/>
      <c r="D62" s="165"/>
      <c r="E62" s="165"/>
      <c r="F62" s="165"/>
      <c r="G62" s="6">
        <v>55</v>
      </c>
      <c r="H62" s="30">
        <v>0</v>
      </c>
      <c r="I62" s="30">
        <v>0</v>
      </c>
      <c r="J62" s="30">
        <v>0</v>
      </c>
      <c r="K62" s="30">
        <v>0</v>
      </c>
    </row>
    <row r="63" spans="1:11" x14ac:dyDescent="0.25">
      <c r="A63" s="164" t="s">
        <v>69</v>
      </c>
      <c r="B63" s="165"/>
      <c r="C63" s="165"/>
      <c r="D63" s="165"/>
      <c r="E63" s="165"/>
      <c r="F63" s="165"/>
      <c r="G63" s="165"/>
      <c r="H63" s="165"/>
      <c r="I63" s="165"/>
      <c r="J63" s="36"/>
      <c r="K63" s="36"/>
    </row>
    <row r="64" spans="1:11" ht="13" x14ac:dyDescent="0.25">
      <c r="A64" s="164" t="s">
        <v>70</v>
      </c>
      <c r="B64" s="165"/>
      <c r="C64" s="165"/>
      <c r="D64" s="165"/>
      <c r="E64" s="165"/>
      <c r="F64" s="165"/>
      <c r="G64" s="6">
        <v>56</v>
      </c>
      <c r="H64" s="30">
        <f>+H61</f>
        <v>21729</v>
      </c>
      <c r="I64" s="30">
        <f t="shared" ref="I64:K64" si="3">+I61</f>
        <v>21729</v>
      </c>
      <c r="J64" s="30">
        <f t="shared" si="3"/>
        <v>1318916</v>
      </c>
      <c r="K64" s="30">
        <f t="shared" si="3"/>
        <v>1318916</v>
      </c>
    </row>
    <row r="65" spans="1:11" ht="13" x14ac:dyDescent="0.25">
      <c r="A65" s="164" t="s">
        <v>71</v>
      </c>
      <c r="B65" s="165"/>
      <c r="C65" s="165"/>
      <c r="D65" s="165"/>
      <c r="E65" s="165"/>
      <c r="F65" s="165"/>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view="pageBreakPreview" topLeftCell="A25" zoomScaleNormal="100" zoomScaleSheetLayoutView="100" workbookViewId="0">
      <selection activeCell="H44" sqref="H44:I47"/>
    </sheetView>
  </sheetViews>
  <sheetFormatPr defaultColWidth="9.1796875" defaultRowHeight="12.5" x14ac:dyDescent="0.25"/>
  <cols>
    <col min="1" max="7" width="9.1796875" style="10"/>
    <col min="8" max="9" width="13" style="34" customWidth="1"/>
    <col min="10" max="16384" width="9.1796875" style="10"/>
  </cols>
  <sheetData>
    <row r="1" spans="1:10" x14ac:dyDescent="0.25">
      <c r="A1" s="186" t="s">
        <v>7</v>
      </c>
      <c r="B1" s="200"/>
      <c r="C1" s="200"/>
      <c r="D1" s="200"/>
      <c r="E1" s="200"/>
      <c r="F1" s="200"/>
      <c r="G1" s="200"/>
      <c r="H1" s="200"/>
      <c r="I1" s="200"/>
    </row>
    <row r="2" spans="1:10" x14ac:dyDescent="0.25">
      <c r="A2" s="185" t="s">
        <v>285</v>
      </c>
      <c r="B2" s="178"/>
      <c r="C2" s="178"/>
      <c r="D2" s="178"/>
      <c r="E2" s="178"/>
      <c r="F2" s="178"/>
      <c r="G2" s="178"/>
      <c r="H2" s="178"/>
      <c r="I2" s="178"/>
    </row>
    <row r="3" spans="1:10" x14ac:dyDescent="0.25">
      <c r="A3" s="202" t="s">
        <v>14</v>
      </c>
      <c r="B3" s="203"/>
      <c r="C3" s="203"/>
      <c r="D3" s="203"/>
      <c r="E3" s="203"/>
      <c r="F3" s="203"/>
      <c r="G3" s="203"/>
      <c r="H3" s="203"/>
      <c r="I3" s="203"/>
    </row>
    <row r="4" spans="1:10" x14ac:dyDescent="0.25">
      <c r="A4" s="201" t="s">
        <v>280</v>
      </c>
      <c r="B4" s="183"/>
      <c r="C4" s="183"/>
      <c r="D4" s="183"/>
      <c r="E4" s="183"/>
      <c r="F4" s="183"/>
      <c r="G4" s="183"/>
      <c r="H4" s="183"/>
      <c r="I4" s="184"/>
    </row>
    <row r="5" spans="1:10" ht="31.5" x14ac:dyDescent="0.25">
      <c r="A5" s="195" t="s">
        <v>2</v>
      </c>
      <c r="B5" s="196"/>
      <c r="C5" s="196"/>
      <c r="D5" s="196"/>
      <c r="E5" s="196"/>
      <c r="F5" s="196"/>
      <c r="G5" s="13" t="s">
        <v>6</v>
      </c>
      <c r="H5" s="35" t="s">
        <v>218</v>
      </c>
      <c r="I5" s="35" t="s">
        <v>209</v>
      </c>
    </row>
    <row r="6" spans="1:10" x14ac:dyDescent="0.25">
      <c r="A6" s="199">
        <v>1</v>
      </c>
      <c r="B6" s="196"/>
      <c r="C6" s="196"/>
      <c r="D6" s="196"/>
      <c r="E6" s="196"/>
      <c r="F6" s="196"/>
      <c r="G6" s="11">
        <v>2</v>
      </c>
      <c r="H6" s="35" t="s">
        <v>8</v>
      </c>
      <c r="I6" s="35" t="s">
        <v>9</v>
      </c>
    </row>
    <row r="7" spans="1:10" ht="13" x14ac:dyDescent="0.25">
      <c r="A7" s="164" t="s">
        <v>125</v>
      </c>
      <c r="B7" s="164"/>
      <c r="C7" s="164"/>
      <c r="D7" s="164"/>
      <c r="E7" s="164"/>
      <c r="F7" s="164"/>
      <c r="G7" s="174"/>
      <c r="H7" s="174"/>
      <c r="I7" s="174"/>
    </row>
    <row r="8" spans="1:10" x14ac:dyDescent="0.25">
      <c r="A8" s="165" t="s">
        <v>128</v>
      </c>
      <c r="B8" s="165"/>
      <c r="C8" s="165"/>
      <c r="D8" s="165"/>
      <c r="E8" s="165"/>
      <c r="F8" s="165"/>
      <c r="G8" s="7">
        <v>1</v>
      </c>
      <c r="H8" s="31">
        <v>-296</v>
      </c>
      <c r="I8" s="31">
        <v>985024</v>
      </c>
      <c r="J8" s="39"/>
    </row>
    <row r="9" spans="1:10" x14ac:dyDescent="0.25">
      <c r="A9" s="165" t="s">
        <v>129</v>
      </c>
      <c r="B9" s="165"/>
      <c r="C9" s="165"/>
      <c r="D9" s="165"/>
      <c r="E9" s="165"/>
      <c r="F9" s="165"/>
      <c r="G9" s="7">
        <v>2</v>
      </c>
      <c r="H9" s="31">
        <v>462291</v>
      </c>
      <c r="I9" s="31">
        <v>488084</v>
      </c>
      <c r="J9" s="39"/>
    </row>
    <row r="10" spans="1:10" x14ac:dyDescent="0.25">
      <c r="A10" s="165" t="s">
        <v>130</v>
      </c>
      <c r="B10" s="165"/>
      <c r="C10" s="165"/>
      <c r="D10" s="165"/>
      <c r="E10" s="165"/>
      <c r="F10" s="165"/>
      <c r="G10" s="7">
        <v>3</v>
      </c>
      <c r="H10" s="31">
        <v>0</v>
      </c>
      <c r="I10" s="31">
        <v>0</v>
      </c>
      <c r="J10" s="39"/>
    </row>
    <row r="11" spans="1:10" x14ac:dyDescent="0.25">
      <c r="A11" s="165" t="s">
        <v>224</v>
      </c>
      <c r="B11" s="165"/>
      <c r="C11" s="165"/>
      <c r="D11" s="165"/>
      <c r="E11" s="165"/>
      <c r="F11" s="165"/>
      <c r="G11" s="7">
        <v>4</v>
      </c>
      <c r="H11" s="31">
        <v>645994</v>
      </c>
      <c r="I11" s="31">
        <v>135313</v>
      </c>
      <c r="J11" s="39"/>
    </row>
    <row r="12" spans="1:10" x14ac:dyDescent="0.25">
      <c r="A12" s="165" t="s">
        <v>131</v>
      </c>
      <c r="B12" s="165"/>
      <c r="C12" s="165"/>
      <c r="D12" s="165"/>
      <c r="E12" s="165"/>
      <c r="F12" s="165"/>
      <c r="G12" s="7">
        <v>5</v>
      </c>
      <c r="H12" s="31">
        <v>468</v>
      </c>
      <c r="I12" s="31">
        <v>273</v>
      </c>
      <c r="J12" s="39"/>
    </row>
    <row r="13" spans="1:10" x14ac:dyDescent="0.25">
      <c r="A13" s="165" t="s">
        <v>132</v>
      </c>
      <c r="B13" s="165"/>
      <c r="C13" s="165"/>
      <c r="D13" s="165"/>
      <c r="E13" s="165"/>
      <c r="F13" s="165"/>
      <c r="G13" s="7">
        <v>6</v>
      </c>
      <c r="H13" s="31">
        <v>0</v>
      </c>
      <c r="I13" s="31">
        <v>0</v>
      </c>
      <c r="J13" s="39"/>
    </row>
    <row r="14" spans="1:10" x14ac:dyDescent="0.25">
      <c r="A14" s="165" t="s">
        <v>225</v>
      </c>
      <c r="B14" s="165"/>
      <c r="C14" s="165"/>
      <c r="D14" s="165"/>
      <c r="E14" s="165"/>
      <c r="F14" s="165"/>
      <c r="G14" s="7">
        <v>7</v>
      </c>
      <c r="H14" s="31">
        <v>1695799</v>
      </c>
      <c r="I14" s="31">
        <v>1988167</v>
      </c>
      <c r="J14" s="39"/>
    </row>
    <row r="15" spans="1:10" ht="30" customHeight="1" x14ac:dyDescent="0.25">
      <c r="A15" s="172" t="s">
        <v>133</v>
      </c>
      <c r="B15" s="173"/>
      <c r="C15" s="173"/>
      <c r="D15" s="173"/>
      <c r="E15" s="173"/>
      <c r="F15" s="173"/>
      <c r="G15" s="5">
        <v>8</v>
      </c>
      <c r="H15" s="29">
        <f>SUM(H8:H14)</f>
        <v>2804256</v>
      </c>
      <c r="I15" s="29">
        <f>SUM(I8:I14)</f>
        <v>3596861</v>
      </c>
      <c r="J15" s="39"/>
    </row>
    <row r="16" spans="1:10" x14ac:dyDescent="0.25">
      <c r="A16" s="165" t="s">
        <v>134</v>
      </c>
      <c r="B16" s="165"/>
      <c r="C16" s="165"/>
      <c r="D16" s="165"/>
      <c r="E16" s="165"/>
      <c r="F16" s="165"/>
      <c r="G16" s="7">
        <v>9</v>
      </c>
      <c r="H16" s="31">
        <v>587991</v>
      </c>
      <c r="I16" s="31">
        <v>358048</v>
      </c>
      <c r="J16" s="39"/>
    </row>
    <row r="17" spans="1:10" x14ac:dyDescent="0.25">
      <c r="A17" s="165" t="s">
        <v>135</v>
      </c>
      <c r="B17" s="165"/>
      <c r="C17" s="165"/>
      <c r="D17" s="165"/>
      <c r="E17" s="165"/>
      <c r="F17" s="165"/>
      <c r="G17" s="7">
        <v>10</v>
      </c>
      <c r="H17" s="31">
        <v>0</v>
      </c>
      <c r="I17" s="31">
        <v>0</v>
      </c>
      <c r="J17" s="39"/>
    </row>
    <row r="18" spans="1:10" x14ac:dyDescent="0.25">
      <c r="A18" s="165" t="s">
        <v>136</v>
      </c>
      <c r="B18" s="165"/>
      <c r="C18" s="165"/>
      <c r="D18" s="165"/>
      <c r="E18" s="165"/>
      <c r="F18" s="165"/>
      <c r="G18" s="7">
        <v>11</v>
      </c>
      <c r="H18" s="31">
        <v>0</v>
      </c>
      <c r="I18" s="31">
        <v>0</v>
      </c>
      <c r="J18" s="39"/>
    </row>
    <row r="19" spans="1:10" x14ac:dyDescent="0.25">
      <c r="A19" s="165" t="s">
        <v>137</v>
      </c>
      <c r="B19" s="165"/>
      <c r="C19" s="165"/>
      <c r="D19" s="165"/>
      <c r="E19" s="165"/>
      <c r="F19" s="165"/>
      <c r="G19" s="7">
        <v>12</v>
      </c>
      <c r="H19" s="31">
        <v>0</v>
      </c>
      <c r="I19" s="31">
        <v>0</v>
      </c>
      <c r="J19" s="39"/>
    </row>
    <row r="20" spans="1:10" x14ac:dyDescent="0.25">
      <c r="A20" s="165" t="s">
        <v>138</v>
      </c>
      <c r="B20" s="165"/>
      <c r="C20" s="165"/>
      <c r="D20" s="165"/>
      <c r="E20" s="165"/>
      <c r="F20" s="165"/>
      <c r="G20" s="7">
        <v>13</v>
      </c>
      <c r="H20" s="31">
        <v>618394</v>
      </c>
      <c r="I20" s="31">
        <v>0</v>
      </c>
      <c r="J20" s="39"/>
    </row>
    <row r="21" spans="1:10" ht="28.9" customHeight="1" x14ac:dyDescent="0.25">
      <c r="A21" s="172" t="s">
        <v>139</v>
      </c>
      <c r="B21" s="173"/>
      <c r="C21" s="173"/>
      <c r="D21" s="173"/>
      <c r="E21" s="173"/>
      <c r="F21" s="173"/>
      <c r="G21" s="5">
        <v>14</v>
      </c>
      <c r="H21" s="29">
        <f>SUM(H16:H20)</f>
        <v>1206385</v>
      </c>
      <c r="I21" s="29">
        <f>SUM(I16:I20)</f>
        <v>358048</v>
      </c>
      <c r="J21" s="39"/>
    </row>
    <row r="22" spans="1:10" ht="13" x14ac:dyDescent="0.25">
      <c r="A22" s="164" t="s">
        <v>126</v>
      </c>
      <c r="B22" s="164"/>
      <c r="C22" s="164"/>
      <c r="D22" s="164"/>
      <c r="E22" s="164"/>
      <c r="F22" s="164"/>
      <c r="G22" s="174"/>
      <c r="H22" s="174"/>
      <c r="I22" s="174"/>
      <c r="J22" s="39"/>
    </row>
    <row r="23" spans="1:10" x14ac:dyDescent="0.25">
      <c r="A23" s="165" t="s">
        <v>174</v>
      </c>
      <c r="B23" s="165"/>
      <c r="C23" s="165"/>
      <c r="D23" s="165"/>
      <c r="E23" s="165"/>
      <c r="F23" s="165"/>
      <c r="G23" s="7">
        <v>15</v>
      </c>
      <c r="H23" s="31">
        <v>0</v>
      </c>
      <c r="I23" s="31">
        <v>0</v>
      </c>
      <c r="J23" s="39"/>
    </row>
    <row r="24" spans="1:10" x14ac:dyDescent="0.25">
      <c r="A24" s="165" t="s">
        <v>175</v>
      </c>
      <c r="B24" s="165"/>
      <c r="C24" s="165"/>
      <c r="D24" s="165"/>
      <c r="E24" s="165"/>
      <c r="F24" s="165"/>
      <c r="G24" s="7">
        <v>16</v>
      </c>
      <c r="H24" s="31">
        <v>0</v>
      </c>
      <c r="I24" s="31">
        <v>0</v>
      </c>
      <c r="J24" s="39"/>
    </row>
    <row r="25" spans="1:10" x14ac:dyDescent="0.25">
      <c r="A25" s="165" t="s">
        <v>140</v>
      </c>
      <c r="B25" s="165"/>
      <c r="C25" s="165"/>
      <c r="D25" s="165"/>
      <c r="E25" s="165"/>
      <c r="F25" s="165"/>
      <c r="G25" s="7">
        <v>17</v>
      </c>
      <c r="H25" s="31">
        <v>0</v>
      </c>
      <c r="I25" s="31">
        <v>0</v>
      </c>
      <c r="J25" s="39"/>
    </row>
    <row r="26" spans="1:10" x14ac:dyDescent="0.25">
      <c r="A26" s="165" t="s">
        <v>141</v>
      </c>
      <c r="B26" s="165"/>
      <c r="C26" s="165"/>
      <c r="D26" s="165"/>
      <c r="E26" s="165"/>
      <c r="F26" s="165"/>
      <c r="G26" s="7">
        <v>18</v>
      </c>
      <c r="H26" s="31">
        <v>0</v>
      </c>
      <c r="I26" s="31">
        <v>0</v>
      </c>
      <c r="J26" s="39"/>
    </row>
    <row r="27" spans="1:10" x14ac:dyDescent="0.25">
      <c r="A27" s="165" t="s">
        <v>142</v>
      </c>
      <c r="B27" s="165"/>
      <c r="C27" s="165"/>
      <c r="D27" s="165"/>
      <c r="E27" s="165"/>
      <c r="F27" s="165"/>
      <c r="G27" s="7">
        <v>19</v>
      </c>
      <c r="H27" s="31">
        <v>0</v>
      </c>
      <c r="I27" s="31">
        <v>342455</v>
      </c>
      <c r="J27" s="39"/>
    </row>
    <row r="28" spans="1:10" ht="25.9" customHeight="1" x14ac:dyDescent="0.25">
      <c r="A28" s="172" t="s">
        <v>143</v>
      </c>
      <c r="B28" s="173"/>
      <c r="C28" s="173"/>
      <c r="D28" s="173"/>
      <c r="E28" s="173"/>
      <c r="F28" s="173"/>
      <c r="G28" s="5">
        <v>20</v>
      </c>
      <c r="H28" s="29">
        <f>H23+H24+H25+H26+H27</f>
        <v>0</v>
      </c>
      <c r="I28" s="29">
        <f>I23+I24+I25+I26+I27</f>
        <v>342455</v>
      </c>
      <c r="J28" s="39"/>
    </row>
    <row r="29" spans="1:10" x14ac:dyDescent="0.25">
      <c r="A29" s="165" t="s">
        <v>144</v>
      </c>
      <c r="B29" s="165"/>
      <c r="C29" s="165"/>
      <c r="D29" s="165"/>
      <c r="E29" s="165"/>
      <c r="F29" s="165"/>
      <c r="G29" s="7">
        <v>21</v>
      </c>
      <c r="H29" s="31">
        <v>352816</v>
      </c>
      <c r="I29" s="31">
        <v>569663</v>
      </c>
      <c r="J29" s="39"/>
    </row>
    <row r="30" spans="1:10" x14ac:dyDescent="0.25">
      <c r="A30" s="165" t="s">
        <v>145</v>
      </c>
      <c r="B30" s="165"/>
      <c r="C30" s="165"/>
      <c r="D30" s="165"/>
      <c r="E30" s="165"/>
      <c r="F30" s="165"/>
      <c r="G30" s="7">
        <v>22</v>
      </c>
      <c r="H30" s="31">
        <v>0</v>
      </c>
      <c r="I30" s="31">
        <v>0</v>
      </c>
      <c r="J30" s="39"/>
    </row>
    <row r="31" spans="1:10" x14ac:dyDescent="0.25">
      <c r="A31" s="165" t="s">
        <v>146</v>
      </c>
      <c r="B31" s="165"/>
      <c r="C31" s="165"/>
      <c r="D31" s="165"/>
      <c r="E31" s="165"/>
      <c r="F31" s="165"/>
      <c r="G31" s="7">
        <v>23</v>
      </c>
      <c r="H31" s="31">
        <v>1464157</v>
      </c>
      <c r="I31" s="31">
        <v>500000</v>
      </c>
      <c r="J31" s="39"/>
    </row>
    <row r="32" spans="1:10" ht="30.65" customHeight="1" x14ac:dyDescent="0.25">
      <c r="A32" s="172" t="s">
        <v>147</v>
      </c>
      <c r="B32" s="173"/>
      <c r="C32" s="173"/>
      <c r="D32" s="173"/>
      <c r="E32" s="173"/>
      <c r="F32" s="173"/>
      <c r="G32" s="5">
        <v>24</v>
      </c>
      <c r="H32" s="29">
        <f>H29+H30+H31</f>
        <v>1816973</v>
      </c>
      <c r="I32" s="29">
        <f>I29+I30+I31</f>
        <v>1069663</v>
      </c>
      <c r="J32" s="39"/>
    </row>
    <row r="33" spans="1:10" ht="13" x14ac:dyDescent="0.25">
      <c r="A33" s="164" t="s">
        <v>127</v>
      </c>
      <c r="B33" s="164"/>
      <c r="C33" s="164"/>
      <c r="D33" s="164"/>
      <c r="E33" s="164"/>
      <c r="F33" s="164"/>
      <c r="G33" s="174"/>
      <c r="H33" s="174"/>
      <c r="I33" s="174"/>
      <c r="J33" s="39"/>
    </row>
    <row r="34" spans="1:10" ht="29.25" customHeight="1" x14ac:dyDescent="0.25">
      <c r="A34" s="165" t="s">
        <v>148</v>
      </c>
      <c r="B34" s="165"/>
      <c r="C34" s="165"/>
      <c r="D34" s="165"/>
      <c r="E34" s="165"/>
      <c r="F34" s="165"/>
      <c r="G34" s="7">
        <v>25</v>
      </c>
      <c r="H34" s="31">
        <v>0</v>
      </c>
      <c r="I34" s="31">
        <v>0</v>
      </c>
      <c r="J34" s="39"/>
    </row>
    <row r="35" spans="1:10" ht="27.75" customHeight="1" x14ac:dyDescent="0.25">
      <c r="A35" s="165" t="s">
        <v>149</v>
      </c>
      <c r="B35" s="165"/>
      <c r="C35" s="165"/>
      <c r="D35" s="165"/>
      <c r="E35" s="165"/>
      <c r="F35" s="165"/>
      <c r="G35" s="7">
        <v>26</v>
      </c>
      <c r="H35" s="31">
        <v>0</v>
      </c>
      <c r="I35" s="31">
        <v>0</v>
      </c>
      <c r="J35" s="39"/>
    </row>
    <row r="36" spans="1:10" ht="13.5" customHeight="1" x14ac:dyDescent="0.25">
      <c r="A36" s="165" t="s">
        <v>150</v>
      </c>
      <c r="B36" s="165"/>
      <c r="C36" s="165"/>
      <c r="D36" s="165"/>
      <c r="E36" s="165"/>
      <c r="F36" s="165"/>
      <c r="G36" s="7">
        <v>27</v>
      </c>
      <c r="H36" s="31">
        <v>0</v>
      </c>
      <c r="I36" s="31">
        <v>748</v>
      </c>
      <c r="J36" s="39"/>
    </row>
    <row r="37" spans="1:10" ht="27.65" customHeight="1" x14ac:dyDescent="0.25">
      <c r="A37" s="172" t="s">
        <v>151</v>
      </c>
      <c r="B37" s="173"/>
      <c r="C37" s="173"/>
      <c r="D37" s="173"/>
      <c r="E37" s="173"/>
      <c r="F37" s="173"/>
      <c r="G37" s="5">
        <v>28</v>
      </c>
      <c r="H37" s="29">
        <f>H34+H35+H36</f>
        <v>0</v>
      </c>
      <c r="I37" s="29">
        <f>I34+I35+I36</f>
        <v>748</v>
      </c>
      <c r="J37" s="39"/>
    </row>
    <row r="38" spans="1:10" ht="14.5" customHeight="1" x14ac:dyDescent="0.25">
      <c r="A38" s="165" t="s">
        <v>152</v>
      </c>
      <c r="B38" s="165"/>
      <c r="C38" s="165"/>
      <c r="D38" s="165"/>
      <c r="E38" s="165"/>
      <c r="F38" s="165"/>
      <c r="G38" s="7">
        <v>29</v>
      </c>
      <c r="H38" s="31">
        <v>0</v>
      </c>
      <c r="I38" s="31">
        <v>0</v>
      </c>
      <c r="J38" s="39"/>
    </row>
    <row r="39" spans="1:10" ht="14.5" customHeight="1" x14ac:dyDescent="0.25">
      <c r="A39" s="165" t="s">
        <v>153</v>
      </c>
      <c r="B39" s="165"/>
      <c r="C39" s="165"/>
      <c r="D39" s="165"/>
      <c r="E39" s="165"/>
      <c r="F39" s="165"/>
      <c r="G39" s="7">
        <v>30</v>
      </c>
      <c r="H39" s="31">
        <v>0</v>
      </c>
      <c r="I39" s="31">
        <v>0</v>
      </c>
      <c r="J39" s="39"/>
    </row>
    <row r="40" spans="1:10" ht="14.5" customHeight="1" x14ac:dyDescent="0.25">
      <c r="A40" s="165" t="s">
        <v>154</v>
      </c>
      <c r="B40" s="165"/>
      <c r="C40" s="165"/>
      <c r="D40" s="165"/>
      <c r="E40" s="165"/>
      <c r="F40" s="165"/>
      <c r="G40" s="7">
        <v>31</v>
      </c>
      <c r="H40" s="31">
        <v>0</v>
      </c>
      <c r="I40" s="31">
        <v>14146</v>
      </c>
      <c r="J40" s="39"/>
    </row>
    <row r="41" spans="1:10" ht="14.5" customHeight="1" x14ac:dyDescent="0.25">
      <c r="A41" s="165" t="s">
        <v>155</v>
      </c>
      <c r="B41" s="165"/>
      <c r="C41" s="165"/>
      <c r="D41" s="165"/>
      <c r="E41" s="165"/>
      <c r="F41" s="165"/>
      <c r="G41" s="7">
        <v>32</v>
      </c>
      <c r="H41" s="31">
        <v>0</v>
      </c>
      <c r="I41" s="31">
        <v>0</v>
      </c>
      <c r="J41" s="39"/>
    </row>
    <row r="42" spans="1:10" ht="14.5" customHeight="1" x14ac:dyDescent="0.25">
      <c r="A42" s="165" t="s">
        <v>156</v>
      </c>
      <c r="B42" s="165"/>
      <c r="C42" s="165"/>
      <c r="D42" s="165"/>
      <c r="E42" s="165"/>
      <c r="F42" s="165"/>
      <c r="G42" s="7">
        <v>33</v>
      </c>
      <c r="H42" s="31">
        <v>0</v>
      </c>
      <c r="I42" s="31">
        <v>128299</v>
      </c>
      <c r="J42" s="39"/>
    </row>
    <row r="43" spans="1:10" ht="25.5" customHeight="1" x14ac:dyDescent="0.25">
      <c r="A43" s="172" t="s">
        <v>157</v>
      </c>
      <c r="B43" s="173"/>
      <c r="C43" s="173"/>
      <c r="D43" s="173"/>
      <c r="E43" s="173"/>
      <c r="F43" s="173"/>
      <c r="G43" s="5">
        <v>34</v>
      </c>
      <c r="H43" s="29">
        <f>H38+H39+H40+H41+H42</f>
        <v>0</v>
      </c>
      <c r="I43" s="29">
        <f>I38+I39+I40+I41+I42</f>
        <v>142445</v>
      </c>
      <c r="J43" s="39"/>
    </row>
    <row r="44" spans="1:10" ht="13" x14ac:dyDescent="0.25">
      <c r="A44" s="164" t="s">
        <v>158</v>
      </c>
      <c r="B44" s="165"/>
      <c r="C44" s="165"/>
      <c r="D44" s="165"/>
      <c r="E44" s="165"/>
      <c r="F44" s="165"/>
      <c r="G44" s="6">
        <v>35</v>
      </c>
      <c r="H44" s="30">
        <v>2441171</v>
      </c>
      <c r="I44" s="30">
        <v>7593200</v>
      </c>
      <c r="J44" s="39"/>
    </row>
    <row r="45" spans="1:10" ht="13" x14ac:dyDescent="0.25">
      <c r="A45" s="164" t="s">
        <v>159</v>
      </c>
      <c r="B45" s="165"/>
      <c r="C45" s="165"/>
      <c r="D45" s="165"/>
      <c r="E45" s="165"/>
      <c r="F45" s="165"/>
      <c r="G45" s="6">
        <v>36</v>
      </c>
      <c r="H45" s="30">
        <v>0</v>
      </c>
      <c r="I45" s="30">
        <f>+I15-I21+I28-I32+I37-I43</f>
        <v>2369908</v>
      </c>
      <c r="J45" s="39"/>
    </row>
    <row r="46" spans="1:10" ht="13" x14ac:dyDescent="0.25">
      <c r="A46" s="164" t="s">
        <v>160</v>
      </c>
      <c r="B46" s="165"/>
      <c r="C46" s="165"/>
      <c r="D46" s="165"/>
      <c r="E46" s="165"/>
      <c r="F46" s="165"/>
      <c r="G46" s="6">
        <v>37</v>
      </c>
      <c r="H46" s="30">
        <f>-(+H15-H21+H28-H32+H37-H43)</f>
        <v>219102</v>
      </c>
      <c r="I46" s="30">
        <v>0</v>
      </c>
      <c r="J46" s="39"/>
    </row>
    <row r="47" spans="1:10" ht="20.5" customHeight="1" x14ac:dyDescent="0.25">
      <c r="A47" s="172" t="s">
        <v>161</v>
      </c>
      <c r="B47" s="173"/>
      <c r="C47" s="173"/>
      <c r="D47" s="173"/>
      <c r="E47" s="173"/>
      <c r="F47" s="173"/>
      <c r="G47" s="5">
        <v>38</v>
      </c>
      <c r="H47" s="29">
        <f>H44+H45-H46</f>
        <v>2222069</v>
      </c>
      <c r="I47" s="29">
        <f>I44+I45-I46</f>
        <v>9963108</v>
      </c>
      <c r="J47" s="39"/>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view="pageBreakPreview" zoomScale="110" zoomScaleNormal="100" workbookViewId="0">
      <selection activeCell="A3" sqref="A3:I3"/>
    </sheetView>
  </sheetViews>
  <sheetFormatPr defaultRowHeight="12.5" x14ac:dyDescent="0.25"/>
  <cols>
    <col min="1" max="7" width="9.1796875" style="10"/>
    <col min="8" max="9" width="9.81640625" style="39" customWidth="1"/>
    <col min="10" max="10" width="12" style="10" bestFit="1" customWidth="1"/>
    <col min="11" max="11" width="10.26953125" style="10" bestFit="1" customWidth="1"/>
    <col min="12" max="12" width="12.26953125" style="10" bestFit="1" customWidth="1"/>
    <col min="13" max="263" width="9.1796875" style="10"/>
    <col min="264" max="265" width="9.81640625" style="10" bestFit="1" customWidth="1"/>
    <col min="266" max="266" width="12" style="10" bestFit="1" customWidth="1"/>
    <col min="267" max="267" width="10.26953125" style="10" bestFit="1" customWidth="1"/>
    <col min="268" max="268" width="12.26953125" style="10" bestFit="1" customWidth="1"/>
    <col min="269" max="519" width="9.1796875" style="10"/>
    <col min="520" max="521" width="9.81640625" style="10" bestFit="1" customWidth="1"/>
    <col min="522" max="522" width="12" style="10" bestFit="1" customWidth="1"/>
    <col min="523" max="523" width="10.26953125" style="10" bestFit="1" customWidth="1"/>
    <col min="524" max="524" width="12.26953125" style="10" bestFit="1" customWidth="1"/>
    <col min="525" max="775" width="9.1796875" style="10"/>
    <col min="776" max="777" width="9.81640625" style="10" bestFit="1" customWidth="1"/>
    <col min="778" max="778" width="12" style="10" bestFit="1" customWidth="1"/>
    <col min="779" max="779" width="10.26953125" style="10" bestFit="1" customWidth="1"/>
    <col min="780" max="780" width="12.26953125" style="10" bestFit="1" customWidth="1"/>
    <col min="781" max="1031" width="9.1796875" style="10"/>
    <col min="1032" max="1033" width="9.81640625" style="10" bestFit="1" customWidth="1"/>
    <col min="1034" max="1034" width="12" style="10" bestFit="1" customWidth="1"/>
    <col min="1035" max="1035" width="10.26953125" style="10" bestFit="1" customWidth="1"/>
    <col min="1036" max="1036" width="12.26953125" style="10" bestFit="1" customWidth="1"/>
    <col min="1037" max="1287" width="9.1796875" style="10"/>
    <col min="1288" max="1289" width="9.81640625" style="10" bestFit="1" customWidth="1"/>
    <col min="1290" max="1290" width="12" style="10" bestFit="1" customWidth="1"/>
    <col min="1291" max="1291" width="10.26953125" style="10" bestFit="1" customWidth="1"/>
    <col min="1292" max="1292" width="12.26953125" style="10" bestFit="1" customWidth="1"/>
    <col min="1293" max="1543" width="9.1796875" style="10"/>
    <col min="1544" max="1545" width="9.81640625" style="10" bestFit="1" customWidth="1"/>
    <col min="1546" max="1546" width="12" style="10" bestFit="1" customWidth="1"/>
    <col min="1547" max="1547" width="10.26953125" style="10" bestFit="1" customWidth="1"/>
    <col min="1548" max="1548" width="12.26953125" style="10" bestFit="1" customWidth="1"/>
    <col min="1549" max="1799" width="9.1796875" style="10"/>
    <col min="1800" max="1801" width="9.81640625" style="10" bestFit="1" customWidth="1"/>
    <col min="1802" max="1802" width="12" style="10" bestFit="1" customWidth="1"/>
    <col min="1803" max="1803" width="10.26953125" style="10" bestFit="1" customWidth="1"/>
    <col min="1804" max="1804" width="12.26953125" style="10" bestFit="1" customWidth="1"/>
    <col min="1805" max="2055" width="9.1796875" style="10"/>
    <col min="2056" max="2057" width="9.81640625" style="10" bestFit="1" customWidth="1"/>
    <col min="2058" max="2058" width="12" style="10" bestFit="1" customWidth="1"/>
    <col min="2059" max="2059" width="10.26953125" style="10" bestFit="1" customWidth="1"/>
    <col min="2060" max="2060" width="12.26953125" style="10" bestFit="1" customWidth="1"/>
    <col min="2061" max="2311" width="9.1796875" style="10"/>
    <col min="2312" max="2313" width="9.81640625" style="10" bestFit="1" customWidth="1"/>
    <col min="2314" max="2314" width="12" style="10" bestFit="1" customWidth="1"/>
    <col min="2315" max="2315" width="10.26953125" style="10" bestFit="1" customWidth="1"/>
    <col min="2316" max="2316" width="12.26953125" style="10" bestFit="1" customWidth="1"/>
    <col min="2317" max="2567" width="9.1796875" style="10"/>
    <col min="2568" max="2569" width="9.81640625" style="10" bestFit="1" customWidth="1"/>
    <col min="2570" max="2570" width="12" style="10" bestFit="1" customWidth="1"/>
    <col min="2571" max="2571" width="10.26953125" style="10" bestFit="1" customWidth="1"/>
    <col min="2572" max="2572" width="12.26953125" style="10" bestFit="1" customWidth="1"/>
    <col min="2573" max="2823" width="9.1796875" style="10"/>
    <col min="2824" max="2825" width="9.81640625" style="10" bestFit="1" customWidth="1"/>
    <col min="2826" max="2826" width="12" style="10" bestFit="1" customWidth="1"/>
    <col min="2827" max="2827" width="10.26953125" style="10" bestFit="1" customWidth="1"/>
    <col min="2828" max="2828" width="12.26953125" style="10" bestFit="1" customWidth="1"/>
    <col min="2829" max="3079" width="9.1796875" style="10"/>
    <col min="3080" max="3081" width="9.81640625" style="10" bestFit="1" customWidth="1"/>
    <col min="3082" max="3082" width="12" style="10" bestFit="1" customWidth="1"/>
    <col min="3083" max="3083" width="10.26953125" style="10" bestFit="1" customWidth="1"/>
    <col min="3084" max="3084" width="12.26953125" style="10" bestFit="1" customWidth="1"/>
    <col min="3085" max="3335" width="9.1796875" style="10"/>
    <col min="3336" max="3337" width="9.81640625" style="10" bestFit="1" customWidth="1"/>
    <col min="3338" max="3338" width="12" style="10" bestFit="1" customWidth="1"/>
    <col min="3339" max="3339" width="10.26953125" style="10" bestFit="1" customWidth="1"/>
    <col min="3340" max="3340" width="12.26953125" style="10" bestFit="1" customWidth="1"/>
    <col min="3341" max="3591" width="9.1796875" style="10"/>
    <col min="3592" max="3593" width="9.81640625" style="10" bestFit="1" customWidth="1"/>
    <col min="3594" max="3594" width="12" style="10" bestFit="1" customWidth="1"/>
    <col min="3595" max="3595" width="10.26953125" style="10" bestFit="1" customWidth="1"/>
    <col min="3596" max="3596" width="12.26953125" style="10" bestFit="1" customWidth="1"/>
    <col min="3597" max="3847" width="9.1796875" style="10"/>
    <col min="3848" max="3849" width="9.81640625" style="10" bestFit="1" customWidth="1"/>
    <col min="3850" max="3850" width="12" style="10" bestFit="1" customWidth="1"/>
    <col min="3851" max="3851" width="10.26953125" style="10" bestFit="1" customWidth="1"/>
    <col min="3852" max="3852" width="12.26953125" style="10" bestFit="1" customWidth="1"/>
    <col min="3853" max="4103" width="9.1796875" style="10"/>
    <col min="4104" max="4105" width="9.81640625" style="10" bestFit="1" customWidth="1"/>
    <col min="4106" max="4106" width="12" style="10" bestFit="1" customWidth="1"/>
    <col min="4107" max="4107" width="10.26953125" style="10" bestFit="1" customWidth="1"/>
    <col min="4108" max="4108" width="12.26953125" style="10" bestFit="1" customWidth="1"/>
    <col min="4109" max="4359" width="9.1796875" style="10"/>
    <col min="4360" max="4361" width="9.81640625" style="10" bestFit="1" customWidth="1"/>
    <col min="4362" max="4362" width="12" style="10" bestFit="1" customWidth="1"/>
    <col min="4363" max="4363" width="10.26953125" style="10" bestFit="1" customWidth="1"/>
    <col min="4364" max="4364" width="12.26953125" style="10" bestFit="1" customWidth="1"/>
    <col min="4365" max="4615" width="9.1796875" style="10"/>
    <col min="4616" max="4617" width="9.81640625" style="10" bestFit="1" customWidth="1"/>
    <col min="4618" max="4618" width="12" style="10" bestFit="1" customWidth="1"/>
    <col min="4619" max="4619" width="10.26953125" style="10" bestFit="1" customWidth="1"/>
    <col min="4620" max="4620" width="12.26953125" style="10" bestFit="1" customWidth="1"/>
    <col min="4621" max="4871" width="9.1796875" style="10"/>
    <col min="4872" max="4873" width="9.81640625" style="10" bestFit="1" customWidth="1"/>
    <col min="4874" max="4874" width="12" style="10" bestFit="1" customWidth="1"/>
    <col min="4875" max="4875" width="10.26953125" style="10" bestFit="1" customWidth="1"/>
    <col min="4876" max="4876" width="12.26953125" style="10" bestFit="1" customWidth="1"/>
    <col min="4877" max="5127" width="9.1796875" style="10"/>
    <col min="5128" max="5129" width="9.81640625" style="10" bestFit="1" customWidth="1"/>
    <col min="5130" max="5130" width="12" style="10" bestFit="1" customWidth="1"/>
    <col min="5131" max="5131" width="10.26953125" style="10" bestFit="1" customWidth="1"/>
    <col min="5132" max="5132" width="12.26953125" style="10" bestFit="1" customWidth="1"/>
    <col min="5133" max="5383" width="9.1796875" style="10"/>
    <col min="5384" max="5385" width="9.81640625" style="10" bestFit="1" customWidth="1"/>
    <col min="5386" max="5386" width="12" style="10" bestFit="1" customWidth="1"/>
    <col min="5387" max="5387" width="10.26953125" style="10" bestFit="1" customWidth="1"/>
    <col min="5388" max="5388" width="12.26953125" style="10" bestFit="1" customWidth="1"/>
    <col min="5389" max="5639" width="9.1796875" style="10"/>
    <col min="5640" max="5641" width="9.81640625" style="10" bestFit="1" customWidth="1"/>
    <col min="5642" max="5642" width="12" style="10" bestFit="1" customWidth="1"/>
    <col min="5643" max="5643" width="10.26953125" style="10" bestFit="1" customWidth="1"/>
    <col min="5644" max="5644" width="12.26953125" style="10" bestFit="1" customWidth="1"/>
    <col min="5645" max="5895" width="9.1796875" style="10"/>
    <col min="5896" max="5897" width="9.81640625" style="10" bestFit="1" customWidth="1"/>
    <col min="5898" max="5898" width="12" style="10" bestFit="1" customWidth="1"/>
    <col min="5899" max="5899" width="10.26953125" style="10" bestFit="1" customWidth="1"/>
    <col min="5900" max="5900" width="12.26953125" style="10" bestFit="1" customWidth="1"/>
    <col min="5901" max="6151" width="9.1796875" style="10"/>
    <col min="6152" max="6153" width="9.81640625" style="10" bestFit="1" customWidth="1"/>
    <col min="6154" max="6154" width="12" style="10" bestFit="1" customWidth="1"/>
    <col min="6155" max="6155" width="10.26953125" style="10" bestFit="1" customWidth="1"/>
    <col min="6156" max="6156" width="12.26953125" style="10" bestFit="1" customWidth="1"/>
    <col min="6157" max="6407" width="9.1796875" style="10"/>
    <col min="6408" max="6409" width="9.81640625" style="10" bestFit="1" customWidth="1"/>
    <col min="6410" max="6410" width="12" style="10" bestFit="1" customWidth="1"/>
    <col min="6411" max="6411" width="10.26953125" style="10" bestFit="1" customWidth="1"/>
    <col min="6412" max="6412" width="12.26953125" style="10" bestFit="1" customWidth="1"/>
    <col min="6413" max="6663" width="9.1796875" style="10"/>
    <col min="6664" max="6665" width="9.81640625" style="10" bestFit="1" customWidth="1"/>
    <col min="6666" max="6666" width="12" style="10" bestFit="1" customWidth="1"/>
    <col min="6667" max="6667" width="10.26953125" style="10" bestFit="1" customWidth="1"/>
    <col min="6668" max="6668" width="12.26953125" style="10" bestFit="1" customWidth="1"/>
    <col min="6669" max="6919" width="9.1796875" style="10"/>
    <col min="6920" max="6921" width="9.81640625" style="10" bestFit="1" customWidth="1"/>
    <col min="6922" max="6922" width="12" style="10" bestFit="1" customWidth="1"/>
    <col min="6923" max="6923" width="10.26953125" style="10" bestFit="1" customWidth="1"/>
    <col min="6924" max="6924" width="12.26953125" style="10" bestFit="1" customWidth="1"/>
    <col min="6925" max="7175" width="9.1796875" style="10"/>
    <col min="7176" max="7177" width="9.81640625" style="10" bestFit="1" customWidth="1"/>
    <col min="7178" max="7178" width="12" style="10" bestFit="1" customWidth="1"/>
    <col min="7179" max="7179" width="10.26953125" style="10" bestFit="1" customWidth="1"/>
    <col min="7180" max="7180" width="12.26953125" style="10" bestFit="1" customWidth="1"/>
    <col min="7181" max="7431" width="9.1796875" style="10"/>
    <col min="7432" max="7433" width="9.81640625" style="10" bestFit="1" customWidth="1"/>
    <col min="7434" max="7434" width="12" style="10" bestFit="1" customWidth="1"/>
    <col min="7435" max="7435" width="10.26953125" style="10" bestFit="1" customWidth="1"/>
    <col min="7436" max="7436" width="12.26953125" style="10" bestFit="1" customWidth="1"/>
    <col min="7437" max="7687" width="9.1796875" style="10"/>
    <col min="7688" max="7689" width="9.81640625" style="10" bestFit="1" customWidth="1"/>
    <col min="7690" max="7690" width="12" style="10" bestFit="1" customWidth="1"/>
    <col min="7691" max="7691" width="10.26953125" style="10" bestFit="1" customWidth="1"/>
    <col min="7692" max="7692" width="12.26953125" style="10" bestFit="1" customWidth="1"/>
    <col min="7693" max="7943" width="9.1796875" style="10"/>
    <col min="7944" max="7945" width="9.81640625" style="10" bestFit="1" customWidth="1"/>
    <col min="7946" max="7946" width="12" style="10" bestFit="1" customWidth="1"/>
    <col min="7947" max="7947" width="10.26953125" style="10" bestFit="1" customWidth="1"/>
    <col min="7948" max="7948" width="12.26953125" style="10" bestFit="1" customWidth="1"/>
    <col min="7949" max="8199" width="9.1796875" style="10"/>
    <col min="8200" max="8201" width="9.81640625" style="10" bestFit="1" customWidth="1"/>
    <col min="8202" max="8202" width="12" style="10" bestFit="1" customWidth="1"/>
    <col min="8203" max="8203" width="10.26953125" style="10" bestFit="1" customWidth="1"/>
    <col min="8204" max="8204" width="12.26953125" style="10" bestFit="1" customWidth="1"/>
    <col min="8205" max="8455" width="9.1796875" style="10"/>
    <col min="8456" max="8457" width="9.81640625" style="10" bestFit="1" customWidth="1"/>
    <col min="8458" max="8458" width="12" style="10" bestFit="1" customWidth="1"/>
    <col min="8459" max="8459" width="10.26953125" style="10" bestFit="1" customWidth="1"/>
    <col min="8460" max="8460" width="12.26953125" style="10" bestFit="1" customWidth="1"/>
    <col min="8461" max="8711" width="9.1796875" style="10"/>
    <col min="8712" max="8713" width="9.81640625" style="10" bestFit="1" customWidth="1"/>
    <col min="8714" max="8714" width="12" style="10" bestFit="1" customWidth="1"/>
    <col min="8715" max="8715" width="10.26953125" style="10" bestFit="1" customWidth="1"/>
    <col min="8716" max="8716" width="12.26953125" style="10" bestFit="1" customWidth="1"/>
    <col min="8717" max="8967" width="9.1796875" style="10"/>
    <col min="8968" max="8969" width="9.81640625" style="10" bestFit="1" customWidth="1"/>
    <col min="8970" max="8970" width="12" style="10" bestFit="1" customWidth="1"/>
    <col min="8971" max="8971" width="10.26953125" style="10" bestFit="1" customWidth="1"/>
    <col min="8972" max="8972" width="12.26953125" style="10" bestFit="1" customWidth="1"/>
    <col min="8973" max="9223" width="9.1796875" style="10"/>
    <col min="9224" max="9225" width="9.81640625" style="10" bestFit="1" customWidth="1"/>
    <col min="9226" max="9226" width="12" style="10" bestFit="1" customWidth="1"/>
    <col min="9227" max="9227" width="10.26953125" style="10" bestFit="1" customWidth="1"/>
    <col min="9228" max="9228" width="12.26953125" style="10" bestFit="1" customWidth="1"/>
    <col min="9229" max="9479" width="9.1796875" style="10"/>
    <col min="9480" max="9481" width="9.81640625" style="10" bestFit="1" customWidth="1"/>
    <col min="9482" max="9482" width="12" style="10" bestFit="1" customWidth="1"/>
    <col min="9483" max="9483" width="10.26953125" style="10" bestFit="1" customWidth="1"/>
    <col min="9484" max="9484" width="12.26953125" style="10" bestFit="1" customWidth="1"/>
    <col min="9485" max="9735" width="9.1796875" style="10"/>
    <col min="9736" max="9737" width="9.81640625" style="10" bestFit="1" customWidth="1"/>
    <col min="9738" max="9738" width="12" style="10" bestFit="1" customWidth="1"/>
    <col min="9739" max="9739" width="10.26953125" style="10" bestFit="1" customWidth="1"/>
    <col min="9740" max="9740" width="12.26953125" style="10" bestFit="1" customWidth="1"/>
    <col min="9741" max="9991" width="9.1796875" style="10"/>
    <col min="9992" max="9993" width="9.81640625" style="10" bestFit="1" customWidth="1"/>
    <col min="9994" max="9994" width="12" style="10" bestFit="1" customWidth="1"/>
    <col min="9995" max="9995" width="10.26953125" style="10" bestFit="1" customWidth="1"/>
    <col min="9996" max="9996" width="12.26953125" style="10" bestFit="1" customWidth="1"/>
    <col min="9997" max="10247" width="9.1796875" style="10"/>
    <col min="10248" max="10249" width="9.81640625" style="10" bestFit="1" customWidth="1"/>
    <col min="10250" max="10250" width="12" style="10" bestFit="1" customWidth="1"/>
    <col min="10251" max="10251" width="10.26953125" style="10" bestFit="1" customWidth="1"/>
    <col min="10252" max="10252" width="12.26953125" style="10" bestFit="1" customWidth="1"/>
    <col min="10253" max="10503" width="9.1796875" style="10"/>
    <col min="10504" max="10505" width="9.81640625" style="10" bestFit="1" customWidth="1"/>
    <col min="10506" max="10506" width="12" style="10" bestFit="1" customWidth="1"/>
    <col min="10507" max="10507" width="10.26953125" style="10" bestFit="1" customWidth="1"/>
    <col min="10508" max="10508" width="12.26953125" style="10" bestFit="1" customWidth="1"/>
    <col min="10509" max="10759" width="9.1796875" style="10"/>
    <col min="10760" max="10761" width="9.81640625" style="10" bestFit="1" customWidth="1"/>
    <col min="10762" max="10762" width="12" style="10" bestFit="1" customWidth="1"/>
    <col min="10763" max="10763" width="10.26953125" style="10" bestFit="1" customWidth="1"/>
    <col min="10764" max="10764" width="12.26953125" style="10" bestFit="1" customWidth="1"/>
    <col min="10765" max="11015" width="9.1796875" style="10"/>
    <col min="11016" max="11017" width="9.81640625" style="10" bestFit="1" customWidth="1"/>
    <col min="11018" max="11018" width="12" style="10" bestFit="1" customWidth="1"/>
    <col min="11019" max="11019" width="10.26953125" style="10" bestFit="1" customWidth="1"/>
    <col min="11020" max="11020" width="12.26953125" style="10" bestFit="1" customWidth="1"/>
    <col min="11021" max="11271" width="9.1796875" style="10"/>
    <col min="11272" max="11273" width="9.81640625" style="10" bestFit="1" customWidth="1"/>
    <col min="11274" max="11274" width="12" style="10" bestFit="1" customWidth="1"/>
    <col min="11275" max="11275" width="10.26953125" style="10" bestFit="1" customWidth="1"/>
    <col min="11276" max="11276" width="12.26953125" style="10" bestFit="1" customWidth="1"/>
    <col min="11277" max="11527" width="9.1796875" style="10"/>
    <col min="11528" max="11529" width="9.81640625" style="10" bestFit="1" customWidth="1"/>
    <col min="11530" max="11530" width="12" style="10" bestFit="1" customWidth="1"/>
    <col min="11531" max="11531" width="10.26953125" style="10" bestFit="1" customWidth="1"/>
    <col min="11532" max="11532" width="12.26953125" style="10" bestFit="1" customWidth="1"/>
    <col min="11533" max="11783" width="9.1796875" style="10"/>
    <col min="11784" max="11785" width="9.81640625" style="10" bestFit="1" customWidth="1"/>
    <col min="11786" max="11786" width="12" style="10" bestFit="1" customWidth="1"/>
    <col min="11787" max="11787" width="10.26953125" style="10" bestFit="1" customWidth="1"/>
    <col min="11788" max="11788" width="12.26953125" style="10" bestFit="1" customWidth="1"/>
    <col min="11789" max="12039" width="9.1796875" style="10"/>
    <col min="12040" max="12041" width="9.81640625" style="10" bestFit="1" customWidth="1"/>
    <col min="12042" max="12042" width="12" style="10" bestFit="1" customWidth="1"/>
    <col min="12043" max="12043" width="10.26953125" style="10" bestFit="1" customWidth="1"/>
    <col min="12044" max="12044" width="12.26953125" style="10" bestFit="1" customWidth="1"/>
    <col min="12045" max="12295" width="9.1796875" style="10"/>
    <col min="12296" max="12297" width="9.81640625" style="10" bestFit="1" customWidth="1"/>
    <col min="12298" max="12298" width="12" style="10" bestFit="1" customWidth="1"/>
    <col min="12299" max="12299" width="10.26953125" style="10" bestFit="1" customWidth="1"/>
    <col min="12300" max="12300" width="12.26953125" style="10" bestFit="1" customWidth="1"/>
    <col min="12301" max="12551" width="9.1796875" style="10"/>
    <col min="12552" max="12553" width="9.81640625" style="10" bestFit="1" customWidth="1"/>
    <col min="12554" max="12554" width="12" style="10" bestFit="1" customWidth="1"/>
    <col min="12555" max="12555" width="10.26953125" style="10" bestFit="1" customWidth="1"/>
    <col min="12556" max="12556" width="12.26953125" style="10" bestFit="1" customWidth="1"/>
    <col min="12557" max="12807" width="9.1796875" style="10"/>
    <col min="12808" max="12809" width="9.81640625" style="10" bestFit="1" customWidth="1"/>
    <col min="12810" max="12810" width="12" style="10" bestFit="1" customWidth="1"/>
    <col min="12811" max="12811" width="10.26953125" style="10" bestFit="1" customWidth="1"/>
    <col min="12812" max="12812" width="12.26953125" style="10" bestFit="1" customWidth="1"/>
    <col min="12813" max="13063" width="9.1796875" style="10"/>
    <col min="13064" max="13065" width="9.81640625" style="10" bestFit="1" customWidth="1"/>
    <col min="13066" max="13066" width="12" style="10" bestFit="1" customWidth="1"/>
    <col min="13067" max="13067" width="10.26953125" style="10" bestFit="1" customWidth="1"/>
    <col min="13068" max="13068" width="12.26953125" style="10" bestFit="1" customWidth="1"/>
    <col min="13069" max="13319" width="9.1796875" style="10"/>
    <col min="13320" max="13321" width="9.81640625" style="10" bestFit="1" customWidth="1"/>
    <col min="13322" max="13322" width="12" style="10" bestFit="1" customWidth="1"/>
    <col min="13323" max="13323" width="10.26953125" style="10" bestFit="1" customWidth="1"/>
    <col min="13324" max="13324" width="12.26953125" style="10" bestFit="1" customWidth="1"/>
    <col min="13325" max="13575" width="9.1796875" style="10"/>
    <col min="13576" max="13577" width="9.81640625" style="10" bestFit="1" customWidth="1"/>
    <col min="13578" max="13578" width="12" style="10" bestFit="1" customWidth="1"/>
    <col min="13579" max="13579" width="10.26953125" style="10" bestFit="1" customWidth="1"/>
    <col min="13580" max="13580" width="12.26953125" style="10" bestFit="1" customWidth="1"/>
    <col min="13581" max="13831" width="9.1796875" style="10"/>
    <col min="13832" max="13833" width="9.81640625" style="10" bestFit="1" customWidth="1"/>
    <col min="13834" max="13834" width="12" style="10" bestFit="1" customWidth="1"/>
    <col min="13835" max="13835" width="10.26953125" style="10" bestFit="1" customWidth="1"/>
    <col min="13836" max="13836" width="12.26953125" style="10" bestFit="1" customWidth="1"/>
    <col min="13837" max="14087" width="9.1796875" style="10"/>
    <col min="14088" max="14089" width="9.81640625" style="10" bestFit="1" customWidth="1"/>
    <col min="14090" max="14090" width="12" style="10" bestFit="1" customWidth="1"/>
    <col min="14091" max="14091" width="10.26953125" style="10" bestFit="1" customWidth="1"/>
    <col min="14092" max="14092" width="12.26953125" style="10" bestFit="1" customWidth="1"/>
    <col min="14093" max="14343" width="9.1796875" style="10"/>
    <col min="14344" max="14345" width="9.81640625" style="10" bestFit="1" customWidth="1"/>
    <col min="14346" max="14346" width="12" style="10" bestFit="1" customWidth="1"/>
    <col min="14347" max="14347" width="10.26953125" style="10" bestFit="1" customWidth="1"/>
    <col min="14348" max="14348" width="12.26953125" style="10" bestFit="1" customWidth="1"/>
    <col min="14349" max="14599" width="9.1796875" style="10"/>
    <col min="14600" max="14601" width="9.81640625" style="10" bestFit="1" customWidth="1"/>
    <col min="14602" max="14602" width="12" style="10" bestFit="1" customWidth="1"/>
    <col min="14603" max="14603" width="10.26953125" style="10" bestFit="1" customWidth="1"/>
    <col min="14604" max="14604" width="12.26953125" style="10" bestFit="1" customWidth="1"/>
    <col min="14605" max="14855" width="9.1796875" style="10"/>
    <col min="14856" max="14857" width="9.81640625" style="10" bestFit="1" customWidth="1"/>
    <col min="14858" max="14858" width="12" style="10" bestFit="1" customWidth="1"/>
    <col min="14859" max="14859" width="10.26953125" style="10" bestFit="1" customWidth="1"/>
    <col min="14860" max="14860" width="12.26953125" style="10" bestFit="1" customWidth="1"/>
    <col min="14861" max="15111" width="9.1796875" style="10"/>
    <col min="15112" max="15113" width="9.81640625" style="10" bestFit="1" customWidth="1"/>
    <col min="15114" max="15114" width="12" style="10" bestFit="1" customWidth="1"/>
    <col min="15115" max="15115" width="10.26953125" style="10" bestFit="1" customWidth="1"/>
    <col min="15116" max="15116" width="12.26953125" style="10" bestFit="1" customWidth="1"/>
    <col min="15117" max="15367" width="9.1796875" style="10"/>
    <col min="15368" max="15369" width="9.81640625" style="10" bestFit="1" customWidth="1"/>
    <col min="15370" max="15370" width="12" style="10" bestFit="1" customWidth="1"/>
    <col min="15371" max="15371" width="10.26953125" style="10" bestFit="1" customWidth="1"/>
    <col min="15372" max="15372" width="12.26953125" style="10" bestFit="1" customWidth="1"/>
    <col min="15373" max="15623" width="9.1796875" style="10"/>
    <col min="15624" max="15625" width="9.81640625" style="10" bestFit="1" customWidth="1"/>
    <col min="15626" max="15626" width="12" style="10" bestFit="1" customWidth="1"/>
    <col min="15627" max="15627" width="10.26953125" style="10" bestFit="1" customWidth="1"/>
    <col min="15628" max="15628" width="12.26953125" style="10" bestFit="1" customWidth="1"/>
    <col min="15629" max="15879" width="9.1796875" style="10"/>
    <col min="15880" max="15881" width="9.81640625" style="10" bestFit="1" customWidth="1"/>
    <col min="15882" max="15882" width="12" style="10" bestFit="1" customWidth="1"/>
    <col min="15883" max="15883" width="10.26953125" style="10" bestFit="1" customWidth="1"/>
    <col min="15884" max="15884" width="12.26953125" style="10" bestFit="1" customWidth="1"/>
    <col min="15885" max="16135" width="9.1796875" style="10"/>
    <col min="16136" max="16137" width="9.81640625" style="10" bestFit="1" customWidth="1"/>
    <col min="16138" max="16138" width="12" style="10" bestFit="1" customWidth="1"/>
    <col min="16139" max="16139" width="10.26953125" style="10" bestFit="1" customWidth="1"/>
    <col min="16140" max="16140" width="12.26953125" style="10" bestFit="1" customWidth="1"/>
    <col min="16141" max="16384" width="9.1796875" style="10"/>
  </cols>
  <sheetData>
    <row r="1" spans="1:9" ht="12.75" customHeight="1" x14ac:dyDescent="0.25">
      <c r="A1" s="186" t="s">
        <v>10</v>
      </c>
      <c r="B1" s="200"/>
      <c r="C1" s="200"/>
      <c r="D1" s="200"/>
      <c r="E1" s="200"/>
      <c r="F1" s="200"/>
      <c r="G1" s="200"/>
      <c r="H1" s="200"/>
      <c r="I1" s="200"/>
    </row>
    <row r="2" spans="1:9" ht="12.75" customHeight="1" x14ac:dyDescent="0.25">
      <c r="A2" s="185" t="s">
        <v>286</v>
      </c>
      <c r="B2" s="178"/>
      <c r="C2" s="178"/>
      <c r="D2" s="178"/>
      <c r="E2" s="178"/>
      <c r="F2" s="178"/>
      <c r="G2" s="178"/>
      <c r="H2" s="178"/>
      <c r="I2" s="178"/>
    </row>
    <row r="3" spans="1:9" x14ac:dyDescent="0.25">
      <c r="A3" s="202" t="s">
        <v>14</v>
      </c>
      <c r="B3" s="207"/>
      <c r="C3" s="207"/>
      <c r="D3" s="207"/>
      <c r="E3" s="207"/>
      <c r="F3" s="207"/>
      <c r="G3" s="207"/>
      <c r="H3" s="207"/>
      <c r="I3" s="207"/>
    </row>
    <row r="4" spans="1:9" x14ac:dyDescent="0.25">
      <c r="A4" s="201" t="s">
        <v>247</v>
      </c>
      <c r="B4" s="183"/>
      <c r="C4" s="183"/>
      <c r="D4" s="183"/>
      <c r="E4" s="183"/>
      <c r="F4" s="183"/>
      <c r="G4" s="183"/>
      <c r="H4" s="183"/>
      <c r="I4" s="184"/>
    </row>
    <row r="5" spans="1:9" ht="53" thickBot="1" x14ac:dyDescent="0.3">
      <c r="A5" s="195" t="s">
        <v>2</v>
      </c>
      <c r="B5" s="169"/>
      <c r="C5" s="169"/>
      <c r="D5" s="169"/>
      <c r="E5" s="169"/>
      <c r="F5" s="169"/>
      <c r="G5" s="13" t="s">
        <v>6</v>
      </c>
      <c r="H5" s="37" t="s">
        <v>218</v>
      </c>
      <c r="I5" s="37" t="s">
        <v>219</v>
      </c>
    </row>
    <row r="6" spans="1:9" x14ac:dyDescent="0.25">
      <c r="A6" s="199">
        <v>1</v>
      </c>
      <c r="B6" s="169"/>
      <c r="C6" s="169"/>
      <c r="D6" s="169"/>
      <c r="E6" s="169"/>
      <c r="F6" s="169"/>
      <c r="G6" s="11">
        <v>2</v>
      </c>
      <c r="H6" s="35" t="s">
        <v>8</v>
      </c>
      <c r="I6" s="35" t="s">
        <v>9</v>
      </c>
    </row>
    <row r="7" spans="1:9" ht="13" x14ac:dyDescent="0.25">
      <c r="A7" s="164" t="s">
        <v>125</v>
      </c>
      <c r="B7" s="164"/>
      <c r="C7" s="164"/>
      <c r="D7" s="164"/>
      <c r="E7" s="164"/>
      <c r="F7" s="164"/>
      <c r="G7" s="206"/>
      <c r="H7" s="206"/>
      <c r="I7" s="206"/>
    </row>
    <row r="8" spans="1:9" x14ac:dyDescent="0.25">
      <c r="A8" s="165" t="s">
        <v>162</v>
      </c>
      <c r="B8" s="204"/>
      <c r="C8" s="204"/>
      <c r="D8" s="204"/>
      <c r="E8" s="204"/>
      <c r="F8" s="204"/>
      <c r="G8" s="7">
        <v>1</v>
      </c>
      <c r="H8" s="38">
        <v>0</v>
      </c>
      <c r="I8" s="38">
        <v>0</v>
      </c>
    </row>
    <row r="9" spans="1:9" x14ac:dyDescent="0.25">
      <c r="A9" s="165" t="s">
        <v>163</v>
      </c>
      <c r="B9" s="204"/>
      <c r="C9" s="204"/>
      <c r="D9" s="204"/>
      <c r="E9" s="204"/>
      <c r="F9" s="204"/>
      <c r="G9" s="7">
        <v>2</v>
      </c>
      <c r="H9" s="38">
        <v>0</v>
      </c>
      <c r="I9" s="38">
        <v>0</v>
      </c>
    </row>
    <row r="10" spans="1:9" x14ac:dyDescent="0.25">
      <c r="A10" s="165" t="s">
        <v>164</v>
      </c>
      <c r="B10" s="204"/>
      <c r="C10" s="204"/>
      <c r="D10" s="204"/>
      <c r="E10" s="204"/>
      <c r="F10" s="204"/>
      <c r="G10" s="7">
        <v>3</v>
      </c>
      <c r="H10" s="38">
        <v>0</v>
      </c>
      <c r="I10" s="38">
        <v>0</v>
      </c>
    </row>
    <row r="11" spans="1:9" x14ac:dyDescent="0.25">
      <c r="A11" s="165" t="s">
        <v>165</v>
      </c>
      <c r="B11" s="204"/>
      <c r="C11" s="204"/>
      <c r="D11" s="204"/>
      <c r="E11" s="204"/>
      <c r="F11" s="204"/>
      <c r="G11" s="7">
        <v>4</v>
      </c>
      <c r="H11" s="38">
        <v>0</v>
      </c>
      <c r="I11" s="38">
        <v>0</v>
      </c>
    </row>
    <row r="12" spans="1:9" ht="19.899999999999999" customHeight="1" x14ac:dyDescent="0.25">
      <c r="A12" s="172" t="s">
        <v>166</v>
      </c>
      <c r="B12" s="205"/>
      <c r="C12" s="205"/>
      <c r="D12" s="205"/>
      <c r="E12" s="205"/>
      <c r="F12" s="205"/>
      <c r="G12" s="5">
        <v>5</v>
      </c>
      <c r="H12" s="29">
        <f>SUM(H8:H11)</f>
        <v>0</v>
      </c>
      <c r="I12" s="29">
        <f>SUM(I8:I11)</f>
        <v>0</v>
      </c>
    </row>
    <row r="13" spans="1:9" x14ac:dyDescent="0.25">
      <c r="A13" s="165" t="s">
        <v>167</v>
      </c>
      <c r="B13" s="204"/>
      <c r="C13" s="204"/>
      <c r="D13" s="204"/>
      <c r="E13" s="204"/>
      <c r="F13" s="204"/>
      <c r="G13" s="7">
        <v>6</v>
      </c>
      <c r="H13" s="38">
        <v>0</v>
      </c>
      <c r="I13" s="38">
        <v>0</v>
      </c>
    </row>
    <row r="14" spans="1:9" x14ac:dyDescent="0.25">
      <c r="A14" s="165" t="s">
        <v>168</v>
      </c>
      <c r="B14" s="204"/>
      <c r="C14" s="204"/>
      <c r="D14" s="204"/>
      <c r="E14" s="204"/>
      <c r="F14" s="204"/>
      <c r="G14" s="7">
        <v>7</v>
      </c>
      <c r="H14" s="38">
        <v>0</v>
      </c>
      <c r="I14" s="38">
        <v>0</v>
      </c>
    </row>
    <row r="15" spans="1:9" x14ac:dyDescent="0.25">
      <c r="A15" s="165" t="s">
        <v>169</v>
      </c>
      <c r="B15" s="204"/>
      <c r="C15" s="204"/>
      <c r="D15" s="204"/>
      <c r="E15" s="204"/>
      <c r="F15" s="204"/>
      <c r="G15" s="7">
        <v>8</v>
      </c>
      <c r="H15" s="38">
        <v>0</v>
      </c>
      <c r="I15" s="38">
        <v>0</v>
      </c>
    </row>
    <row r="16" spans="1:9" x14ac:dyDescent="0.25">
      <c r="A16" s="165" t="s">
        <v>170</v>
      </c>
      <c r="B16" s="204"/>
      <c r="C16" s="204"/>
      <c r="D16" s="204"/>
      <c r="E16" s="204"/>
      <c r="F16" s="204"/>
      <c r="G16" s="7">
        <v>9</v>
      </c>
      <c r="H16" s="38">
        <v>0</v>
      </c>
      <c r="I16" s="38">
        <v>0</v>
      </c>
    </row>
    <row r="17" spans="1:9" x14ac:dyDescent="0.25">
      <c r="A17" s="165" t="s">
        <v>171</v>
      </c>
      <c r="B17" s="204"/>
      <c r="C17" s="204"/>
      <c r="D17" s="204"/>
      <c r="E17" s="204"/>
      <c r="F17" s="204"/>
      <c r="G17" s="7">
        <v>10</v>
      </c>
      <c r="H17" s="38">
        <v>0</v>
      </c>
      <c r="I17" s="38">
        <v>0</v>
      </c>
    </row>
    <row r="18" spans="1:9" x14ac:dyDescent="0.25">
      <c r="A18" s="165" t="s">
        <v>172</v>
      </c>
      <c r="B18" s="204"/>
      <c r="C18" s="204"/>
      <c r="D18" s="204"/>
      <c r="E18" s="204"/>
      <c r="F18" s="204"/>
      <c r="G18" s="7">
        <v>11</v>
      </c>
      <c r="H18" s="38">
        <v>0</v>
      </c>
      <c r="I18" s="38">
        <v>0</v>
      </c>
    </row>
    <row r="19" spans="1:9" ht="13" x14ac:dyDescent="0.25">
      <c r="A19" s="172" t="s">
        <v>173</v>
      </c>
      <c r="B19" s="205"/>
      <c r="C19" s="205"/>
      <c r="D19" s="205"/>
      <c r="E19" s="205"/>
      <c r="F19" s="205"/>
      <c r="G19" s="5">
        <v>12</v>
      </c>
      <c r="H19" s="29">
        <f>SUM(H13:H18)</f>
        <v>0</v>
      </c>
      <c r="I19" s="29">
        <f>SUM(I13:I18)</f>
        <v>0</v>
      </c>
    </row>
    <row r="20" spans="1:9" ht="13" x14ac:dyDescent="0.25">
      <c r="A20" s="164" t="s">
        <v>126</v>
      </c>
      <c r="B20" s="164"/>
      <c r="C20" s="164"/>
      <c r="D20" s="164"/>
      <c r="E20" s="164"/>
      <c r="F20" s="164"/>
      <c r="G20" s="206"/>
      <c r="H20" s="206"/>
      <c r="I20" s="206"/>
    </row>
    <row r="21" spans="1:9" x14ac:dyDescent="0.25">
      <c r="A21" s="165" t="s">
        <v>174</v>
      </c>
      <c r="B21" s="204"/>
      <c r="C21" s="204"/>
      <c r="D21" s="204"/>
      <c r="E21" s="204"/>
      <c r="F21" s="204"/>
      <c r="G21" s="7">
        <v>13</v>
      </c>
      <c r="H21" s="38">
        <v>0</v>
      </c>
      <c r="I21" s="38">
        <v>0</v>
      </c>
    </row>
    <row r="22" spans="1:9" x14ac:dyDescent="0.25">
      <c r="A22" s="165" t="s">
        <v>175</v>
      </c>
      <c r="B22" s="204"/>
      <c r="C22" s="204"/>
      <c r="D22" s="204"/>
      <c r="E22" s="204"/>
      <c r="F22" s="204"/>
      <c r="G22" s="7">
        <v>14</v>
      </c>
      <c r="H22" s="38">
        <v>0</v>
      </c>
      <c r="I22" s="38">
        <v>0</v>
      </c>
    </row>
    <row r="23" spans="1:9" x14ac:dyDescent="0.25">
      <c r="A23" s="165" t="s">
        <v>140</v>
      </c>
      <c r="B23" s="204"/>
      <c r="C23" s="204"/>
      <c r="D23" s="204"/>
      <c r="E23" s="204"/>
      <c r="F23" s="204"/>
      <c r="G23" s="7">
        <v>15</v>
      </c>
      <c r="H23" s="38">
        <v>0</v>
      </c>
      <c r="I23" s="38">
        <v>0</v>
      </c>
    </row>
    <row r="24" spans="1:9" x14ac:dyDescent="0.25">
      <c r="A24" s="165" t="s">
        <v>141</v>
      </c>
      <c r="B24" s="204"/>
      <c r="C24" s="204"/>
      <c r="D24" s="204"/>
      <c r="E24" s="204"/>
      <c r="F24" s="204"/>
      <c r="G24" s="7">
        <v>16</v>
      </c>
      <c r="H24" s="38">
        <v>0</v>
      </c>
      <c r="I24" s="38">
        <v>0</v>
      </c>
    </row>
    <row r="25" spans="1:9" x14ac:dyDescent="0.25">
      <c r="A25" s="173" t="s">
        <v>176</v>
      </c>
      <c r="B25" s="205"/>
      <c r="C25" s="205"/>
      <c r="D25" s="205"/>
      <c r="E25" s="205"/>
      <c r="F25" s="205"/>
      <c r="G25" s="9">
        <v>17</v>
      </c>
      <c r="H25" s="32">
        <f>H26+H27</f>
        <v>0</v>
      </c>
      <c r="I25" s="32">
        <f>I26+I27</f>
        <v>0</v>
      </c>
    </row>
    <row r="26" spans="1:9" x14ac:dyDescent="0.25">
      <c r="A26" s="165" t="s">
        <v>177</v>
      </c>
      <c r="B26" s="204"/>
      <c r="C26" s="204"/>
      <c r="D26" s="204"/>
      <c r="E26" s="204"/>
      <c r="F26" s="204"/>
      <c r="G26" s="7">
        <v>18</v>
      </c>
      <c r="H26" s="38">
        <v>0</v>
      </c>
      <c r="I26" s="38">
        <v>0</v>
      </c>
    </row>
    <row r="27" spans="1:9" x14ac:dyDescent="0.25">
      <c r="A27" s="165" t="s">
        <v>178</v>
      </c>
      <c r="B27" s="204"/>
      <c r="C27" s="204"/>
      <c r="D27" s="204"/>
      <c r="E27" s="204"/>
      <c r="F27" s="204"/>
      <c r="G27" s="7">
        <v>19</v>
      </c>
      <c r="H27" s="38">
        <v>0</v>
      </c>
      <c r="I27" s="38">
        <v>0</v>
      </c>
    </row>
    <row r="28" spans="1:9" ht="27.65" customHeight="1" x14ac:dyDescent="0.25">
      <c r="A28" s="172" t="s">
        <v>179</v>
      </c>
      <c r="B28" s="205"/>
      <c r="C28" s="205"/>
      <c r="D28" s="205"/>
      <c r="E28" s="205"/>
      <c r="F28" s="205"/>
      <c r="G28" s="5">
        <v>20</v>
      </c>
      <c r="H28" s="29">
        <f>SUM(H21:H25)</f>
        <v>0</v>
      </c>
      <c r="I28" s="29">
        <f>SUM(I21:I25)</f>
        <v>0</v>
      </c>
    </row>
    <row r="29" spans="1:9" x14ac:dyDescent="0.25">
      <c r="A29" s="165" t="s">
        <v>144</v>
      </c>
      <c r="B29" s="204"/>
      <c r="C29" s="204"/>
      <c r="D29" s="204"/>
      <c r="E29" s="204"/>
      <c r="F29" s="204"/>
      <c r="G29" s="7">
        <v>21</v>
      </c>
      <c r="H29" s="38">
        <v>0</v>
      </c>
      <c r="I29" s="38">
        <v>0</v>
      </c>
    </row>
    <row r="30" spans="1:9" x14ac:dyDescent="0.25">
      <c r="A30" s="165" t="s">
        <v>145</v>
      </c>
      <c r="B30" s="204"/>
      <c r="C30" s="204"/>
      <c r="D30" s="204"/>
      <c r="E30" s="204"/>
      <c r="F30" s="204"/>
      <c r="G30" s="7">
        <v>22</v>
      </c>
      <c r="H30" s="38">
        <v>0</v>
      </c>
      <c r="I30" s="38">
        <v>0</v>
      </c>
    </row>
    <row r="31" spans="1:9" x14ac:dyDescent="0.25">
      <c r="A31" s="173" t="s">
        <v>180</v>
      </c>
      <c r="B31" s="205"/>
      <c r="C31" s="205"/>
      <c r="D31" s="205"/>
      <c r="E31" s="205"/>
      <c r="F31" s="205"/>
      <c r="G31" s="9">
        <v>23</v>
      </c>
      <c r="H31" s="32">
        <f>H32+H33</f>
        <v>0</v>
      </c>
      <c r="I31" s="32">
        <f>I32+I33</f>
        <v>0</v>
      </c>
    </row>
    <row r="32" spans="1:9" x14ac:dyDescent="0.25">
      <c r="A32" s="165" t="s">
        <v>181</v>
      </c>
      <c r="B32" s="204"/>
      <c r="C32" s="204"/>
      <c r="D32" s="204"/>
      <c r="E32" s="204"/>
      <c r="F32" s="204"/>
      <c r="G32" s="7">
        <v>24</v>
      </c>
      <c r="H32" s="38">
        <v>0</v>
      </c>
      <c r="I32" s="38">
        <v>0</v>
      </c>
    </row>
    <row r="33" spans="1:9" x14ac:dyDescent="0.25">
      <c r="A33" s="165" t="s">
        <v>182</v>
      </c>
      <c r="B33" s="204"/>
      <c r="C33" s="204"/>
      <c r="D33" s="204"/>
      <c r="E33" s="204"/>
      <c r="F33" s="204"/>
      <c r="G33" s="7">
        <v>25</v>
      </c>
      <c r="H33" s="38">
        <v>0</v>
      </c>
      <c r="I33" s="38">
        <v>0</v>
      </c>
    </row>
    <row r="34" spans="1:9" ht="26.5" customHeight="1" x14ac:dyDescent="0.25">
      <c r="A34" s="172" t="s">
        <v>147</v>
      </c>
      <c r="B34" s="205"/>
      <c r="C34" s="205"/>
      <c r="D34" s="205"/>
      <c r="E34" s="205"/>
      <c r="F34" s="205"/>
      <c r="G34" s="5">
        <v>26</v>
      </c>
      <c r="H34" s="29">
        <f>H29+H30+H31</f>
        <v>0</v>
      </c>
      <c r="I34" s="29">
        <f>I29+I30+I31</f>
        <v>0</v>
      </c>
    </row>
    <row r="35" spans="1:9" ht="13" x14ac:dyDescent="0.25">
      <c r="A35" s="164" t="s">
        <v>127</v>
      </c>
      <c r="B35" s="164"/>
      <c r="C35" s="164"/>
      <c r="D35" s="164"/>
      <c r="E35" s="164"/>
      <c r="F35" s="164"/>
      <c r="G35" s="206"/>
      <c r="H35" s="206"/>
      <c r="I35" s="206"/>
    </row>
    <row r="36" spans="1:9" x14ac:dyDescent="0.25">
      <c r="A36" s="165" t="s">
        <v>148</v>
      </c>
      <c r="B36" s="204"/>
      <c r="C36" s="204"/>
      <c r="D36" s="204"/>
      <c r="E36" s="204"/>
      <c r="F36" s="204"/>
      <c r="G36" s="7">
        <v>27</v>
      </c>
      <c r="H36" s="38">
        <v>0</v>
      </c>
      <c r="I36" s="38">
        <v>0</v>
      </c>
    </row>
    <row r="37" spans="1:9" x14ac:dyDescent="0.25">
      <c r="A37" s="165" t="s">
        <v>149</v>
      </c>
      <c r="B37" s="204"/>
      <c r="C37" s="204"/>
      <c r="D37" s="204"/>
      <c r="E37" s="204"/>
      <c r="F37" s="204"/>
      <c r="G37" s="7">
        <v>28</v>
      </c>
      <c r="H37" s="38">
        <v>0</v>
      </c>
      <c r="I37" s="38">
        <v>0</v>
      </c>
    </row>
    <row r="38" spans="1:9" x14ac:dyDescent="0.25">
      <c r="A38" s="165" t="s">
        <v>150</v>
      </c>
      <c r="B38" s="204"/>
      <c r="C38" s="204"/>
      <c r="D38" s="204"/>
      <c r="E38" s="204"/>
      <c r="F38" s="204"/>
      <c r="G38" s="7">
        <v>29</v>
      </c>
      <c r="H38" s="38">
        <v>0</v>
      </c>
      <c r="I38" s="38">
        <v>0</v>
      </c>
    </row>
    <row r="39" spans="1:9" ht="27" customHeight="1" x14ac:dyDescent="0.25">
      <c r="A39" s="172" t="s">
        <v>183</v>
      </c>
      <c r="B39" s="205"/>
      <c r="C39" s="205"/>
      <c r="D39" s="205"/>
      <c r="E39" s="205"/>
      <c r="F39" s="205"/>
      <c r="G39" s="5">
        <v>30</v>
      </c>
      <c r="H39" s="29">
        <f>H36+H37+H38</f>
        <v>0</v>
      </c>
      <c r="I39" s="29">
        <f>I36+I37+I38</f>
        <v>0</v>
      </c>
    </row>
    <row r="40" spans="1:9" x14ac:dyDescent="0.25">
      <c r="A40" s="165" t="s">
        <v>152</v>
      </c>
      <c r="B40" s="204"/>
      <c r="C40" s="204"/>
      <c r="D40" s="204"/>
      <c r="E40" s="204"/>
      <c r="F40" s="204"/>
      <c r="G40" s="7">
        <v>31</v>
      </c>
      <c r="H40" s="38">
        <v>0</v>
      </c>
      <c r="I40" s="38">
        <v>0</v>
      </c>
    </row>
    <row r="41" spans="1:9" x14ac:dyDescent="0.25">
      <c r="A41" s="165" t="s">
        <v>153</v>
      </c>
      <c r="B41" s="204"/>
      <c r="C41" s="204"/>
      <c r="D41" s="204"/>
      <c r="E41" s="204"/>
      <c r="F41" s="204"/>
      <c r="G41" s="7">
        <v>32</v>
      </c>
      <c r="H41" s="38">
        <v>0</v>
      </c>
      <c r="I41" s="38">
        <v>0</v>
      </c>
    </row>
    <row r="42" spans="1:9" x14ac:dyDescent="0.25">
      <c r="A42" s="165" t="s">
        <v>154</v>
      </c>
      <c r="B42" s="204"/>
      <c r="C42" s="204"/>
      <c r="D42" s="204"/>
      <c r="E42" s="204"/>
      <c r="F42" s="204"/>
      <c r="G42" s="7">
        <v>33</v>
      </c>
      <c r="H42" s="38">
        <v>0</v>
      </c>
      <c r="I42" s="38">
        <v>0</v>
      </c>
    </row>
    <row r="43" spans="1:9" x14ac:dyDescent="0.25">
      <c r="A43" s="165" t="s">
        <v>155</v>
      </c>
      <c r="B43" s="204"/>
      <c r="C43" s="204"/>
      <c r="D43" s="204"/>
      <c r="E43" s="204"/>
      <c r="F43" s="204"/>
      <c r="G43" s="7">
        <v>34</v>
      </c>
      <c r="H43" s="38">
        <v>0</v>
      </c>
      <c r="I43" s="38">
        <v>0</v>
      </c>
    </row>
    <row r="44" spans="1:9" x14ac:dyDescent="0.25">
      <c r="A44" s="165" t="s">
        <v>156</v>
      </c>
      <c r="B44" s="204"/>
      <c r="C44" s="204"/>
      <c r="D44" s="204"/>
      <c r="E44" s="204"/>
      <c r="F44" s="204"/>
      <c r="G44" s="7">
        <v>35</v>
      </c>
      <c r="H44" s="38">
        <v>0</v>
      </c>
      <c r="I44" s="38">
        <v>0</v>
      </c>
    </row>
    <row r="45" spans="1:9" ht="27.65" customHeight="1" x14ac:dyDescent="0.25">
      <c r="A45" s="172" t="s">
        <v>184</v>
      </c>
      <c r="B45" s="205"/>
      <c r="C45" s="205"/>
      <c r="D45" s="205"/>
      <c r="E45" s="205"/>
      <c r="F45" s="205"/>
      <c r="G45" s="5">
        <v>36</v>
      </c>
      <c r="H45" s="29">
        <f>H40+H41+H42+H43+H44</f>
        <v>0</v>
      </c>
      <c r="I45" s="29">
        <f>I40+I41+I42+I43+I44</f>
        <v>0</v>
      </c>
    </row>
    <row r="46" spans="1:9" ht="13" x14ac:dyDescent="0.25">
      <c r="A46" s="164" t="s">
        <v>158</v>
      </c>
      <c r="B46" s="204"/>
      <c r="C46" s="204"/>
      <c r="D46" s="204"/>
      <c r="E46" s="204"/>
      <c r="F46" s="204"/>
      <c r="G46" s="6">
        <v>37</v>
      </c>
      <c r="H46" s="38">
        <v>0</v>
      </c>
      <c r="I46" s="38">
        <v>0</v>
      </c>
    </row>
    <row r="47" spans="1:9" ht="13" x14ac:dyDescent="0.25">
      <c r="A47" s="164" t="s">
        <v>159</v>
      </c>
      <c r="B47" s="204"/>
      <c r="C47" s="204"/>
      <c r="D47" s="204"/>
      <c r="E47" s="204"/>
      <c r="F47" s="204"/>
      <c r="G47" s="6">
        <v>38</v>
      </c>
      <c r="H47" s="38">
        <v>0</v>
      </c>
      <c r="I47" s="38">
        <v>0</v>
      </c>
    </row>
    <row r="48" spans="1:9" ht="13" x14ac:dyDescent="0.25">
      <c r="A48" s="164" t="s">
        <v>160</v>
      </c>
      <c r="B48" s="204"/>
      <c r="C48" s="204"/>
      <c r="D48" s="204"/>
      <c r="E48" s="204"/>
      <c r="F48" s="204"/>
      <c r="G48" s="6">
        <v>39</v>
      </c>
      <c r="H48" s="38">
        <v>0</v>
      </c>
      <c r="I48" s="38">
        <v>0</v>
      </c>
    </row>
    <row r="49" spans="1:9" ht="15.65" customHeight="1" x14ac:dyDescent="0.25">
      <c r="A49" s="172" t="s">
        <v>161</v>
      </c>
      <c r="B49" s="205"/>
      <c r="C49" s="205"/>
      <c r="D49" s="205"/>
      <c r="E49" s="205"/>
      <c r="F49" s="205"/>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zoomScale="90" zoomScaleNormal="100" zoomScaleSheetLayoutView="90" workbookViewId="0">
      <selection activeCell="B6" sqref="B6:K31"/>
    </sheetView>
  </sheetViews>
  <sheetFormatPr defaultRowHeight="12.5" x14ac:dyDescent="0.25"/>
  <cols>
    <col min="1" max="1" width="46.1796875" style="12" customWidth="1"/>
    <col min="2" max="2" width="12" style="12" customWidth="1"/>
    <col min="3" max="3" width="12.26953125" style="48" customWidth="1"/>
    <col min="4" max="4" width="12.1796875" style="48" customWidth="1"/>
    <col min="5" max="5" width="9.1796875" style="48" customWidth="1"/>
    <col min="6" max="6" width="13.453125" style="48" customWidth="1"/>
    <col min="7" max="7" width="11.26953125" style="48" customWidth="1"/>
    <col min="8" max="8" width="10.453125" style="48" customWidth="1"/>
    <col min="9" max="9" width="9.1796875" style="48" customWidth="1"/>
    <col min="10" max="10" width="19.26953125" style="48" customWidth="1"/>
    <col min="11" max="11" width="14" style="48" customWidth="1"/>
    <col min="12" max="12" width="11" style="15" bestFit="1" customWidth="1"/>
    <col min="13" max="260" width="9.1796875" style="15"/>
    <col min="261" max="261" width="10.1796875" style="15" bestFit="1" customWidth="1"/>
    <col min="262" max="265" width="9.1796875" style="15"/>
    <col min="266" max="267" width="9.81640625" style="15" bestFit="1" customWidth="1"/>
    <col min="268" max="516" width="9.1796875" style="15"/>
    <col min="517" max="517" width="10.1796875" style="15" bestFit="1" customWidth="1"/>
    <col min="518" max="521" width="9.1796875" style="15"/>
    <col min="522" max="523" width="9.81640625" style="15" bestFit="1" customWidth="1"/>
    <col min="524" max="772" width="9.1796875" style="15"/>
    <col min="773" max="773" width="10.1796875" style="15" bestFit="1" customWidth="1"/>
    <col min="774" max="777" width="9.1796875" style="15"/>
    <col min="778" max="779" width="9.81640625" style="15" bestFit="1" customWidth="1"/>
    <col min="780" max="1028" width="9.1796875" style="15"/>
    <col min="1029" max="1029" width="10.1796875" style="15" bestFit="1" customWidth="1"/>
    <col min="1030" max="1033" width="9.1796875" style="15"/>
    <col min="1034" max="1035" width="9.81640625" style="15" bestFit="1" customWidth="1"/>
    <col min="1036" max="1284" width="9.1796875" style="15"/>
    <col min="1285" max="1285" width="10.1796875" style="15" bestFit="1" customWidth="1"/>
    <col min="1286" max="1289" width="9.1796875" style="15"/>
    <col min="1290" max="1291" width="9.81640625" style="15" bestFit="1" customWidth="1"/>
    <col min="1292" max="1540" width="9.1796875" style="15"/>
    <col min="1541" max="1541" width="10.1796875" style="15" bestFit="1" customWidth="1"/>
    <col min="1542" max="1545" width="9.1796875" style="15"/>
    <col min="1546" max="1547" width="9.81640625" style="15" bestFit="1" customWidth="1"/>
    <col min="1548" max="1796" width="9.1796875" style="15"/>
    <col min="1797" max="1797" width="10.1796875" style="15" bestFit="1" customWidth="1"/>
    <col min="1798" max="1801" width="9.1796875" style="15"/>
    <col min="1802" max="1803" width="9.81640625" style="15" bestFit="1" customWidth="1"/>
    <col min="1804" max="2052" width="9.1796875" style="15"/>
    <col min="2053" max="2053" width="10.1796875" style="15" bestFit="1" customWidth="1"/>
    <col min="2054" max="2057" width="9.1796875" style="15"/>
    <col min="2058" max="2059" width="9.81640625" style="15" bestFit="1" customWidth="1"/>
    <col min="2060" max="2308" width="9.1796875" style="15"/>
    <col min="2309" max="2309" width="10.1796875" style="15" bestFit="1" customWidth="1"/>
    <col min="2310" max="2313" width="9.1796875" style="15"/>
    <col min="2314" max="2315" width="9.81640625" style="15" bestFit="1" customWidth="1"/>
    <col min="2316" max="2564" width="9.1796875" style="15"/>
    <col min="2565" max="2565" width="10.1796875" style="15" bestFit="1" customWidth="1"/>
    <col min="2566" max="2569" width="9.1796875" style="15"/>
    <col min="2570" max="2571" width="9.81640625" style="15" bestFit="1" customWidth="1"/>
    <col min="2572" max="2820" width="9.1796875" style="15"/>
    <col min="2821" max="2821" width="10.1796875" style="15" bestFit="1" customWidth="1"/>
    <col min="2822" max="2825" width="9.1796875" style="15"/>
    <col min="2826" max="2827" width="9.81640625" style="15" bestFit="1" customWidth="1"/>
    <col min="2828" max="3076" width="9.1796875" style="15"/>
    <col min="3077" max="3077" width="10.1796875" style="15" bestFit="1" customWidth="1"/>
    <col min="3078" max="3081" width="9.1796875" style="15"/>
    <col min="3082" max="3083" width="9.81640625" style="15" bestFit="1" customWidth="1"/>
    <col min="3084" max="3332" width="9.1796875" style="15"/>
    <col min="3333" max="3333" width="10.1796875" style="15" bestFit="1" customWidth="1"/>
    <col min="3334" max="3337" width="9.1796875" style="15"/>
    <col min="3338" max="3339" width="9.81640625" style="15" bestFit="1" customWidth="1"/>
    <col min="3340" max="3588" width="9.1796875" style="15"/>
    <col min="3589" max="3589" width="10.1796875" style="15" bestFit="1" customWidth="1"/>
    <col min="3590" max="3593" width="9.1796875" style="15"/>
    <col min="3594" max="3595" width="9.81640625" style="15" bestFit="1" customWidth="1"/>
    <col min="3596" max="3844" width="9.1796875" style="15"/>
    <col min="3845" max="3845" width="10.1796875" style="15" bestFit="1" customWidth="1"/>
    <col min="3846" max="3849" width="9.1796875" style="15"/>
    <col min="3850" max="3851" width="9.81640625" style="15" bestFit="1" customWidth="1"/>
    <col min="3852" max="4100" width="9.1796875" style="15"/>
    <col min="4101" max="4101" width="10.1796875" style="15" bestFit="1" customWidth="1"/>
    <col min="4102" max="4105" width="9.1796875" style="15"/>
    <col min="4106" max="4107" width="9.81640625" style="15" bestFit="1" customWidth="1"/>
    <col min="4108" max="4356" width="9.1796875" style="15"/>
    <col min="4357" max="4357" width="10.1796875" style="15" bestFit="1" customWidth="1"/>
    <col min="4358" max="4361" width="9.1796875" style="15"/>
    <col min="4362" max="4363" width="9.81640625" style="15" bestFit="1" customWidth="1"/>
    <col min="4364" max="4612" width="9.1796875" style="15"/>
    <col min="4613" max="4613" width="10.1796875" style="15" bestFit="1" customWidth="1"/>
    <col min="4614" max="4617" width="9.1796875" style="15"/>
    <col min="4618" max="4619" width="9.81640625" style="15" bestFit="1" customWidth="1"/>
    <col min="4620" max="4868" width="9.1796875" style="15"/>
    <col min="4869" max="4869" width="10.1796875" style="15" bestFit="1" customWidth="1"/>
    <col min="4870" max="4873" width="9.1796875" style="15"/>
    <col min="4874" max="4875" width="9.81640625" style="15" bestFit="1" customWidth="1"/>
    <col min="4876" max="5124" width="9.1796875" style="15"/>
    <col min="5125" max="5125" width="10.1796875" style="15" bestFit="1" customWidth="1"/>
    <col min="5126" max="5129" width="9.1796875" style="15"/>
    <col min="5130" max="5131" width="9.81640625" style="15" bestFit="1" customWidth="1"/>
    <col min="5132" max="5380" width="9.1796875" style="15"/>
    <col min="5381" max="5381" width="10.1796875" style="15" bestFit="1" customWidth="1"/>
    <col min="5382" max="5385" width="9.1796875" style="15"/>
    <col min="5386" max="5387" width="9.81640625" style="15" bestFit="1" customWidth="1"/>
    <col min="5388" max="5636" width="9.1796875" style="15"/>
    <col min="5637" max="5637" width="10.1796875" style="15" bestFit="1" customWidth="1"/>
    <col min="5638" max="5641" width="9.1796875" style="15"/>
    <col min="5642" max="5643" width="9.81640625" style="15" bestFit="1" customWidth="1"/>
    <col min="5644" max="5892" width="9.1796875" style="15"/>
    <col min="5893" max="5893" width="10.1796875" style="15" bestFit="1" customWidth="1"/>
    <col min="5894" max="5897" width="9.1796875" style="15"/>
    <col min="5898" max="5899" width="9.81640625" style="15" bestFit="1" customWidth="1"/>
    <col min="5900" max="6148" width="9.1796875" style="15"/>
    <col min="6149" max="6149" width="10.1796875" style="15" bestFit="1" customWidth="1"/>
    <col min="6150" max="6153" width="9.1796875" style="15"/>
    <col min="6154" max="6155" width="9.81640625" style="15" bestFit="1" customWidth="1"/>
    <col min="6156" max="6404" width="9.1796875" style="15"/>
    <col min="6405" max="6405" width="10.1796875" style="15" bestFit="1" customWidth="1"/>
    <col min="6406" max="6409" width="9.1796875" style="15"/>
    <col min="6410" max="6411" width="9.81640625" style="15" bestFit="1" customWidth="1"/>
    <col min="6412" max="6660" width="9.1796875" style="15"/>
    <col min="6661" max="6661" width="10.1796875" style="15" bestFit="1" customWidth="1"/>
    <col min="6662" max="6665" width="9.1796875" style="15"/>
    <col min="6666" max="6667" width="9.81640625" style="15" bestFit="1" customWidth="1"/>
    <col min="6668" max="6916" width="9.1796875" style="15"/>
    <col min="6917" max="6917" width="10.1796875" style="15" bestFit="1" customWidth="1"/>
    <col min="6918" max="6921" width="9.1796875" style="15"/>
    <col min="6922" max="6923" width="9.81640625" style="15" bestFit="1" customWidth="1"/>
    <col min="6924" max="7172" width="9.1796875" style="15"/>
    <col min="7173" max="7173" width="10.1796875" style="15" bestFit="1" customWidth="1"/>
    <col min="7174" max="7177" width="9.1796875" style="15"/>
    <col min="7178" max="7179" width="9.81640625" style="15" bestFit="1" customWidth="1"/>
    <col min="7180" max="7428" width="9.1796875" style="15"/>
    <col min="7429" max="7429" width="10.1796875" style="15" bestFit="1" customWidth="1"/>
    <col min="7430" max="7433" width="9.1796875" style="15"/>
    <col min="7434" max="7435" width="9.81640625" style="15" bestFit="1" customWidth="1"/>
    <col min="7436" max="7684" width="9.1796875" style="15"/>
    <col min="7685" max="7685" width="10.1796875" style="15" bestFit="1" customWidth="1"/>
    <col min="7686" max="7689" width="9.1796875" style="15"/>
    <col min="7690" max="7691" width="9.81640625" style="15" bestFit="1" customWidth="1"/>
    <col min="7692" max="7940" width="9.1796875" style="15"/>
    <col min="7941" max="7941" width="10.1796875" style="15" bestFit="1" customWidth="1"/>
    <col min="7942" max="7945" width="9.1796875" style="15"/>
    <col min="7946" max="7947" width="9.81640625" style="15" bestFit="1" customWidth="1"/>
    <col min="7948" max="8196" width="9.1796875" style="15"/>
    <col min="8197" max="8197" width="10.1796875" style="15" bestFit="1" customWidth="1"/>
    <col min="8198" max="8201" width="9.1796875" style="15"/>
    <col min="8202" max="8203" width="9.81640625" style="15" bestFit="1" customWidth="1"/>
    <col min="8204" max="8452" width="9.1796875" style="15"/>
    <col min="8453" max="8453" width="10.1796875" style="15" bestFit="1" customWidth="1"/>
    <col min="8454" max="8457" width="9.1796875" style="15"/>
    <col min="8458" max="8459" width="9.81640625" style="15" bestFit="1" customWidth="1"/>
    <col min="8460" max="8708" width="9.1796875" style="15"/>
    <col min="8709" max="8709" width="10.1796875" style="15" bestFit="1" customWidth="1"/>
    <col min="8710" max="8713" width="9.1796875" style="15"/>
    <col min="8714" max="8715" width="9.81640625" style="15" bestFit="1" customWidth="1"/>
    <col min="8716" max="8964" width="9.1796875" style="15"/>
    <col min="8965" max="8965" width="10.1796875" style="15" bestFit="1" customWidth="1"/>
    <col min="8966" max="8969" width="9.1796875" style="15"/>
    <col min="8970" max="8971" width="9.81640625" style="15" bestFit="1" customWidth="1"/>
    <col min="8972" max="9220" width="9.1796875" style="15"/>
    <col min="9221" max="9221" width="10.1796875" style="15" bestFit="1" customWidth="1"/>
    <col min="9222" max="9225" width="9.1796875" style="15"/>
    <col min="9226" max="9227" width="9.81640625" style="15" bestFit="1" customWidth="1"/>
    <col min="9228" max="9476" width="9.1796875" style="15"/>
    <col min="9477" max="9477" width="10.1796875" style="15" bestFit="1" customWidth="1"/>
    <col min="9478" max="9481" width="9.1796875" style="15"/>
    <col min="9482" max="9483" width="9.81640625" style="15" bestFit="1" customWidth="1"/>
    <col min="9484" max="9732" width="9.1796875" style="15"/>
    <col min="9733" max="9733" width="10.1796875" style="15" bestFit="1" customWidth="1"/>
    <col min="9734" max="9737" width="9.1796875" style="15"/>
    <col min="9738" max="9739" width="9.81640625" style="15" bestFit="1" customWidth="1"/>
    <col min="9740" max="9988" width="9.1796875" style="15"/>
    <col min="9989" max="9989" width="10.1796875" style="15" bestFit="1" customWidth="1"/>
    <col min="9990" max="9993" width="9.1796875" style="15"/>
    <col min="9994" max="9995" width="9.81640625" style="15" bestFit="1" customWidth="1"/>
    <col min="9996" max="10244" width="9.1796875" style="15"/>
    <col min="10245" max="10245" width="10.1796875" style="15" bestFit="1" customWidth="1"/>
    <col min="10246" max="10249" width="9.1796875" style="15"/>
    <col min="10250" max="10251" width="9.81640625" style="15" bestFit="1" customWidth="1"/>
    <col min="10252" max="10500" width="9.1796875" style="15"/>
    <col min="10501" max="10501" width="10.1796875" style="15" bestFit="1" customWidth="1"/>
    <col min="10502" max="10505" width="9.1796875" style="15"/>
    <col min="10506" max="10507" width="9.81640625" style="15" bestFit="1" customWidth="1"/>
    <col min="10508" max="10756" width="9.1796875" style="15"/>
    <col min="10757" max="10757" width="10.1796875" style="15" bestFit="1" customWidth="1"/>
    <col min="10758" max="10761" width="9.1796875" style="15"/>
    <col min="10762" max="10763" width="9.81640625" style="15" bestFit="1" customWidth="1"/>
    <col min="10764" max="11012" width="9.1796875" style="15"/>
    <col min="11013" max="11013" width="10.1796875" style="15" bestFit="1" customWidth="1"/>
    <col min="11014" max="11017" width="9.1796875" style="15"/>
    <col min="11018" max="11019" width="9.81640625" style="15" bestFit="1" customWidth="1"/>
    <col min="11020" max="11268" width="9.1796875" style="15"/>
    <col min="11269" max="11269" width="10.1796875" style="15" bestFit="1" customWidth="1"/>
    <col min="11270" max="11273" width="9.1796875" style="15"/>
    <col min="11274" max="11275" width="9.81640625" style="15" bestFit="1" customWidth="1"/>
    <col min="11276" max="11524" width="9.1796875" style="15"/>
    <col min="11525" max="11525" width="10.1796875" style="15" bestFit="1" customWidth="1"/>
    <col min="11526" max="11529" width="9.1796875" style="15"/>
    <col min="11530" max="11531" width="9.81640625" style="15" bestFit="1" customWidth="1"/>
    <col min="11532" max="11780" width="9.1796875" style="15"/>
    <col min="11781" max="11781" width="10.1796875" style="15" bestFit="1" customWidth="1"/>
    <col min="11782" max="11785" width="9.1796875" style="15"/>
    <col min="11786" max="11787" width="9.81640625" style="15" bestFit="1" customWidth="1"/>
    <col min="11788" max="12036" width="9.1796875" style="15"/>
    <col min="12037" max="12037" width="10.1796875" style="15" bestFit="1" customWidth="1"/>
    <col min="12038" max="12041" width="9.1796875" style="15"/>
    <col min="12042" max="12043" width="9.81640625" style="15" bestFit="1" customWidth="1"/>
    <col min="12044" max="12292" width="9.1796875" style="15"/>
    <col min="12293" max="12293" width="10.1796875" style="15" bestFit="1" customWidth="1"/>
    <col min="12294" max="12297" width="9.1796875" style="15"/>
    <col min="12298" max="12299" width="9.81640625" style="15" bestFit="1" customWidth="1"/>
    <col min="12300" max="12548" width="9.1796875" style="15"/>
    <col min="12549" max="12549" width="10.1796875" style="15" bestFit="1" customWidth="1"/>
    <col min="12550" max="12553" width="9.1796875" style="15"/>
    <col min="12554" max="12555" width="9.81640625" style="15" bestFit="1" customWidth="1"/>
    <col min="12556" max="12804" width="9.1796875" style="15"/>
    <col min="12805" max="12805" width="10.1796875" style="15" bestFit="1" customWidth="1"/>
    <col min="12806" max="12809" width="9.1796875" style="15"/>
    <col min="12810" max="12811" width="9.81640625" style="15" bestFit="1" customWidth="1"/>
    <col min="12812" max="13060" width="9.1796875" style="15"/>
    <col min="13061" max="13061" width="10.1796875" style="15" bestFit="1" customWidth="1"/>
    <col min="13062" max="13065" width="9.1796875" style="15"/>
    <col min="13066" max="13067" width="9.81640625" style="15" bestFit="1" customWidth="1"/>
    <col min="13068" max="13316" width="9.1796875" style="15"/>
    <col min="13317" max="13317" width="10.1796875" style="15" bestFit="1" customWidth="1"/>
    <col min="13318" max="13321" width="9.1796875" style="15"/>
    <col min="13322" max="13323" width="9.81640625" style="15" bestFit="1" customWidth="1"/>
    <col min="13324" max="13572" width="9.1796875" style="15"/>
    <col min="13573" max="13573" width="10.1796875" style="15" bestFit="1" customWidth="1"/>
    <col min="13574" max="13577" width="9.1796875" style="15"/>
    <col min="13578" max="13579" width="9.81640625" style="15" bestFit="1" customWidth="1"/>
    <col min="13580" max="13828" width="9.1796875" style="15"/>
    <col min="13829" max="13829" width="10.1796875" style="15" bestFit="1" customWidth="1"/>
    <col min="13830" max="13833" width="9.1796875" style="15"/>
    <col min="13834" max="13835" width="9.81640625" style="15" bestFit="1" customWidth="1"/>
    <col min="13836" max="14084" width="9.1796875" style="15"/>
    <col min="14085" max="14085" width="10.1796875" style="15" bestFit="1" customWidth="1"/>
    <col min="14086" max="14089" width="9.1796875" style="15"/>
    <col min="14090" max="14091" width="9.81640625" style="15" bestFit="1" customWidth="1"/>
    <col min="14092" max="14340" width="9.1796875" style="15"/>
    <col min="14341" max="14341" width="10.1796875" style="15" bestFit="1" customWidth="1"/>
    <col min="14342" max="14345" width="9.1796875" style="15"/>
    <col min="14346" max="14347" width="9.81640625" style="15" bestFit="1" customWidth="1"/>
    <col min="14348" max="14596" width="9.1796875" style="15"/>
    <col min="14597" max="14597" width="10.1796875" style="15" bestFit="1" customWidth="1"/>
    <col min="14598" max="14601" width="9.1796875" style="15"/>
    <col min="14602" max="14603" width="9.81640625" style="15" bestFit="1" customWidth="1"/>
    <col min="14604" max="14852" width="9.1796875" style="15"/>
    <col min="14853" max="14853" width="10.1796875" style="15" bestFit="1" customWidth="1"/>
    <col min="14854" max="14857" width="9.1796875" style="15"/>
    <col min="14858" max="14859" width="9.81640625" style="15" bestFit="1" customWidth="1"/>
    <col min="14860" max="15108" width="9.1796875" style="15"/>
    <col min="15109" max="15109" width="10.1796875" style="15" bestFit="1" customWidth="1"/>
    <col min="15110" max="15113" width="9.1796875" style="15"/>
    <col min="15114" max="15115" width="9.81640625" style="15" bestFit="1" customWidth="1"/>
    <col min="15116" max="15364" width="9.1796875" style="15"/>
    <col min="15365" max="15365" width="10.1796875" style="15" bestFit="1" customWidth="1"/>
    <col min="15366" max="15369" width="9.1796875" style="15"/>
    <col min="15370" max="15371" width="9.81640625" style="15" bestFit="1" customWidth="1"/>
    <col min="15372" max="15620" width="9.1796875" style="15"/>
    <col min="15621" max="15621" width="10.1796875" style="15" bestFit="1" customWidth="1"/>
    <col min="15622" max="15625" width="9.1796875" style="15"/>
    <col min="15626" max="15627" width="9.81640625" style="15" bestFit="1" customWidth="1"/>
    <col min="15628" max="15876" width="9.1796875" style="15"/>
    <col min="15877" max="15877" width="10.1796875" style="15" bestFit="1" customWidth="1"/>
    <col min="15878" max="15881" width="9.1796875" style="15"/>
    <col min="15882" max="15883" width="9.81640625" style="15" bestFit="1" customWidth="1"/>
    <col min="15884" max="16132" width="9.1796875" style="15"/>
    <col min="16133" max="16133" width="10.1796875" style="15" bestFit="1" customWidth="1"/>
    <col min="16134" max="16137" width="9.1796875" style="15"/>
    <col min="16138" max="16139" width="9.81640625" style="15" bestFit="1" customWidth="1"/>
    <col min="16140" max="16384" width="9.1796875" style="15"/>
  </cols>
  <sheetData>
    <row r="1" spans="1:23" ht="15.5" x14ac:dyDescent="0.25">
      <c r="A1" s="211" t="s">
        <v>11</v>
      </c>
      <c r="B1" s="211"/>
      <c r="C1" s="212"/>
      <c r="D1" s="212"/>
      <c r="E1" s="212"/>
      <c r="F1" s="212"/>
      <c r="G1" s="212"/>
      <c r="H1" s="212"/>
      <c r="I1" s="212"/>
      <c r="J1" s="212"/>
      <c r="K1" s="212"/>
      <c r="L1" s="14"/>
    </row>
    <row r="2" spans="1:23" ht="15.5" x14ac:dyDescent="0.25">
      <c r="A2" s="16"/>
      <c r="B2" s="16"/>
      <c r="C2" s="40"/>
      <c r="D2" s="213" t="s">
        <v>12</v>
      </c>
      <c r="E2" s="213"/>
      <c r="F2" s="49">
        <v>43831</v>
      </c>
      <c r="G2" s="41" t="s">
        <v>0</v>
      </c>
      <c r="H2" s="49">
        <v>43921</v>
      </c>
      <c r="I2" s="40"/>
      <c r="J2" s="40"/>
      <c r="K2" s="42" t="s">
        <v>14</v>
      </c>
      <c r="L2" s="17"/>
      <c r="W2" s="12"/>
    </row>
    <row r="3" spans="1:23" ht="15.75" customHeight="1" x14ac:dyDescent="0.25">
      <c r="A3" s="208" t="s">
        <v>13</v>
      </c>
      <c r="B3" s="208" t="s">
        <v>205</v>
      </c>
      <c r="C3" s="209" t="s">
        <v>185</v>
      </c>
      <c r="D3" s="209"/>
      <c r="E3" s="209"/>
      <c r="F3" s="209"/>
      <c r="G3" s="209"/>
      <c r="H3" s="209"/>
      <c r="I3" s="209"/>
      <c r="J3" s="209" t="s">
        <v>186</v>
      </c>
      <c r="K3" s="214" t="s">
        <v>206</v>
      </c>
    </row>
    <row r="4" spans="1:23" ht="56" x14ac:dyDescent="0.25">
      <c r="A4" s="208"/>
      <c r="B4" s="210"/>
      <c r="C4" s="43" t="s">
        <v>187</v>
      </c>
      <c r="D4" s="43" t="s">
        <v>188</v>
      </c>
      <c r="E4" s="44" t="s">
        <v>189</v>
      </c>
      <c r="F4" s="44" t="s">
        <v>190</v>
      </c>
      <c r="G4" s="44" t="s">
        <v>191</v>
      </c>
      <c r="H4" s="44" t="s">
        <v>192</v>
      </c>
      <c r="I4" s="44" t="s">
        <v>193</v>
      </c>
      <c r="J4" s="209"/>
      <c r="K4" s="215"/>
    </row>
    <row r="5" spans="1:23" ht="14" x14ac:dyDescent="0.25">
      <c r="A5" s="19">
        <v>1</v>
      </c>
      <c r="B5" s="18">
        <v>2</v>
      </c>
      <c r="C5" s="43">
        <v>3</v>
      </c>
      <c r="D5" s="43">
        <v>4</v>
      </c>
      <c r="E5" s="43">
        <v>5</v>
      </c>
      <c r="F5" s="43">
        <v>6</v>
      </c>
      <c r="G5" s="43">
        <v>7</v>
      </c>
      <c r="H5" s="44">
        <v>8</v>
      </c>
      <c r="I5" s="43">
        <v>9</v>
      </c>
      <c r="J5" s="43">
        <v>10</v>
      </c>
      <c r="K5" s="45">
        <v>11</v>
      </c>
    </row>
    <row r="6" spans="1:23" ht="28" x14ac:dyDescent="0.25">
      <c r="A6" s="20" t="s">
        <v>212</v>
      </c>
      <c r="B6" s="21">
        <v>1</v>
      </c>
      <c r="C6" s="46">
        <v>46357000</v>
      </c>
      <c r="D6" s="46">
        <v>13860181</v>
      </c>
      <c r="E6" s="46">
        <v>141000</v>
      </c>
      <c r="F6" s="46">
        <v>189554</v>
      </c>
      <c r="G6" s="46">
        <v>-21639001</v>
      </c>
      <c r="H6" s="46">
        <v>0</v>
      </c>
      <c r="I6" s="46">
        <v>594876</v>
      </c>
      <c r="J6" s="46">
        <v>0</v>
      </c>
      <c r="K6" s="47">
        <f>SUM(C6:J6)</f>
        <v>39503610</v>
      </c>
    </row>
    <row r="7" spans="1:23" ht="14.5" x14ac:dyDescent="0.25">
      <c r="A7" s="19" t="s">
        <v>194</v>
      </c>
      <c r="B7" s="22">
        <v>2</v>
      </c>
      <c r="C7" s="46">
        <v>0</v>
      </c>
      <c r="D7" s="46">
        <v>0</v>
      </c>
      <c r="E7" s="46">
        <v>0</v>
      </c>
      <c r="F7" s="46">
        <v>0</v>
      </c>
      <c r="G7" s="46">
        <v>0</v>
      </c>
      <c r="H7" s="46">
        <v>0</v>
      </c>
      <c r="I7" s="46">
        <v>0</v>
      </c>
      <c r="J7" s="46">
        <v>0</v>
      </c>
      <c r="K7" s="47">
        <f t="shared" ref="K7:K31" si="0">SUM(C7:J7)</f>
        <v>0</v>
      </c>
    </row>
    <row r="8" spans="1:23" ht="14.5" x14ac:dyDescent="0.25">
      <c r="A8" s="19" t="s">
        <v>195</v>
      </c>
      <c r="B8" s="22">
        <v>3</v>
      </c>
      <c r="C8" s="46">
        <v>0</v>
      </c>
      <c r="D8" s="46">
        <v>0</v>
      </c>
      <c r="E8" s="46">
        <v>0</v>
      </c>
      <c r="F8" s="46">
        <v>0</v>
      </c>
      <c r="G8" s="46">
        <v>0</v>
      </c>
      <c r="H8" s="46">
        <v>0</v>
      </c>
      <c r="I8" s="46">
        <v>0</v>
      </c>
      <c r="J8" s="46">
        <v>0</v>
      </c>
      <c r="K8" s="47">
        <f t="shared" si="0"/>
        <v>0</v>
      </c>
    </row>
    <row r="9" spans="1:23" ht="28" x14ac:dyDescent="0.25">
      <c r="A9" s="23" t="s">
        <v>213</v>
      </c>
      <c r="B9" s="24">
        <v>4</v>
      </c>
      <c r="C9" s="47">
        <f>C6+C7+C8</f>
        <v>46357000</v>
      </c>
      <c r="D9" s="47">
        <f t="shared" ref="D9:J9" si="1">D6+D7+D8</f>
        <v>13860181</v>
      </c>
      <c r="E9" s="47">
        <f t="shared" si="1"/>
        <v>141000</v>
      </c>
      <c r="F9" s="47">
        <f t="shared" si="1"/>
        <v>189554</v>
      </c>
      <c r="G9" s="47">
        <f t="shared" si="1"/>
        <v>-21639001</v>
      </c>
      <c r="H9" s="47">
        <f t="shared" si="1"/>
        <v>0</v>
      </c>
      <c r="I9" s="47">
        <f t="shared" si="1"/>
        <v>594876</v>
      </c>
      <c r="J9" s="47">
        <f t="shared" si="1"/>
        <v>0</v>
      </c>
      <c r="K9" s="47">
        <f t="shared" si="0"/>
        <v>39503610</v>
      </c>
    </row>
    <row r="10" spans="1:23" ht="14.5" x14ac:dyDescent="0.25">
      <c r="A10" s="19" t="s">
        <v>196</v>
      </c>
      <c r="B10" s="22">
        <v>5</v>
      </c>
      <c r="C10" s="46">
        <v>0</v>
      </c>
      <c r="D10" s="46">
        <v>0</v>
      </c>
      <c r="E10" s="46">
        <v>0</v>
      </c>
      <c r="F10" s="46">
        <v>941148</v>
      </c>
      <c r="G10" s="46">
        <v>0</v>
      </c>
      <c r="H10" s="46">
        <v>0</v>
      </c>
      <c r="I10" s="46">
        <v>0</v>
      </c>
      <c r="J10" s="46">
        <v>0</v>
      </c>
      <c r="K10" s="47">
        <f t="shared" si="0"/>
        <v>941148</v>
      </c>
    </row>
    <row r="11" spans="1:23" ht="28" x14ac:dyDescent="0.25">
      <c r="A11" s="19" t="s">
        <v>197</v>
      </c>
      <c r="B11" s="22">
        <v>6</v>
      </c>
      <c r="C11" s="46">
        <v>0</v>
      </c>
      <c r="D11" s="46">
        <v>0</v>
      </c>
      <c r="E11" s="46">
        <v>0</v>
      </c>
      <c r="F11" s="46">
        <v>0</v>
      </c>
      <c r="G11" s="46">
        <v>0</v>
      </c>
      <c r="H11" s="46">
        <v>0</v>
      </c>
      <c r="I11" s="46">
        <v>0</v>
      </c>
      <c r="J11" s="46">
        <v>0</v>
      </c>
      <c r="K11" s="47">
        <f t="shared" si="0"/>
        <v>0</v>
      </c>
    </row>
    <row r="12" spans="1:23" ht="14.5" x14ac:dyDescent="0.25">
      <c r="A12" s="19" t="s">
        <v>198</v>
      </c>
      <c r="B12" s="22">
        <v>7</v>
      </c>
      <c r="C12" s="46">
        <v>0</v>
      </c>
      <c r="D12" s="46">
        <v>0</v>
      </c>
      <c r="E12" s="46">
        <v>0</v>
      </c>
      <c r="F12" s="46">
        <v>0</v>
      </c>
      <c r="G12" s="46">
        <v>0</v>
      </c>
      <c r="H12" s="46">
        <v>0</v>
      </c>
      <c r="I12" s="46">
        <v>94563</v>
      </c>
      <c r="J12" s="46">
        <v>0</v>
      </c>
      <c r="K12" s="47">
        <f t="shared" si="0"/>
        <v>94563</v>
      </c>
    </row>
    <row r="13" spans="1:23" ht="42" x14ac:dyDescent="0.25">
      <c r="A13" s="23" t="s">
        <v>199</v>
      </c>
      <c r="B13" s="24">
        <v>8</v>
      </c>
      <c r="C13" s="47">
        <f>C10+C11+C12</f>
        <v>0</v>
      </c>
      <c r="D13" s="47">
        <f t="shared" ref="D13:J13" si="2">D10+D11+D12</f>
        <v>0</v>
      </c>
      <c r="E13" s="47">
        <f t="shared" si="2"/>
        <v>0</v>
      </c>
      <c r="F13" s="47">
        <f t="shared" si="2"/>
        <v>941148</v>
      </c>
      <c r="G13" s="47">
        <f t="shared" si="2"/>
        <v>0</v>
      </c>
      <c r="H13" s="47">
        <f t="shared" si="2"/>
        <v>0</v>
      </c>
      <c r="I13" s="47">
        <f t="shared" si="2"/>
        <v>94563</v>
      </c>
      <c r="J13" s="47">
        <f t="shared" si="2"/>
        <v>0</v>
      </c>
      <c r="K13" s="47">
        <f t="shared" si="0"/>
        <v>1035711</v>
      </c>
    </row>
    <row r="14" spans="1:23" ht="14.5" x14ac:dyDescent="0.25">
      <c r="A14" s="19" t="s">
        <v>200</v>
      </c>
      <c r="B14" s="22">
        <v>9</v>
      </c>
      <c r="C14" s="46">
        <v>0</v>
      </c>
      <c r="D14" s="46">
        <v>0</v>
      </c>
      <c r="E14" s="46">
        <v>0</v>
      </c>
      <c r="F14" s="46">
        <v>0</v>
      </c>
      <c r="G14" s="46">
        <v>0</v>
      </c>
      <c r="H14" s="46">
        <v>0</v>
      </c>
      <c r="I14" s="46">
        <v>0</v>
      </c>
      <c r="J14" s="46">
        <v>0</v>
      </c>
      <c r="K14" s="47">
        <f t="shared" si="0"/>
        <v>0</v>
      </c>
    </row>
    <row r="15" spans="1:23" ht="14.5" x14ac:dyDescent="0.25">
      <c r="A15" s="19" t="s">
        <v>201</v>
      </c>
      <c r="B15" s="25">
        <v>10</v>
      </c>
      <c r="C15" s="46">
        <v>0</v>
      </c>
      <c r="D15" s="46">
        <v>0</v>
      </c>
      <c r="E15" s="46">
        <v>0</v>
      </c>
      <c r="F15" s="46">
        <v>0</v>
      </c>
      <c r="G15" s="46">
        <v>0</v>
      </c>
      <c r="H15" s="46">
        <v>0</v>
      </c>
      <c r="I15" s="46">
        <v>0</v>
      </c>
      <c r="J15" s="46">
        <v>0</v>
      </c>
      <c r="K15" s="47">
        <f t="shared" si="0"/>
        <v>0</v>
      </c>
    </row>
    <row r="16" spans="1:23" ht="14.5" x14ac:dyDescent="0.25">
      <c r="A16" s="19" t="s">
        <v>202</v>
      </c>
      <c r="B16" s="25">
        <v>11</v>
      </c>
      <c r="C16" s="46">
        <v>0</v>
      </c>
      <c r="D16" s="46">
        <v>0</v>
      </c>
      <c r="E16" s="46">
        <v>0</v>
      </c>
      <c r="F16" s="46">
        <v>0</v>
      </c>
      <c r="G16" s="46">
        <v>0</v>
      </c>
      <c r="H16" s="46">
        <v>0</v>
      </c>
      <c r="I16" s="46">
        <v>0</v>
      </c>
      <c r="J16" s="46">
        <v>0</v>
      </c>
      <c r="K16" s="47">
        <f t="shared" si="0"/>
        <v>0</v>
      </c>
    </row>
    <row r="17" spans="1:12" ht="14.5" x14ac:dyDescent="0.25">
      <c r="A17" s="19" t="s">
        <v>203</v>
      </c>
      <c r="B17" s="25">
        <v>12</v>
      </c>
      <c r="C17" s="46">
        <v>0</v>
      </c>
      <c r="D17" s="46">
        <v>0</v>
      </c>
      <c r="E17" s="46">
        <v>0</v>
      </c>
      <c r="F17" s="46">
        <v>-189554</v>
      </c>
      <c r="G17" s="46">
        <v>338750</v>
      </c>
      <c r="H17" s="46">
        <v>0</v>
      </c>
      <c r="I17" s="46">
        <v>-149196</v>
      </c>
      <c r="J17" s="46">
        <v>0</v>
      </c>
      <c r="K17" s="47">
        <f t="shared" si="0"/>
        <v>0</v>
      </c>
    </row>
    <row r="18" spans="1:12" ht="28" x14ac:dyDescent="0.25">
      <c r="A18" s="23" t="s">
        <v>214</v>
      </c>
      <c r="B18" s="26">
        <v>13</v>
      </c>
      <c r="C18" s="47">
        <f>C17+C16+C15+C14+C13+C9</f>
        <v>46357000</v>
      </c>
      <c r="D18" s="47">
        <f t="shared" ref="D18:J18" si="3">D17+D16+D15+D14+D13+D9</f>
        <v>13860181</v>
      </c>
      <c r="E18" s="47">
        <f t="shared" si="3"/>
        <v>141000</v>
      </c>
      <c r="F18" s="47">
        <f t="shared" si="3"/>
        <v>941148</v>
      </c>
      <c r="G18" s="47">
        <f t="shared" si="3"/>
        <v>-21300251</v>
      </c>
      <c r="H18" s="47">
        <f t="shared" si="3"/>
        <v>0</v>
      </c>
      <c r="I18" s="47">
        <f t="shared" si="3"/>
        <v>540243</v>
      </c>
      <c r="J18" s="47">
        <f t="shared" si="3"/>
        <v>0</v>
      </c>
      <c r="K18" s="47">
        <f t="shared" si="0"/>
        <v>40539321</v>
      </c>
    </row>
    <row r="19" spans="1:12" ht="14.5" x14ac:dyDescent="0.25">
      <c r="A19" s="20" t="s">
        <v>215</v>
      </c>
      <c r="B19" s="27">
        <v>14</v>
      </c>
      <c r="C19" s="46">
        <v>46357000</v>
      </c>
      <c r="D19" s="46">
        <v>13860181</v>
      </c>
      <c r="E19" s="46">
        <v>141000</v>
      </c>
      <c r="F19" s="46">
        <v>941148</v>
      </c>
      <c r="G19" s="46">
        <v>-21300251</v>
      </c>
      <c r="H19" s="46">
        <v>0</v>
      </c>
      <c r="I19" s="46">
        <v>540243</v>
      </c>
      <c r="J19" s="46">
        <v>0</v>
      </c>
      <c r="K19" s="47">
        <f t="shared" si="0"/>
        <v>40539321</v>
      </c>
    </row>
    <row r="20" spans="1:12" ht="14.5" x14ac:dyDescent="0.25">
      <c r="A20" s="19" t="s">
        <v>194</v>
      </c>
      <c r="B20" s="18">
        <v>15</v>
      </c>
      <c r="C20" s="46">
        <v>0</v>
      </c>
      <c r="D20" s="46">
        <v>0</v>
      </c>
      <c r="E20" s="46">
        <v>0</v>
      </c>
      <c r="F20" s="46">
        <v>0</v>
      </c>
      <c r="G20" s="46">
        <v>0</v>
      </c>
      <c r="H20" s="46">
        <v>0</v>
      </c>
      <c r="I20" s="46">
        <v>0</v>
      </c>
      <c r="J20" s="46">
        <v>0</v>
      </c>
      <c r="K20" s="47">
        <f t="shared" si="0"/>
        <v>0</v>
      </c>
    </row>
    <row r="21" spans="1:12" ht="14.5" x14ac:dyDescent="0.25">
      <c r="A21" s="19" t="s">
        <v>195</v>
      </c>
      <c r="B21" s="18">
        <v>16</v>
      </c>
      <c r="C21" s="46">
        <v>0</v>
      </c>
      <c r="D21" s="46">
        <v>0</v>
      </c>
      <c r="E21" s="46">
        <v>0</v>
      </c>
      <c r="F21" s="46">
        <v>0</v>
      </c>
      <c r="G21" s="46">
        <v>0</v>
      </c>
      <c r="H21" s="46">
        <v>0</v>
      </c>
      <c r="I21" s="46">
        <v>0</v>
      </c>
      <c r="J21" s="46">
        <v>0</v>
      </c>
      <c r="K21" s="47">
        <f t="shared" si="0"/>
        <v>0</v>
      </c>
    </row>
    <row r="22" spans="1:12" ht="28" x14ac:dyDescent="0.25">
      <c r="A22" s="23" t="s">
        <v>216</v>
      </c>
      <c r="B22" s="28">
        <v>17</v>
      </c>
      <c r="C22" s="47">
        <f>C19+C20+C21</f>
        <v>46357000</v>
      </c>
      <c r="D22" s="47">
        <f t="shared" ref="D22:J22" si="4">D19+D20+D21</f>
        <v>13860181</v>
      </c>
      <c r="E22" s="47">
        <f t="shared" si="4"/>
        <v>141000</v>
      </c>
      <c r="F22" s="47">
        <f t="shared" si="4"/>
        <v>941148</v>
      </c>
      <c r="G22" s="47">
        <f t="shared" si="4"/>
        <v>-21300251</v>
      </c>
      <c r="H22" s="47">
        <f t="shared" si="4"/>
        <v>0</v>
      </c>
      <c r="I22" s="47">
        <f t="shared" si="4"/>
        <v>540243</v>
      </c>
      <c r="J22" s="47">
        <f t="shared" si="4"/>
        <v>0</v>
      </c>
      <c r="K22" s="47">
        <f t="shared" si="0"/>
        <v>40539321</v>
      </c>
    </row>
    <row r="23" spans="1:12" ht="14.5" x14ac:dyDescent="0.25">
      <c r="A23" s="19" t="s">
        <v>196</v>
      </c>
      <c r="B23" s="18">
        <v>18</v>
      </c>
      <c r="C23" s="46">
        <v>0</v>
      </c>
      <c r="D23" s="46">
        <v>0</v>
      </c>
      <c r="E23" s="46">
        <v>0</v>
      </c>
      <c r="F23" s="46">
        <v>880448</v>
      </c>
      <c r="G23" s="46">
        <v>0</v>
      </c>
      <c r="H23" s="46">
        <v>0</v>
      </c>
      <c r="I23" s="46">
        <v>0</v>
      </c>
      <c r="J23" s="46">
        <v>0</v>
      </c>
      <c r="K23" s="47">
        <f t="shared" si="0"/>
        <v>880448</v>
      </c>
    </row>
    <row r="24" spans="1:12" ht="28" x14ac:dyDescent="0.25">
      <c r="A24" s="19" t="s">
        <v>197</v>
      </c>
      <c r="B24" s="18">
        <v>19</v>
      </c>
      <c r="C24" s="46">
        <v>0</v>
      </c>
      <c r="D24" s="46">
        <v>0</v>
      </c>
      <c r="E24" s="46">
        <v>0</v>
      </c>
      <c r="F24" s="46">
        <v>0</v>
      </c>
      <c r="G24" s="46">
        <v>0</v>
      </c>
      <c r="H24" s="46">
        <v>0</v>
      </c>
      <c r="I24" s="46">
        <v>0</v>
      </c>
      <c r="J24" s="46">
        <v>0</v>
      </c>
      <c r="K24" s="47">
        <v>0</v>
      </c>
    </row>
    <row r="25" spans="1:12" ht="14.5" x14ac:dyDescent="0.25">
      <c r="A25" s="19" t="s">
        <v>198</v>
      </c>
      <c r="B25" s="18">
        <v>20</v>
      </c>
      <c r="C25" s="46">
        <v>0</v>
      </c>
      <c r="D25" s="46">
        <v>0</v>
      </c>
      <c r="E25" s="46">
        <v>0</v>
      </c>
      <c r="F25" s="46">
        <v>0</v>
      </c>
      <c r="G25" s="46">
        <v>0</v>
      </c>
      <c r="H25" s="46">
        <v>0</v>
      </c>
      <c r="I25" s="46">
        <v>438468</v>
      </c>
      <c r="J25" s="46">
        <v>0</v>
      </c>
      <c r="K25" s="47">
        <f t="shared" si="0"/>
        <v>438468</v>
      </c>
    </row>
    <row r="26" spans="1:12" ht="28" x14ac:dyDescent="0.25">
      <c r="A26" s="23" t="s">
        <v>204</v>
      </c>
      <c r="B26" s="28">
        <v>21</v>
      </c>
      <c r="C26" s="47">
        <f>C23+C24+C25</f>
        <v>0</v>
      </c>
      <c r="D26" s="47">
        <f t="shared" ref="D26:J26" si="5">D23+D24+D25</f>
        <v>0</v>
      </c>
      <c r="E26" s="47">
        <f t="shared" si="5"/>
        <v>0</v>
      </c>
      <c r="F26" s="47">
        <f t="shared" si="5"/>
        <v>880448</v>
      </c>
      <c r="G26" s="47">
        <f t="shared" si="5"/>
        <v>0</v>
      </c>
      <c r="H26" s="47">
        <f t="shared" si="5"/>
        <v>0</v>
      </c>
      <c r="I26" s="47">
        <f t="shared" si="5"/>
        <v>438468</v>
      </c>
      <c r="J26" s="47">
        <f t="shared" si="5"/>
        <v>0</v>
      </c>
      <c r="K26" s="47">
        <f t="shared" si="0"/>
        <v>1318916</v>
      </c>
    </row>
    <row r="27" spans="1:12" ht="14.5" x14ac:dyDescent="0.25">
      <c r="A27" s="19" t="s">
        <v>200</v>
      </c>
      <c r="B27" s="18">
        <v>22</v>
      </c>
      <c r="C27" s="46">
        <v>0</v>
      </c>
      <c r="D27" s="46">
        <v>0</v>
      </c>
      <c r="E27" s="46">
        <v>0</v>
      </c>
      <c r="F27" s="46">
        <v>0</v>
      </c>
      <c r="G27" s="46">
        <v>0</v>
      </c>
      <c r="H27" s="46">
        <v>0</v>
      </c>
      <c r="I27" s="46">
        <v>0</v>
      </c>
      <c r="J27" s="46">
        <v>0</v>
      </c>
      <c r="K27" s="47">
        <f t="shared" si="0"/>
        <v>0</v>
      </c>
    </row>
    <row r="28" spans="1:12" ht="14.5" x14ac:dyDescent="0.25">
      <c r="A28" s="19" t="s">
        <v>201</v>
      </c>
      <c r="B28" s="18">
        <v>23</v>
      </c>
      <c r="C28" s="46">
        <v>0</v>
      </c>
      <c r="D28" s="46">
        <v>0</v>
      </c>
      <c r="E28" s="46">
        <v>0</v>
      </c>
      <c r="F28" s="46">
        <v>0</v>
      </c>
      <c r="G28" s="46">
        <v>0</v>
      </c>
      <c r="H28" s="46">
        <v>0</v>
      </c>
      <c r="I28" s="46">
        <v>0</v>
      </c>
      <c r="J28" s="46">
        <v>0</v>
      </c>
      <c r="K28" s="47">
        <f>SUM(C28:J28)</f>
        <v>0</v>
      </c>
    </row>
    <row r="29" spans="1:12" ht="14.5" x14ac:dyDescent="0.25">
      <c r="A29" s="19" t="s">
        <v>202</v>
      </c>
      <c r="B29" s="18">
        <v>24</v>
      </c>
      <c r="C29" s="46">
        <v>0</v>
      </c>
      <c r="D29" s="46">
        <v>0</v>
      </c>
      <c r="E29" s="46">
        <v>0</v>
      </c>
      <c r="F29" s="46">
        <v>0</v>
      </c>
      <c r="G29" s="46">
        <v>0</v>
      </c>
      <c r="H29" s="46">
        <v>0</v>
      </c>
      <c r="I29" s="46">
        <v>0</v>
      </c>
      <c r="J29" s="46">
        <v>0</v>
      </c>
      <c r="K29" s="47">
        <f t="shared" si="0"/>
        <v>0</v>
      </c>
    </row>
    <row r="30" spans="1:12" ht="14.5" x14ac:dyDescent="0.25">
      <c r="A30" s="19" t="s">
        <v>203</v>
      </c>
      <c r="B30" s="18">
        <v>25</v>
      </c>
      <c r="C30" s="46">
        <v>0</v>
      </c>
      <c r="D30" s="46">
        <v>0</v>
      </c>
      <c r="E30" s="46">
        <v>0</v>
      </c>
      <c r="F30" s="46">
        <v>-941148</v>
      </c>
      <c r="G30" s="46">
        <v>941148</v>
      </c>
      <c r="H30" s="46">
        <v>0</v>
      </c>
      <c r="I30" s="46">
        <v>0</v>
      </c>
      <c r="J30" s="46">
        <v>0</v>
      </c>
      <c r="K30" s="47">
        <f t="shared" si="0"/>
        <v>0</v>
      </c>
    </row>
    <row r="31" spans="1:12" ht="28" x14ac:dyDescent="0.25">
      <c r="A31" s="23" t="s">
        <v>217</v>
      </c>
      <c r="B31" s="28">
        <v>26</v>
      </c>
      <c r="C31" s="47">
        <f>C30+C29+C28+C27+C26+C22</f>
        <v>46357000</v>
      </c>
      <c r="D31" s="47">
        <f t="shared" ref="D31:J31" si="6">D30+D29+D28+D27+D26+D22</f>
        <v>13860181</v>
      </c>
      <c r="E31" s="47">
        <f t="shared" si="6"/>
        <v>141000</v>
      </c>
      <c r="F31" s="47">
        <f t="shared" si="6"/>
        <v>880448</v>
      </c>
      <c r="G31" s="47">
        <f t="shared" si="6"/>
        <v>-20359103</v>
      </c>
      <c r="H31" s="47">
        <f t="shared" si="6"/>
        <v>0</v>
      </c>
      <c r="I31" s="47">
        <f t="shared" si="6"/>
        <v>978711</v>
      </c>
      <c r="J31" s="47">
        <f t="shared" si="6"/>
        <v>0</v>
      </c>
      <c r="K31" s="47">
        <f t="shared" si="0"/>
        <v>41858237</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2"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20" workbookViewId="0">
      <selection activeCell="A41" sqref="A41"/>
    </sheetView>
  </sheetViews>
  <sheetFormatPr defaultRowHeight="12.5" x14ac:dyDescent="0.25"/>
  <sheetData>
    <row r="1" spans="1:9" x14ac:dyDescent="0.25">
      <c r="A1" s="216" t="s">
        <v>289</v>
      </c>
      <c r="B1" s="217"/>
      <c r="C1" s="217"/>
      <c r="D1" s="217"/>
      <c r="E1" s="217"/>
      <c r="F1" s="217"/>
      <c r="G1" s="217"/>
      <c r="H1" s="217"/>
      <c r="I1" s="217"/>
    </row>
    <row r="2" spans="1:9" x14ac:dyDescent="0.25">
      <c r="A2" s="217"/>
      <c r="B2" s="217"/>
      <c r="C2" s="217"/>
      <c r="D2" s="217"/>
      <c r="E2" s="217"/>
      <c r="F2" s="217"/>
      <c r="G2" s="217"/>
      <c r="H2" s="217"/>
      <c r="I2" s="217"/>
    </row>
    <row r="3" spans="1:9" x14ac:dyDescent="0.25">
      <c r="A3" s="217"/>
      <c r="B3" s="217"/>
      <c r="C3" s="217"/>
      <c r="D3" s="217"/>
      <c r="E3" s="217"/>
      <c r="F3" s="217"/>
      <c r="G3" s="217"/>
      <c r="H3" s="217"/>
      <c r="I3" s="217"/>
    </row>
    <row r="4" spans="1:9" x14ac:dyDescent="0.25">
      <c r="A4" s="217"/>
      <c r="B4" s="217"/>
      <c r="C4" s="217"/>
      <c r="D4" s="217"/>
      <c r="E4" s="217"/>
      <c r="F4" s="217"/>
      <c r="G4" s="217"/>
      <c r="H4" s="217"/>
      <c r="I4" s="217"/>
    </row>
    <row r="5" spans="1:9" x14ac:dyDescent="0.25">
      <c r="A5" s="217"/>
      <c r="B5" s="217"/>
      <c r="C5" s="217"/>
      <c r="D5" s="217"/>
      <c r="E5" s="217"/>
      <c r="F5" s="217"/>
      <c r="G5" s="217"/>
      <c r="H5" s="217"/>
      <c r="I5" s="217"/>
    </row>
    <row r="6" spans="1:9" x14ac:dyDescent="0.25">
      <c r="A6" s="217"/>
      <c r="B6" s="217"/>
      <c r="C6" s="217"/>
      <c r="D6" s="217"/>
      <c r="E6" s="217"/>
      <c r="F6" s="217"/>
      <c r="G6" s="217"/>
      <c r="H6" s="217"/>
      <c r="I6" s="217"/>
    </row>
    <row r="7" spans="1:9" x14ac:dyDescent="0.25">
      <c r="A7" s="217"/>
      <c r="B7" s="217"/>
      <c r="C7" s="217"/>
      <c r="D7" s="217"/>
      <c r="E7" s="217"/>
      <c r="F7" s="217"/>
      <c r="G7" s="217"/>
      <c r="H7" s="217"/>
      <c r="I7" s="217"/>
    </row>
    <row r="8" spans="1:9" x14ac:dyDescent="0.25">
      <c r="A8" s="217"/>
      <c r="B8" s="217"/>
      <c r="C8" s="217"/>
      <c r="D8" s="217"/>
      <c r="E8" s="217"/>
      <c r="F8" s="217"/>
      <c r="G8" s="217"/>
      <c r="H8" s="217"/>
      <c r="I8" s="217"/>
    </row>
    <row r="9" spans="1:9" x14ac:dyDescent="0.25">
      <c r="A9" s="217"/>
      <c r="B9" s="217"/>
      <c r="C9" s="217"/>
      <c r="D9" s="217"/>
      <c r="E9" s="217"/>
      <c r="F9" s="217"/>
      <c r="G9" s="217"/>
      <c r="H9" s="217"/>
      <c r="I9" s="217"/>
    </row>
    <row r="10" spans="1:9" x14ac:dyDescent="0.25">
      <c r="A10" s="217"/>
      <c r="B10" s="217"/>
      <c r="C10" s="217"/>
      <c r="D10" s="217"/>
      <c r="E10" s="217"/>
      <c r="F10" s="217"/>
      <c r="G10" s="217"/>
      <c r="H10" s="217"/>
      <c r="I10" s="217"/>
    </row>
    <row r="11" spans="1:9" x14ac:dyDescent="0.25">
      <c r="A11" s="217"/>
      <c r="B11" s="217"/>
      <c r="C11" s="217"/>
      <c r="D11" s="217"/>
      <c r="E11" s="217"/>
      <c r="F11" s="217"/>
      <c r="G11" s="217"/>
      <c r="H11" s="217"/>
      <c r="I11" s="217"/>
    </row>
    <row r="12" spans="1:9" x14ac:dyDescent="0.25">
      <c r="A12" s="217"/>
      <c r="B12" s="217"/>
      <c r="C12" s="217"/>
      <c r="D12" s="217"/>
      <c r="E12" s="217"/>
      <c r="F12" s="217"/>
      <c r="G12" s="217"/>
      <c r="H12" s="217"/>
      <c r="I12" s="217"/>
    </row>
    <row r="13" spans="1:9" x14ac:dyDescent="0.25">
      <c r="A13" s="217"/>
      <c r="B13" s="217"/>
      <c r="C13" s="217"/>
      <c r="D13" s="217"/>
      <c r="E13" s="217"/>
      <c r="F13" s="217"/>
      <c r="G13" s="217"/>
      <c r="H13" s="217"/>
      <c r="I13" s="217"/>
    </row>
    <row r="14" spans="1:9" x14ac:dyDescent="0.25">
      <c r="A14" s="217"/>
      <c r="B14" s="217"/>
      <c r="C14" s="217"/>
      <c r="D14" s="217"/>
      <c r="E14" s="217"/>
      <c r="F14" s="217"/>
      <c r="G14" s="217"/>
      <c r="H14" s="217"/>
      <c r="I14" s="217"/>
    </row>
    <row r="15" spans="1:9" x14ac:dyDescent="0.25">
      <c r="A15" s="217"/>
      <c r="B15" s="217"/>
      <c r="C15" s="217"/>
      <c r="D15" s="217"/>
      <c r="E15" s="217"/>
      <c r="F15" s="217"/>
      <c r="G15" s="217"/>
      <c r="H15" s="217"/>
      <c r="I15" s="217"/>
    </row>
    <row r="16" spans="1:9" x14ac:dyDescent="0.25">
      <c r="A16" s="217"/>
      <c r="B16" s="217"/>
      <c r="C16" s="217"/>
      <c r="D16" s="217"/>
      <c r="E16" s="217"/>
      <c r="F16" s="217"/>
      <c r="G16" s="217"/>
      <c r="H16" s="217"/>
      <c r="I16" s="217"/>
    </row>
    <row r="17" spans="1:9" x14ac:dyDescent="0.25">
      <c r="A17" s="217"/>
      <c r="B17" s="217"/>
      <c r="C17" s="217"/>
      <c r="D17" s="217"/>
      <c r="E17" s="217"/>
      <c r="F17" s="217"/>
      <c r="G17" s="217"/>
      <c r="H17" s="217"/>
      <c r="I17" s="217"/>
    </row>
    <row r="18" spans="1:9" x14ac:dyDescent="0.25">
      <c r="A18" s="217"/>
      <c r="B18" s="217"/>
      <c r="C18" s="217"/>
      <c r="D18" s="217"/>
      <c r="E18" s="217"/>
      <c r="F18" s="217"/>
      <c r="G18" s="217"/>
      <c r="H18" s="217"/>
      <c r="I18" s="217"/>
    </row>
    <row r="19" spans="1:9" x14ac:dyDescent="0.25">
      <c r="A19" s="217"/>
      <c r="B19" s="217"/>
      <c r="C19" s="217"/>
      <c r="D19" s="217"/>
      <c r="E19" s="217"/>
      <c r="F19" s="217"/>
      <c r="G19" s="217"/>
      <c r="H19" s="217"/>
      <c r="I19" s="217"/>
    </row>
    <row r="20" spans="1:9" x14ac:dyDescent="0.25">
      <c r="A20" s="217"/>
      <c r="B20" s="217"/>
      <c r="C20" s="217"/>
      <c r="D20" s="217"/>
      <c r="E20" s="217"/>
      <c r="F20" s="217"/>
      <c r="G20" s="217"/>
      <c r="H20" s="217"/>
      <c r="I20" s="217"/>
    </row>
    <row r="21" spans="1:9" x14ac:dyDescent="0.25">
      <c r="A21" s="217"/>
      <c r="B21" s="217"/>
      <c r="C21" s="217"/>
      <c r="D21" s="217"/>
      <c r="E21" s="217"/>
      <c r="F21" s="217"/>
      <c r="G21" s="217"/>
      <c r="H21" s="217"/>
      <c r="I21" s="217"/>
    </row>
    <row r="22" spans="1:9" x14ac:dyDescent="0.25">
      <c r="A22" s="217"/>
      <c r="B22" s="217"/>
      <c r="C22" s="217"/>
      <c r="D22" s="217"/>
      <c r="E22" s="217"/>
      <c r="F22" s="217"/>
      <c r="G22" s="217"/>
      <c r="H22" s="217"/>
      <c r="I22" s="217"/>
    </row>
    <row r="23" spans="1:9" x14ac:dyDescent="0.25">
      <c r="A23" s="217"/>
      <c r="B23" s="217"/>
      <c r="C23" s="217"/>
      <c r="D23" s="217"/>
      <c r="E23" s="217"/>
      <c r="F23" s="217"/>
      <c r="G23" s="217"/>
      <c r="H23" s="217"/>
      <c r="I23" s="217"/>
    </row>
    <row r="24" spans="1:9" x14ac:dyDescent="0.25">
      <c r="A24" s="217"/>
      <c r="B24" s="217"/>
      <c r="C24" s="217"/>
      <c r="D24" s="217"/>
      <c r="E24" s="217"/>
      <c r="F24" s="217"/>
      <c r="G24" s="217"/>
      <c r="H24" s="217"/>
      <c r="I24" s="217"/>
    </row>
    <row r="25" spans="1:9" x14ac:dyDescent="0.25">
      <c r="A25" s="217"/>
      <c r="B25" s="217"/>
      <c r="C25" s="217"/>
      <c r="D25" s="217"/>
      <c r="E25" s="217"/>
      <c r="F25" s="217"/>
      <c r="G25" s="217"/>
      <c r="H25" s="217"/>
      <c r="I25" s="217"/>
    </row>
    <row r="26" spans="1:9" x14ac:dyDescent="0.25">
      <c r="A26" s="217"/>
      <c r="B26" s="217"/>
      <c r="C26" s="217"/>
      <c r="D26" s="217"/>
      <c r="E26" s="217"/>
      <c r="F26" s="217"/>
      <c r="G26" s="217"/>
      <c r="H26" s="217"/>
      <c r="I26" s="217"/>
    </row>
    <row r="27" spans="1:9" x14ac:dyDescent="0.25">
      <c r="A27" s="217"/>
      <c r="B27" s="217"/>
      <c r="C27" s="217"/>
      <c r="D27" s="217"/>
      <c r="E27" s="217"/>
      <c r="F27" s="217"/>
      <c r="G27" s="217"/>
      <c r="H27" s="217"/>
      <c r="I27" s="217"/>
    </row>
    <row r="28" spans="1:9" x14ac:dyDescent="0.25">
      <c r="A28" s="217"/>
      <c r="B28" s="217"/>
      <c r="C28" s="217"/>
      <c r="D28" s="217"/>
      <c r="E28" s="217"/>
      <c r="F28" s="217"/>
      <c r="G28" s="217"/>
      <c r="H28" s="217"/>
      <c r="I28" s="217"/>
    </row>
    <row r="29" spans="1:9" x14ac:dyDescent="0.25">
      <c r="A29" s="217"/>
      <c r="B29" s="217"/>
      <c r="C29" s="217"/>
      <c r="D29" s="217"/>
      <c r="E29" s="217"/>
      <c r="F29" s="217"/>
      <c r="G29" s="217"/>
      <c r="H29" s="217"/>
      <c r="I29" s="217"/>
    </row>
    <row r="30" spans="1:9" x14ac:dyDescent="0.25">
      <c r="A30" s="217"/>
      <c r="B30" s="217"/>
      <c r="C30" s="217"/>
      <c r="D30" s="217"/>
      <c r="E30" s="217"/>
      <c r="F30" s="217"/>
      <c r="G30" s="217"/>
      <c r="H30" s="217"/>
      <c r="I30" s="217"/>
    </row>
    <row r="31" spans="1:9" x14ac:dyDescent="0.25">
      <c r="A31" s="217"/>
      <c r="B31" s="217"/>
      <c r="C31" s="217"/>
      <c r="D31" s="217"/>
      <c r="E31" s="217"/>
      <c r="F31" s="217"/>
      <c r="G31" s="217"/>
      <c r="H31" s="217"/>
      <c r="I31" s="217"/>
    </row>
    <row r="32" spans="1:9" x14ac:dyDescent="0.25">
      <c r="A32" s="217"/>
      <c r="B32" s="217"/>
      <c r="C32" s="217"/>
      <c r="D32" s="217"/>
      <c r="E32" s="217"/>
      <c r="F32" s="217"/>
      <c r="G32" s="217"/>
      <c r="H32" s="217"/>
      <c r="I32" s="217"/>
    </row>
    <row r="33" spans="1:9" x14ac:dyDescent="0.25">
      <c r="A33" s="217"/>
      <c r="B33" s="217"/>
      <c r="C33" s="217"/>
      <c r="D33" s="217"/>
      <c r="E33" s="217"/>
      <c r="F33" s="217"/>
      <c r="G33" s="217"/>
      <c r="H33" s="217"/>
      <c r="I33" s="217"/>
    </row>
    <row r="34" spans="1:9" x14ac:dyDescent="0.25">
      <c r="A34" s="217"/>
      <c r="B34" s="217"/>
      <c r="C34" s="217"/>
      <c r="D34" s="217"/>
      <c r="E34" s="217"/>
      <c r="F34" s="217"/>
      <c r="G34" s="217"/>
      <c r="H34" s="217"/>
      <c r="I34" s="217"/>
    </row>
    <row r="35" spans="1:9" x14ac:dyDescent="0.25">
      <c r="A35" s="217"/>
      <c r="B35" s="217"/>
      <c r="C35" s="217"/>
      <c r="D35" s="217"/>
      <c r="E35" s="217"/>
      <c r="F35" s="217"/>
      <c r="G35" s="217"/>
      <c r="H35" s="217"/>
      <c r="I35" s="217"/>
    </row>
    <row r="36" spans="1:9" x14ac:dyDescent="0.25">
      <c r="A36" s="217"/>
      <c r="B36" s="217"/>
      <c r="C36" s="217"/>
      <c r="D36" s="217"/>
      <c r="E36" s="217"/>
      <c r="F36" s="217"/>
      <c r="G36" s="217"/>
      <c r="H36" s="217"/>
      <c r="I36" s="217"/>
    </row>
    <row r="37" spans="1:9" x14ac:dyDescent="0.25">
      <c r="A37" s="217"/>
      <c r="B37" s="217"/>
      <c r="C37" s="217"/>
      <c r="D37" s="217"/>
      <c r="E37" s="217"/>
      <c r="F37" s="217"/>
      <c r="G37" s="217"/>
      <c r="H37" s="217"/>
      <c r="I37" s="217"/>
    </row>
    <row r="38" spans="1:9" x14ac:dyDescent="0.25">
      <c r="A38" s="217"/>
      <c r="B38" s="217"/>
      <c r="C38" s="217"/>
      <c r="D38" s="217"/>
      <c r="E38" s="217"/>
      <c r="F38" s="217"/>
      <c r="G38" s="217"/>
      <c r="H38" s="217"/>
      <c r="I38" s="217"/>
    </row>
    <row r="39" spans="1:9" x14ac:dyDescent="0.25">
      <c r="A39" s="217"/>
      <c r="B39" s="217"/>
      <c r="C39" s="217"/>
      <c r="D39" s="217"/>
      <c r="E39" s="217"/>
      <c r="F39" s="217"/>
      <c r="G39" s="217"/>
      <c r="H39" s="217"/>
      <c r="I39" s="217"/>
    </row>
    <row r="40" spans="1:9" x14ac:dyDescent="0.25">
      <c r="A40" s="217"/>
      <c r="B40" s="217"/>
      <c r="C40" s="217"/>
      <c r="D40" s="217"/>
      <c r="E40" s="217"/>
      <c r="F40" s="217"/>
      <c r="G40" s="217"/>
      <c r="H40" s="217"/>
      <c r="I40" s="21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2020-01-30T11:24:00Z</cp:lastPrinted>
  <dcterms:created xsi:type="dcterms:W3CDTF">2008-10-17T11:51:54Z</dcterms:created>
  <dcterms:modified xsi:type="dcterms:W3CDTF">2020-04-21T06:22:02Z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