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mgolub\Desktop\1Q\OBJAVA\zadnji\"/>
    </mc:Choice>
  </mc:AlternateContent>
  <xr:revisionPtr revIDLastSave="0" documentId="13_ncr:1_{7B854EA2-2760-4347-AA0C-A0332643F8F8}" xr6:coauthVersionLast="45" xr6:coauthVersionMax="45" xr10:uidLastSave="{00000000-0000-0000-0000-000000000000}"/>
  <workbookProtection workbookPassword="CA29" lockStructure="1"/>
  <bookViews>
    <workbookView xWindow="1170" yWindow="1170" windowWidth="19095" windowHeight="1479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18" l="1"/>
  <c r="I21" i="18"/>
  <c r="K23" i="22" l="1"/>
  <c r="H16" i="19" l="1"/>
  <c r="I16" i="19"/>
  <c r="J16" i="19"/>
  <c r="K16" i="19"/>
  <c r="I48" i="18" l="1"/>
  <c r="H48" i="18"/>
  <c r="I16" i="18"/>
  <c r="I10" i="18"/>
  <c r="I60" i="19" l="1"/>
  <c r="J60" i="19"/>
  <c r="K60" i="19"/>
  <c r="H60" i="19"/>
  <c r="K28" i="22" l="1"/>
  <c r="C26" i="22"/>
  <c r="C13" i="22"/>
  <c r="C9" i="22"/>
  <c r="H49" i="21"/>
  <c r="H45" i="21"/>
  <c r="H39" i="21"/>
  <c r="H31" i="21"/>
  <c r="H34" i="21" s="1"/>
  <c r="H25" i="21"/>
  <c r="H28" i="21" s="1"/>
  <c r="I19" i="21"/>
  <c r="H12" i="21"/>
  <c r="H43" i="20"/>
  <c r="H37" i="20"/>
  <c r="H32" i="20"/>
  <c r="H28" i="20"/>
  <c r="H21" i="20"/>
  <c r="H15" i="20"/>
  <c r="H47" i="20" l="1"/>
  <c r="C18" i="22"/>
  <c r="C22" i="22" s="1"/>
  <c r="C31" i="22" s="1"/>
  <c r="I43" i="20"/>
  <c r="I37" i="20"/>
  <c r="H42" i="19" l="1"/>
  <c r="H35" i="19"/>
  <c r="H30" i="19"/>
  <c r="H24" i="19"/>
  <c r="H21" i="19"/>
  <c r="H9" i="19"/>
  <c r="H39" i="18"/>
  <c r="H27" i="18"/>
  <c r="H16" i="18"/>
  <c r="H10" i="18"/>
  <c r="H36" i="18" l="1"/>
  <c r="H61" i="18"/>
  <c r="H20" i="18"/>
  <c r="H58" i="18"/>
  <c r="H8" i="18"/>
  <c r="H20" i="19"/>
  <c r="H49" i="19" s="1"/>
  <c r="H8" i="19"/>
  <c r="H48" i="19" s="1"/>
  <c r="K6" i="22"/>
  <c r="K7" i="22"/>
  <c r="K8" i="22"/>
  <c r="D9" i="22"/>
  <c r="E9" i="22"/>
  <c r="F9" i="22"/>
  <c r="G9" i="22"/>
  <c r="H9" i="22"/>
  <c r="I9" i="22"/>
  <c r="J9" i="22"/>
  <c r="K10" i="22"/>
  <c r="K11" i="22"/>
  <c r="K12" i="22"/>
  <c r="D13" i="22"/>
  <c r="E13" i="22"/>
  <c r="F13" i="22"/>
  <c r="G13" i="22"/>
  <c r="H13" i="22"/>
  <c r="I13" i="22"/>
  <c r="J13" i="22"/>
  <c r="K14" i="22"/>
  <c r="K29" i="22"/>
  <c r="K27" i="22"/>
  <c r="J26" i="22"/>
  <c r="I26" i="22"/>
  <c r="H26" i="22"/>
  <c r="G26" i="22"/>
  <c r="E26" i="22"/>
  <c r="D26" i="22"/>
  <c r="J22" i="22"/>
  <c r="K21" i="22"/>
  <c r="K20" i="22"/>
  <c r="K17" i="22"/>
  <c r="K16" i="22"/>
  <c r="K15" i="22"/>
  <c r="D18" i="22"/>
  <c r="D22" i="22" s="1"/>
  <c r="I49" i="21"/>
  <c r="I45" i="21"/>
  <c r="I39" i="21"/>
  <c r="I31" i="21"/>
  <c r="I34" i="21" s="1"/>
  <c r="I25" i="21"/>
  <c r="I28" i="21" s="1"/>
  <c r="H19" i="21"/>
  <c r="I12" i="21"/>
  <c r="I32" i="20"/>
  <c r="I28" i="20"/>
  <c r="I21" i="20"/>
  <c r="I15" i="20"/>
  <c r="K42" i="19"/>
  <c r="K35" i="19"/>
  <c r="K30" i="19"/>
  <c r="K24" i="19"/>
  <c r="K21" i="19"/>
  <c r="K9" i="19"/>
  <c r="J42" i="19"/>
  <c r="J35" i="19"/>
  <c r="J30" i="19"/>
  <c r="J24" i="19"/>
  <c r="J21" i="19"/>
  <c r="J9" i="19"/>
  <c r="I42" i="19"/>
  <c r="I35" i="19"/>
  <c r="I30" i="19"/>
  <c r="I24" i="19"/>
  <c r="I21" i="19"/>
  <c r="I9" i="19"/>
  <c r="I39" i="18"/>
  <c r="I36" i="18" s="1"/>
  <c r="I61" i="18" s="1"/>
  <c r="I27" i="18"/>
  <c r="I20" i="18" s="1"/>
  <c r="H18" i="22" l="1"/>
  <c r="H22" i="22" s="1"/>
  <c r="I47" i="20"/>
  <c r="D31" i="22"/>
  <c r="H31" i="22"/>
  <c r="J31" i="22"/>
  <c r="J18" i="22"/>
  <c r="I18" i="22"/>
  <c r="I22" i="22" s="1"/>
  <c r="I31" i="22" s="1"/>
  <c r="F18" i="22"/>
  <c r="K13" i="22"/>
  <c r="G18" i="22"/>
  <c r="G22" i="22" s="1"/>
  <c r="K9" i="22"/>
  <c r="E18" i="22"/>
  <c r="E22" i="22" s="1"/>
  <c r="E31" i="22" s="1"/>
  <c r="H51" i="19"/>
  <c r="H53" i="19" s="1"/>
  <c r="H61" i="19" s="1"/>
  <c r="K8" i="19"/>
  <c r="K48" i="19" s="1"/>
  <c r="J8" i="19"/>
  <c r="J48" i="19" s="1"/>
  <c r="I58" i="18"/>
  <c r="H33" i="18"/>
  <c r="I8" i="18"/>
  <c r="I20" i="19"/>
  <c r="I49" i="19" s="1"/>
  <c r="J20" i="19"/>
  <c r="J49" i="19" s="1"/>
  <c r="I8" i="19"/>
  <c r="I48" i="19" s="1"/>
  <c r="K20" i="19"/>
  <c r="K49" i="19" s="1"/>
  <c r="F22" i="22" l="1"/>
  <c r="K19" i="22"/>
  <c r="K18" i="22"/>
  <c r="K51" i="19"/>
  <c r="K53" i="19" s="1"/>
  <c r="K61" i="19" s="1"/>
  <c r="J51" i="19"/>
  <c r="J53" i="19" s="1"/>
  <c r="I51" i="19"/>
  <c r="I53" i="19" s="1"/>
  <c r="I61" i="19" s="1"/>
  <c r="I33" i="18"/>
  <c r="J61" i="19" l="1"/>
  <c r="K22" i="22"/>
  <c r="F26" i="22" l="1"/>
  <c r="K26" i="22" s="1"/>
  <c r="G31" i="22" l="1"/>
  <c r="F31" i="22"/>
  <c r="K30" i="22" l="1"/>
  <c r="K31" i="22"/>
</calcChain>
</file>

<file path=xl/sharedStrings.xml><?xml version="1.0" encoding="utf-8"?>
<sst xmlns="http://schemas.openxmlformats.org/spreadsheetml/2006/main" count="343" uniqueCount="288">
  <si>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</si>
  <si>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</si>
  <si>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</si>
  <si>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</si>
  <si>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</si>
  <si>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</si>
  <si>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</si>
  <si>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</si>
  <si>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</si>
  <si>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</si>
  <si>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</si>
  <si>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</si>
  <si>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</si>
  <si>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</si>
  <si>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</si>
  <si>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</si>
  <si>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</si>
  <si>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</si>
  <si>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</si>
  <si>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</si>
  <si>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</si>
  <si>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</si>
  <si>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</si>
  <si>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</si>
  <si>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</si>
  <si>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</si>
  <si>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</si>
  <si>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</si>
  <si>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</si>
  <si>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</si>
  <si>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</si>
  <si>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</si>
  <si>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</si>
  <si>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</si>
  <si>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</si>
  <si>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</si>
  <si>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</si>
  <si>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</si>
  <si>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</si>
  <si>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</si>
  <si>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</si>
  <si>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</si>
  <si>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</si>
  <si>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</si>
  <si>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</si>
  <si>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</si>
  <si>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</si>
  <si>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</si>
  <si>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</si>
  <si>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</si>
  <si>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</si>
  <si>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</si>
  <si>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</si>
  <si>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</si>
  <si>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</si>
  <si>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</si>
  <si>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</si>
  <si>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</si>
  <si>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</si>
  <si>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</si>
  <si>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</si>
  <si>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</si>
  <si>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</si>
  <si>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</si>
  <si>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</si>
  <si>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</si>
  <si>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</si>
  <si>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</si>
  <si>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</si>
  <si>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</si>
  <si>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</si>
  <si>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</si>
  <si>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</si>
  <si>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</si>
  <si>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</si>
  <si>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</si>
  <si>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</si>
  <si>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</si>
  <si>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</si>
  <si>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</si>
  <si>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</si>
  <si>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</si>
  <si>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</si>
  <si>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</si>
  <si>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</si>
  <si>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</si>
  <si>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</si>
  <si>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</si>
  <si>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</si>
  <si>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</si>
  <si>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</si>
  <si>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</si>
  <si>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</si>
  <si>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</si>
  <si>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</si>
  <si>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</si>
  <si>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</si>
  <si>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</si>
  <si>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</si>
  <si>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</si>
  <si>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</si>
  <si>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</si>
  <si>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</si>
  <si>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</si>
  <si>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</si>
  <si>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</si>
  <si>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</si>
  <si>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</si>
  <si>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</si>
  <si>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</si>
  <si>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</si>
  <si>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</si>
  <si>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</si>
  <si>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</si>
  <si>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</si>
  <si>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</si>
  <si>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</si>
  <si>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</si>
  <si>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</si>
  <si>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</si>
  <si>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</si>
  <si>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</si>
  <si>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</si>
  <si>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</si>
  <si>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</si>
  <si>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</si>
  <si>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</si>
  <si>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</si>
  <si>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</si>
  <si>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</si>
  <si>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</si>
  <si>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</si>
  <si>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</si>
  <si>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</si>
  <si>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</si>
  <si>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</si>
  <si>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</si>
  <si>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</si>
  <si>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</si>
  <si>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</si>
  <si>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</si>
  <si>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</si>
  <si>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</si>
  <si>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</si>
  <si>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</si>
  <si>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</si>
  <si>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</si>
  <si>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</si>
  <si>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</si>
  <si>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</si>
  <si>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</si>
  <si>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</si>
  <si>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</si>
  <si>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</si>
  <si>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</si>
  <si>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</si>
  <si>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</si>
  <si>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</si>
  <si>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</si>
  <si>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</si>
  <si>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</si>
  <si>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</si>
  <si>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</si>
  <si>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</si>
  <si>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</si>
  <si>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</si>
  <si>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</si>
  <si>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</si>
  <si>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</si>
  <si>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</si>
  <si>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</si>
  <si>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</si>
  <si>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</si>
  <si>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</si>
  <si>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</si>
  <si>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</si>
  <si>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</si>
  <si>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</si>
  <si>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</si>
  <si>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</si>
  <si>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</si>
  <si>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</si>
  <si>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</si>
  <si>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</si>
  <si>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</si>
  <si>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</si>
  <si>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</si>
  <si>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</si>
  <si>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</si>
  <si>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</si>
  <si>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</si>
  <si>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</si>
  <si>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</si>
  <si>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</si>
  <si>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</si>
  <si>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</si>
  <si>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</si>
  <si>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</si>
  <si>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</si>
  <si>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</si>
  <si>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</si>
  <si>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</si>
  <si>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</si>
  <si>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</si>
  <si>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</si>
  <si>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</si>
  <si>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</si>
  <si>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</si>
  <si>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</si>
  <si>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</si>
  <si>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</si>
  <si>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</si>
  <si>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</si>
  <si>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</si>
  <si>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</si>
  <si>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</si>
  <si>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</si>
  <si>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</si>
  <si>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</si>
  <si>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</si>
  <si>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</si>
  <si>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</si>
  <si>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</si>
  <si>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</si>
  <si>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</si>
  <si>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</si>
  <si>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</si>
  <si>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</si>
  <si>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</si>
  <si>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</si>
  <si>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</si>
  <si>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</si>
  <si>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</si>
  <si>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</si>
  <si>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</si>
  <si>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</si>
  <si>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</si>
  <si>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</si>
  <si>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</si>
  <si>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</si>
  <si>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</si>
  <si>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</si>
  <si>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</si>
  <si>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</si>
  <si>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</si>
  <si>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</si>
  <si>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</si>
  <si>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</si>
  <si>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</si>
  <si>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</si>
  <si>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</si>
  <si>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</si>
  <si>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</si>
  <si>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</si>
  <si>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</si>
  <si>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</si>
  <si>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</si>
  <si>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</si>
  <si>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</si>
  <si>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</si>
  <si>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</si>
  <si>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</si>
  <si>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</si>
  <si>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</si>
  <si>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</si>
  <si>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</si>
  <si>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</si>
  <si>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</si>
  <si>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</si>
  <si>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</si>
  <si>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</si>
  <si>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</si>
  <si>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</si>
  <si>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</si>
  <si>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</si>
  <si>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</si>
  <si>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</si>
  <si>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</si>
  <si>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</si>
  <si>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</si>
  <si>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</si>
  <si>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</si>
  <si>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</si>
  <si>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stanje na dan 31.3.2020</t>
  </si>
  <si>
    <t>u razdoblju 01.01.2020. do 31.3.2020.</t>
  </si>
  <si>
    <t>u razdoblju 01.01.2020. do 31.03.2020</t>
  </si>
  <si>
    <t>u razdoblju 01.01.2020 do 31.03.2020</t>
  </si>
  <si>
    <r>
      <t xml:space="preserve">BILJEŠKE UZ FINANCIJSKE IZVJEŠTAJE - TFI
(sastavljaju se za tromjesečna izvještajna razdoblja)
Naziv izdavatelja:  Zagrebačka burza d.d.
OIB:   84368186611
Izvještajno razdoblje: 1.1.2020.-31.3.2020.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sz val="10"/>
        <rFont val="Arial"/>
        <family val="2"/>
        <charset val="238"/>
      </rPr>
      <t>AOP 11 Financijska imovina koja se vodi po amortiziranom trošku</t>
    </r>
    <r>
      <rPr>
        <sz val="10"/>
        <rFont val="Arial"/>
        <family val="2"/>
        <charset val="238"/>
      </rPr>
      <t xml:space="preserve">
Na poziciji AOP 11 u Bilanci pod nazivom „2. Financijska imovina koja se vodi po amortiziranom trošku“ na dan 31. ožujka 2020. godine u ukupnom iznosu od 1.769.427 kn (31.12.2019.: 1.769.427 kn) iskazana je dugoročna financijska imovina različita od ulaganja u pridružena društva, ovisna društva i zajedničke pothvate koja su iskazana na poziciji AOP 10. Financijska imovina u AOP 11 sastoji se od:
1)	Danih pozajmica i depozita koji se vode po amortiziranom trošku u iznosu od 467.161 kn (31.12.2019.: 467.161 kn), i
2)	Financijske imovine koja se vodi po fer vrijednosti kroz ostalu sveobuhvatnu dobit u iznosu od 1.302.265 kn (31.12.2019.: 1.302.265 kn)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</si>
</sst>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cellStyleXfs>
  <cellXfs count="215">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2" fillId="0" borderId="1" xfId="7" applyNumberFormat="1" applyBorder="1" applyAlignment="1" applyProtection="1">
      <alignment horizontal="right" vertical="center" wrapText="1"/>
      <protection locked="0"/>
    </xf>
    <xf numFmtId="3" fontId="0" fillId="0" borderId="0" xfId="0" applyNumberFormat="1" applyProtection="1"/>
    <xf numFmtId="3" fontId="2" fillId="0" borderId="1" xfId="0" applyNumberFormat="1" applyFont="1" applyFill="1" applyBorder="1" applyAlignment="1" applyProtection="1">
      <alignment horizontal="right" vertical="center" wrapText="1"/>
      <protection locked="0"/>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7" fillId="9" borderId="3" xfId="6"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zoomScaleNormal="100" workbookViewId="0">
      <selection activeCell="C15" sqref="C15:D15"/>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48" t="s">
        <v>226</v>
      </c>
      <c r="B1" s="149"/>
      <c r="C1" s="149"/>
      <c r="D1" s="50"/>
      <c r="E1" s="50"/>
      <c r="F1" s="50"/>
      <c r="G1" s="50"/>
      <c r="H1" s="50"/>
      <c r="I1" s="50"/>
      <c r="J1" s="51"/>
    </row>
    <row r="2" spans="1:10" ht="14.45" customHeight="1" x14ac:dyDescent="0.25">
      <c r="A2" s="150" t="s">
        <v>242</v>
      </c>
      <c r="B2" s="151"/>
      <c r="C2" s="151"/>
      <c r="D2" s="151"/>
      <c r="E2" s="151"/>
      <c r="F2" s="151"/>
      <c r="G2" s="151"/>
      <c r="H2" s="151"/>
      <c r="I2" s="151"/>
      <c r="J2" s="152"/>
    </row>
    <row r="3" spans="1:10" x14ac:dyDescent="0.25">
      <c r="A3" s="53"/>
      <c r="B3" s="54"/>
      <c r="C3" s="54"/>
      <c r="D3" s="54"/>
      <c r="E3" s="54"/>
      <c r="F3" s="54"/>
      <c r="G3" s="54"/>
      <c r="H3" s="54"/>
      <c r="I3" s="54"/>
      <c r="J3" s="55"/>
    </row>
    <row r="4" spans="1:10" ht="33.6" customHeight="1" x14ac:dyDescent="0.25">
      <c r="A4" s="153" t="s">
        <v>227</v>
      </c>
      <c r="B4" s="154"/>
      <c r="C4" s="154"/>
      <c r="D4" s="154"/>
      <c r="E4" s="155">
        <v>43831</v>
      </c>
      <c r="F4" s="156"/>
      <c r="G4" s="56" t="s">
        <v>0</v>
      </c>
      <c r="H4" s="155">
        <v>43921</v>
      </c>
      <c r="I4" s="156"/>
      <c r="J4" s="57"/>
    </row>
    <row r="5" spans="1:10" s="58" customFormat="1" ht="10.15" customHeight="1" x14ac:dyDescent="0.25">
      <c r="A5" s="157"/>
      <c r="B5" s="158"/>
      <c r="C5" s="158"/>
      <c r="D5" s="158"/>
      <c r="E5" s="158"/>
      <c r="F5" s="158"/>
      <c r="G5" s="158"/>
      <c r="H5" s="158"/>
      <c r="I5" s="158"/>
      <c r="J5" s="159"/>
    </row>
    <row r="6" spans="1:10" ht="20.45" customHeight="1" x14ac:dyDescent="0.25">
      <c r="A6" s="59"/>
      <c r="B6" s="60" t="s">
        <v>248</v>
      </c>
      <c r="C6" s="61"/>
      <c r="D6" s="61"/>
      <c r="E6" s="67">
        <v>2020</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1</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44" t="s">
        <v>250</v>
      </c>
      <c r="B10" s="145"/>
      <c r="C10" s="145"/>
      <c r="D10" s="145"/>
      <c r="E10" s="145"/>
      <c r="F10" s="145"/>
      <c r="G10" s="145"/>
      <c r="H10" s="145"/>
      <c r="I10" s="145"/>
      <c r="J10" s="69"/>
    </row>
    <row r="11" spans="1:10" ht="24.6" customHeight="1" x14ac:dyDescent="0.25">
      <c r="A11" s="132" t="s">
        <v>228</v>
      </c>
      <c r="B11" s="146"/>
      <c r="C11" s="138" t="s">
        <v>268</v>
      </c>
      <c r="D11" s="139"/>
      <c r="E11" s="70"/>
      <c r="F11" s="103" t="s">
        <v>251</v>
      </c>
      <c r="G11" s="142"/>
      <c r="H11" s="120" t="s">
        <v>269</v>
      </c>
      <c r="I11" s="121"/>
      <c r="J11" s="71"/>
    </row>
    <row r="12" spans="1:10" ht="14.45" customHeight="1" x14ac:dyDescent="0.25">
      <c r="A12" s="72"/>
      <c r="B12" s="73"/>
      <c r="C12" s="73"/>
      <c r="D12" s="73"/>
      <c r="E12" s="147"/>
      <c r="F12" s="147"/>
      <c r="G12" s="147"/>
      <c r="H12" s="147"/>
      <c r="I12" s="74"/>
      <c r="J12" s="71"/>
    </row>
    <row r="13" spans="1:10" ht="21" customHeight="1" x14ac:dyDescent="0.25">
      <c r="A13" s="102" t="s">
        <v>243</v>
      </c>
      <c r="B13" s="142"/>
      <c r="C13" s="138" t="s">
        <v>270</v>
      </c>
      <c r="D13" s="139"/>
      <c r="E13" s="160"/>
      <c r="F13" s="147"/>
      <c r="G13" s="147"/>
      <c r="H13" s="147"/>
      <c r="I13" s="74"/>
      <c r="J13" s="71"/>
    </row>
    <row r="14" spans="1:10" ht="10.9" customHeight="1" x14ac:dyDescent="0.25">
      <c r="A14" s="70"/>
      <c r="B14" s="74"/>
      <c r="C14" s="73"/>
      <c r="D14" s="73"/>
      <c r="E14" s="109"/>
      <c r="F14" s="109"/>
      <c r="G14" s="109"/>
      <c r="H14" s="109"/>
      <c r="I14" s="73"/>
      <c r="J14" s="75"/>
    </row>
    <row r="15" spans="1:10" ht="22.9" customHeight="1" x14ac:dyDescent="0.25">
      <c r="A15" s="102" t="s">
        <v>229</v>
      </c>
      <c r="B15" s="142"/>
      <c r="C15" s="138" t="s">
        <v>271</v>
      </c>
      <c r="D15" s="139"/>
      <c r="E15" s="143"/>
      <c r="F15" s="134"/>
      <c r="G15" s="76" t="s">
        <v>252</v>
      </c>
      <c r="H15" s="120" t="s">
        <v>272</v>
      </c>
      <c r="I15" s="121"/>
      <c r="J15" s="77"/>
    </row>
    <row r="16" spans="1:10" ht="10.9" customHeight="1" x14ac:dyDescent="0.25">
      <c r="A16" s="70"/>
      <c r="B16" s="74"/>
      <c r="C16" s="73"/>
      <c r="D16" s="73"/>
      <c r="E16" s="109"/>
      <c r="F16" s="109"/>
      <c r="G16" s="109"/>
      <c r="H16" s="109"/>
      <c r="I16" s="73"/>
      <c r="J16" s="75"/>
    </row>
    <row r="17" spans="1:10" ht="22.9" customHeight="1" x14ac:dyDescent="0.25">
      <c r="A17" s="78"/>
      <c r="B17" s="76" t="s">
        <v>253</v>
      </c>
      <c r="C17" s="138" t="s">
        <v>9</v>
      </c>
      <c r="D17" s="139"/>
      <c r="E17" s="79"/>
      <c r="F17" s="79"/>
      <c r="G17" s="79"/>
      <c r="H17" s="79"/>
      <c r="I17" s="79"/>
      <c r="J17" s="77"/>
    </row>
    <row r="18" spans="1:10" x14ac:dyDescent="0.25">
      <c r="A18" s="140"/>
      <c r="B18" s="141"/>
      <c r="C18" s="109"/>
      <c r="D18" s="109"/>
      <c r="E18" s="109"/>
      <c r="F18" s="109"/>
      <c r="G18" s="109"/>
      <c r="H18" s="109"/>
      <c r="I18" s="73"/>
      <c r="J18" s="75"/>
    </row>
    <row r="19" spans="1:10" x14ac:dyDescent="0.25">
      <c r="A19" s="132" t="s">
        <v>230</v>
      </c>
      <c r="B19" s="133"/>
      <c r="C19" s="111" t="s">
        <v>273</v>
      </c>
      <c r="D19" s="112"/>
      <c r="E19" s="112"/>
      <c r="F19" s="112"/>
      <c r="G19" s="112"/>
      <c r="H19" s="112"/>
      <c r="I19" s="112"/>
      <c r="J19" s="113"/>
    </row>
    <row r="20" spans="1:10" x14ac:dyDescent="0.25">
      <c r="A20" s="72"/>
      <c r="B20" s="73"/>
      <c r="C20" s="80"/>
      <c r="D20" s="73"/>
      <c r="E20" s="109"/>
      <c r="F20" s="109"/>
      <c r="G20" s="109"/>
      <c r="H20" s="109"/>
      <c r="I20" s="73"/>
      <c r="J20" s="75"/>
    </row>
    <row r="21" spans="1:10" x14ac:dyDescent="0.25">
      <c r="A21" s="132" t="s">
        <v>231</v>
      </c>
      <c r="B21" s="133"/>
      <c r="C21" s="120">
        <v>10000</v>
      </c>
      <c r="D21" s="121"/>
      <c r="E21" s="109"/>
      <c r="F21" s="109"/>
      <c r="G21" s="111" t="s">
        <v>274</v>
      </c>
      <c r="H21" s="112"/>
      <c r="I21" s="112"/>
      <c r="J21" s="113"/>
    </row>
    <row r="22" spans="1:10" x14ac:dyDescent="0.25">
      <c r="A22" s="72"/>
      <c r="B22" s="73"/>
      <c r="C22" s="73"/>
      <c r="D22" s="73"/>
      <c r="E22" s="109"/>
      <c r="F22" s="109"/>
      <c r="G22" s="109"/>
      <c r="H22" s="109"/>
      <c r="I22" s="73"/>
      <c r="J22" s="75"/>
    </row>
    <row r="23" spans="1:10" x14ac:dyDescent="0.25">
      <c r="A23" s="132" t="s">
        <v>232</v>
      </c>
      <c r="B23" s="133"/>
      <c r="C23" s="111" t="s">
        <v>275</v>
      </c>
      <c r="D23" s="112"/>
      <c r="E23" s="112"/>
      <c r="F23" s="112"/>
      <c r="G23" s="112"/>
      <c r="H23" s="112"/>
      <c r="I23" s="112"/>
      <c r="J23" s="113"/>
    </row>
    <row r="24" spans="1:10" x14ac:dyDescent="0.25">
      <c r="A24" s="72"/>
      <c r="B24" s="73"/>
      <c r="C24" s="73"/>
      <c r="D24" s="73"/>
      <c r="E24" s="109"/>
      <c r="F24" s="109"/>
      <c r="G24" s="109"/>
      <c r="H24" s="109"/>
      <c r="I24" s="73"/>
      <c r="J24" s="75"/>
    </row>
    <row r="25" spans="1:10" x14ac:dyDescent="0.25">
      <c r="A25" s="132" t="s">
        <v>233</v>
      </c>
      <c r="B25" s="133"/>
      <c r="C25" s="135" t="s">
        <v>276</v>
      </c>
      <c r="D25" s="136"/>
      <c r="E25" s="136"/>
      <c r="F25" s="136"/>
      <c r="G25" s="136"/>
      <c r="H25" s="136"/>
      <c r="I25" s="136"/>
      <c r="J25" s="137"/>
    </row>
    <row r="26" spans="1:10" x14ac:dyDescent="0.25">
      <c r="A26" s="72"/>
      <c r="B26" s="73"/>
      <c r="C26" s="80"/>
      <c r="D26" s="73"/>
      <c r="E26" s="109"/>
      <c r="F26" s="109"/>
      <c r="G26" s="109"/>
      <c r="H26" s="109"/>
      <c r="I26" s="73"/>
      <c r="J26" s="75"/>
    </row>
    <row r="27" spans="1:10" x14ac:dyDescent="0.25">
      <c r="A27" s="132" t="s">
        <v>234</v>
      </c>
      <c r="B27" s="133"/>
      <c r="C27" s="135" t="s">
        <v>277</v>
      </c>
      <c r="D27" s="136"/>
      <c r="E27" s="136"/>
      <c r="F27" s="136"/>
      <c r="G27" s="136"/>
      <c r="H27" s="136"/>
      <c r="I27" s="136"/>
      <c r="J27" s="137"/>
    </row>
    <row r="28" spans="1:10" ht="13.9" customHeight="1" x14ac:dyDescent="0.25">
      <c r="A28" s="72"/>
      <c r="B28" s="73"/>
      <c r="C28" s="80"/>
      <c r="D28" s="73"/>
      <c r="E28" s="109"/>
      <c r="F28" s="109"/>
      <c r="G28" s="109"/>
      <c r="H28" s="109"/>
      <c r="I28" s="73"/>
      <c r="J28" s="75"/>
    </row>
    <row r="29" spans="1:10" ht="22.9" customHeight="1" x14ac:dyDescent="0.25">
      <c r="A29" s="102" t="s">
        <v>244</v>
      </c>
      <c r="B29" s="133"/>
      <c r="C29" s="81">
        <v>26</v>
      </c>
      <c r="D29" s="82"/>
      <c r="E29" s="114"/>
      <c r="F29" s="114"/>
      <c r="G29" s="114"/>
      <c r="H29" s="114"/>
      <c r="I29" s="83"/>
      <c r="J29" s="84"/>
    </row>
    <row r="30" spans="1:10" x14ac:dyDescent="0.25">
      <c r="A30" s="72"/>
      <c r="B30" s="73"/>
      <c r="C30" s="73"/>
      <c r="D30" s="73"/>
      <c r="E30" s="109"/>
      <c r="F30" s="109"/>
      <c r="G30" s="109"/>
      <c r="H30" s="109"/>
      <c r="I30" s="83"/>
      <c r="J30" s="84"/>
    </row>
    <row r="31" spans="1:10" x14ac:dyDescent="0.25">
      <c r="A31" s="132" t="s">
        <v>235</v>
      </c>
      <c r="B31" s="133"/>
      <c r="C31" s="97" t="s">
        <v>255</v>
      </c>
      <c r="D31" s="131" t="s">
        <v>254</v>
      </c>
      <c r="E31" s="118"/>
      <c r="F31" s="118"/>
      <c r="G31" s="118"/>
      <c r="H31" s="85"/>
      <c r="I31" s="86" t="s">
        <v>255</v>
      </c>
      <c r="J31" s="87" t="s">
        <v>256</v>
      </c>
    </row>
    <row r="32" spans="1:10" x14ac:dyDescent="0.25">
      <c r="A32" s="132"/>
      <c r="B32" s="133"/>
      <c r="C32" s="88"/>
      <c r="D32" s="56"/>
      <c r="E32" s="134"/>
      <c r="F32" s="134"/>
      <c r="G32" s="134"/>
      <c r="H32" s="134"/>
      <c r="I32" s="83"/>
      <c r="J32" s="84"/>
    </row>
    <row r="33" spans="1:10" x14ac:dyDescent="0.25">
      <c r="A33" s="132" t="s">
        <v>245</v>
      </c>
      <c r="B33" s="133"/>
      <c r="C33" s="81" t="s">
        <v>258</v>
      </c>
      <c r="D33" s="131" t="s">
        <v>257</v>
      </c>
      <c r="E33" s="118"/>
      <c r="F33" s="118"/>
      <c r="G33" s="118"/>
      <c r="H33" s="79"/>
      <c r="I33" s="86" t="s">
        <v>258</v>
      </c>
      <c r="J33" s="87" t="s">
        <v>259</v>
      </c>
    </row>
    <row r="34" spans="1:10" x14ac:dyDescent="0.25">
      <c r="A34" s="72"/>
      <c r="B34" s="73"/>
      <c r="C34" s="73"/>
      <c r="D34" s="73"/>
      <c r="E34" s="109"/>
      <c r="F34" s="109"/>
      <c r="G34" s="109"/>
      <c r="H34" s="109"/>
      <c r="I34" s="73"/>
      <c r="J34" s="75"/>
    </row>
    <row r="35" spans="1:10" x14ac:dyDescent="0.25">
      <c r="A35" s="131" t="s">
        <v>246</v>
      </c>
      <c r="B35" s="118"/>
      <c r="C35" s="118"/>
      <c r="D35" s="118"/>
      <c r="E35" s="118" t="s">
        <v>236</v>
      </c>
      <c r="F35" s="118"/>
      <c r="G35" s="118"/>
      <c r="H35" s="118"/>
      <c r="I35" s="118"/>
      <c r="J35" s="89" t="s">
        <v>237</v>
      </c>
    </row>
    <row r="36" spans="1:10" x14ac:dyDescent="0.25">
      <c r="A36" s="72"/>
      <c r="B36" s="73"/>
      <c r="C36" s="73"/>
      <c r="D36" s="73"/>
      <c r="E36" s="109"/>
      <c r="F36" s="109"/>
      <c r="G36" s="109"/>
      <c r="H36" s="109"/>
      <c r="I36" s="73"/>
      <c r="J36" s="84"/>
    </row>
    <row r="37" spans="1:10" x14ac:dyDescent="0.25">
      <c r="A37" s="126"/>
      <c r="B37" s="127"/>
      <c r="C37" s="127"/>
      <c r="D37" s="127"/>
      <c r="E37" s="126"/>
      <c r="F37" s="127"/>
      <c r="G37" s="127"/>
      <c r="H37" s="127"/>
      <c r="I37" s="128"/>
      <c r="J37" s="90"/>
    </row>
    <row r="38" spans="1:10" x14ac:dyDescent="0.25">
      <c r="A38" s="72"/>
      <c r="B38" s="73"/>
      <c r="C38" s="80"/>
      <c r="D38" s="130"/>
      <c r="E38" s="130"/>
      <c r="F38" s="130"/>
      <c r="G38" s="130"/>
      <c r="H38" s="130"/>
      <c r="I38" s="130"/>
      <c r="J38" s="75"/>
    </row>
    <row r="39" spans="1:10" x14ac:dyDescent="0.25">
      <c r="A39" s="126"/>
      <c r="B39" s="127"/>
      <c r="C39" s="127"/>
      <c r="D39" s="128"/>
      <c r="E39" s="126"/>
      <c r="F39" s="127"/>
      <c r="G39" s="127"/>
      <c r="H39" s="127"/>
      <c r="I39" s="128"/>
      <c r="J39" s="81"/>
    </row>
    <row r="40" spans="1:10" x14ac:dyDescent="0.25">
      <c r="A40" s="72"/>
      <c r="B40" s="73"/>
      <c r="C40" s="80"/>
      <c r="D40" s="91"/>
      <c r="E40" s="130"/>
      <c r="F40" s="130"/>
      <c r="G40" s="130"/>
      <c r="H40" s="130"/>
      <c r="I40" s="74"/>
      <c r="J40" s="75"/>
    </row>
    <row r="41" spans="1:10" x14ac:dyDescent="0.25">
      <c r="A41" s="126"/>
      <c r="B41" s="127"/>
      <c r="C41" s="127"/>
      <c r="D41" s="128"/>
      <c r="E41" s="126"/>
      <c r="F41" s="127"/>
      <c r="G41" s="127"/>
      <c r="H41" s="127"/>
      <c r="I41" s="128"/>
      <c r="J41" s="81"/>
    </row>
    <row r="42" spans="1:10" x14ac:dyDescent="0.25">
      <c r="A42" s="72"/>
      <c r="B42" s="73"/>
      <c r="C42" s="80"/>
      <c r="D42" s="91"/>
      <c r="E42" s="130"/>
      <c r="F42" s="130"/>
      <c r="G42" s="130"/>
      <c r="H42" s="130"/>
      <c r="I42" s="74"/>
      <c r="J42" s="75"/>
    </row>
    <row r="43" spans="1:10" x14ac:dyDescent="0.25">
      <c r="A43" s="126"/>
      <c r="B43" s="127"/>
      <c r="C43" s="127"/>
      <c r="D43" s="128"/>
      <c r="E43" s="126"/>
      <c r="F43" s="127"/>
      <c r="G43" s="127"/>
      <c r="H43" s="127"/>
      <c r="I43" s="128"/>
      <c r="J43" s="81"/>
    </row>
    <row r="44" spans="1:10" x14ac:dyDescent="0.25">
      <c r="A44" s="92"/>
      <c r="B44" s="80"/>
      <c r="C44" s="124"/>
      <c r="D44" s="124"/>
      <c r="E44" s="109"/>
      <c r="F44" s="109"/>
      <c r="G44" s="124"/>
      <c r="H44" s="124"/>
      <c r="I44" s="124"/>
      <c r="J44" s="75"/>
    </row>
    <row r="45" spans="1:10" x14ac:dyDescent="0.25">
      <c r="A45" s="126"/>
      <c r="B45" s="127"/>
      <c r="C45" s="127"/>
      <c r="D45" s="128"/>
      <c r="E45" s="126"/>
      <c r="F45" s="127"/>
      <c r="G45" s="127"/>
      <c r="H45" s="127"/>
      <c r="I45" s="128"/>
      <c r="J45" s="81"/>
    </row>
    <row r="46" spans="1:10" x14ac:dyDescent="0.25">
      <c r="A46" s="92"/>
      <c r="B46" s="80"/>
      <c r="C46" s="80"/>
      <c r="D46" s="73"/>
      <c r="E46" s="129"/>
      <c r="F46" s="129"/>
      <c r="G46" s="124"/>
      <c r="H46" s="124"/>
      <c r="I46" s="73"/>
      <c r="J46" s="75"/>
    </row>
    <row r="47" spans="1:10" x14ac:dyDescent="0.25">
      <c r="A47" s="126"/>
      <c r="B47" s="127"/>
      <c r="C47" s="127"/>
      <c r="D47" s="128"/>
      <c r="E47" s="126"/>
      <c r="F47" s="127"/>
      <c r="G47" s="127"/>
      <c r="H47" s="127"/>
      <c r="I47" s="128"/>
      <c r="J47" s="81"/>
    </row>
    <row r="48" spans="1:10" x14ac:dyDescent="0.25">
      <c r="A48" s="92"/>
      <c r="B48" s="80"/>
      <c r="C48" s="80"/>
      <c r="D48" s="73"/>
      <c r="E48" s="109"/>
      <c r="F48" s="109"/>
      <c r="G48" s="124"/>
      <c r="H48" s="124"/>
      <c r="I48" s="73"/>
      <c r="J48" s="93" t="s">
        <v>260</v>
      </c>
    </row>
    <row r="49" spans="1:10" x14ac:dyDescent="0.25">
      <c r="A49" s="92"/>
      <c r="B49" s="80"/>
      <c r="C49" s="80"/>
      <c r="D49" s="73"/>
      <c r="E49" s="109"/>
      <c r="F49" s="109"/>
      <c r="G49" s="124"/>
      <c r="H49" s="124"/>
      <c r="I49" s="73"/>
      <c r="J49" s="93" t="s">
        <v>261</v>
      </c>
    </row>
    <row r="50" spans="1:10" ht="20.25" customHeight="1" x14ac:dyDescent="0.25">
      <c r="A50" s="102" t="s">
        <v>238</v>
      </c>
      <c r="B50" s="103"/>
      <c r="C50" s="120" t="s">
        <v>260</v>
      </c>
      <c r="D50" s="121"/>
      <c r="E50" s="122" t="s">
        <v>262</v>
      </c>
      <c r="F50" s="123"/>
      <c r="G50" s="111" t="s">
        <v>278</v>
      </c>
      <c r="H50" s="112"/>
      <c r="I50" s="112"/>
      <c r="J50" s="113"/>
    </row>
    <row r="51" spans="1:10" x14ac:dyDescent="0.25">
      <c r="A51" s="92"/>
      <c r="B51" s="80"/>
      <c r="C51" s="124"/>
      <c r="D51" s="124"/>
      <c r="E51" s="109"/>
      <c r="F51" s="109"/>
      <c r="G51" s="125" t="s">
        <v>263</v>
      </c>
      <c r="H51" s="125"/>
      <c r="I51" s="125"/>
      <c r="J51" s="64"/>
    </row>
    <row r="52" spans="1:10" ht="13.9" customHeight="1" x14ac:dyDescent="0.25">
      <c r="A52" s="102" t="s">
        <v>239</v>
      </c>
      <c r="B52" s="103"/>
      <c r="C52" s="111" t="s">
        <v>281</v>
      </c>
      <c r="D52" s="112"/>
      <c r="E52" s="112"/>
      <c r="F52" s="112"/>
      <c r="G52" s="112"/>
      <c r="H52" s="112"/>
      <c r="I52" s="112"/>
      <c r="J52" s="113"/>
    </row>
    <row r="53" spans="1:10" x14ac:dyDescent="0.25">
      <c r="A53" s="72"/>
      <c r="B53" s="73"/>
      <c r="C53" s="114" t="s">
        <v>240</v>
      </c>
      <c r="D53" s="114"/>
      <c r="E53" s="114"/>
      <c r="F53" s="114"/>
      <c r="G53" s="114"/>
      <c r="H53" s="114"/>
      <c r="I53" s="114"/>
      <c r="J53" s="75"/>
    </row>
    <row r="54" spans="1:10" x14ac:dyDescent="0.25">
      <c r="A54" s="102" t="s">
        <v>241</v>
      </c>
      <c r="B54" s="103"/>
      <c r="C54" s="115" t="s">
        <v>279</v>
      </c>
      <c r="D54" s="116"/>
      <c r="E54" s="117"/>
      <c r="F54" s="109"/>
      <c r="G54" s="109"/>
      <c r="H54" s="118"/>
      <c r="I54" s="118"/>
      <c r="J54" s="119"/>
    </row>
    <row r="55" spans="1:10" x14ac:dyDescent="0.25">
      <c r="A55" s="72"/>
      <c r="B55" s="73"/>
      <c r="C55" s="80"/>
      <c r="D55" s="73"/>
      <c r="E55" s="109"/>
      <c r="F55" s="109"/>
      <c r="G55" s="109"/>
      <c r="H55" s="109"/>
      <c r="I55" s="73"/>
      <c r="J55" s="75"/>
    </row>
    <row r="56" spans="1:10" ht="14.45" customHeight="1" x14ac:dyDescent="0.25">
      <c r="A56" s="102" t="s">
        <v>233</v>
      </c>
      <c r="B56" s="103"/>
      <c r="C56" s="110" t="s">
        <v>282</v>
      </c>
      <c r="D56" s="105"/>
      <c r="E56" s="105"/>
      <c r="F56" s="105"/>
      <c r="G56" s="105"/>
      <c r="H56" s="105"/>
      <c r="I56" s="105"/>
      <c r="J56" s="106"/>
    </row>
    <row r="57" spans="1:10" x14ac:dyDescent="0.25">
      <c r="A57" s="72"/>
      <c r="B57" s="73"/>
      <c r="C57" s="73"/>
      <c r="D57" s="73"/>
      <c r="E57" s="109"/>
      <c r="F57" s="109"/>
      <c r="G57" s="109"/>
      <c r="H57" s="109"/>
      <c r="I57" s="73"/>
      <c r="J57" s="75"/>
    </row>
    <row r="58" spans="1:10" x14ac:dyDescent="0.25">
      <c r="A58" s="102" t="s">
        <v>264</v>
      </c>
      <c r="B58" s="103"/>
      <c r="C58" s="104"/>
      <c r="D58" s="105"/>
      <c r="E58" s="105"/>
      <c r="F58" s="105"/>
      <c r="G58" s="105"/>
      <c r="H58" s="105"/>
      <c r="I58" s="105"/>
      <c r="J58" s="106"/>
    </row>
    <row r="59" spans="1:10" ht="14.45" customHeight="1" x14ac:dyDescent="0.25">
      <c r="A59" s="72"/>
      <c r="B59" s="73"/>
      <c r="C59" s="107" t="s">
        <v>265</v>
      </c>
      <c r="D59" s="107"/>
      <c r="E59" s="107"/>
      <c r="F59" s="107"/>
      <c r="G59" s="73"/>
      <c r="H59" s="73"/>
      <c r="I59" s="73"/>
      <c r="J59" s="75"/>
    </row>
    <row r="60" spans="1:10" x14ac:dyDescent="0.25">
      <c r="A60" s="102" t="s">
        <v>266</v>
      </c>
      <c r="B60" s="103"/>
      <c r="C60" s="104"/>
      <c r="D60" s="105"/>
      <c r="E60" s="105"/>
      <c r="F60" s="105"/>
      <c r="G60" s="105"/>
      <c r="H60" s="105"/>
      <c r="I60" s="105"/>
      <c r="J60" s="106"/>
    </row>
    <row r="61" spans="1:10" ht="14.45" customHeight="1" x14ac:dyDescent="0.25">
      <c r="A61" s="94"/>
      <c r="B61" s="95"/>
      <c r="C61" s="108" t="s">
        <v>267</v>
      </c>
      <c r="D61" s="108"/>
      <c r="E61" s="108"/>
      <c r="F61" s="108"/>
      <c r="G61" s="108"/>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3"/>
  <sheetViews>
    <sheetView topLeftCell="A40" zoomScaleNormal="100" zoomScaleSheetLayoutView="100" workbookViewId="0">
      <selection activeCell="H49" sqref="H49:I57"/>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13" x14ac:dyDescent="0.2">
      <c r="A1" s="169" t="s">
        <v>1</v>
      </c>
      <c r="B1" s="170"/>
      <c r="C1" s="170"/>
      <c r="D1" s="170"/>
      <c r="E1" s="170"/>
      <c r="F1" s="170"/>
      <c r="G1" s="170"/>
      <c r="H1" s="170"/>
      <c r="I1" s="170"/>
    </row>
    <row r="2" spans="1:13" x14ac:dyDescent="0.2">
      <c r="A2" s="171" t="s">
        <v>283</v>
      </c>
      <c r="B2" s="172"/>
      <c r="C2" s="172"/>
      <c r="D2" s="172"/>
      <c r="E2" s="172"/>
      <c r="F2" s="172"/>
      <c r="G2" s="172"/>
      <c r="H2" s="172"/>
      <c r="I2" s="172"/>
    </row>
    <row r="3" spans="1:13" x14ac:dyDescent="0.2">
      <c r="A3" s="173" t="s">
        <v>14</v>
      </c>
      <c r="B3" s="174"/>
      <c r="C3" s="174"/>
      <c r="D3" s="174"/>
      <c r="E3" s="174"/>
      <c r="F3" s="174"/>
      <c r="G3" s="174"/>
      <c r="H3" s="174"/>
      <c r="I3" s="174"/>
    </row>
    <row r="4" spans="1:13" x14ac:dyDescent="0.2">
      <c r="A4" s="163" t="s">
        <v>280</v>
      </c>
      <c r="B4" s="164"/>
      <c r="C4" s="164"/>
      <c r="D4" s="164"/>
      <c r="E4" s="164"/>
      <c r="F4" s="164"/>
      <c r="G4" s="164"/>
      <c r="H4" s="164"/>
      <c r="I4" s="165"/>
    </row>
    <row r="5" spans="1:13" ht="56.25" x14ac:dyDescent="0.2">
      <c r="A5" s="178" t="s">
        <v>2</v>
      </c>
      <c r="B5" s="179"/>
      <c r="C5" s="179"/>
      <c r="D5" s="179"/>
      <c r="E5" s="179"/>
      <c r="F5" s="179"/>
      <c r="G5" s="2" t="s">
        <v>4</v>
      </c>
      <c r="H5" s="4" t="s">
        <v>210</v>
      </c>
      <c r="I5" s="4" t="s">
        <v>211</v>
      </c>
    </row>
    <row r="6" spans="1:13" x14ac:dyDescent="0.2">
      <c r="A6" s="176">
        <v>1</v>
      </c>
      <c r="B6" s="177"/>
      <c r="C6" s="177"/>
      <c r="D6" s="177"/>
      <c r="E6" s="177"/>
      <c r="F6" s="177"/>
      <c r="G6" s="3">
        <v>2</v>
      </c>
      <c r="H6" s="4">
        <v>3</v>
      </c>
      <c r="I6" s="4">
        <v>4</v>
      </c>
    </row>
    <row r="7" spans="1:13" x14ac:dyDescent="0.2">
      <c r="A7" s="175" t="s">
        <v>43</v>
      </c>
      <c r="B7" s="180"/>
      <c r="C7" s="180"/>
      <c r="D7" s="180"/>
      <c r="E7" s="180"/>
      <c r="F7" s="180"/>
      <c r="G7" s="180"/>
      <c r="H7" s="180"/>
      <c r="I7" s="180"/>
    </row>
    <row r="8" spans="1:13" x14ac:dyDescent="0.2">
      <c r="A8" s="166" t="s">
        <v>16</v>
      </c>
      <c r="B8" s="167"/>
      <c r="C8" s="167"/>
      <c r="D8" s="167"/>
      <c r="E8" s="167"/>
      <c r="F8" s="167"/>
      <c r="G8" s="5">
        <v>1</v>
      </c>
      <c r="H8" s="29">
        <f>H9+H10+H16+H19</f>
        <v>23522947</v>
      </c>
      <c r="I8" s="29">
        <f>I9+I10+I16+I19</f>
        <v>23769906</v>
      </c>
      <c r="M8" s="100"/>
    </row>
    <row r="9" spans="1:13" x14ac:dyDescent="0.2">
      <c r="A9" s="168" t="s">
        <v>17</v>
      </c>
      <c r="B9" s="162"/>
      <c r="C9" s="162"/>
      <c r="D9" s="162"/>
      <c r="E9" s="162"/>
      <c r="F9" s="162"/>
      <c r="G9" s="6">
        <v>2</v>
      </c>
      <c r="H9" s="30">
        <v>1080165</v>
      </c>
      <c r="I9" s="30">
        <v>1103411</v>
      </c>
      <c r="M9" s="100"/>
    </row>
    <row r="10" spans="1:13" x14ac:dyDescent="0.2">
      <c r="A10" s="166" t="s">
        <v>18</v>
      </c>
      <c r="B10" s="167"/>
      <c r="C10" s="167"/>
      <c r="D10" s="167"/>
      <c r="E10" s="167"/>
      <c r="F10" s="167"/>
      <c r="G10" s="5">
        <v>3</v>
      </c>
      <c r="H10" s="29">
        <f>H11+H12+H13+H14+H15</f>
        <v>1297386</v>
      </c>
      <c r="I10" s="29">
        <f>I11+I12+I13+I14+I15</f>
        <v>1521099</v>
      </c>
      <c r="M10" s="100"/>
    </row>
    <row r="11" spans="1:13" x14ac:dyDescent="0.2">
      <c r="A11" s="162" t="s">
        <v>19</v>
      </c>
      <c r="B11" s="162"/>
      <c r="C11" s="162"/>
      <c r="D11" s="162"/>
      <c r="E11" s="162"/>
      <c r="F11" s="162"/>
      <c r="G11" s="7">
        <v>4</v>
      </c>
      <c r="H11" s="31">
        <v>0</v>
      </c>
      <c r="I11" s="31">
        <v>0</v>
      </c>
      <c r="M11" s="100"/>
    </row>
    <row r="12" spans="1:13" x14ac:dyDescent="0.2">
      <c r="A12" s="162" t="s">
        <v>20</v>
      </c>
      <c r="B12" s="162"/>
      <c r="C12" s="162"/>
      <c r="D12" s="162"/>
      <c r="E12" s="162"/>
      <c r="F12" s="162"/>
      <c r="G12" s="7">
        <v>5</v>
      </c>
      <c r="H12" s="31">
        <v>160729</v>
      </c>
      <c r="I12" s="31">
        <v>574973</v>
      </c>
      <c r="M12" s="100"/>
    </row>
    <row r="13" spans="1:13" x14ac:dyDescent="0.2">
      <c r="A13" s="162" t="s">
        <v>21</v>
      </c>
      <c r="B13" s="162"/>
      <c r="C13" s="162"/>
      <c r="D13" s="162"/>
      <c r="E13" s="162"/>
      <c r="F13" s="162"/>
      <c r="G13" s="7">
        <v>6</v>
      </c>
      <c r="H13" s="31">
        <v>3282</v>
      </c>
      <c r="I13" s="31">
        <v>2790</v>
      </c>
      <c r="M13" s="100"/>
    </row>
    <row r="14" spans="1:13" x14ac:dyDescent="0.2">
      <c r="A14" s="162" t="s">
        <v>22</v>
      </c>
      <c r="B14" s="162"/>
      <c r="C14" s="162"/>
      <c r="D14" s="162"/>
      <c r="E14" s="162"/>
      <c r="F14" s="162"/>
      <c r="G14" s="7">
        <v>7</v>
      </c>
      <c r="H14" s="31">
        <v>1133375</v>
      </c>
      <c r="I14" s="31">
        <v>943336</v>
      </c>
      <c r="M14" s="100"/>
    </row>
    <row r="15" spans="1:13" x14ac:dyDescent="0.2">
      <c r="A15" s="162" t="s">
        <v>23</v>
      </c>
      <c r="B15" s="162"/>
      <c r="C15" s="162"/>
      <c r="D15" s="162"/>
      <c r="E15" s="162"/>
      <c r="F15" s="162"/>
      <c r="G15" s="7">
        <v>8</v>
      </c>
      <c r="H15" s="31">
        <v>0</v>
      </c>
      <c r="I15" s="31">
        <v>0</v>
      </c>
      <c r="M15" s="100"/>
    </row>
    <row r="16" spans="1:13" x14ac:dyDescent="0.2">
      <c r="A16" s="166" t="s">
        <v>24</v>
      </c>
      <c r="B16" s="167"/>
      <c r="C16" s="167"/>
      <c r="D16" s="167"/>
      <c r="E16" s="167"/>
      <c r="F16" s="167"/>
      <c r="G16" s="5">
        <v>9</v>
      </c>
      <c r="H16" s="29">
        <f>H17+H18</f>
        <v>21145396</v>
      </c>
      <c r="I16" s="29">
        <f>I17+I18</f>
        <v>21145396</v>
      </c>
      <c r="M16" s="100"/>
    </row>
    <row r="17" spans="1:13" x14ac:dyDescent="0.2">
      <c r="A17" s="161" t="s">
        <v>25</v>
      </c>
      <c r="B17" s="162"/>
      <c r="C17" s="162"/>
      <c r="D17" s="162"/>
      <c r="E17" s="162"/>
      <c r="F17" s="162"/>
      <c r="G17" s="8">
        <v>10</v>
      </c>
      <c r="H17" s="31">
        <v>19375969</v>
      </c>
      <c r="I17" s="31">
        <v>19375969</v>
      </c>
      <c r="M17" s="100"/>
    </row>
    <row r="18" spans="1:13" x14ac:dyDescent="0.2">
      <c r="A18" s="161" t="s">
        <v>26</v>
      </c>
      <c r="B18" s="162"/>
      <c r="C18" s="162"/>
      <c r="D18" s="162"/>
      <c r="E18" s="162"/>
      <c r="F18" s="162"/>
      <c r="G18" s="8">
        <v>11</v>
      </c>
      <c r="H18" s="31">
        <v>1769427</v>
      </c>
      <c r="I18" s="31">
        <v>1769427</v>
      </c>
      <c r="M18" s="100"/>
    </row>
    <row r="19" spans="1:13" x14ac:dyDescent="0.2">
      <c r="A19" s="168" t="s">
        <v>15</v>
      </c>
      <c r="B19" s="162"/>
      <c r="C19" s="162"/>
      <c r="D19" s="162"/>
      <c r="E19" s="162"/>
      <c r="F19" s="162"/>
      <c r="G19" s="6">
        <v>12</v>
      </c>
      <c r="H19" s="31">
        <v>0</v>
      </c>
      <c r="I19" s="31">
        <v>0</v>
      </c>
      <c r="M19" s="100"/>
    </row>
    <row r="20" spans="1:13" x14ac:dyDescent="0.2">
      <c r="A20" s="166" t="s">
        <v>27</v>
      </c>
      <c r="B20" s="167"/>
      <c r="C20" s="167"/>
      <c r="D20" s="167"/>
      <c r="E20" s="167"/>
      <c r="F20" s="167"/>
      <c r="G20" s="5">
        <v>13</v>
      </c>
      <c r="H20" s="29">
        <f>+H21+H27+H31</f>
        <v>22369360</v>
      </c>
      <c r="I20" s="29">
        <f>+I21+I27+I31</f>
        <v>21519198</v>
      </c>
      <c r="M20" s="100"/>
    </row>
    <row r="21" spans="1:13" x14ac:dyDescent="0.2">
      <c r="A21" s="166" t="s">
        <v>28</v>
      </c>
      <c r="B21" s="167"/>
      <c r="C21" s="167"/>
      <c r="D21" s="167"/>
      <c r="E21" s="167"/>
      <c r="F21" s="167"/>
      <c r="G21" s="5">
        <v>14</v>
      </c>
      <c r="H21" s="29">
        <f>H22+H23+H24+H25+H26</f>
        <v>2467873</v>
      </c>
      <c r="I21" s="29">
        <f>I22+I23+I24+I25+I26</f>
        <v>2143486</v>
      </c>
      <c r="M21" s="100"/>
    </row>
    <row r="22" spans="1:13" x14ac:dyDescent="0.2">
      <c r="A22" s="162" t="s">
        <v>29</v>
      </c>
      <c r="B22" s="162"/>
      <c r="C22" s="162"/>
      <c r="D22" s="162"/>
      <c r="E22" s="162"/>
      <c r="F22" s="162"/>
      <c r="G22" s="7">
        <v>15</v>
      </c>
      <c r="H22" s="31">
        <v>1703240</v>
      </c>
      <c r="I22" s="31">
        <v>1517897</v>
      </c>
      <c r="M22" s="100"/>
    </row>
    <row r="23" spans="1:13" x14ac:dyDescent="0.2">
      <c r="A23" s="162" t="s">
        <v>30</v>
      </c>
      <c r="B23" s="162"/>
      <c r="C23" s="162"/>
      <c r="D23" s="162"/>
      <c r="E23" s="162"/>
      <c r="F23" s="162"/>
      <c r="G23" s="7">
        <v>16</v>
      </c>
      <c r="H23" s="31">
        <v>390</v>
      </c>
      <c r="I23" s="31">
        <v>891</v>
      </c>
      <c r="M23" s="100"/>
    </row>
    <row r="24" spans="1:13" x14ac:dyDescent="0.2">
      <c r="A24" s="162" t="s">
        <v>31</v>
      </c>
      <c r="B24" s="162"/>
      <c r="C24" s="162"/>
      <c r="D24" s="162"/>
      <c r="E24" s="162"/>
      <c r="F24" s="162"/>
      <c r="G24" s="7">
        <v>17</v>
      </c>
      <c r="H24" s="31">
        <v>6074</v>
      </c>
      <c r="I24" s="31">
        <v>22184</v>
      </c>
      <c r="M24" s="100"/>
    </row>
    <row r="25" spans="1:13" x14ac:dyDescent="0.2">
      <c r="A25" s="162" t="s">
        <v>32</v>
      </c>
      <c r="B25" s="162"/>
      <c r="C25" s="162"/>
      <c r="D25" s="162"/>
      <c r="E25" s="162"/>
      <c r="F25" s="162"/>
      <c r="G25" s="7">
        <v>18</v>
      </c>
      <c r="H25" s="31">
        <v>199833</v>
      </c>
      <c r="I25" s="31">
        <v>18643</v>
      </c>
      <c r="M25" s="100"/>
    </row>
    <row r="26" spans="1:13" x14ac:dyDescent="0.2">
      <c r="A26" s="162" t="s">
        <v>33</v>
      </c>
      <c r="B26" s="162"/>
      <c r="C26" s="162"/>
      <c r="D26" s="162"/>
      <c r="E26" s="162"/>
      <c r="F26" s="162"/>
      <c r="G26" s="7">
        <v>19</v>
      </c>
      <c r="H26" s="31">
        <v>558336</v>
      </c>
      <c r="I26" s="31">
        <v>583871</v>
      </c>
      <c r="M26" s="100"/>
    </row>
    <row r="27" spans="1:13" x14ac:dyDescent="0.2">
      <c r="A27" s="166" t="s">
        <v>34</v>
      </c>
      <c r="B27" s="166"/>
      <c r="C27" s="166"/>
      <c r="D27" s="166"/>
      <c r="E27" s="166"/>
      <c r="F27" s="166"/>
      <c r="G27" s="9">
        <v>20</v>
      </c>
      <c r="H27" s="29">
        <f>H28+H29+H30</f>
        <v>19583059</v>
      </c>
      <c r="I27" s="29">
        <f>I28+I29+I30</f>
        <v>19041013</v>
      </c>
      <c r="M27" s="100"/>
    </row>
    <row r="28" spans="1:13" x14ac:dyDescent="0.2">
      <c r="A28" s="162" t="s">
        <v>35</v>
      </c>
      <c r="B28" s="162"/>
      <c r="C28" s="162"/>
      <c r="D28" s="162"/>
      <c r="E28" s="162"/>
      <c r="F28" s="162"/>
      <c r="G28" s="7">
        <v>21</v>
      </c>
      <c r="H28" s="31">
        <v>0</v>
      </c>
      <c r="I28" s="31">
        <v>0</v>
      </c>
      <c r="M28" s="100"/>
    </row>
    <row r="29" spans="1:13" x14ac:dyDescent="0.2">
      <c r="A29" s="162" t="s">
        <v>36</v>
      </c>
      <c r="B29" s="162"/>
      <c r="C29" s="162"/>
      <c r="D29" s="162"/>
      <c r="E29" s="162"/>
      <c r="F29" s="162"/>
      <c r="G29" s="7">
        <v>22</v>
      </c>
      <c r="H29" s="31">
        <v>0</v>
      </c>
      <c r="I29" s="31">
        <v>0</v>
      </c>
      <c r="M29" s="100"/>
    </row>
    <row r="30" spans="1:13" x14ac:dyDescent="0.2">
      <c r="A30" s="162" t="s">
        <v>37</v>
      </c>
      <c r="B30" s="162"/>
      <c r="C30" s="162"/>
      <c r="D30" s="162"/>
      <c r="E30" s="162"/>
      <c r="F30" s="162"/>
      <c r="G30" s="7">
        <v>23</v>
      </c>
      <c r="H30" s="31">
        <v>19583059</v>
      </c>
      <c r="I30" s="31">
        <v>19041013</v>
      </c>
      <c r="M30" s="100"/>
    </row>
    <row r="31" spans="1:13" x14ac:dyDescent="0.2">
      <c r="A31" s="168" t="s">
        <v>38</v>
      </c>
      <c r="B31" s="162"/>
      <c r="C31" s="162"/>
      <c r="D31" s="162"/>
      <c r="E31" s="162"/>
      <c r="F31" s="162"/>
      <c r="G31" s="6">
        <v>24</v>
      </c>
      <c r="H31" s="30">
        <v>318428</v>
      </c>
      <c r="I31" s="30">
        <v>334699</v>
      </c>
      <c r="M31" s="100"/>
    </row>
    <row r="32" spans="1:13" ht="25.9" customHeight="1" x14ac:dyDescent="0.2">
      <c r="A32" s="168" t="s">
        <v>39</v>
      </c>
      <c r="B32" s="162"/>
      <c r="C32" s="162"/>
      <c r="D32" s="162"/>
      <c r="E32" s="162"/>
      <c r="F32" s="162"/>
      <c r="G32" s="6">
        <v>25</v>
      </c>
      <c r="H32" s="30">
        <v>725743</v>
      </c>
      <c r="I32" s="30">
        <v>869947</v>
      </c>
      <c r="M32" s="100"/>
    </row>
    <row r="33" spans="1:13" x14ac:dyDescent="0.2">
      <c r="A33" s="166" t="s">
        <v>40</v>
      </c>
      <c r="B33" s="167"/>
      <c r="C33" s="167"/>
      <c r="D33" s="167"/>
      <c r="E33" s="167"/>
      <c r="F33" s="167"/>
      <c r="G33" s="5">
        <v>26</v>
      </c>
      <c r="H33" s="29">
        <f>H8+H20+H32</f>
        <v>46618050</v>
      </c>
      <c r="I33" s="29">
        <f>I8+I20+I32</f>
        <v>46159051</v>
      </c>
      <c r="M33" s="100"/>
    </row>
    <row r="34" spans="1:13" x14ac:dyDescent="0.2">
      <c r="A34" s="168" t="s">
        <v>41</v>
      </c>
      <c r="B34" s="162"/>
      <c r="C34" s="162"/>
      <c r="D34" s="162"/>
      <c r="E34" s="162"/>
      <c r="F34" s="162"/>
      <c r="G34" s="6">
        <v>27</v>
      </c>
      <c r="H34" s="30">
        <v>0</v>
      </c>
      <c r="I34" s="30">
        <v>0</v>
      </c>
      <c r="M34" s="100"/>
    </row>
    <row r="35" spans="1:13" x14ac:dyDescent="0.2">
      <c r="A35" s="175" t="s">
        <v>3</v>
      </c>
      <c r="B35" s="175"/>
      <c r="C35" s="175"/>
      <c r="D35" s="175"/>
      <c r="E35" s="175"/>
      <c r="F35" s="175"/>
      <c r="G35" s="175"/>
      <c r="H35" s="175"/>
      <c r="I35" s="175"/>
      <c r="M35" s="100"/>
    </row>
    <row r="36" spans="1:13" x14ac:dyDescent="0.2">
      <c r="A36" s="166" t="s">
        <v>222</v>
      </c>
      <c r="B36" s="167"/>
      <c r="C36" s="167"/>
      <c r="D36" s="167"/>
      <c r="E36" s="167"/>
      <c r="F36" s="167"/>
      <c r="G36" s="5">
        <v>28</v>
      </c>
      <c r="H36" s="29">
        <f>H37+H38+H39+H44+H45+H46</f>
        <v>40579874</v>
      </c>
      <c r="I36" s="29">
        <f>I37+I38+I39+I44+I45+I46</f>
        <v>40951049</v>
      </c>
      <c r="M36" s="100"/>
    </row>
    <row r="37" spans="1:13" x14ac:dyDescent="0.2">
      <c r="A37" s="162" t="s">
        <v>44</v>
      </c>
      <c r="B37" s="162"/>
      <c r="C37" s="162"/>
      <c r="D37" s="162"/>
      <c r="E37" s="162"/>
      <c r="F37" s="162"/>
      <c r="G37" s="7">
        <v>29</v>
      </c>
      <c r="H37" s="31">
        <v>46357000</v>
      </c>
      <c r="I37" s="31">
        <v>46357000</v>
      </c>
      <c r="M37" s="100"/>
    </row>
    <row r="38" spans="1:13" x14ac:dyDescent="0.2">
      <c r="A38" s="162" t="s">
        <v>45</v>
      </c>
      <c r="B38" s="162"/>
      <c r="C38" s="162"/>
      <c r="D38" s="162"/>
      <c r="E38" s="162"/>
      <c r="F38" s="162"/>
      <c r="G38" s="7">
        <v>30</v>
      </c>
      <c r="H38" s="31">
        <v>13860181</v>
      </c>
      <c r="I38" s="31">
        <v>13860181</v>
      </c>
      <c r="M38" s="100"/>
    </row>
    <row r="39" spans="1:13" x14ac:dyDescent="0.2">
      <c r="A39" s="167" t="s">
        <v>46</v>
      </c>
      <c r="B39" s="167"/>
      <c r="C39" s="167"/>
      <c r="D39" s="167"/>
      <c r="E39" s="167"/>
      <c r="F39" s="167"/>
      <c r="G39" s="9">
        <v>31</v>
      </c>
      <c r="H39" s="32">
        <f>H40+H41+H42+H43</f>
        <v>141000</v>
      </c>
      <c r="I39" s="32">
        <f>I40+I41+I42+I43</f>
        <v>141000</v>
      </c>
      <c r="M39" s="100"/>
    </row>
    <row r="40" spans="1:13" x14ac:dyDescent="0.2">
      <c r="A40" s="162" t="s">
        <v>47</v>
      </c>
      <c r="B40" s="162"/>
      <c r="C40" s="162"/>
      <c r="D40" s="162"/>
      <c r="E40" s="162"/>
      <c r="F40" s="162"/>
      <c r="G40" s="7">
        <v>32</v>
      </c>
      <c r="H40" s="31">
        <v>141000</v>
      </c>
      <c r="I40" s="31">
        <v>141000</v>
      </c>
      <c r="M40" s="100"/>
    </row>
    <row r="41" spans="1:13" x14ac:dyDescent="0.2">
      <c r="A41" s="162" t="s">
        <v>48</v>
      </c>
      <c r="B41" s="162"/>
      <c r="C41" s="162"/>
      <c r="D41" s="162"/>
      <c r="E41" s="162"/>
      <c r="F41" s="162"/>
      <c r="G41" s="7">
        <v>33</v>
      </c>
      <c r="H41" s="31">
        <v>0</v>
      </c>
      <c r="I41" s="31">
        <v>0</v>
      </c>
      <c r="M41" s="100"/>
    </row>
    <row r="42" spans="1:13" x14ac:dyDescent="0.2">
      <c r="A42" s="162" t="s">
        <v>49</v>
      </c>
      <c r="B42" s="162"/>
      <c r="C42" s="162"/>
      <c r="D42" s="162"/>
      <c r="E42" s="162"/>
      <c r="F42" s="162"/>
      <c r="G42" s="7">
        <v>34</v>
      </c>
      <c r="H42" s="31">
        <v>0</v>
      </c>
      <c r="I42" s="31">
        <v>0</v>
      </c>
      <c r="M42" s="100"/>
    </row>
    <row r="43" spans="1:13" x14ac:dyDescent="0.2">
      <c r="A43" s="162" t="s">
        <v>50</v>
      </c>
      <c r="B43" s="162"/>
      <c r="C43" s="162"/>
      <c r="D43" s="162"/>
      <c r="E43" s="162"/>
      <c r="F43" s="162"/>
      <c r="G43" s="7">
        <v>35</v>
      </c>
      <c r="H43" s="31">
        <v>0</v>
      </c>
      <c r="I43" s="31">
        <v>0</v>
      </c>
      <c r="M43" s="100"/>
    </row>
    <row r="44" spans="1:13" x14ac:dyDescent="0.2">
      <c r="A44" s="162" t="s">
        <v>51</v>
      </c>
      <c r="B44" s="162"/>
      <c r="C44" s="162"/>
      <c r="D44" s="162"/>
      <c r="E44" s="162"/>
      <c r="F44" s="162"/>
      <c r="G44" s="7">
        <v>36</v>
      </c>
      <c r="H44" s="31">
        <v>-20972058</v>
      </c>
      <c r="I44" s="31">
        <v>-19778307</v>
      </c>
      <c r="M44" s="100"/>
    </row>
    <row r="45" spans="1:13" x14ac:dyDescent="0.2">
      <c r="A45" s="162" t="s">
        <v>52</v>
      </c>
      <c r="B45" s="162"/>
      <c r="C45" s="162"/>
      <c r="D45" s="162"/>
      <c r="E45" s="162"/>
      <c r="F45" s="162"/>
      <c r="G45" s="7">
        <v>37</v>
      </c>
      <c r="H45" s="31">
        <v>1193751</v>
      </c>
      <c r="I45" s="31">
        <v>371175</v>
      </c>
      <c r="M45" s="100"/>
    </row>
    <row r="46" spans="1:13" x14ac:dyDescent="0.2">
      <c r="A46" s="168" t="s">
        <v>53</v>
      </c>
      <c r="B46" s="162"/>
      <c r="C46" s="162"/>
      <c r="D46" s="162"/>
      <c r="E46" s="162"/>
      <c r="F46" s="162"/>
      <c r="G46" s="6">
        <v>38</v>
      </c>
      <c r="H46" s="31">
        <v>0</v>
      </c>
      <c r="I46" s="31">
        <v>0</v>
      </c>
      <c r="M46" s="100"/>
    </row>
    <row r="47" spans="1:13" x14ac:dyDescent="0.2">
      <c r="A47" s="168" t="s">
        <v>54</v>
      </c>
      <c r="B47" s="162"/>
      <c r="C47" s="162"/>
      <c r="D47" s="162"/>
      <c r="E47" s="162"/>
      <c r="F47" s="162"/>
      <c r="G47" s="6">
        <v>39</v>
      </c>
      <c r="H47" s="31">
        <v>0</v>
      </c>
      <c r="I47" s="31">
        <v>0</v>
      </c>
      <c r="M47" s="100"/>
    </row>
    <row r="48" spans="1:13" x14ac:dyDescent="0.2">
      <c r="A48" s="166" t="s">
        <v>55</v>
      </c>
      <c r="B48" s="167"/>
      <c r="C48" s="167"/>
      <c r="D48" s="167"/>
      <c r="E48" s="167"/>
      <c r="F48" s="167"/>
      <c r="G48" s="5">
        <v>40</v>
      </c>
      <c r="H48" s="98">
        <f>SUM(H49:H54)</f>
        <v>1841918</v>
      </c>
      <c r="I48" s="98">
        <f>SUM(I49:I54)</f>
        <v>1333309</v>
      </c>
      <c r="M48" s="100"/>
    </row>
    <row r="49" spans="1:13" x14ac:dyDescent="0.2">
      <c r="A49" s="162" t="s">
        <v>56</v>
      </c>
      <c r="B49" s="162"/>
      <c r="C49" s="162"/>
      <c r="D49" s="162"/>
      <c r="E49" s="162"/>
      <c r="F49" s="162"/>
      <c r="G49" s="7">
        <v>41</v>
      </c>
      <c r="H49" s="31">
        <v>11351</v>
      </c>
      <c r="I49" s="31">
        <v>0</v>
      </c>
      <c r="M49" s="100"/>
    </row>
    <row r="50" spans="1:13" x14ac:dyDescent="0.2">
      <c r="A50" s="162" t="s">
        <v>57</v>
      </c>
      <c r="B50" s="162"/>
      <c r="C50" s="162"/>
      <c r="D50" s="162"/>
      <c r="E50" s="162"/>
      <c r="F50" s="162"/>
      <c r="G50" s="7">
        <v>42</v>
      </c>
      <c r="H50" s="31">
        <v>488763</v>
      </c>
      <c r="I50" s="31">
        <v>87963</v>
      </c>
      <c r="M50" s="100"/>
    </row>
    <row r="51" spans="1:13" x14ac:dyDescent="0.2">
      <c r="A51" s="162" t="s">
        <v>58</v>
      </c>
      <c r="B51" s="162"/>
      <c r="C51" s="162"/>
      <c r="D51" s="162"/>
      <c r="E51" s="162"/>
      <c r="F51" s="162"/>
      <c r="G51" s="7">
        <v>43</v>
      </c>
      <c r="H51" s="31">
        <v>310224</v>
      </c>
      <c r="I51" s="31">
        <v>327473</v>
      </c>
      <c r="M51" s="100"/>
    </row>
    <row r="52" spans="1:13" x14ac:dyDescent="0.2">
      <c r="A52" s="162" t="s">
        <v>59</v>
      </c>
      <c r="B52" s="162"/>
      <c r="C52" s="162"/>
      <c r="D52" s="162"/>
      <c r="E52" s="162"/>
      <c r="F52" s="162"/>
      <c r="G52" s="7">
        <v>44</v>
      </c>
      <c r="H52" s="31">
        <v>295767</v>
      </c>
      <c r="I52" s="31">
        <v>240295</v>
      </c>
      <c r="M52" s="100"/>
    </row>
    <row r="53" spans="1:13" x14ac:dyDescent="0.2">
      <c r="A53" s="162" t="s">
        <v>60</v>
      </c>
      <c r="B53" s="162"/>
      <c r="C53" s="162"/>
      <c r="D53" s="162"/>
      <c r="E53" s="162"/>
      <c r="F53" s="162"/>
      <c r="G53" s="7">
        <v>45</v>
      </c>
      <c r="H53" s="31">
        <v>2233</v>
      </c>
      <c r="I53" s="31">
        <v>0</v>
      </c>
      <c r="M53" s="100"/>
    </row>
    <row r="54" spans="1:13" x14ac:dyDescent="0.2">
      <c r="A54" s="162" t="s">
        <v>61</v>
      </c>
      <c r="B54" s="162"/>
      <c r="C54" s="162"/>
      <c r="D54" s="162"/>
      <c r="E54" s="162"/>
      <c r="F54" s="162"/>
      <c r="G54" s="7">
        <v>46</v>
      </c>
      <c r="H54" s="31">
        <v>733580</v>
      </c>
      <c r="I54" s="31">
        <v>677578</v>
      </c>
      <c r="M54" s="100"/>
    </row>
    <row r="55" spans="1:13" x14ac:dyDescent="0.2">
      <c r="A55" s="168" t="s">
        <v>62</v>
      </c>
      <c r="B55" s="162"/>
      <c r="C55" s="162"/>
      <c r="D55" s="162"/>
      <c r="E55" s="162"/>
      <c r="F55" s="162"/>
      <c r="G55" s="6">
        <v>47</v>
      </c>
      <c r="H55" s="30">
        <v>301761</v>
      </c>
      <c r="I55" s="30">
        <v>174266</v>
      </c>
      <c r="M55" s="100"/>
    </row>
    <row r="56" spans="1:13" x14ac:dyDescent="0.2">
      <c r="A56" s="168" t="s">
        <v>63</v>
      </c>
      <c r="B56" s="162"/>
      <c r="C56" s="162"/>
      <c r="D56" s="162"/>
      <c r="E56" s="162"/>
      <c r="F56" s="162"/>
      <c r="G56" s="6">
        <v>48</v>
      </c>
      <c r="H56" s="30">
        <v>0</v>
      </c>
      <c r="I56" s="30">
        <v>0</v>
      </c>
      <c r="M56" s="100"/>
    </row>
    <row r="57" spans="1:13" x14ac:dyDescent="0.2">
      <c r="A57" s="168" t="s">
        <v>64</v>
      </c>
      <c r="B57" s="162"/>
      <c r="C57" s="162"/>
      <c r="D57" s="162"/>
      <c r="E57" s="162"/>
      <c r="F57" s="162"/>
      <c r="G57" s="6">
        <v>49</v>
      </c>
      <c r="H57" s="30">
        <v>3894497</v>
      </c>
      <c r="I57" s="30">
        <v>3700427</v>
      </c>
      <c r="M57" s="100"/>
    </row>
    <row r="58" spans="1:13" x14ac:dyDescent="0.2">
      <c r="A58" s="166" t="s">
        <v>220</v>
      </c>
      <c r="B58" s="167"/>
      <c r="C58" s="167"/>
      <c r="D58" s="167"/>
      <c r="E58" s="167"/>
      <c r="F58" s="167"/>
      <c r="G58" s="5">
        <v>50</v>
      </c>
      <c r="H58" s="29">
        <f>H36+H47+H48+H55+H56+H57</f>
        <v>46618050</v>
      </c>
      <c r="I58" s="29">
        <f>I36+I47+I48+I55+I56+I57</f>
        <v>46159051</v>
      </c>
      <c r="M58" s="100"/>
    </row>
    <row r="59" spans="1:13" x14ac:dyDescent="0.2">
      <c r="A59" s="168" t="s">
        <v>65</v>
      </c>
      <c r="B59" s="162"/>
      <c r="C59" s="162"/>
      <c r="D59" s="162"/>
      <c r="E59" s="162"/>
      <c r="F59" s="162"/>
      <c r="G59" s="6">
        <v>51</v>
      </c>
      <c r="H59" s="30">
        <v>0</v>
      </c>
      <c r="I59" s="30">
        <v>0</v>
      </c>
      <c r="M59" s="100"/>
    </row>
    <row r="60" spans="1:13" ht="25.5" customHeight="1" x14ac:dyDescent="0.2">
      <c r="A60" s="168" t="s">
        <v>42</v>
      </c>
      <c r="B60" s="168"/>
      <c r="C60" s="168"/>
      <c r="D60" s="168"/>
      <c r="E60" s="168"/>
      <c r="F60" s="168"/>
      <c r="G60" s="181"/>
      <c r="H60" s="181"/>
      <c r="I60" s="181"/>
      <c r="M60" s="100"/>
    </row>
    <row r="61" spans="1:13" x14ac:dyDescent="0.2">
      <c r="A61" s="166" t="s">
        <v>66</v>
      </c>
      <c r="B61" s="167"/>
      <c r="C61" s="167"/>
      <c r="D61" s="167"/>
      <c r="E61" s="167"/>
      <c r="F61" s="167"/>
      <c r="G61" s="5">
        <v>52</v>
      </c>
      <c r="H61" s="29">
        <f>H62+H63</f>
        <v>0</v>
      </c>
      <c r="I61" s="29">
        <f>I62+I63</f>
        <v>0</v>
      </c>
      <c r="M61" s="100"/>
    </row>
    <row r="62" spans="1:13" x14ac:dyDescent="0.2">
      <c r="A62" s="168" t="s">
        <v>67</v>
      </c>
      <c r="B62" s="162"/>
      <c r="C62" s="162"/>
      <c r="D62" s="162"/>
      <c r="E62" s="162"/>
      <c r="F62" s="162"/>
      <c r="G62" s="6">
        <v>53</v>
      </c>
      <c r="H62" s="30">
        <v>0</v>
      </c>
      <c r="I62" s="30">
        <v>0</v>
      </c>
      <c r="M62" s="100"/>
    </row>
    <row r="63" spans="1:13" x14ac:dyDescent="0.2">
      <c r="A63" s="168" t="s">
        <v>68</v>
      </c>
      <c r="B63" s="162"/>
      <c r="C63" s="162"/>
      <c r="D63" s="162"/>
      <c r="E63" s="162"/>
      <c r="F63" s="162"/>
      <c r="G63" s="6">
        <v>54</v>
      </c>
      <c r="H63" s="30">
        <v>0</v>
      </c>
      <c r="I63" s="30">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Normal="100" zoomScaleSheetLayoutView="100" workbookViewId="0">
      <selection activeCell="I10" sqref="I10:K11"/>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92" t="s">
        <v>5</v>
      </c>
      <c r="B1" s="170"/>
      <c r="C1" s="170"/>
      <c r="D1" s="170"/>
      <c r="E1" s="170"/>
      <c r="F1" s="170"/>
      <c r="G1" s="170"/>
      <c r="H1" s="170"/>
      <c r="I1" s="170"/>
    </row>
    <row r="2" spans="1:11" x14ac:dyDescent="0.2">
      <c r="A2" s="195" t="s">
        <v>284</v>
      </c>
      <c r="B2" s="172"/>
      <c r="C2" s="172"/>
      <c r="D2" s="172"/>
      <c r="E2" s="172"/>
      <c r="F2" s="172"/>
      <c r="G2" s="172"/>
      <c r="H2" s="172"/>
      <c r="I2" s="172"/>
    </row>
    <row r="3" spans="1:11" x14ac:dyDescent="0.2">
      <c r="A3" s="182" t="s">
        <v>14</v>
      </c>
      <c r="B3" s="183"/>
      <c r="C3" s="183"/>
      <c r="D3" s="183"/>
      <c r="E3" s="183"/>
      <c r="F3" s="183"/>
      <c r="G3" s="183"/>
      <c r="H3" s="183"/>
      <c r="I3" s="183"/>
      <c r="J3" s="184"/>
      <c r="K3" s="184"/>
    </row>
    <row r="4" spans="1:11" x14ac:dyDescent="0.2">
      <c r="A4" s="185" t="s">
        <v>280</v>
      </c>
      <c r="B4" s="186"/>
      <c r="C4" s="186"/>
      <c r="D4" s="186"/>
      <c r="E4" s="186"/>
      <c r="F4" s="186"/>
      <c r="G4" s="186"/>
      <c r="H4" s="186"/>
      <c r="I4" s="186"/>
      <c r="J4" s="187"/>
      <c r="K4" s="187"/>
    </row>
    <row r="5" spans="1:11" ht="27.75" customHeight="1" x14ac:dyDescent="0.2">
      <c r="A5" s="188" t="s">
        <v>2</v>
      </c>
      <c r="B5" s="189"/>
      <c r="C5" s="189"/>
      <c r="D5" s="189"/>
      <c r="E5" s="189"/>
      <c r="F5" s="189"/>
      <c r="G5" s="188" t="s">
        <v>6</v>
      </c>
      <c r="H5" s="190" t="s">
        <v>218</v>
      </c>
      <c r="I5" s="191"/>
      <c r="J5" s="190" t="s">
        <v>209</v>
      </c>
      <c r="K5" s="191"/>
    </row>
    <row r="6" spans="1:11" x14ac:dyDescent="0.2">
      <c r="A6" s="189"/>
      <c r="B6" s="189"/>
      <c r="C6" s="189"/>
      <c r="D6" s="189"/>
      <c r="E6" s="189"/>
      <c r="F6" s="189"/>
      <c r="G6" s="189"/>
      <c r="H6" s="35" t="s">
        <v>207</v>
      </c>
      <c r="I6" s="35" t="s">
        <v>208</v>
      </c>
      <c r="J6" s="35" t="s">
        <v>207</v>
      </c>
      <c r="K6" s="35" t="s">
        <v>208</v>
      </c>
    </row>
    <row r="7" spans="1:11" x14ac:dyDescent="0.2">
      <c r="A7" s="193">
        <v>1</v>
      </c>
      <c r="B7" s="194"/>
      <c r="C7" s="194"/>
      <c r="D7" s="194"/>
      <c r="E7" s="194"/>
      <c r="F7" s="194"/>
      <c r="G7" s="11">
        <v>2</v>
      </c>
      <c r="H7" s="35">
        <v>3</v>
      </c>
      <c r="I7" s="35">
        <v>4</v>
      </c>
      <c r="J7" s="35">
        <v>5</v>
      </c>
      <c r="K7" s="35">
        <v>6</v>
      </c>
    </row>
    <row r="8" spans="1:11" x14ac:dyDescent="0.2">
      <c r="A8" s="166" t="s">
        <v>223</v>
      </c>
      <c r="B8" s="167"/>
      <c r="C8" s="167"/>
      <c r="D8" s="167"/>
      <c r="E8" s="167"/>
      <c r="F8" s="167"/>
      <c r="G8" s="5">
        <v>1</v>
      </c>
      <c r="H8" s="29">
        <f>H9+H16</f>
        <v>2910459</v>
      </c>
      <c r="I8" s="29">
        <f>I9+I16</f>
        <v>2910459</v>
      </c>
      <c r="J8" s="29">
        <f>J9+J16</f>
        <v>4190856</v>
      </c>
      <c r="K8" s="29">
        <f>K9+K16</f>
        <v>4190856</v>
      </c>
    </row>
    <row r="9" spans="1:11" x14ac:dyDescent="0.2">
      <c r="A9" s="167" t="s">
        <v>72</v>
      </c>
      <c r="B9" s="167"/>
      <c r="C9" s="167"/>
      <c r="D9" s="167"/>
      <c r="E9" s="167"/>
      <c r="F9" s="167"/>
      <c r="G9" s="9">
        <v>2</v>
      </c>
      <c r="H9" s="32">
        <f>SUM(H10:H15)</f>
        <v>1975434</v>
      </c>
      <c r="I9" s="32">
        <f>SUM(I10:I15)</f>
        <v>1975434</v>
      </c>
      <c r="J9" s="32">
        <f>SUM(J10:J15)</f>
        <v>3174542</v>
      </c>
      <c r="K9" s="32">
        <f>SUM(K10:K15)</f>
        <v>3174542</v>
      </c>
    </row>
    <row r="10" spans="1:11" x14ac:dyDescent="0.2">
      <c r="A10" s="162" t="s">
        <v>73</v>
      </c>
      <c r="B10" s="162"/>
      <c r="C10" s="162"/>
      <c r="D10" s="162"/>
      <c r="E10" s="162"/>
      <c r="F10" s="162"/>
      <c r="G10" s="7">
        <v>3</v>
      </c>
      <c r="H10" s="31">
        <v>746957</v>
      </c>
      <c r="I10" s="101">
        <v>746957</v>
      </c>
      <c r="J10" s="101">
        <v>1682475</v>
      </c>
      <c r="K10" s="101">
        <v>1682475</v>
      </c>
    </row>
    <row r="11" spans="1:11" x14ac:dyDescent="0.2">
      <c r="A11" s="162" t="s">
        <v>74</v>
      </c>
      <c r="B11" s="162"/>
      <c r="C11" s="162"/>
      <c r="D11" s="162"/>
      <c r="E11" s="162"/>
      <c r="F11" s="162"/>
      <c r="G11" s="7">
        <v>4</v>
      </c>
      <c r="H11" s="31">
        <v>915400</v>
      </c>
      <c r="I11" s="101">
        <v>915400</v>
      </c>
      <c r="J11" s="101">
        <v>1137785</v>
      </c>
      <c r="K11" s="101">
        <v>1137785</v>
      </c>
    </row>
    <row r="12" spans="1:11" x14ac:dyDescent="0.2">
      <c r="A12" s="162" t="s">
        <v>75</v>
      </c>
      <c r="B12" s="162"/>
      <c r="C12" s="162"/>
      <c r="D12" s="162"/>
      <c r="E12" s="162"/>
      <c r="F12" s="162"/>
      <c r="G12" s="7">
        <v>5</v>
      </c>
      <c r="H12" s="31">
        <v>210066</v>
      </c>
      <c r="I12" s="31">
        <v>210066</v>
      </c>
      <c r="J12" s="31">
        <v>262786</v>
      </c>
      <c r="K12" s="31">
        <v>262786</v>
      </c>
    </row>
    <row r="13" spans="1:11" x14ac:dyDescent="0.2">
      <c r="A13" s="162" t="s">
        <v>76</v>
      </c>
      <c r="B13" s="162"/>
      <c r="C13" s="162"/>
      <c r="D13" s="162"/>
      <c r="E13" s="162"/>
      <c r="F13" s="162"/>
      <c r="G13" s="7">
        <v>6</v>
      </c>
      <c r="H13" s="31">
        <v>0</v>
      </c>
      <c r="I13" s="31">
        <v>0</v>
      </c>
      <c r="J13" s="31">
        <v>0</v>
      </c>
      <c r="K13" s="31">
        <v>0</v>
      </c>
    </row>
    <row r="14" spans="1:11" x14ac:dyDescent="0.2">
      <c r="A14" s="162" t="s">
        <v>77</v>
      </c>
      <c r="B14" s="162"/>
      <c r="C14" s="162"/>
      <c r="D14" s="162"/>
      <c r="E14" s="162"/>
      <c r="F14" s="162"/>
      <c r="G14" s="7">
        <v>7</v>
      </c>
      <c r="H14" s="31">
        <v>0</v>
      </c>
      <c r="I14" s="31">
        <v>0</v>
      </c>
      <c r="J14" s="31">
        <v>0</v>
      </c>
      <c r="K14" s="31">
        <v>0</v>
      </c>
    </row>
    <row r="15" spans="1:11" x14ac:dyDescent="0.2">
      <c r="A15" s="162" t="s">
        <v>78</v>
      </c>
      <c r="B15" s="162"/>
      <c r="C15" s="162"/>
      <c r="D15" s="162"/>
      <c r="E15" s="162"/>
      <c r="F15" s="162"/>
      <c r="G15" s="7">
        <v>8</v>
      </c>
      <c r="H15" s="31">
        <v>103011</v>
      </c>
      <c r="I15" s="31">
        <v>103011</v>
      </c>
      <c r="J15" s="31">
        <v>91496</v>
      </c>
      <c r="K15" s="31">
        <v>91496</v>
      </c>
    </row>
    <row r="16" spans="1:11" x14ac:dyDescent="0.2">
      <c r="A16" s="167" t="s">
        <v>79</v>
      </c>
      <c r="B16" s="167"/>
      <c r="C16" s="167"/>
      <c r="D16" s="167"/>
      <c r="E16" s="167"/>
      <c r="F16" s="167"/>
      <c r="G16" s="9">
        <v>9</v>
      </c>
      <c r="H16" s="32">
        <f>H17+H18+H19</f>
        <v>935025</v>
      </c>
      <c r="I16" s="32">
        <f>I17+I18+I19</f>
        <v>935025</v>
      </c>
      <c r="J16" s="32">
        <f>J17+J18+J19</f>
        <v>1016314</v>
      </c>
      <c r="K16" s="32">
        <f>K17+K18+K19</f>
        <v>1016314</v>
      </c>
    </row>
    <row r="17" spans="1:11" x14ac:dyDescent="0.2">
      <c r="A17" s="162" t="s">
        <v>80</v>
      </c>
      <c r="B17" s="162"/>
      <c r="C17" s="162"/>
      <c r="D17" s="162"/>
      <c r="E17" s="162"/>
      <c r="F17" s="162"/>
      <c r="G17" s="7">
        <v>10</v>
      </c>
      <c r="H17" s="31">
        <v>0</v>
      </c>
      <c r="I17" s="31">
        <v>0</v>
      </c>
      <c r="J17" s="31">
        <v>0</v>
      </c>
      <c r="K17" s="31">
        <v>0</v>
      </c>
    </row>
    <row r="18" spans="1:11" x14ac:dyDescent="0.2">
      <c r="A18" s="162" t="s">
        <v>81</v>
      </c>
      <c r="B18" s="162"/>
      <c r="C18" s="162"/>
      <c r="D18" s="162"/>
      <c r="E18" s="162"/>
      <c r="F18" s="162"/>
      <c r="G18" s="7">
        <v>11</v>
      </c>
      <c r="H18" s="31">
        <v>537609</v>
      </c>
      <c r="I18" s="31">
        <v>537609</v>
      </c>
      <c r="J18" s="31">
        <v>623954</v>
      </c>
      <c r="K18" s="31">
        <v>623954</v>
      </c>
    </row>
    <row r="19" spans="1:11" x14ac:dyDescent="0.2">
      <c r="A19" s="162" t="s">
        <v>82</v>
      </c>
      <c r="B19" s="162"/>
      <c r="C19" s="162"/>
      <c r="D19" s="162"/>
      <c r="E19" s="162"/>
      <c r="F19" s="162"/>
      <c r="G19" s="7">
        <v>12</v>
      </c>
      <c r="H19" s="31">
        <v>397416</v>
      </c>
      <c r="I19" s="31">
        <v>397416</v>
      </c>
      <c r="J19" s="31">
        <v>392360</v>
      </c>
      <c r="K19" s="31">
        <v>392360</v>
      </c>
    </row>
    <row r="20" spans="1:11" x14ac:dyDescent="0.2">
      <c r="A20" s="166" t="s">
        <v>83</v>
      </c>
      <c r="B20" s="167"/>
      <c r="C20" s="167"/>
      <c r="D20" s="167"/>
      <c r="E20" s="167"/>
      <c r="F20" s="167"/>
      <c r="G20" s="5">
        <v>13</v>
      </c>
      <c r="H20" s="29">
        <f>H21+H24+H28+H29+H30+H33+H34</f>
        <v>3207109</v>
      </c>
      <c r="I20" s="29">
        <f>I21+I24+I28+I29+I30+I33+I34</f>
        <v>3207109</v>
      </c>
      <c r="J20" s="29">
        <f>J21+J24+J28+J29+J30+J33+J34</f>
        <v>3101326</v>
      </c>
      <c r="K20" s="29">
        <f>K21+K24+K28+K29+K30+K33+K34</f>
        <v>3101326</v>
      </c>
    </row>
    <row r="21" spans="1:11" x14ac:dyDescent="0.2">
      <c r="A21" s="167" t="s">
        <v>84</v>
      </c>
      <c r="B21" s="167"/>
      <c r="C21" s="167"/>
      <c r="D21" s="167"/>
      <c r="E21" s="167"/>
      <c r="F21" s="167"/>
      <c r="G21" s="9">
        <v>14</v>
      </c>
      <c r="H21" s="32">
        <f>H22+H23</f>
        <v>938578</v>
      </c>
      <c r="I21" s="32">
        <f>I22+I23</f>
        <v>938578</v>
      </c>
      <c r="J21" s="32">
        <f>J22+J23</f>
        <v>823889</v>
      </c>
      <c r="K21" s="32">
        <f>K22+K23</f>
        <v>823889</v>
      </c>
    </row>
    <row r="22" spans="1:11" x14ac:dyDescent="0.2">
      <c r="A22" s="162" t="s">
        <v>85</v>
      </c>
      <c r="B22" s="162"/>
      <c r="C22" s="162"/>
      <c r="D22" s="162"/>
      <c r="E22" s="162"/>
      <c r="F22" s="162"/>
      <c r="G22" s="7">
        <v>15</v>
      </c>
      <c r="H22" s="31">
        <v>114429</v>
      </c>
      <c r="I22" s="31">
        <v>114429</v>
      </c>
      <c r="J22" s="31">
        <v>124993</v>
      </c>
      <c r="K22" s="31">
        <v>124993</v>
      </c>
    </row>
    <row r="23" spans="1:11" x14ac:dyDescent="0.2">
      <c r="A23" s="162" t="s">
        <v>86</v>
      </c>
      <c r="B23" s="162"/>
      <c r="C23" s="162"/>
      <c r="D23" s="162"/>
      <c r="E23" s="162"/>
      <c r="F23" s="162"/>
      <c r="G23" s="7">
        <v>16</v>
      </c>
      <c r="H23" s="31">
        <v>824149</v>
      </c>
      <c r="I23" s="31">
        <v>824149</v>
      </c>
      <c r="J23" s="31">
        <v>698896</v>
      </c>
      <c r="K23" s="31">
        <v>698896</v>
      </c>
    </row>
    <row r="24" spans="1:11" x14ac:dyDescent="0.2">
      <c r="A24" s="167" t="s">
        <v>221</v>
      </c>
      <c r="B24" s="167"/>
      <c r="C24" s="167"/>
      <c r="D24" s="167"/>
      <c r="E24" s="167"/>
      <c r="F24" s="167"/>
      <c r="G24" s="9">
        <v>17</v>
      </c>
      <c r="H24" s="32">
        <f>H25+H26+H27</f>
        <v>1531554</v>
      </c>
      <c r="I24" s="32">
        <f>I25+I26+I27</f>
        <v>1531554</v>
      </c>
      <c r="J24" s="32">
        <f>J25+J26+J27</f>
        <v>1605840</v>
      </c>
      <c r="K24" s="32">
        <f>K25+K26+K27</f>
        <v>1605840</v>
      </c>
    </row>
    <row r="25" spans="1:11" x14ac:dyDescent="0.2">
      <c r="A25" s="162" t="s">
        <v>87</v>
      </c>
      <c r="B25" s="162"/>
      <c r="C25" s="162"/>
      <c r="D25" s="162"/>
      <c r="E25" s="162"/>
      <c r="F25" s="162"/>
      <c r="G25" s="7">
        <v>18</v>
      </c>
      <c r="H25" s="99">
        <v>845895</v>
      </c>
      <c r="I25" s="99">
        <v>845895</v>
      </c>
      <c r="J25" s="99">
        <v>894743</v>
      </c>
      <c r="K25" s="99">
        <v>894743</v>
      </c>
    </row>
    <row r="26" spans="1:11" x14ac:dyDescent="0.2">
      <c r="A26" s="162" t="s">
        <v>88</v>
      </c>
      <c r="B26" s="162"/>
      <c r="C26" s="162"/>
      <c r="D26" s="162"/>
      <c r="E26" s="162"/>
      <c r="F26" s="162"/>
      <c r="G26" s="7">
        <v>19</v>
      </c>
      <c r="H26" s="99">
        <v>472544</v>
      </c>
      <c r="I26" s="99">
        <v>472544</v>
      </c>
      <c r="J26" s="99">
        <v>498811</v>
      </c>
      <c r="K26" s="99">
        <v>498811</v>
      </c>
    </row>
    <row r="27" spans="1:11" x14ac:dyDescent="0.2">
      <c r="A27" s="162" t="s">
        <v>89</v>
      </c>
      <c r="B27" s="162"/>
      <c r="C27" s="162"/>
      <c r="D27" s="162"/>
      <c r="E27" s="162"/>
      <c r="F27" s="162"/>
      <c r="G27" s="7">
        <v>20</v>
      </c>
      <c r="H27" s="99">
        <v>213115</v>
      </c>
      <c r="I27" s="99">
        <v>213115</v>
      </c>
      <c r="J27" s="99">
        <v>212286</v>
      </c>
      <c r="K27" s="99">
        <v>212286</v>
      </c>
    </row>
    <row r="28" spans="1:11" x14ac:dyDescent="0.2">
      <c r="A28" s="162" t="s">
        <v>90</v>
      </c>
      <c r="B28" s="162"/>
      <c r="C28" s="162"/>
      <c r="D28" s="162"/>
      <c r="E28" s="162"/>
      <c r="F28" s="162"/>
      <c r="G28" s="7">
        <v>21</v>
      </c>
      <c r="H28" s="99">
        <v>269970</v>
      </c>
      <c r="I28" s="99">
        <v>269970</v>
      </c>
      <c r="J28" s="99">
        <v>280564</v>
      </c>
      <c r="K28" s="99">
        <v>280564</v>
      </c>
    </row>
    <row r="29" spans="1:11" x14ac:dyDescent="0.2">
      <c r="A29" s="162" t="s">
        <v>91</v>
      </c>
      <c r="B29" s="162"/>
      <c r="C29" s="162"/>
      <c r="D29" s="162"/>
      <c r="E29" s="162"/>
      <c r="F29" s="162"/>
      <c r="G29" s="7">
        <v>22</v>
      </c>
      <c r="H29" s="99">
        <v>466755</v>
      </c>
      <c r="I29" s="99">
        <v>466755</v>
      </c>
      <c r="J29" s="99">
        <v>358424</v>
      </c>
      <c r="K29" s="99">
        <v>358424</v>
      </c>
    </row>
    <row r="30" spans="1:11" x14ac:dyDescent="0.2">
      <c r="A30" s="167" t="s">
        <v>92</v>
      </c>
      <c r="B30" s="167"/>
      <c r="C30" s="167"/>
      <c r="D30" s="167"/>
      <c r="E30" s="167"/>
      <c r="F30" s="167"/>
      <c r="G30" s="9">
        <v>23</v>
      </c>
      <c r="H30" s="32">
        <f>H31+H32</f>
        <v>0</v>
      </c>
      <c r="I30" s="32">
        <f>I31+I32</f>
        <v>0</v>
      </c>
      <c r="J30" s="32">
        <f>J31+J32</f>
        <v>0</v>
      </c>
      <c r="K30" s="32">
        <f>K31+K32</f>
        <v>0</v>
      </c>
    </row>
    <row r="31" spans="1:11" x14ac:dyDescent="0.2">
      <c r="A31" s="162" t="s">
        <v>93</v>
      </c>
      <c r="B31" s="162"/>
      <c r="C31" s="162"/>
      <c r="D31" s="162"/>
      <c r="E31" s="162"/>
      <c r="F31" s="162"/>
      <c r="G31" s="7">
        <v>24</v>
      </c>
      <c r="H31" s="31">
        <v>0</v>
      </c>
      <c r="I31" s="31">
        <v>0</v>
      </c>
      <c r="J31" s="31">
        <v>0</v>
      </c>
      <c r="K31" s="31">
        <v>0</v>
      </c>
    </row>
    <row r="32" spans="1:11" x14ac:dyDescent="0.2">
      <c r="A32" s="162" t="s">
        <v>94</v>
      </c>
      <c r="B32" s="162"/>
      <c r="C32" s="162"/>
      <c r="D32" s="162"/>
      <c r="E32" s="162"/>
      <c r="F32" s="162"/>
      <c r="G32" s="7">
        <v>25</v>
      </c>
      <c r="H32" s="31">
        <v>0</v>
      </c>
      <c r="I32" s="31">
        <v>0</v>
      </c>
      <c r="J32" s="31">
        <v>0</v>
      </c>
      <c r="K32" s="31">
        <v>0</v>
      </c>
    </row>
    <row r="33" spans="1:11" x14ac:dyDescent="0.2">
      <c r="A33" s="162" t="s">
        <v>95</v>
      </c>
      <c r="B33" s="162"/>
      <c r="C33" s="162"/>
      <c r="D33" s="162"/>
      <c r="E33" s="162"/>
      <c r="F33" s="162"/>
      <c r="G33" s="7">
        <v>26</v>
      </c>
      <c r="H33" s="31">
        <v>0</v>
      </c>
      <c r="I33" s="31">
        <v>0</v>
      </c>
      <c r="J33" s="31">
        <v>0</v>
      </c>
      <c r="K33" s="31">
        <v>0</v>
      </c>
    </row>
    <row r="34" spans="1:11" x14ac:dyDescent="0.2">
      <c r="A34" s="162" t="s">
        <v>96</v>
      </c>
      <c r="B34" s="162"/>
      <c r="C34" s="162"/>
      <c r="D34" s="162"/>
      <c r="E34" s="162"/>
      <c r="F34" s="162"/>
      <c r="G34" s="7">
        <v>27</v>
      </c>
      <c r="H34" s="31">
        <v>252</v>
      </c>
      <c r="I34" s="31">
        <v>252</v>
      </c>
      <c r="J34" s="31">
        <v>32609</v>
      </c>
      <c r="K34" s="31">
        <v>32609</v>
      </c>
    </row>
    <row r="35" spans="1:11" x14ac:dyDescent="0.2">
      <c r="A35" s="166" t="s">
        <v>97</v>
      </c>
      <c r="B35" s="167"/>
      <c r="C35" s="167"/>
      <c r="D35" s="167"/>
      <c r="E35" s="167"/>
      <c r="F35" s="167"/>
      <c r="G35" s="5">
        <v>28</v>
      </c>
      <c r="H35" s="29">
        <f>H36+H37+H38+H39+H40+H41</f>
        <v>469791</v>
      </c>
      <c r="I35" s="29">
        <f>I36+I37+I38+I39+I40+I41</f>
        <v>469791</v>
      </c>
      <c r="J35" s="29">
        <f>J36+J37+J38+J39+J40+J41</f>
        <v>10295</v>
      </c>
      <c r="K35" s="29">
        <f>K36+K37+K38+K39+K40+K41</f>
        <v>10295</v>
      </c>
    </row>
    <row r="36" spans="1:11" x14ac:dyDescent="0.2">
      <c r="A36" s="162" t="s">
        <v>98</v>
      </c>
      <c r="B36" s="162"/>
      <c r="C36" s="162"/>
      <c r="D36" s="162"/>
      <c r="E36" s="162"/>
      <c r="F36" s="162"/>
      <c r="G36" s="7">
        <v>29</v>
      </c>
      <c r="H36" s="31">
        <v>7</v>
      </c>
      <c r="I36" s="31">
        <v>7</v>
      </c>
      <c r="J36" s="31">
        <v>573</v>
      </c>
      <c r="K36" s="31">
        <v>573</v>
      </c>
    </row>
    <row r="37" spans="1:11" x14ac:dyDescent="0.2">
      <c r="A37" s="162" t="s">
        <v>99</v>
      </c>
      <c r="B37" s="162"/>
      <c r="C37" s="162"/>
      <c r="D37" s="162"/>
      <c r="E37" s="162"/>
      <c r="F37" s="162"/>
      <c r="G37" s="7">
        <v>30</v>
      </c>
      <c r="H37" s="31">
        <v>8689</v>
      </c>
      <c r="I37" s="31">
        <v>8689</v>
      </c>
      <c r="J37" s="31">
        <v>2341</v>
      </c>
      <c r="K37" s="31">
        <v>2341</v>
      </c>
    </row>
    <row r="38" spans="1:11" x14ac:dyDescent="0.2">
      <c r="A38" s="162" t="s">
        <v>100</v>
      </c>
      <c r="B38" s="162"/>
      <c r="C38" s="162"/>
      <c r="D38" s="162"/>
      <c r="E38" s="162"/>
      <c r="F38" s="162"/>
      <c r="G38" s="7">
        <v>31</v>
      </c>
      <c r="H38" s="31">
        <v>0</v>
      </c>
      <c r="I38" s="31">
        <v>0</v>
      </c>
      <c r="J38" s="31">
        <v>0</v>
      </c>
      <c r="K38" s="31">
        <v>0</v>
      </c>
    </row>
    <row r="39" spans="1:11" x14ac:dyDescent="0.2">
      <c r="A39" s="162" t="s">
        <v>101</v>
      </c>
      <c r="B39" s="162"/>
      <c r="C39" s="162"/>
      <c r="D39" s="162"/>
      <c r="E39" s="162"/>
      <c r="F39" s="162"/>
      <c r="G39" s="7">
        <v>32</v>
      </c>
      <c r="H39" s="31">
        <v>458710</v>
      </c>
      <c r="I39" s="31">
        <v>458710</v>
      </c>
      <c r="J39" s="31">
        <v>0</v>
      </c>
      <c r="K39" s="31">
        <v>0</v>
      </c>
    </row>
    <row r="40" spans="1:11" x14ac:dyDescent="0.2">
      <c r="A40" s="162" t="s">
        <v>102</v>
      </c>
      <c r="B40" s="162"/>
      <c r="C40" s="162"/>
      <c r="D40" s="162"/>
      <c r="E40" s="162"/>
      <c r="F40" s="162"/>
      <c r="G40" s="7">
        <v>33</v>
      </c>
      <c r="H40" s="31">
        <v>0</v>
      </c>
      <c r="I40" s="31">
        <v>0</v>
      </c>
      <c r="J40" s="31">
        <v>0</v>
      </c>
      <c r="K40" s="31">
        <v>0</v>
      </c>
    </row>
    <row r="41" spans="1:11" x14ac:dyDescent="0.2">
      <c r="A41" s="162" t="s">
        <v>103</v>
      </c>
      <c r="B41" s="162"/>
      <c r="C41" s="162"/>
      <c r="D41" s="162"/>
      <c r="E41" s="162"/>
      <c r="F41" s="162"/>
      <c r="G41" s="7">
        <v>34</v>
      </c>
      <c r="H41" s="31">
        <v>2385</v>
      </c>
      <c r="I41" s="31">
        <v>2385</v>
      </c>
      <c r="J41" s="31">
        <v>7381</v>
      </c>
      <c r="K41" s="31">
        <v>7381</v>
      </c>
    </row>
    <row r="42" spans="1:11" x14ac:dyDescent="0.2">
      <c r="A42" s="166" t="s">
        <v>104</v>
      </c>
      <c r="B42" s="167"/>
      <c r="C42" s="167"/>
      <c r="D42" s="167"/>
      <c r="E42" s="167"/>
      <c r="F42" s="167"/>
      <c r="G42" s="5">
        <v>35</v>
      </c>
      <c r="H42" s="29">
        <f>H43+H44+H45+H46+H47</f>
        <v>19158</v>
      </c>
      <c r="I42" s="29">
        <f>I43+I44+I45+I46+I47</f>
        <v>19158</v>
      </c>
      <c r="J42" s="29">
        <f>J43+J44+J45+J46+J47</f>
        <v>728650</v>
      </c>
      <c r="K42" s="29">
        <f>K43+K44+K45+K46+K47</f>
        <v>728650</v>
      </c>
    </row>
    <row r="43" spans="1:11" x14ac:dyDescent="0.2">
      <c r="A43" s="162" t="s">
        <v>105</v>
      </c>
      <c r="B43" s="162"/>
      <c r="C43" s="162"/>
      <c r="D43" s="162"/>
      <c r="E43" s="162"/>
      <c r="F43" s="162"/>
      <c r="G43" s="7">
        <v>36</v>
      </c>
      <c r="H43" s="31">
        <v>0</v>
      </c>
      <c r="I43" s="31">
        <v>0</v>
      </c>
      <c r="J43" s="31">
        <v>0</v>
      </c>
      <c r="K43" s="31">
        <v>0</v>
      </c>
    </row>
    <row r="44" spans="1:11" ht="12.75" customHeight="1" x14ac:dyDescent="0.2">
      <c r="A44" s="162" t="s">
        <v>106</v>
      </c>
      <c r="B44" s="162"/>
      <c r="C44" s="162"/>
      <c r="D44" s="162"/>
      <c r="E44" s="162"/>
      <c r="F44" s="162"/>
      <c r="G44" s="7">
        <v>37</v>
      </c>
      <c r="H44" s="31">
        <v>19158</v>
      </c>
      <c r="I44" s="31">
        <v>19158</v>
      </c>
      <c r="J44" s="31">
        <v>29059</v>
      </c>
      <c r="K44" s="31">
        <v>29059</v>
      </c>
    </row>
    <row r="45" spans="1:11" ht="13.15" customHeight="1" x14ac:dyDescent="0.2">
      <c r="A45" s="162" t="s">
        <v>107</v>
      </c>
      <c r="B45" s="162"/>
      <c r="C45" s="162"/>
      <c r="D45" s="162"/>
      <c r="E45" s="162"/>
      <c r="F45" s="162"/>
      <c r="G45" s="7">
        <v>38</v>
      </c>
      <c r="H45" s="31">
        <v>0</v>
      </c>
      <c r="I45" s="31">
        <v>0</v>
      </c>
      <c r="J45" s="31">
        <v>486205</v>
      </c>
      <c r="K45" s="31">
        <v>486205</v>
      </c>
    </row>
    <row r="46" spans="1:11" x14ac:dyDescent="0.2">
      <c r="A46" s="162" t="s">
        <v>108</v>
      </c>
      <c r="B46" s="162"/>
      <c r="C46" s="162"/>
      <c r="D46" s="162"/>
      <c r="E46" s="162"/>
      <c r="F46" s="162"/>
      <c r="G46" s="7">
        <v>39</v>
      </c>
      <c r="H46" s="31">
        <v>0</v>
      </c>
      <c r="I46" s="31">
        <v>0</v>
      </c>
      <c r="J46" s="31">
        <v>0</v>
      </c>
      <c r="K46" s="31">
        <v>0</v>
      </c>
    </row>
    <row r="47" spans="1:11" x14ac:dyDescent="0.2">
      <c r="A47" s="162" t="s">
        <v>109</v>
      </c>
      <c r="B47" s="162"/>
      <c r="C47" s="162"/>
      <c r="D47" s="162"/>
      <c r="E47" s="162"/>
      <c r="F47" s="162"/>
      <c r="G47" s="7">
        <v>40</v>
      </c>
      <c r="H47" s="31">
        <v>0</v>
      </c>
      <c r="I47" s="31">
        <v>0</v>
      </c>
      <c r="J47" s="31">
        <v>213386</v>
      </c>
      <c r="K47" s="31">
        <v>213386</v>
      </c>
    </row>
    <row r="48" spans="1:11" x14ac:dyDescent="0.2">
      <c r="A48" s="166" t="s">
        <v>110</v>
      </c>
      <c r="B48" s="167"/>
      <c r="C48" s="167"/>
      <c r="D48" s="167"/>
      <c r="E48" s="167"/>
      <c r="F48" s="167"/>
      <c r="G48" s="5">
        <v>41</v>
      </c>
      <c r="H48" s="29">
        <f>H8+H35</f>
        <v>3380250</v>
      </c>
      <c r="I48" s="29">
        <f>I8+I35</f>
        <v>3380250</v>
      </c>
      <c r="J48" s="29">
        <f>J8+J35</f>
        <v>4201151</v>
      </c>
      <c r="K48" s="29">
        <f>K8+K35</f>
        <v>4201151</v>
      </c>
    </row>
    <row r="49" spans="1:11" x14ac:dyDescent="0.2">
      <c r="A49" s="166" t="s">
        <v>111</v>
      </c>
      <c r="B49" s="167"/>
      <c r="C49" s="167"/>
      <c r="D49" s="167"/>
      <c r="E49" s="167"/>
      <c r="F49" s="167"/>
      <c r="G49" s="5">
        <v>42</v>
      </c>
      <c r="H49" s="29">
        <f>H42+H20</f>
        <v>3226267</v>
      </c>
      <c r="I49" s="29">
        <f>I42+I20</f>
        <v>3226267</v>
      </c>
      <c r="J49" s="29">
        <f>J42+J20</f>
        <v>3829976</v>
      </c>
      <c r="K49" s="29">
        <f>K42+K20</f>
        <v>3829976</v>
      </c>
    </row>
    <row r="50" spans="1:11" x14ac:dyDescent="0.2">
      <c r="A50" s="168" t="s">
        <v>112</v>
      </c>
      <c r="B50" s="162"/>
      <c r="C50" s="162"/>
      <c r="D50" s="162"/>
      <c r="E50" s="162"/>
      <c r="F50" s="162"/>
      <c r="G50" s="6">
        <v>43</v>
      </c>
      <c r="H50" s="30">
        <v>0</v>
      </c>
      <c r="I50" s="30">
        <v>0</v>
      </c>
      <c r="J50" s="30">
        <v>0</v>
      </c>
      <c r="K50" s="30">
        <v>0</v>
      </c>
    </row>
    <row r="51" spans="1:11" x14ac:dyDescent="0.2">
      <c r="A51" s="166" t="s">
        <v>113</v>
      </c>
      <c r="B51" s="167"/>
      <c r="C51" s="167"/>
      <c r="D51" s="167"/>
      <c r="E51" s="167"/>
      <c r="F51" s="167"/>
      <c r="G51" s="5">
        <v>44</v>
      </c>
      <c r="H51" s="29">
        <f>H48-H49+H50</f>
        <v>153983</v>
      </c>
      <c r="I51" s="29">
        <f>I48-I49+I50</f>
        <v>153983</v>
      </c>
      <c r="J51" s="29">
        <f>J48-J49+J50</f>
        <v>371175</v>
      </c>
      <c r="K51" s="29">
        <f>K48-K49+K50</f>
        <v>371175</v>
      </c>
    </row>
    <row r="52" spans="1:11" x14ac:dyDescent="0.2">
      <c r="A52" s="168" t="s">
        <v>114</v>
      </c>
      <c r="B52" s="162"/>
      <c r="C52" s="162"/>
      <c r="D52" s="162"/>
      <c r="E52" s="162"/>
      <c r="F52" s="162"/>
      <c r="G52" s="6">
        <v>45</v>
      </c>
      <c r="H52" s="30">
        <v>0</v>
      </c>
      <c r="I52" s="30">
        <v>0</v>
      </c>
      <c r="J52" s="30">
        <v>0</v>
      </c>
      <c r="K52" s="30">
        <v>0</v>
      </c>
    </row>
    <row r="53" spans="1:11" x14ac:dyDescent="0.2">
      <c r="A53" s="166" t="s">
        <v>115</v>
      </c>
      <c r="B53" s="167"/>
      <c r="C53" s="167"/>
      <c r="D53" s="167"/>
      <c r="E53" s="167"/>
      <c r="F53" s="167"/>
      <c r="G53" s="5">
        <v>46</v>
      </c>
      <c r="H53" s="29">
        <f>H51-H52</f>
        <v>153983</v>
      </c>
      <c r="I53" s="29">
        <f>I51-I52</f>
        <v>153983</v>
      </c>
      <c r="J53" s="29">
        <f>J51-J52</f>
        <v>371175</v>
      </c>
      <c r="K53" s="29">
        <f>K51-K52</f>
        <v>371175</v>
      </c>
    </row>
    <row r="54" spans="1:11" ht="12.75" customHeight="1" x14ac:dyDescent="0.2">
      <c r="A54" s="168" t="s">
        <v>116</v>
      </c>
      <c r="B54" s="162"/>
      <c r="C54" s="162"/>
      <c r="D54" s="162"/>
      <c r="E54" s="162"/>
      <c r="F54" s="162"/>
      <c r="G54" s="6">
        <v>47</v>
      </c>
      <c r="H54" s="30">
        <v>0</v>
      </c>
      <c r="I54" s="30">
        <v>0</v>
      </c>
      <c r="J54" s="30">
        <v>0</v>
      </c>
      <c r="K54" s="30">
        <v>0</v>
      </c>
    </row>
    <row r="55" spans="1:11" ht="12.75" customHeight="1" x14ac:dyDescent="0.2">
      <c r="A55" s="168" t="s">
        <v>117</v>
      </c>
      <c r="B55" s="162"/>
      <c r="C55" s="162"/>
      <c r="D55" s="162"/>
      <c r="E55" s="162"/>
      <c r="F55" s="162"/>
      <c r="G55" s="6">
        <v>48</v>
      </c>
      <c r="H55" s="30">
        <v>0</v>
      </c>
      <c r="I55" s="30">
        <v>0</v>
      </c>
      <c r="J55" s="30">
        <v>0</v>
      </c>
      <c r="K55" s="31">
        <v>0</v>
      </c>
    </row>
    <row r="56" spans="1:11" ht="27" customHeight="1" x14ac:dyDescent="0.2">
      <c r="A56" s="168" t="s">
        <v>118</v>
      </c>
      <c r="B56" s="162"/>
      <c r="C56" s="162"/>
      <c r="D56" s="162"/>
      <c r="E56" s="162"/>
      <c r="F56" s="162"/>
      <c r="G56" s="6">
        <v>49</v>
      </c>
      <c r="H56" s="30">
        <v>0</v>
      </c>
      <c r="I56" s="30">
        <v>0</v>
      </c>
      <c r="J56" s="30">
        <v>0</v>
      </c>
      <c r="K56" s="31">
        <v>0</v>
      </c>
    </row>
    <row r="57" spans="1:11" ht="18.600000000000001" customHeight="1" x14ac:dyDescent="0.2">
      <c r="A57" s="168" t="s">
        <v>119</v>
      </c>
      <c r="B57" s="162"/>
      <c r="C57" s="162"/>
      <c r="D57" s="162"/>
      <c r="E57" s="162"/>
      <c r="F57" s="162"/>
      <c r="G57" s="6">
        <v>50</v>
      </c>
      <c r="H57" s="30">
        <v>0</v>
      </c>
      <c r="I57" s="30">
        <v>0</v>
      </c>
      <c r="J57" s="30">
        <v>0</v>
      </c>
      <c r="K57" s="31">
        <v>0</v>
      </c>
    </row>
    <row r="58" spans="1:11" ht="13.15" customHeight="1" x14ac:dyDescent="0.2">
      <c r="A58" s="168" t="s">
        <v>120</v>
      </c>
      <c r="B58" s="162"/>
      <c r="C58" s="162"/>
      <c r="D58" s="162"/>
      <c r="E58" s="162"/>
      <c r="F58" s="162"/>
      <c r="G58" s="6">
        <v>51</v>
      </c>
      <c r="H58" s="30">
        <v>0</v>
      </c>
      <c r="I58" s="30">
        <v>0</v>
      </c>
      <c r="J58" s="30">
        <v>0</v>
      </c>
      <c r="K58" s="31">
        <v>0</v>
      </c>
    </row>
    <row r="59" spans="1:11" x14ac:dyDescent="0.2">
      <c r="A59" s="168" t="s">
        <v>121</v>
      </c>
      <c r="B59" s="162"/>
      <c r="C59" s="162"/>
      <c r="D59" s="162"/>
      <c r="E59" s="162"/>
      <c r="F59" s="162"/>
      <c r="G59" s="6">
        <v>52</v>
      </c>
      <c r="H59" s="30">
        <v>0</v>
      </c>
      <c r="I59" s="30">
        <v>0</v>
      </c>
      <c r="J59" s="30">
        <v>0</v>
      </c>
      <c r="K59" s="31">
        <v>0</v>
      </c>
    </row>
    <row r="60" spans="1:11" x14ac:dyDescent="0.2">
      <c r="A60" s="166" t="s">
        <v>122</v>
      </c>
      <c r="B60" s="167"/>
      <c r="C60" s="167"/>
      <c r="D60" s="167"/>
      <c r="E60" s="167"/>
      <c r="F60" s="167"/>
      <c r="G60" s="5">
        <v>53</v>
      </c>
      <c r="H60" s="29">
        <f>H54+H55+H56+H57+H58-H59</f>
        <v>0</v>
      </c>
      <c r="I60" s="29">
        <f t="shared" ref="I60:K60" si="0">I54+I55+I56+I57+I58-I59</f>
        <v>0</v>
      </c>
      <c r="J60" s="29">
        <f t="shared" si="0"/>
        <v>0</v>
      </c>
      <c r="K60" s="29">
        <f t="shared" si="0"/>
        <v>0</v>
      </c>
    </row>
    <row r="61" spans="1:11" x14ac:dyDescent="0.2">
      <c r="A61" s="166" t="s">
        <v>123</v>
      </c>
      <c r="B61" s="167"/>
      <c r="C61" s="167"/>
      <c r="D61" s="167"/>
      <c r="E61" s="167"/>
      <c r="F61" s="167"/>
      <c r="G61" s="5">
        <v>54</v>
      </c>
      <c r="H61" s="29">
        <f>H53+H60</f>
        <v>153983</v>
      </c>
      <c r="I61" s="29">
        <f>I53+I60</f>
        <v>153983</v>
      </c>
      <c r="J61" s="29">
        <f t="shared" ref="J61" si="1">J53+J60</f>
        <v>371175</v>
      </c>
      <c r="K61" s="29">
        <f>K53+K60</f>
        <v>371175</v>
      </c>
    </row>
    <row r="62" spans="1:11" x14ac:dyDescent="0.2">
      <c r="A62" s="168" t="s">
        <v>124</v>
      </c>
      <c r="B62" s="162"/>
      <c r="C62" s="162"/>
      <c r="D62" s="162"/>
      <c r="E62" s="162"/>
      <c r="F62" s="162"/>
      <c r="G62" s="6">
        <v>55</v>
      </c>
      <c r="H62" s="30">
        <v>0</v>
      </c>
      <c r="I62" s="30">
        <v>0</v>
      </c>
      <c r="J62" s="30">
        <v>0</v>
      </c>
      <c r="K62" s="30">
        <v>0</v>
      </c>
    </row>
    <row r="63" spans="1:11" x14ac:dyDescent="0.2">
      <c r="A63" s="168" t="s">
        <v>69</v>
      </c>
      <c r="B63" s="162"/>
      <c r="C63" s="162"/>
      <c r="D63" s="162"/>
      <c r="E63" s="162"/>
      <c r="F63" s="162"/>
      <c r="G63" s="162"/>
      <c r="H63" s="162"/>
      <c r="I63" s="162"/>
      <c r="J63" s="36"/>
      <c r="K63" s="36"/>
    </row>
    <row r="64" spans="1:11" x14ac:dyDescent="0.2">
      <c r="A64" s="168" t="s">
        <v>70</v>
      </c>
      <c r="B64" s="162"/>
      <c r="C64" s="162"/>
      <c r="D64" s="162"/>
      <c r="E64" s="162"/>
      <c r="F64" s="162"/>
      <c r="G64" s="6">
        <v>56</v>
      </c>
      <c r="H64" s="30">
        <v>0</v>
      </c>
      <c r="I64" s="30">
        <v>0</v>
      </c>
      <c r="J64" s="30">
        <v>0</v>
      </c>
      <c r="K64" s="30">
        <v>0</v>
      </c>
    </row>
    <row r="65" spans="1:11" x14ac:dyDescent="0.2">
      <c r="A65" s="168" t="s">
        <v>71</v>
      </c>
      <c r="B65" s="162"/>
      <c r="C65" s="162"/>
      <c r="D65" s="162"/>
      <c r="E65" s="162"/>
      <c r="F65" s="162"/>
      <c r="G65" s="6">
        <v>57</v>
      </c>
      <c r="H65" s="30">
        <v>0</v>
      </c>
      <c r="I65" s="30">
        <v>0</v>
      </c>
      <c r="J65" s="30">
        <v>0</v>
      </c>
      <c r="K65" s="30">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Pogrešan unos" error="Mogu se unijeti samo cjelobrojne pozitivne vrijednosti."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xr:uid="{00000000-0002-0000-0200-000001000000}">
      <formula1>999999999999</formula1>
    </dataValidation>
    <dataValidation type="whole" operator="notEqual" allowBlank="1" showInputMessage="1" showErrorMessage="1" errorTitle="Pogrešan unos" error="Mogu se unijeti samo cjelobrojne vrijednosti."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7"/>
  <sheetViews>
    <sheetView view="pageBreakPreview" zoomScaleNormal="100" zoomScaleSheetLayoutView="100" workbookViewId="0">
      <selection activeCell="K37" sqref="K1:M1048576"/>
    </sheetView>
  </sheetViews>
  <sheetFormatPr defaultColWidth="9.140625" defaultRowHeight="12.75" x14ac:dyDescent="0.2"/>
  <cols>
    <col min="1" max="7" width="9.140625" style="10"/>
    <col min="8" max="9" width="13" style="34" customWidth="1"/>
    <col min="10" max="16384" width="9.140625" style="10"/>
  </cols>
  <sheetData>
    <row r="1" spans="1:10" x14ac:dyDescent="0.2">
      <c r="A1" s="192" t="s">
        <v>7</v>
      </c>
      <c r="B1" s="197"/>
      <c r="C1" s="197"/>
      <c r="D1" s="197"/>
      <c r="E1" s="197"/>
      <c r="F1" s="197"/>
      <c r="G1" s="197"/>
      <c r="H1" s="197"/>
      <c r="I1" s="197"/>
    </row>
    <row r="2" spans="1:10" x14ac:dyDescent="0.2">
      <c r="A2" s="195" t="s">
        <v>285</v>
      </c>
      <c r="B2" s="172"/>
      <c r="C2" s="172"/>
      <c r="D2" s="172"/>
      <c r="E2" s="172"/>
      <c r="F2" s="172"/>
      <c r="G2" s="172"/>
      <c r="H2" s="172"/>
      <c r="I2" s="172"/>
    </row>
    <row r="3" spans="1:10" x14ac:dyDescent="0.2">
      <c r="A3" s="199" t="s">
        <v>14</v>
      </c>
      <c r="B3" s="200"/>
      <c r="C3" s="200"/>
      <c r="D3" s="200"/>
      <c r="E3" s="200"/>
      <c r="F3" s="200"/>
      <c r="G3" s="200"/>
      <c r="H3" s="200"/>
      <c r="I3" s="200"/>
    </row>
    <row r="4" spans="1:10" x14ac:dyDescent="0.2">
      <c r="A4" s="198" t="s">
        <v>280</v>
      </c>
      <c r="B4" s="164"/>
      <c r="C4" s="164"/>
      <c r="D4" s="164"/>
      <c r="E4" s="164"/>
      <c r="F4" s="164"/>
      <c r="G4" s="164"/>
      <c r="H4" s="164"/>
      <c r="I4" s="165"/>
    </row>
    <row r="5" spans="1:10" ht="33.75" x14ac:dyDescent="0.2">
      <c r="A5" s="188" t="s">
        <v>2</v>
      </c>
      <c r="B5" s="189"/>
      <c r="C5" s="189"/>
      <c r="D5" s="189"/>
      <c r="E5" s="189"/>
      <c r="F5" s="189"/>
      <c r="G5" s="13" t="s">
        <v>6</v>
      </c>
      <c r="H5" s="35" t="s">
        <v>218</v>
      </c>
      <c r="I5" s="35" t="s">
        <v>209</v>
      </c>
    </row>
    <row r="6" spans="1:10" x14ac:dyDescent="0.2">
      <c r="A6" s="196">
        <v>1</v>
      </c>
      <c r="B6" s="189"/>
      <c r="C6" s="189"/>
      <c r="D6" s="189"/>
      <c r="E6" s="189"/>
      <c r="F6" s="189"/>
      <c r="G6" s="11">
        <v>2</v>
      </c>
      <c r="H6" s="35" t="s">
        <v>8</v>
      </c>
      <c r="I6" s="35" t="s">
        <v>9</v>
      </c>
    </row>
    <row r="7" spans="1:10" x14ac:dyDescent="0.2">
      <c r="A7" s="168" t="s">
        <v>125</v>
      </c>
      <c r="B7" s="168"/>
      <c r="C7" s="168"/>
      <c r="D7" s="168"/>
      <c r="E7" s="168"/>
      <c r="F7" s="168"/>
      <c r="G7" s="181"/>
      <c r="H7" s="181"/>
      <c r="I7" s="181"/>
    </row>
    <row r="8" spans="1:10" x14ac:dyDescent="0.2">
      <c r="A8" s="162" t="s">
        <v>128</v>
      </c>
      <c r="B8" s="162"/>
      <c r="C8" s="162"/>
      <c r="D8" s="162"/>
      <c r="E8" s="162"/>
      <c r="F8" s="162"/>
      <c r="G8" s="7">
        <v>1</v>
      </c>
      <c r="H8" s="31">
        <v>153983</v>
      </c>
      <c r="I8" s="31">
        <v>371175</v>
      </c>
      <c r="J8" s="39"/>
    </row>
    <row r="9" spans="1:10" x14ac:dyDescent="0.2">
      <c r="A9" s="162" t="s">
        <v>129</v>
      </c>
      <c r="B9" s="162"/>
      <c r="C9" s="162"/>
      <c r="D9" s="162"/>
      <c r="E9" s="162"/>
      <c r="F9" s="162"/>
      <c r="G9" s="7">
        <v>2</v>
      </c>
      <c r="H9" s="31">
        <v>269970</v>
      </c>
      <c r="I9" s="31">
        <v>280564</v>
      </c>
    </row>
    <row r="10" spans="1:10" x14ac:dyDescent="0.2">
      <c r="A10" s="162" t="s">
        <v>130</v>
      </c>
      <c r="B10" s="162"/>
      <c r="C10" s="162"/>
      <c r="D10" s="162"/>
      <c r="E10" s="162"/>
      <c r="F10" s="162"/>
      <c r="G10" s="7">
        <v>3</v>
      </c>
      <c r="H10" s="31">
        <v>0</v>
      </c>
      <c r="I10" s="31">
        <v>0</v>
      </c>
    </row>
    <row r="11" spans="1:10" x14ac:dyDescent="0.2">
      <c r="A11" s="162" t="s">
        <v>224</v>
      </c>
      <c r="B11" s="162"/>
      <c r="C11" s="162"/>
      <c r="D11" s="162"/>
      <c r="E11" s="162"/>
      <c r="F11" s="162"/>
      <c r="G11" s="7">
        <v>4</v>
      </c>
      <c r="H11" s="31">
        <v>167765</v>
      </c>
      <c r="I11" s="31">
        <v>324387</v>
      </c>
    </row>
    <row r="12" spans="1:10" x14ac:dyDescent="0.2">
      <c r="A12" s="162" t="s">
        <v>131</v>
      </c>
      <c r="B12" s="162"/>
      <c r="C12" s="162"/>
      <c r="D12" s="162"/>
      <c r="E12" s="162"/>
      <c r="F12" s="162"/>
      <c r="G12" s="7">
        <v>5</v>
      </c>
      <c r="H12" s="31">
        <v>468</v>
      </c>
      <c r="I12" s="31">
        <v>0</v>
      </c>
    </row>
    <row r="13" spans="1:10" x14ac:dyDescent="0.2">
      <c r="A13" s="162" t="s">
        <v>132</v>
      </c>
      <c r="B13" s="162"/>
      <c r="C13" s="162"/>
      <c r="D13" s="162"/>
      <c r="E13" s="162"/>
      <c r="F13" s="162"/>
      <c r="G13" s="7">
        <v>6</v>
      </c>
      <c r="H13" s="31">
        <v>0</v>
      </c>
      <c r="I13" s="31">
        <v>0</v>
      </c>
    </row>
    <row r="14" spans="1:10" x14ac:dyDescent="0.2">
      <c r="A14" s="162" t="s">
        <v>225</v>
      </c>
      <c r="B14" s="162"/>
      <c r="C14" s="162"/>
      <c r="D14" s="162"/>
      <c r="E14" s="162"/>
      <c r="F14" s="162"/>
      <c r="G14" s="7">
        <v>7</v>
      </c>
      <c r="H14" s="31">
        <v>0</v>
      </c>
      <c r="I14" s="31">
        <v>883773</v>
      </c>
    </row>
    <row r="15" spans="1:10" ht="30" customHeight="1" x14ac:dyDescent="0.2">
      <c r="A15" s="166" t="s">
        <v>133</v>
      </c>
      <c r="B15" s="167"/>
      <c r="C15" s="167"/>
      <c r="D15" s="167"/>
      <c r="E15" s="167"/>
      <c r="F15" s="167"/>
      <c r="G15" s="5">
        <v>8</v>
      </c>
      <c r="H15" s="29">
        <f>SUM(H8:H14)</f>
        <v>592186</v>
      </c>
      <c r="I15" s="29">
        <f>SUM(I8:I14)</f>
        <v>1859899</v>
      </c>
    </row>
    <row r="16" spans="1:10" x14ac:dyDescent="0.2">
      <c r="A16" s="162" t="s">
        <v>134</v>
      </c>
      <c r="B16" s="162"/>
      <c r="C16" s="162"/>
      <c r="D16" s="162"/>
      <c r="E16" s="162"/>
      <c r="F16" s="162"/>
      <c r="G16" s="7">
        <v>9</v>
      </c>
      <c r="H16" s="31">
        <v>317936</v>
      </c>
      <c r="I16" s="31">
        <v>636105</v>
      </c>
    </row>
    <row r="17" spans="1:9" x14ac:dyDescent="0.2">
      <c r="A17" s="162" t="s">
        <v>135</v>
      </c>
      <c r="B17" s="162"/>
      <c r="C17" s="162"/>
      <c r="D17" s="162"/>
      <c r="E17" s="162"/>
      <c r="F17" s="162"/>
      <c r="G17" s="7">
        <v>10</v>
      </c>
      <c r="H17" s="31">
        <v>0</v>
      </c>
      <c r="I17" s="31">
        <v>0</v>
      </c>
    </row>
    <row r="18" spans="1:9" x14ac:dyDescent="0.2">
      <c r="A18" s="162" t="s">
        <v>136</v>
      </c>
      <c r="B18" s="162"/>
      <c r="C18" s="162"/>
      <c r="D18" s="162"/>
      <c r="E18" s="162"/>
      <c r="F18" s="162"/>
      <c r="G18" s="7">
        <v>11</v>
      </c>
      <c r="H18" s="31">
        <v>0</v>
      </c>
      <c r="I18" s="31">
        <v>0</v>
      </c>
    </row>
    <row r="19" spans="1:9" x14ac:dyDescent="0.2">
      <c r="A19" s="162" t="s">
        <v>137</v>
      </c>
      <c r="B19" s="162"/>
      <c r="C19" s="162"/>
      <c r="D19" s="162"/>
      <c r="E19" s="162"/>
      <c r="F19" s="162"/>
      <c r="G19" s="7">
        <v>12</v>
      </c>
      <c r="H19" s="31">
        <v>0</v>
      </c>
      <c r="I19" s="31">
        <v>0</v>
      </c>
    </row>
    <row r="20" spans="1:9" x14ac:dyDescent="0.2">
      <c r="A20" s="162" t="s">
        <v>138</v>
      </c>
      <c r="B20" s="162"/>
      <c r="C20" s="162"/>
      <c r="D20" s="162"/>
      <c r="E20" s="162"/>
      <c r="F20" s="162"/>
      <c r="G20" s="7">
        <v>13</v>
      </c>
      <c r="H20" s="31">
        <v>739601</v>
      </c>
      <c r="I20" s="31">
        <v>0</v>
      </c>
    </row>
    <row r="21" spans="1:9" ht="28.9" customHeight="1" x14ac:dyDescent="0.2">
      <c r="A21" s="166" t="s">
        <v>139</v>
      </c>
      <c r="B21" s="167"/>
      <c r="C21" s="167"/>
      <c r="D21" s="167"/>
      <c r="E21" s="167"/>
      <c r="F21" s="167"/>
      <c r="G21" s="5">
        <v>14</v>
      </c>
      <c r="H21" s="29">
        <f>SUM(H16:H20)</f>
        <v>1057537</v>
      </c>
      <c r="I21" s="29">
        <f>SUM(I16:I20)</f>
        <v>636105</v>
      </c>
    </row>
    <row r="22" spans="1:9" x14ac:dyDescent="0.2">
      <c r="A22" s="168" t="s">
        <v>126</v>
      </c>
      <c r="B22" s="168"/>
      <c r="C22" s="168"/>
      <c r="D22" s="168"/>
      <c r="E22" s="168"/>
      <c r="F22" s="168"/>
      <c r="G22" s="181"/>
      <c r="H22" s="181"/>
      <c r="I22" s="181"/>
    </row>
    <row r="23" spans="1:9" x14ac:dyDescent="0.2">
      <c r="A23" s="162" t="s">
        <v>174</v>
      </c>
      <c r="B23" s="162"/>
      <c r="C23" s="162"/>
      <c r="D23" s="162"/>
      <c r="E23" s="162"/>
      <c r="F23" s="162"/>
      <c r="G23" s="7">
        <v>15</v>
      </c>
      <c r="H23" s="31">
        <v>0</v>
      </c>
      <c r="I23" s="31">
        <v>0</v>
      </c>
    </row>
    <row r="24" spans="1:9" x14ac:dyDescent="0.2">
      <c r="A24" s="162" t="s">
        <v>175</v>
      </c>
      <c r="B24" s="162"/>
      <c r="C24" s="162"/>
      <c r="D24" s="162"/>
      <c r="E24" s="162"/>
      <c r="F24" s="162"/>
      <c r="G24" s="7">
        <v>16</v>
      </c>
      <c r="H24" s="31">
        <v>0</v>
      </c>
      <c r="I24" s="31">
        <v>0</v>
      </c>
    </row>
    <row r="25" spans="1:9" x14ac:dyDescent="0.2">
      <c r="A25" s="162" t="s">
        <v>140</v>
      </c>
      <c r="B25" s="162"/>
      <c r="C25" s="162"/>
      <c r="D25" s="162"/>
      <c r="E25" s="162"/>
      <c r="F25" s="162"/>
      <c r="G25" s="7">
        <v>17</v>
      </c>
      <c r="H25" s="31">
        <v>55000</v>
      </c>
      <c r="I25" s="31">
        <v>0</v>
      </c>
    </row>
    <row r="26" spans="1:9" x14ac:dyDescent="0.2">
      <c r="A26" s="162" t="s">
        <v>141</v>
      </c>
      <c r="B26" s="162"/>
      <c r="C26" s="162"/>
      <c r="D26" s="162"/>
      <c r="E26" s="162"/>
      <c r="F26" s="162"/>
      <c r="G26" s="7">
        <v>18</v>
      </c>
      <c r="H26" s="31">
        <v>0</v>
      </c>
      <c r="I26" s="31">
        <v>0</v>
      </c>
    </row>
    <row r="27" spans="1:9" x14ac:dyDescent="0.2">
      <c r="A27" s="162" t="s">
        <v>142</v>
      </c>
      <c r="B27" s="162"/>
      <c r="C27" s="162"/>
      <c r="D27" s="162"/>
      <c r="E27" s="162"/>
      <c r="F27" s="162"/>
      <c r="G27" s="7">
        <v>19</v>
      </c>
      <c r="H27" s="31">
        <v>0</v>
      </c>
      <c r="I27" s="31">
        <v>320000</v>
      </c>
    </row>
    <row r="28" spans="1:9" ht="25.9" customHeight="1" x14ac:dyDescent="0.2">
      <c r="A28" s="166" t="s">
        <v>143</v>
      </c>
      <c r="B28" s="167"/>
      <c r="C28" s="167"/>
      <c r="D28" s="167"/>
      <c r="E28" s="167"/>
      <c r="F28" s="167"/>
      <c r="G28" s="5">
        <v>20</v>
      </c>
      <c r="H28" s="29">
        <f>H23+H24+H25+H26+H27</f>
        <v>55000</v>
      </c>
      <c r="I28" s="29">
        <f>I23+I24+I25+I26+I27</f>
        <v>320000</v>
      </c>
    </row>
    <row r="29" spans="1:9" x14ac:dyDescent="0.2">
      <c r="A29" s="162" t="s">
        <v>144</v>
      </c>
      <c r="B29" s="162"/>
      <c r="C29" s="162"/>
      <c r="D29" s="162"/>
      <c r="E29" s="162"/>
      <c r="F29" s="162"/>
      <c r="G29" s="7">
        <v>21</v>
      </c>
      <c r="H29" s="31">
        <v>339539</v>
      </c>
      <c r="I29" s="31">
        <v>527523</v>
      </c>
    </row>
    <row r="30" spans="1:9" x14ac:dyDescent="0.2">
      <c r="A30" s="162" t="s">
        <v>145</v>
      </c>
      <c r="B30" s="162"/>
      <c r="C30" s="162"/>
      <c r="D30" s="162"/>
      <c r="E30" s="162"/>
      <c r="F30" s="162"/>
      <c r="G30" s="7">
        <v>22</v>
      </c>
      <c r="H30" s="31">
        <v>0</v>
      </c>
      <c r="I30" s="31">
        <v>0</v>
      </c>
    </row>
    <row r="31" spans="1:9" x14ac:dyDescent="0.2">
      <c r="A31" s="162" t="s">
        <v>146</v>
      </c>
      <c r="B31" s="162"/>
      <c r="C31" s="162"/>
      <c r="D31" s="162"/>
      <c r="E31" s="162"/>
      <c r="F31" s="162"/>
      <c r="G31" s="7">
        <v>23</v>
      </c>
      <c r="H31" s="31">
        <v>1000000</v>
      </c>
      <c r="I31" s="31">
        <v>1000000</v>
      </c>
    </row>
    <row r="32" spans="1:9" ht="30.6" customHeight="1" x14ac:dyDescent="0.2">
      <c r="A32" s="166" t="s">
        <v>147</v>
      </c>
      <c r="B32" s="167"/>
      <c r="C32" s="167"/>
      <c r="D32" s="167"/>
      <c r="E32" s="167"/>
      <c r="F32" s="167"/>
      <c r="G32" s="5">
        <v>24</v>
      </c>
      <c r="H32" s="29">
        <f>H29+H30+H31</f>
        <v>1339539</v>
      </c>
      <c r="I32" s="29">
        <f>I29+I30+I31</f>
        <v>1527523</v>
      </c>
    </row>
    <row r="33" spans="1:9" x14ac:dyDescent="0.2">
      <c r="A33" s="168" t="s">
        <v>127</v>
      </c>
      <c r="B33" s="168"/>
      <c r="C33" s="168"/>
      <c r="D33" s="168"/>
      <c r="E33" s="168"/>
      <c r="F33" s="168"/>
      <c r="G33" s="181"/>
      <c r="H33" s="181"/>
      <c r="I33" s="181"/>
    </row>
    <row r="34" spans="1:9" ht="29.25" customHeight="1" x14ac:dyDescent="0.2">
      <c r="A34" s="162" t="s">
        <v>148</v>
      </c>
      <c r="B34" s="162"/>
      <c r="C34" s="162"/>
      <c r="D34" s="162"/>
      <c r="E34" s="162"/>
      <c r="F34" s="162"/>
      <c r="G34" s="7">
        <v>25</v>
      </c>
      <c r="H34" s="31">
        <v>0</v>
      </c>
      <c r="I34" s="31">
        <v>0</v>
      </c>
    </row>
    <row r="35" spans="1:9" ht="27.75" customHeight="1" x14ac:dyDescent="0.2">
      <c r="A35" s="162" t="s">
        <v>149</v>
      </c>
      <c r="B35" s="162"/>
      <c r="C35" s="162"/>
      <c r="D35" s="162"/>
      <c r="E35" s="162"/>
      <c r="F35" s="162"/>
      <c r="G35" s="7">
        <v>26</v>
      </c>
      <c r="H35" s="31">
        <v>0</v>
      </c>
      <c r="I35" s="31">
        <v>0</v>
      </c>
    </row>
    <row r="36" spans="1:9" ht="13.5" customHeight="1" x14ac:dyDescent="0.2">
      <c r="A36" s="162" t="s">
        <v>150</v>
      </c>
      <c r="B36" s="162"/>
      <c r="C36" s="162"/>
      <c r="D36" s="162"/>
      <c r="E36" s="162"/>
      <c r="F36" s="162"/>
      <c r="G36" s="7">
        <v>27</v>
      </c>
      <c r="H36" s="31">
        <v>0</v>
      </c>
      <c r="I36" s="31">
        <v>0</v>
      </c>
    </row>
    <row r="37" spans="1:9" ht="27.6" customHeight="1" x14ac:dyDescent="0.2">
      <c r="A37" s="166" t="s">
        <v>151</v>
      </c>
      <c r="B37" s="167"/>
      <c r="C37" s="167"/>
      <c r="D37" s="167"/>
      <c r="E37" s="167"/>
      <c r="F37" s="167"/>
      <c r="G37" s="5">
        <v>28</v>
      </c>
      <c r="H37" s="29">
        <f>H34+H35+H36</f>
        <v>0</v>
      </c>
      <c r="I37" s="29">
        <f>I34+I35+I36</f>
        <v>0</v>
      </c>
    </row>
    <row r="38" spans="1:9" ht="14.45" customHeight="1" x14ac:dyDescent="0.2">
      <c r="A38" s="162" t="s">
        <v>152</v>
      </c>
      <c r="B38" s="162"/>
      <c r="C38" s="162"/>
      <c r="D38" s="162"/>
      <c r="E38" s="162"/>
      <c r="F38" s="162"/>
      <c r="G38" s="7">
        <v>29</v>
      </c>
      <c r="H38" s="31">
        <v>0</v>
      </c>
      <c r="I38" s="31">
        <v>0</v>
      </c>
    </row>
    <row r="39" spans="1:9" ht="14.45" customHeight="1" x14ac:dyDescent="0.2">
      <c r="A39" s="162" t="s">
        <v>153</v>
      </c>
      <c r="B39" s="162"/>
      <c r="C39" s="162"/>
      <c r="D39" s="162"/>
      <c r="E39" s="162"/>
      <c r="F39" s="162"/>
      <c r="G39" s="7">
        <v>30</v>
      </c>
      <c r="H39" s="31">
        <v>0</v>
      </c>
      <c r="I39" s="31">
        <v>0</v>
      </c>
    </row>
    <row r="40" spans="1:9" ht="14.45" customHeight="1" x14ac:dyDescent="0.2">
      <c r="A40" s="162" t="s">
        <v>154</v>
      </c>
      <c r="B40" s="162"/>
      <c r="C40" s="162"/>
      <c r="D40" s="162"/>
      <c r="E40" s="162"/>
      <c r="F40" s="162"/>
      <c r="G40" s="7">
        <v>31</v>
      </c>
      <c r="H40" s="31">
        <v>0</v>
      </c>
      <c r="I40" s="31">
        <v>0</v>
      </c>
    </row>
    <row r="41" spans="1:9" ht="14.45" customHeight="1" x14ac:dyDescent="0.2">
      <c r="A41" s="162" t="s">
        <v>155</v>
      </c>
      <c r="B41" s="162"/>
      <c r="C41" s="162"/>
      <c r="D41" s="162"/>
      <c r="E41" s="162"/>
      <c r="F41" s="162"/>
      <c r="G41" s="7">
        <v>32</v>
      </c>
      <c r="H41" s="31">
        <v>0</v>
      </c>
      <c r="I41" s="31">
        <v>0</v>
      </c>
    </row>
    <row r="42" spans="1:9" ht="14.45" customHeight="1" x14ac:dyDescent="0.2">
      <c r="A42" s="162" t="s">
        <v>156</v>
      </c>
      <c r="B42" s="162"/>
      <c r="C42" s="162"/>
      <c r="D42" s="162"/>
      <c r="E42" s="162"/>
      <c r="F42" s="162"/>
      <c r="G42" s="7">
        <v>33</v>
      </c>
      <c r="H42" s="31">
        <v>44730</v>
      </c>
      <c r="I42" s="31">
        <v>0</v>
      </c>
    </row>
    <row r="43" spans="1:9" ht="25.5" customHeight="1" x14ac:dyDescent="0.2">
      <c r="A43" s="166" t="s">
        <v>157</v>
      </c>
      <c r="B43" s="167"/>
      <c r="C43" s="167"/>
      <c r="D43" s="167"/>
      <c r="E43" s="167"/>
      <c r="F43" s="167"/>
      <c r="G43" s="5">
        <v>34</v>
      </c>
      <c r="H43" s="29">
        <f>H38+H39+H40+H41+H42</f>
        <v>44730</v>
      </c>
      <c r="I43" s="29">
        <f>I38+I39+I40+I41+I42</f>
        <v>0</v>
      </c>
    </row>
    <row r="44" spans="1:9" x14ac:dyDescent="0.2">
      <c r="A44" s="168" t="s">
        <v>158</v>
      </c>
      <c r="B44" s="162"/>
      <c r="C44" s="162"/>
      <c r="D44" s="162"/>
      <c r="E44" s="162"/>
      <c r="F44" s="162"/>
      <c r="G44" s="6">
        <v>35</v>
      </c>
      <c r="H44" s="30">
        <v>2078607</v>
      </c>
      <c r="I44" s="30">
        <v>318428</v>
      </c>
    </row>
    <row r="45" spans="1:9" x14ac:dyDescent="0.2">
      <c r="A45" s="168" t="s">
        <v>159</v>
      </c>
      <c r="B45" s="162"/>
      <c r="C45" s="162"/>
      <c r="D45" s="162"/>
      <c r="E45" s="162"/>
      <c r="F45" s="162"/>
      <c r="G45" s="6">
        <v>36</v>
      </c>
      <c r="H45" s="30">
        <v>0</v>
      </c>
      <c r="I45" s="30">
        <v>16271</v>
      </c>
    </row>
    <row r="46" spans="1:9" x14ac:dyDescent="0.2">
      <c r="A46" s="168" t="s">
        <v>160</v>
      </c>
      <c r="B46" s="162"/>
      <c r="C46" s="162"/>
      <c r="D46" s="162"/>
      <c r="E46" s="162"/>
      <c r="F46" s="162"/>
      <c r="G46" s="6">
        <v>37</v>
      </c>
      <c r="H46" s="30">
        <v>1749890</v>
      </c>
      <c r="I46" s="30">
        <v>0</v>
      </c>
    </row>
    <row r="47" spans="1:9" ht="20.45" customHeight="1" x14ac:dyDescent="0.2">
      <c r="A47" s="166" t="s">
        <v>161</v>
      </c>
      <c r="B47" s="167"/>
      <c r="C47" s="167"/>
      <c r="D47" s="167"/>
      <c r="E47" s="167"/>
      <c r="F47" s="167"/>
      <c r="G47" s="5">
        <v>38</v>
      </c>
      <c r="H47" s="29">
        <f>H44+H45-H46</f>
        <v>328717</v>
      </c>
      <c r="I47" s="29">
        <f>I44+I45-I46</f>
        <v>334699</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92" t="s">
        <v>10</v>
      </c>
      <c r="B1" s="197"/>
      <c r="C1" s="197"/>
      <c r="D1" s="197"/>
      <c r="E1" s="197"/>
      <c r="F1" s="197"/>
      <c r="G1" s="197"/>
      <c r="H1" s="197"/>
      <c r="I1" s="197"/>
    </row>
    <row r="2" spans="1:9" ht="12.75" customHeight="1" x14ac:dyDescent="0.2">
      <c r="A2" s="195" t="s">
        <v>286</v>
      </c>
      <c r="B2" s="172"/>
      <c r="C2" s="172"/>
      <c r="D2" s="172"/>
      <c r="E2" s="172"/>
      <c r="F2" s="172"/>
      <c r="G2" s="172"/>
      <c r="H2" s="172"/>
      <c r="I2" s="172"/>
    </row>
    <row r="3" spans="1:9" x14ac:dyDescent="0.2">
      <c r="A3" s="199" t="s">
        <v>14</v>
      </c>
      <c r="B3" s="203"/>
      <c r="C3" s="203"/>
      <c r="D3" s="203"/>
      <c r="E3" s="203"/>
      <c r="F3" s="203"/>
      <c r="G3" s="203"/>
      <c r="H3" s="203"/>
      <c r="I3" s="203"/>
    </row>
    <row r="4" spans="1:9" x14ac:dyDescent="0.2">
      <c r="A4" s="198" t="s">
        <v>247</v>
      </c>
      <c r="B4" s="164"/>
      <c r="C4" s="164"/>
      <c r="D4" s="164"/>
      <c r="E4" s="164"/>
      <c r="F4" s="164"/>
      <c r="G4" s="164"/>
      <c r="H4" s="164"/>
      <c r="I4" s="165"/>
    </row>
    <row r="5" spans="1:9" ht="57" thickBot="1" x14ac:dyDescent="0.25">
      <c r="A5" s="188" t="s">
        <v>2</v>
      </c>
      <c r="B5" s="179"/>
      <c r="C5" s="179"/>
      <c r="D5" s="179"/>
      <c r="E5" s="179"/>
      <c r="F5" s="179"/>
      <c r="G5" s="13" t="s">
        <v>6</v>
      </c>
      <c r="H5" s="37" t="s">
        <v>218</v>
      </c>
      <c r="I5" s="37" t="s">
        <v>219</v>
      </c>
    </row>
    <row r="6" spans="1:9" x14ac:dyDescent="0.2">
      <c r="A6" s="196">
        <v>1</v>
      </c>
      <c r="B6" s="179"/>
      <c r="C6" s="179"/>
      <c r="D6" s="179"/>
      <c r="E6" s="179"/>
      <c r="F6" s="179"/>
      <c r="G6" s="11">
        <v>2</v>
      </c>
      <c r="H6" s="35" t="s">
        <v>8</v>
      </c>
      <c r="I6" s="35" t="s">
        <v>9</v>
      </c>
    </row>
    <row r="7" spans="1:9" x14ac:dyDescent="0.2">
      <c r="A7" s="168" t="s">
        <v>125</v>
      </c>
      <c r="B7" s="168"/>
      <c r="C7" s="168"/>
      <c r="D7" s="168"/>
      <c r="E7" s="168"/>
      <c r="F7" s="168"/>
      <c r="G7" s="204"/>
      <c r="H7" s="204"/>
      <c r="I7" s="204"/>
    </row>
    <row r="8" spans="1:9" x14ac:dyDescent="0.2">
      <c r="A8" s="162" t="s">
        <v>162</v>
      </c>
      <c r="B8" s="201"/>
      <c r="C8" s="201"/>
      <c r="D8" s="201"/>
      <c r="E8" s="201"/>
      <c r="F8" s="201"/>
      <c r="G8" s="7">
        <v>1</v>
      </c>
      <c r="H8" s="38">
        <v>0</v>
      </c>
      <c r="I8" s="38">
        <v>0</v>
      </c>
    </row>
    <row r="9" spans="1:9" x14ac:dyDescent="0.2">
      <c r="A9" s="162" t="s">
        <v>163</v>
      </c>
      <c r="B9" s="201"/>
      <c r="C9" s="201"/>
      <c r="D9" s="201"/>
      <c r="E9" s="201"/>
      <c r="F9" s="201"/>
      <c r="G9" s="7">
        <v>2</v>
      </c>
      <c r="H9" s="38">
        <v>0</v>
      </c>
      <c r="I9" s="38">
        <v>0</v>
      </c>
    </row>
    <row r="10" spans="1:9" x14ac:dyDescent="0.2">
      <c r="A10" s="162" t="s">
        <v>164</v>
      </c>
      <c r="B10" s="201"/>
      <c r="C10" s="201"/>
      <c r="D10" s="201"/>
      <c r="E10" s="201"/>
      <c r="F10" s="201"/>
      <c r="G10" s="7">
        <v>3</v>
      </c>
      <c r="H10" s="38">
        <v>0</v>
      </c>
      <c r="I10" s="38">
        <v>0</v>
      </c>
    </row>
    <row r="11" spans="1:9" x14ac:dyDescent="0.2">
      <c r="A11" s="162" t="s">
        <v>165</v>
      </c>
      <c r="B11" s="201"/>
      <c r="C11" s="201"/>
      <c r="D11" s="201"/>
      <c r="E11" s="201"/>
      <c r="F11" s="201"/>
      <c r="G11" s="7">
        <v>4</v>
      </c>
      <c r="H11" s="38">
        <v>0</v>
      </c>
      <c r="I11" s="38">
        <v>0</v>
      </c>
    </row>
    <row r="12" spans="1:9" ht="19.899999999999999" customHeight="1" x14ac:dyDescent="0.2">
      <c r="A12" s="166" t="s">
        <v>166</v>
      </c>
      <c r="B12" s="202"/>
      <c r="C12" s="202"/>
      <c r="D12" s="202"/>
      <c r="E12" s="202"/>
      <c r="F12" s="202"/>
      <c r="G12" s="5">
        <v>5</v>
      </c>
      <c r="H12" s="29">
        <f>SUM(H8:H11)</f>
        <v>0</v>
      </c>
      <c r="I12" s="29">
        <f>SUM(I8:I11)</f>
        <v>0</v>
      </c>
    </row>
    <row r="13" spans="1:9" x14ac:dyDescent="0.2">
      <c r="A13" s="162" t="s">
        <v>167</v>
      </c>
      <c r="B13" s="201"/>
      <c r="C13" s="201"/>
      <c r="D13" s="201"/>
      <c r="E13" s="201"/>
      <c r="F13" s="201"/>
      <c r="G13" s="7">
        <v>6</v>
      </c>
      <c r="H13" s="38">
        <v>0</v>
      </c>
      <c r="I13" s="38">
        <v>0</v>
      </c>
    </row>
    <row r="14" spans="1:9" x14ac:dyDescent="0.2">
      <c r="A14" s="162" t="s">
        <v>168</v>
      </c>
      <c r="B14" s="201"/>
      <c r="C14" s="201"/>
      <c r="D14" s="201"/>
      <c r="E14" s="201"/>
      <c r="F14" s="201"/>
      <c r="G14" s="7">
        <v>7</v>
      </c>
      <c r="H14" s="38">
        <v>0</v>
      </c>
      <c r="I14" s="38">
        <v>0</v>
      </c>
    </row>
    <row r="15" spans="1:9" x14ac:dyDescent="0.2">
      <c r="A15" s="162" t="s">
        <v>169</v>
      </c>
      <c r="B15" s="201"/>
      <c r="C15" s="201"/>
      <c r="D15" s="201"/>
      <c r="E15" s="201"/>
      <c r="F15" s="201"/>
      <c r="G15" s="7">
        <v>8</v>
      </c>
      <c r="H15" s="38">
        <v>0</v>
      </c>
      <c r="I15" s="38">
        <v>0</v>
      </c>
    </row>
    <row r="16" spans="1:9" x14ac:dyDescent="0.2">
      <c r="A16" s="162" t="s">
        <v>170</v>
      </c>
      <c r="B16" s="201"/>
      <c r="C16" s="201"/>
      <c r="D16" s="201"/>
      <c r="E16" s="201"/>
      <c r="F16" s="201"/>
      <c r="G16" s="7">
        <v>9</v>
      </c>
      <c r="H16" s="38">
        <v>0</v>
      </c>
      <c r="I16" s="38">
        <v>0</v>
      </c>
    </row>
    <row r="17" spans="1:9" x14ac:dyDescent="0.2">
      <c r="A17" s="162" t="s">
        <v>171</v>
      </c>
      <c r="B17" s="201"/>
      <c r="C17" s="201"/>
      <c r="D17" s="201"/>
      <c r="E17" s="201"/>
      <c r="F17" s="201"/>
      <c r="G17" s="7">
        <v>10</v>
      </c>
      <c r="H17" s="38">
        <v>0</v>
      </c>
      <c r="I17" s="38">
        <v>0</v>
      </c>
    </row>
    <row r="18" spans="1:9" x14ac:dyDescent="0.2">
      <c r="A18" s="162" t="s">
        <v>172</v>
      </c>
      <c r="B18" s="201"/>
      <c r="C18" s="201"/>
      <c r="D18" s="201"/>
      <c r="E18" s="201"/>
      <c r="F18" s="201"/>
      <c r="G18" s="7">
        <v>11</v>
      </c>
      <c r="H18" s="38">
        <v>0</v>
      </c>
      <c r="I18" s="38">
        <v>0</v>
      </c>
    </row>
    <row r="19" spans="1:9" x14ac:dyDescent="0.2">
      <c r="A19" s="166" t="s">
        <v>173</v>
      </c>
      <c r="B19" s="202"/>
      <c r="C19" s="202"/>
      <c r="D19" s="202"/>
      <c r="E19" s="202"/>
      <c r="F19" s="202"/>
      <c r="G19" s="5">
        <v>12</v>
      </c>
      <c r="H19" s="29">
        <f>SUM(H13:H18)</f>
        <v>0</v>
      </c>
      <c r="I19" s="29">
        <f>SUM(I13:I18)</f>
        <v>0</v>
      </c>
    </row>
    <row r="20" spans="1:9" x14ac:dyDescent="0.2">
      <c r="A20" s="168" t="s">
        <v>126</v>
      </c>
      <c r="B20" s="168"/>
      <c r="C20" s="168"/>
      <c r="D20" s="168"/>
      <c r="E20" s="168"/>
      <c r="F20" s="168"/>
      <c r="G20" s="204"/>
      <c r="H20" s="204"/>
      <c r="I20" s="204"/>
    </row>
    <row r="21" spans="1:9" x14ac:dyDescent="0.2">
      <c r="A21" s="162" t="s">
        <v>174</v>
      </c>
      <c r="B21" s="201"/>
      <c r="C21" s="201"/>
      <c r="D21" s="201"/>
      <c r="E21" s="201"/>
      <c r="F21" s="201"/>
      <c r="G21" s="7">
        <v>13</v>
      </c>
      <c r="H21" s="38">
        <v>0</v>
      </c>
      <c r="I21" s="38">
        <v>0</v>
      </c>
    </row>
    <row r="22" spans="1:9" x14ac:dyDescent="0.2">
      <c r="A22" s="162" t="s">
        <v>175</v>
      </c>
      <c r="B22" s="201"/>
      <c r="C22" s="201"/>
      <c r="D22" s="201"/>
      <c r="E22" s="201"/>
      <c r="F22" s="201"/>
      <c r="G22" s="7">
        <v>14</v>
      </c>
      <c r="H22" s="38">
        <v>0</v>
      </c>
      <c r="I22" s="38">
        <v>0</v>
      </c>
    </row>
    <row r="23" spans="1:9" x14ac:dyDescent="0.2">
      <c r="A23" s="162" t="s">
        <v>140</v>
      </c>
      <c r="B23" s="201"/>
      <c r="C23" s="201"/>
      <c r="D23" s="201"/>
      <c r="E23" s="201"/>
      <c r="F23" s="201"/>
      <c r="G23" s="7">
        <v>15</v>
      </c>
      <c r="H23" s="38">
        <v>0</v>
      </c>
      <c r="I23" s="38">
        <v>0</v>
      </c>
    </row>
    <row r="24" spans="1:9" x14ac:dyDescent="0.2">
      <c r="A24" s="162" t="s">
        <v>141</v>
      </c>
      <c r="B24" s="201"/>
      <c r="C24" s="201"/>
      <c r="D24" s="201"/>
      <c r="E24" s="201"/>
      <c r="F24" s="201"/>
      <c r="G24" s="7">
        <v>16</v>
      </c>
      <c r="H24" s="38">
        <v>0</v>
      </c>
      <c r="I24" s="38">
        <v>0</v>
      </c>
    </row>
    <row r="25" spans="1:9" x14ac:dyDescent="0.2">
      <c r="A25" s="167" t="s">
        <v>176</v>
      </c>
      <c r="B25" s="202"/>
      <c r="C25" s="202"/>
      <c r="D25" s="202"/>
      <c r="E25" s="202"/>
      <c r="F25" s="202"/>
      <c r="G25" s="9">
        <v>17</v>
      </c>
      <c r="H25" s="32">
        <f>H26+H27</f>
        <v>0</v>
      </c>
      <c r="I25" s="32">
        <f>I26+I27</f>
        <v>0</v>
      </c>
    </row>
    <row r="26" spans="1:9" x14ac:dyDescent="0.2">
      <c r="A26" s="162" t="s">
        <v>177</v>
      </c>
      <c r="B26" s="201"/>
      <c r="C26" s="201"/>
      <c r="D26" s="201"/>
      <c r="E26" s="201"/>
      <c r="F26" s="201"/>
      <c r="G26" s="7">
        <v>18</v>
      </c>
      <c r="H26" s="38">
        <v>0</v>
      </c>
      <c r="I26" s="38">
        <v>0</v>
      </c>
    </row>
    <row r="27" spans="1:9" x14ac:dyDescent="0.2">
      <c r="A27" s="162" t="s">
        <v>178</v>
      </c>
      <c r="B27" s="201"/>
      <c r="C27" s="201"/>
      <c r="D27" s="201"/>
      <c r="E27" s="201"/>
      <c r="F27" s="201"/>
      <c r="G27" s="7">
        <v>19</v>
      </c>
      <c r="H27" s="38">
        <v>0</v>
      </c>
      <c r="I27" s="38">
        <v>0</v>
      </c>
    </row>
    <row r="28" spans="1:9" ht="27.6" customHeight="1" x14ac:dyDescent="0.2">
      <c r="A28" s="166" t="s">
        <v>179</v>
      </c>
      <c r="B28" s="202"/>
      <c r="C28" s="202"/>
      <c r="D28" s="202"/>
      <c r="E28" s="202"/>
      <c r="F28" s="202"/>
      <c r="G28" s="5">
        <v>20</v>
      </c>
      <c r="H28" s="29">
        <f>SUM(H21:H25)</f>
        <v>0</v>
      </c>
      <c r="I28" s="29">
        <f>SUM(I21:I25)</f>
        <v>0</v>
      </c>
    </row>
    <row r="29" spans="1:9" x14ac:dyDescent="0.2">
      <c r="A29" s="162" t="s">
        <v>144</v>
      </c>
      <c r="B29" s="201"/>
      <c r="C29" s="201"/>
      <c r="D29" s="201"/>
      <c r="E29" s="201"/>
      <c r="F29" s="201"/>
      <c r="G29" s="7">
        <v>21</v>
      </c>
      <c r="H29" s="38">
        <v>0</v>
      </c>
      <c r="I29" s="38">
        <v>0</v>
      </c>
    </row>
    <row r="30" spans="1:9" x14ac:dyDescent="0.2">
      <c r="A30" s="162" t="s">
        <v>145</v>
      </c>
      <c r="B30" s="201"/>
      <c r="C30" s="201"/>
      <c r="D30" s="201"/>
      <c r="E30" s="201"/>
      <c r="F30" s="201"/>
      <c r="G30" s="7">
        <v>22</v>
      </c>
      <c r="H30" s="38">
        <v>0</v>
      </c>
      <c r="I30" s="38">
        <v>0</v>
      </c>
    </row>
    <row r="31" spans="1:9" x14ac:dyDescent="0.2">
      <c r="A31" s="167" t="s">
        <v>180</v>
      </c>
      <c r="B31" s="202"/>
      <c r="C31" s="202"/>
      <c r="D31" s="202"/>
      <c r="E31" s="202"/>
      <c r="F31" s="202"/>
      <c r="G31" s="9">
        <v>23</v>
      </c>
      <c r="H31" s="32">
        <f>H32+H33</f>
        <v>0</v>
      </c>
      <c r="I31" s="32">
        <f>I32+I33</f>
        <v>0</v>
      </c>
    </row>
    <row r="32" spans="1:9" x14ac:dyDescent="0.2">
      <c r="A32" s="162" t="s">
        <v>181</v>
      </c>
      <c r="B32" s="201"/>
      <c r="C32" s="201"/>
      <c r="D32" s="201"/>
      <c r="E32" s="201"/>
      <c r="F32" s="201"/>
      <c r="G32" s="7">
        <v>24</v>
      </c>
      <c r="H32" s="38">
        <v>0</v>
      </c>
      <c r="I32" s="38">
        <v>0</v>
      </c>
    </row>
    <row r="33" spans="1:9" x14ac:dyDescent="0.2">
      <c r="A33" s="162" t="s">
        <v>182</v>
      </c>
      <c r="B33" s="201"/>
      <c r="C33" s="201"/>
      <c r="D33" s="201"/>
      <c r="E33" s="201"/>
      <c r="F33" s="201"/>
      <c r="G33" s="7">
        <v>25</v>
      </c>
      <c r="H33" s="38">
        <v>0</v>
      </c>
      <c r="I33" s="38">
        <v>0</v>
      </c>
    </row>
    <row r="34" spans="1:9" ht="26.45" customHeight="1" x14ac:dyDescent="0.2">
      <c r="A34" s="166" t="s">
        <v>147</v>
      </c>
      <c r="B34" s="202"/>
      <c r="C34" s="202"/>
      <c r="D34" s="202"/>
      <c r="E34" s="202"/>
      <c r="F34" s="202"/>
      <c r="G34" s="5">
        <v>26</v>
      </c>
      <c r="H34" s="29">
        <f>H29+H30+H31</f>
        <v>0</v>
      </c>
      <c r="I34" s="29">
        <f>I29+I30+I31</f>
        <v>0</v>
      </c>
    </row>
    <row r="35" spans="1:9" x14ac:dyDescent="0.2">
      <c r="A35" s="168" t="s">
        <v>127</v>
      </c>
      <c r="B35" s="168"/>
      <c r="C35" s="168"/>
      <c r="D35" s="168"/>
      <c r="E35" s="168"/>
      <c r="F35" s="168"/>
      <c r="G35" s="204"/>
      <c r="H35" s="204"/>
      <c r="I35" s="204"/>
    </row>
    <row r="36" spans="1:9" x14ac:dyDescent="0.2">
      <c r="A36" s="162" t="s">
        <v>148</v>
      </c>
      <c r="B36" s="201"/>
      <c r="C36" s="201"/>
      <c r="D36" s="201"/>
      <c r="E36" s="201"/>
      <c r="F36" s="201"/>
      <c r="G36" s="7">
        <v>27</v>
      </c>
      <c r="H36" s="38">
        <v>0</v>
      </c>
      <c r="I36" s="38">
        <v>0</v>
      </c>
    </row>
    <row r="37" spans="1:9" x14ac:dyDescent="0.2">
      <c r="A37" s="162" t="s">
        <v>149</v>
      </c>
      <c r="B37" s="201"/>
      <c r="C37" s="201"/>
      <c r="D37" s="201"/>
      <c r="E37" s="201"/>
      <c r="F37" s="201"/>
      <c r="G37" s="7">
        <v>28</v>
      </c>
      <c r="H37" s="38">
        <v>0</v>
      </c>
      <c r="I37" s="38">
        <v>0</v>
      </c>
    </row>
    <row r="38" spans="1:9" x14ac:dyDescent="0.2">
      <c r="A38" s="162" t="s">
        <v>150</v>
      </c>
      <c r="B38" s="201"/>
      <c r="C38" s="201"/>
      <c r="D38" s="201"/>
      <c r="E38" s="201"/>
      <c r="F38" s="201"/>
      <c r="G38" s="7">
        <v>29</v>
      </c>
      <c r="H38" s="38">
        <v>0</v>
      </c>
      <c r="I38" s="38">
        <v>0</v>
      </c>
    </row>
    <row r="39" spans="1:9" ht="27" customHeight="1" x14ac:dyDescent="0.2">
      <c r="A39" s="166" t="s">
        <v>183</v>
      </c>
      <c r="B39" s="202"/>
      <c r="C39" s="202"/>
      <c r="D39" s="202"/>
      <c r="E39" s="202"/>
      <c r="F39" s="202"/>
      <c r="G39" s="5">
        <v>30</v>
      </c>
      <c r="H39" s="29">
        <f>H36+H37+H38</f>
        <v>0</v>
      </c>
      <c r="I39" s="29">
        <f>I36+I37+I38</f>
        <v>0</v>
      </c>
    </row>
    <row r="40" spans="1:9" x14ac:dyDescent="0.2">
      <c r="A40" s="162" t="s">
        <v>152</v>
      </c>
      <c r="B40" s="201"/>
      <c r="C40" s="201"/>
      <c r="D40" s="201"/>
      <c r="E40" s="201"/>
      <c r="F40" s="201"/>
      <c r="G40" s="7">
        <v>31</v>
      </c>
      <c r="H40" s="38">
        <v>0</v>
      </c>
      <c r="I40" s="38">
        <v>0</v>
      </c>
    </row>
    <row r="41" spans="1:9" x14ac:dyDescent="0.2">
      <c r="A41" s="162" t="s">
        <v>153</v>
      </c>
      <c r="B41" s="201"/>
      <c r="C41" s="201"/>
      <c r="D41" s="201"/>
      <c r="E41" s="201"/>
      <c r="F41" s="201"/>
      <c r="G41" s="7">
        <v>32</v>
      </c>
      <c r="H41" s="38">
        <v>0</v>
      </c>
      <c r="I41" s="38">
        <v>0</v>
      </c>
    </row>
    <row r="42" spans="1:9" x14ac:dyDescent="0.2">
      <c r="A42" s="162" t="s">
        <v>154</v>
      </c>
      <c r="B42" s="201"/>
      <c r="C42" s="201"/>
      <c r="D42" s="201"/>
      <c r="E42" s="201"/>
      <c r="F42" s="201"/>
      <c r="G42" s="7">
        <v>33</v>
      </c>
      <c r="H42" s="38">
        <v>0</v>
      </c>
      <c r="I42" s="38">
        <v>0</v>
      </c>
    </row>
    <row r="43" spans="1:9" x14ac:dyDescent="0.2">
      <c r="A43" s="162" t="s">
        <v>155</v>
      </c>
      <c r="B43" s="201"/>
      <c r="C43" s="201"/>
      <c r="D43" s="201"/>
      <c r="E43" s="201"/>
      <c r="F43" s="201"/>
      <c r="G43" s="7">
        <v>34</v>
      </c>
      <c r="H43" s="38">
        <v>0</v>
      </c>
      <c r="I43" s="38">
        <v>0</v>
      </c>
    </row>
    <row r="44" spans="1:9" x14ac:dyDescent="0.2">
      <c r="A44" s="162" t="s">
        <v>156</v>
      </c>
      <c r="B44" s="201"/>
      <c r="C44" s="201"/>
      <c r="D44" s="201"/>
      <c r="E44" s="201"/>
      <c r="F44" s="201"/>
      <c r="G44" s="7">
        <v>35</v>
      </c>
      <c r="H44" s="38">
        <v>0</v>
      </c>
      <c r="I44" s="38">
        <v>0</v>
      </c>
    </row>
    <row r="45" spans="1:9" ht="27.6" customHeight="1" x14ac:dyDescent="0.2">
      <c r="A45" s="166" t="s">
        <v>184</v>
      </c>
      <c r="B45" s="202"/>
      <c r="C45" s="202"/>
      <c r="D45" s="202"/>
      <c r="E45" s="202"/>
      <c r="F45" s="202"/>
      <c r="G45" s="5">
        <v>36</v>
      </c>
      <c r="H45" s="29">
        <f>H40+H41+H42+H43+H44</f>
        <v>0</v>
      </c>
      <c r="I45" s="29">
        <f>I40+I41+I42+I43+I44</f>
        <v>0</v>
      </c>
    </row>
    <row r="46" spans="1:9" x14ac:dyDescent="0.2">
      <c r="A46" s="168" t="s">
        <v>158</v>
      </c>
      <c r="B46" s="201"/>
      <c r="C46" s="201"/>
      <c r="D46" s="201"/>
      <c r="E46" s="201"/>
      <c r="F46" s="201"/>
      <c r="G46" s="6">
        <v>37</v>
      </c>
      <c r="H46" s="38">
        <v>0</v>
      </c>
      <c r="I46" s="38">
        <v>0</v>
      </c>
    </row>
    <row r="47" spans="1:9" x14ac:dyDescent="0.2">
      <c r="A47" s="168" t="s">
        <v>159</v>
      </c>
      <c r="B47" s="201"/>
      <c r="C47" s="201"/>
      <c r="D47" s="201"/>
      <c r="E47" s="201"/>
      <c r="F47" s="201"/>
      <c r="G47" s="6">
        <v>38</v>
      </c>
      <c r="H47" s="38">
        <v>0</v>
      </c>
      <c r="I47" s="38">
        <v>0</v>
      </c>
    </row>
    <row r="48" spans="1:9" x14ac:dyDescent="0.2">
      <c r="A48" s="168" t="s">
        <v>160</v>
      </c>
      <c r="B48" s="201"/>
      <c r="C48" s="201"/>
      <c r="D48" s="201"/>
      <c r="E48" s="201"/>
      <c r="F48" s="201"/>
      <c r="G48" s="6">
        <v>39</v>
      </c>
      <c r="H48" s="38">
        <v>0</v>
      </c>
      <c r="I48" s="38">
        <v>0</v>
      </c>
    </row>
    <row r="49" spans="1:9" ht="15.6" customHeight="1" x14ac:dyDescent="0.2">
      <c r="A49" s="166" t="s">
        <v>161</v>
      </c>
      <c r="B49" s="202"/>
      <c r="C49" s="202"/>
      <c r="D49" s="202"/>
      <c r="E49" s="202"/>
      <c r="F49" s="202"/>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topLeftCell="A19" zoomScale="90" zoomScaleNormal="100" zoomScaleSheetLayoutView="90" workbookViewId="0">
      <selection activeCell="K32" sqref="K32"/>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0.42578125" style="48" customWidth="1"/>
    <col min="9" max="9" width="9.140625" style="48" customWidth="1"/>
    <col min="10" max="10" width="19.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8" t="s">
        <v>11</v>
      </c>
      <c r="B1" s="208"/>
      <c r="C1" s="209"/>
      <c r="D1" s="209"/>
      <c r="E1" s="209"/>
      <c r="F1" s="209"/>
      <c r="G1" s="209"/>
      <c r="H1" s="209"/>
      <c r="I1" s="209"/>
      <c r="J1" s="209"/>
      <c r="K1" s="209"/>
      <c r="L1" s="14"/>
    </row>
    <row r="2" spans="1:23" ht="15.75" x14ac:dyDescent="0.2">
      <c r="A2" s="16"/>
      <c r="B2" s="16"/>
      <c r="C2" s="40"/>
      <c r="D2" s="210" t="s">
        <v>12</v>
      </c>
      <c r="E2" s="210"/>
      <c r="F2" s="49">
        <v>43831</v>
      </c>
      <c r="G2" s="41" t="s">
        <v>0</v>
      </c>
      <c r="H2" s="49">
        <v>43921</v>
      </c>
      <c r="I2" s="40"/>
      <c r="J2" s="40"/>
      <c r="K2" s="42" t="s">
        <v>14</v>
      </c>
      <c r="L2" s="17"/>
      <c r="W2" s="12"/>
    </row>
    <row r="3" spans="1:23" ht="15.75" customHeight="1" x14ac:dyDescent="0.2">
      <c r="A3" s="205" t="s">
        <v>13</v>
      </c>
      <c r="B3" s="205" t="s">
        <v>205</v>
      </c>
      <c r="C3" s="206" t="s">
        <v>185</v>
      </c>
      <c r="D3" s="206"/>
      <c r="E3" s="206"/>
      <c r="F3" s="206"/>
      <c r="G3" s="206"/>
      <c r="H3" s="206"/>
      <c r="I3" s="206"/>
      <c r="J3" s="206" t="s">
        <v>186</v>
      </c>
      <c r="K3" s="211" t="s">
        <v>206</v>
      </c>
    </row>
    <row r="4" spans="1:23" ht="71.25" x14ac:dyDescent="0.2">
      <c r="A4" s="205"/>
      <c r="B4" s="207"/>
      <c r="C4" s="43" t="s">
        <v>187</v>
      </c>
      <c r="D4" s="43" t="s">
        <v>188</v>
      </c>
      <c r="E4" s="44" t="s">
        <v>189</v>
      </c>
      <c r="F4" s="44" t="s">
        <v>190</v>
      </c>
      <c r="G4" s="44" t="s">
        <v>191</v>
      </c>
      <c r="H4" s="44" t="s">
        <v>192</v>
      </c>
      <c r="I4" s="44" t="s">
        <v>193</v>
      </c>
      <c r="J4" s="206"/>
      <c r="K4" s="212"/>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1310533</v>
      </c>
      <c r="G6" s="46">
        <v>-22282590</v>
      </c>
      <c r="H6" s="46">
        <v>0</v>
      </c>
      <c r="I6" s="46">
        <v>0</v>
      </c>
      <c r="J6" s="46">
        <v>0</v>
      </c>
      <c r="K6" s="47">
        <f>SUM(C6:J6)</f>
        <v>39386124</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1310533</v>
      </c>
      <c r="G9" s="47">
        <f t="shared" si="1"/>
        <v>-22282590</v>
      </c>
      <c r="H9" s="47">
        <f t="shared" si="1"/>
        <v>0</v>
      </c>
      <c r="I9" s="47">
        <f t="shared" si="1"/>
        <v>0</v>
      </c>
      <c r="J9" s="47">
        <f t="shared" si="1"/>
        <v>0</v>
      </c>
      <c r="K9" s="47">
        <f t="shared" si="0"/>
        <v>39386124</v>
      </c>
    </row>
    <row r="10" spans="1:23" ht="15" x14ac:dyDescent="0.2">
      <c r="A10" s="19" t="s">
        <v>196</v>
      </c>
      <c r="B10" s="22">
        <v>5</v>
      </c>
      <c r="C10" s="46">
        <v>0</v>
      </c>
      <c r="D10" s="46">
        <v>0</v>
      </c>
      <c r="E10" s="46">
        <v>0</v>
      </c>
      <c r="F10" s="46">
        <v>1193751</v>
      </c>
      <c r="G10" s="46">
        <v>0</v>
      </c>
      <c r="H10" s="46">
        <v>0</v>
      </c>
      <c r="I10" s="46">
        <v>0</v>
      </c>
      <c r="J10" s="46">
        <v>0</v>
      </c>
      <c r="K10" s="47">
        <f t="shared" si="0"/>
        <v>1193751</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1193751</v>
      </c>
      <c r="G13" s="47">
        <f t="shared" si="2"/>
        <v>0</v>
      </c>
      <c r="H13" s="47">
        <f t="shared" si="2"/>
        <v>0</v>
      </c>
      <c r="I13" s="47">
        <f t="shared" si="2"/>
        <v>0</v>
      </c>
      <c r="J13" s="47">
        <f t="shared" si="2"/>
        <v>0</v>
      </c>
      <c r="K13" s="47">
        <f t="shared" si="0"/>
        <v>1193751</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-1310533</v>
      </c>
      <c r="G17" s="46">
        <v>1310533</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1193751</v>
      </c>
      <c r="G18" s="47">
        <f t="shared" si="3"/>
        <v>-20972057</v>
      </c>
      <c r="H18" s="47">
        <f t="shared" si="3"/>
        <v>0</v>
      </c>
      <c r="I18" s="47">
        <f t="shared" si="3"/>
        <v>0</v>
      </c>
      <c r="J18" s="47">
        <f t="shared" si="3"/>
        <v>0</v>
      </c>
      <c r="K18" s="47">
        <f t="shared" si="0"/>
        <v>40579875</v>
      </c>
    </row>
    <row r="19" spans="1:12" ht="30" x14ac:dyDescent="0.2">
      <c r="A19" s="20" t="s">
        <v>215</v>
      </c>
      <c r="B19" s="27">
        <v>14</v>
      </c>
      <c r="C19" s="46">
        <v>46357000</v>
      </c>
      <c r="D19" s="46">
        <v>13860181</v>
      </c>
      <c r="E19" s="46">
        <v>141000</v>
      </c>
      <c r="F19" s="46">
        <v>1193751</v>
      </c>
      <c r="G19" s="46">
        <v>-20972057</v>
      </c>
      <c r="H19" s="46">
        <v>0</v>
      </c>
      <c r="I19" s="46">
        <v>0</v>
      </c>
      <c r="J19" s="46">
        <v>0</v>
      </c>
      <c r="K19" s="47">
        <f t="shared" si="0"/>
        <v>40579875</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1193751</v>
      </c>
      <c r="G22" s="47">
        <f t="shared" si="4"/>
        <v>-20972057</v>
      </c>
      <c r="H22" s="47">
        <f t="shared" si="4"/>
        <v>0</v>
      </c>
      <c r="I22" s="47">
        <f t="shared" si="4"/>
        <v>0</v>
      </c>
      <c r="J22" s="47">
        <f t="shared" si="4"/>
        <v>0</v>
      </c>
      <c r="K22" s="47">
        <f t="shared" si="0"/>
        <v>40579875</v>
      </c>
    </row>
    <row r="23" spans="1:12" ht="15" x14ac:dyDescent="0.2">
      <c r="A23" s="19" t="s">
        <v>196</v>
      </c>
      <c r="B23" s="18">
        <v>18</v>
      </c>
      <c r="C23" s="46">
        <v>0</v>
      </c>
      <c r="D23" s="46">
        <v>0</v>
      </c>
      <c r="E23" s="46">
        <v>0</v>
      </c>
      <c r="F23" s="46">
        <v>371175</v>
      </c>
      <c r="G23" s="46">
        <v>0</v>
      </c>
      <c r="H23" s="46">
        <v>0</v>
      </c>
      <c r="I23" s="46">
        <v>0</v>
      </c>
      <c r="J23" s="46">
        <v>0</v>
      </c>
      <c r="K23" s="47">
        <f t="shared" si="0"/>
        <v>371175</v>
      </c>
    </row>
    <row r="24" spans="1:12" ht="42.7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0</v>
      </c>
      <c r="J25" s="46">
        <v>0</v>
      </c>
      <c r="K25" s="47">
        <v>0</v>
      </c>
    </row>
    <row r="26" spans="1:12" ht="30" x14ac:dyDescent="0.2">
      <c r="A26" s="23" t="s">
        <v>204</v>
      </c>
      <c r="B26" s="28">
        <v>21</v>
      </c>
      <c r="C26" s="47">
        <f>C23+C24+C25</f>
        <v>0</v>
      </c>
      <c r="D26" s="47">
        <f t="shared" ref="D26:J26" si="5">D23+D24+D25</f>
        <v>0</v>
      </c>
      <c r="E26" s="47">
        <f t="shared" si="5"/>
        <v>0</v>
      </c>
      <c r="F26" s="47">
        <f t="shared" si="5"/>
        <v>371175</v>
      </c>
      <c r="G26" s="47">
        <f t="shared" si="5"/>
        <v>0</v>
      </c>
      <c r="H26" s="47">
        <f t="shared" si="5"/>
        <v>0</v>
      </c>
      <c r="I26" s="47">
        <f t="shared" si="5"/>
        <v>0</v>
      </c>
      <c r="J26" s="47">
        <f t="shared" si="5"/>
        <v>0</v>
      </c>
      <c r="K26" s="47">
        <f t="shared" si="0"/>
        <v>371175</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-1193751</v>
      </c>
      <c r="G30" s="46">
        <v>1193750</v>
      </c>
      <c r="H30" s="46">
        <v>0</v>
      </c>
      <c r="I30" s="46">
        <v>0</v>
      </c>
      <c r="J30" s="46">
        <v>0</v>
      </c>
      <c r="K30" s="47">
        <f t="shared" si="0"/>
        <v>-1</v>
      </c>
    </row>
    <row r="31" spans="1:12" ht="30" x14ac:dyDescent="0.2">
      <c r="A31" s="23" t="s">
        <v>217</v>
      </c>
      <c r="B31" s="28">
        <v>26</v>
      </c>
      <c r="C31" s="47">
        <f>C30+C29+C28+C27+C26+C22</f>
        <v>46357000</v>
      </c>
      <c r="D31" s="47">
        <f t="shared" ref="D31:J31" si="6">D30+D29+D28+D27+D26+D22</f>
        <v>13860181</v>
      </c>
      <c r="E31" s="47">
        <f t="shared" si="6"/>
        <v>141000</v>
      </c>
      <c r="F31" s="47">
        <f t="shared" si="6"/>
        <v>371175</v>
      </c>
      <c r="G31" s="47">
        <f t="shared" si="6"/>
        <v>-19778307</v>
      </c>
      <c r="H31" s="47">
        <f t="shared" si="6"/>
        <v>0</v>
      </c>
      <c r="I31" s="47">
        <f t="shared" si="6"/>
        <v>0</v>
      </c>
      <c r="J31" s="47">
        <f t="shared" si="6"/>
        <v>0</v>
      </c>
      <c r="K31" s="47">
        <f t="shared" si="0"/>
        <v>40951049</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2"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workbookViewId="0">
      <selection activeCell="M20" sqref="M20"/>
    </sheetView>
  </sheetViews>
  <sheetFormatPr defaultRowHeight="12.75" x14ac:dyDescent="0.2"/>
  <sheetData>
    <row r="1" spans="1:9" x14ac:dyDescent="0.2">
      <c r="A1" s="213" t="s">
        <v>287</v>
      </c>
      <c r="B1" s="214"/>
      <c r="C1" s="214"/>
      <c r="D1" s="214"/>
      <c r="E1" s="214"/>
      <c r="F1" s="214"/>
      <c r="G1" s="214"/>
      <c r="H1" s="214"/>
      <c r="I1" s="214"/>
    </row>
    <row r="2" spans="1:9" x14ac:dyDescent="0.2">
      <c r="A2" s="214"/>
      <c r="B2" s="214"/>
      <c r="C2" s="214"/>
      <c r="D2" s="214"/>
      <c r="E2" s="214"/>
      <c r="F2" s="214"/>
      <c r="G2" s="214"/>
      <c r="H2" s="214"/>
      <c r="I2" s="214"/>
    </row>
    <row r="3" spans="1:9" x14ac:dyDescent="0.2">
      <c r="A3" s="214"/>
      <c r="B3" s="214"/>
      <c r="C3" s="214"/>
      <c r="D3" s="214"/>
      <c r="E3" s="214"/>
      <c r="F3" s="214"/>
      <c r="G3" s="214"/>
      <c r="H3" s="214"/>
      <c r="I3" s="214"/>
    </row>
    <row r="4" spans="1:9" x14ac:dyDescent="0.2">
      <c r="A4" s="214"/>
      <c r="B4" s="214"/>
      <c r="C4" s="214"/>
      <c r="D4" s="214"/>
      <c r="E4" s="214"/>
      <c r="F4" s="214"/>
      <c r="G4" s="214"/>
      <c r="H4" s="214"/>
      <c r="I4" s="214"/>
    </row>
    <row r="5" spans="1:9" x14ac:dyDescent="0.2">
      <c r="A5" s="214"/>
      <c r="B5" s="214"/>
      <c r="C5" s="214"/>
      <c r="D5" s="214"/>
      <c r="E5" s="214"/>
      <c r="F5" s="214"/>
      <c r="G5" s="214"/>
      <c r="H5" s="214"/>
      <c r="I5" s="214"/>
    </row>
    <row r="6" spans="1:9" x14ac:dyDescent="0.2">
      <c r="A6" s="214"/>
      <c r="B6" s="214"/>
      <c r="C6" s="214"/>
      <c r="D6" s="214"/>
      <c r="E6" s="214"/>
      <c r="F6" s="214"/>
      <c r="G6" s="214"/>
      <c r="H6" s="214"/>
      <c r="I6" s="214"/>
    </row>
    <row r="7" spans="1:9" x14ac:dyDescent="0.2">
      <c r="A7" s="214"/>
      <c r="B7" s="214"/>
      <c r="C7" s="214"/>
      <c r="D7" s="214"/>
      <c r="E7" s="214"/>
      <c r="F7" s="214"/>
      <c r="G7" s="214"/>
      <c r="H7" s="214"/>
      <c r="I7" s="214"/>
    </row>
    <row r="8" spans="1:9" x14ac:dyDescent="0.2">
      <c r="A8" s="214"/>
      <c r="B8" s="214"/>
      <c r="C8" s="214"/>
      <c r="D8" s="214"/>
      <c r="E8" s="214"/>
      <c r="F8" s="214"/>
      <c r="G8" s="214"/>
      <c r="H8" s="214"/>
      <c r="I8" s="214"/>
    </row>
    <row r="9" spans="1:9" x14ac:dyDescent="0.2">
      <c r="A9" s="214"/>
      <c r="B9" s="214"/>
      <c r="C9" s="214"/>
      <c r="D9" s="214"/>
      <c r="E9" s="214"/>
      <c r="F9" s="214"/>
      <c r="G9" s="214"/>
      <c r="H9" s="214"/>
      <c r="I9" s="214"/>
    </row>
    <row r="10" spans="1:9" x14ac:dyDescent="0.2">
      <c r="A10" s="214"/>
      <c r="B10" s="214"/>
      <c r="C10" s="214"/>
      <c r="D10" s="214"/>
      <c r="E10" s="214"/>
      <c r="F10" s="214"/>
      <c r="G10" s="214"/>
      <c r="H10" s="214"/>
      <c r="I10" s="214"/>
    </row>
    <row r="11" spans="1:9" x14ac:dyDescent="0.2">
      <c r="A11" s="214"/>
      <c r="B11" s="214"/>
      <c r="C11" s="214"/>
      <c r="D11" s="214"/>
      <c r="E11" s="214"/>
      <c r="F11" s="214"/>
      <c r="G11" s="214"/>
      <c r="H11" s="214"/>
      <c r="I11" s="214"/>
    </row>
    <row r="12" spans="1:9" x14ac:dyDescent="0.2">
      <c r="A12" s="214"/>
      <c r="B12" s="214"/>
      <c r="C12" s="214"/>
      <c r="D12" s="214"/>
      <c r="E12" s="214"/>
      <c r="F12" s="214"/>
      <c r="G12" s="214"/>
      <c r="H12" s="214"/>
      <c r="I12" s="214"/>
    </row>
    <row r="13" spans="1:9" x14ac:dyDescent="0.2">
      <c r="A13" s="214"/>
      <c r="B13" s="214"/>
      <c r="C13" s="214"/>
      <c r="D13" s="214"/>
      <c r="E13" s="214"/>
      <c r="F13" s="214"/>
      <c r="G13" s="214"/>
      <c r="H13" s="214"/>
      <c r="I13" s="214"/>
    </row>
    <row r="14" spans="1:9" x14ac:dyDescent="0.2">
      <c r="A14" s="214"/>
      <c r="B14" s="214"/>
      <c r="C14" s="214"/>
      <c r="D14" s="214"/>
      <c r="E14" s="214"/>
      <c r="F14" s="214"/>
      <c r="G14" s="214"/>
      <c r="H14" s="214"/>
      <c r="I14" s="214"/>
    </row>
    <row r="15" spans="1:9" x14ac:dyDescent="0.2">
      <c r="A15" s="214"/>
      <c r="B15" s="214"/>
      <c r="C15" s="214"/>
      <c r="D15" s="214"/>
      <c r="E15" s="214"/>
      <c r="F15" s="214"/>
      <c r="G15" s="214"/>
      <c r="H15" s="214"/>
      <c r="I15" s="214"/>
    </row>
    <row r="16" spans="1:9" x14ac:dyDescent="0.2">
      <c r="A16" s="214"/>
      <c r="B16" s="214"/>
      <c r="C16" s="214"/>
      <c r="D16" s="214"/>
      <c r="E16" s="214"/>
      <c r="F16" s="214"/>
      <c r="G16" s="214"/>
      <c r="H16" s="214"/>
      <c r="I16" s="214"/>
    </row>
    <row r="17" spans="1:9" x14ac:dyDescent="0.2">
      <c r="A17" s="214"/>
      <c r="B17" s="214"/>
      <c r="C17" s="214"/>
      <c r="D17" s="214"/>
      <c r="E17" s="214"/>
      <c r="F17" s="214"/>
      <c r="G17" s="214"/>
      <c r="H17" s="214"/>
      <c r="I17" s="214"/>
    </row>
    <row r="18" spans="1:9" x14ac:dyDescent="0.2">
      <c r="A18" s="214"/>
      <c r="B18" s="214"/>
      <c r="C18" s="214"/>
      <c r="D18" s="214"/>
      <c r="E18" s="214"/>
      <c r="F18" s="214"/>
      <c r="G18" s="214"/>
      <c r="H18" s="214"/>
      <c r="I18" s="214"/>
    </row>
    <row r="19" spans="1:9" x14ac:dyDescent="0.2">
      <c r="A19" s="214"/>
      <c r="B19" s="214"/>
      <c r="C19" s="214"/>
      <c r="D19" s="214"/>
      <c r="E19" s="214"/>
      <c r="F19" s="214"/>
      <c r="G19" s="214"/>
      <c r="H19" s="214"/>
      <c r="I19" s="214"/>
    </row>
    <row r="20" spans="1:9" x14ac:dyDescent="0.2">
      <c r="A20" s="214"/>
      <c r="B20" s="214"/>
      <c r="C20" s="214"/>
      <c r="D20" s="214"/>
      <c r="E20" s="214"/>
      <c r="F20" s="214"/>
      <c r="G20" s="214"/>
      <c r="H20" s="214"/>
      <c r="I20" s="214"/>
    </row>
    <row r="21" spans="1:9" x14ac:dyDescent="0.2">
      <c r="A21" s="214"/>
      <c r="B21" s="214"/>
      <c r="C21" s="214"/>
      <c r="D21" s="214"/>
      <c r="E21" s="214"/>
      <c r="F21" s="214"/>
      <c r="G21" s="214"/>
      <c r="H21" s="214"/>
      <c r="I21" s="214"/>
    </row>
    <row r="22" spans="1:9" x14ac:dyDescent="0.2">
      <c r="A22" s="214"/>
      <c r="B22" s="214"/>
      <c r="C22" s="214"/>
      <c r="D22" s="214"/>
      <c r="E22" s="214"/>
      <c r="F22" s="214"/>
      <c r="G22" s="214"/>
      <c r="H22" s="214"/>
      <c r="I22" s="214"/>
    </row>
    <row r="23" spans="1:9" x14ac:dyDescent="0.2">
      <c r="A23" s="214"/>
      <c r="B23" s="214"/>
      <c r="C23" s="214"/>
      <c r="D23" s="214"/>
      <c r="E23" s="214"/>
      <c r="F23" s="214"/>
      <c r="G23" s="214"/>
      <c r="H23" s="214"/>
      <c r="I23" s="214"/>
    </row>
    <row r="24" spans="1:9" x14ac:dyDescent="0.2">
      <c r="A24" s="214"/>
      <c r="B24" s="214"/>
      <c r="C24" s="214"/>
      <c r="D24" s="214"/>
      <c r="E24" s="214"/>
      <c r="F24" s="214"/>
      <c r="G24" s="214"/>
      <c r="H24" s="214"/>
      <c r="I24" s="214"/>
    </row>
    <row r="25" spans="1:9" x14ac:dyDescent="0.2">
      <c r="A25" s="214"/>
      <c r="B25" s="214"/>
      <c r="C25" s="214"/>
      <c r="D25" s="214"/>
      <c r="E25" s="214"/>
      <c r="F25" s="214"/>
      <c r="G25" s="214"/>
      <c r="H25" s="214"/>
      <c r="I25" s="214"/>
    </row>
    <row r="26" spans="1:9" x14ac:dyDescent="0.2">
      <c r="A26" s="214"/>
      <c r="B26" s="214"/>
      <c r="C26" s="214"/>
      <c r="D26" s="214"/>
      <c r="E26" s="214"/>
      <c r="F26" s="214"/>
      <c r="G26" s="214"/>
      <c r="H26" s="214"/>
      <c r="I26" s="214"/>
    </row>
    <row r="27" spans="1:9" x14ac:dyDescent="0.2">
      <c r="A27" s="214"/>
      <c r="B27" s="214"/>
      <c r="C27" s="214"/>
      <c r="D27" s="214"/>
      <c r="E27" s="214"/>
      <c r="F27" s="214"/>
      <c r="G27" s="214"/>
      <c r="H27" s="214"/>
      <c r="I27" s="214"/>
    </row>
    <row r="28" spans="1:9" x14ac:dyDescent="0.2">
      <c r="A28" s="214"/>
      <c r="B28" s="214"/>
      <c r="C28" s="214"/>
      <c r="D28" s="214"/>
      <c r="E28" s="214"/>
      <c r="F28" s="214"/>
      <c r="G28" s="214"/>
      <c r="H28" s="214"/>
      <c r="I28" s="214"/>
    </row>
    <row r="29" spans="1:9" x14ac:dyDescent="0.2">
      <c r="A29" s="214"/>
      <c r="B29" s="214"/>
      <c r="C29" s="214"/>
      <c r="D29" s="214"/>
      <c r="E29" s="214"/>
      <c r="F29" s="214"/>
      <c r="G29" s="214"/>
      <c r="H29" s="214"/>
      <c r="I29" s="214"/>
    </row>
    <row r="30" spans="1:9" x14ac:dyDescent="0.2">
      <c r="A30" s="214"/>
      <c r="B30" s="214"/>
      <c r="C30" s="214"/>
      <c r="D30" s="214"/>
      <c r="E30" s="214"/>
      <c r="F30" s="214"/>
      <c r="G30" s="214"/>
      <c r="H30" s="214"/>
      <c r="I30" s="214"/>
    </row>
    <row r="31" spans="1:9" x14ac:dyDescent="0.2">
      <c r="A31" s="214"/>
      <c r="B31" s="214"/>
      <c r="C31" s="214"/>
      <c r="D31" s="214"/>
      <c r="E31" s="214"/>
      <c r="F31" s="214"/>
      <c r="G31" s="214"/>
      <c r="H31" s="214"/>
      <c r="I31" s="214"/>
    </row>
    <row r="32" spans="1:9" x14ac:dyDescent="0.2">
      <c r="A32" s="214"/>
      <c r="B32" s="214"/>
      <c r="C32" s="214"/>
      <c r="D32" s="214"/>
      <c r="E32" s="214"/>
      <c r="F32" s="214"/>
      <c r="G32" s="214"/>
      <c r="H32" s="214"/>
      <c r="I32" s="214"/>
    </row>
    <row r="33" spans="1:9" x14ac:dyDescent="0.2">
      <c r="A33" s="214"/>
      <c r="B33" s="214"/>
      <c r="C33" s="214"/>
      <c r="D33" s="214"/>
      <c r="E33" s="214"/>
      <c r="F33" s="214"/>
      <c r="G33" s="214"/>
      <c r="H33" s="214"/>
      <c r="I33" s="214"/>
    </row>
    <row r="34" spans="1:9" x14ac:dyDescent="0.2">
      <c r="A34" s="214"/>
      <c r="B34" s="214"/>
      <c r="C34" s="214"/>
      <c r="D34" s="214"/>
      <c r="E34" s="214"/>
      <c r="F34" s="214"/>
      <c r="G34" s="214"/>
      <c r="H34" s="214"/>
      <c r="I34" s="214"/>
    </row>
    <row r="35" spans="1:9" x14ac:dyDescent="0.2">
      <c r="A35" s="214"/>
      <c r="B35" s="214"/>
      <c r="C35" s="214"/>
      <c r="D35" s="214"/>
      <c r="E35" s="214"/>
      <c r="F35" s="214"/>
      <c r="G35" s="214"/>
      <c r="H35" s="214"/>
      <c r="I35" s="214"/>
    </row>
    <row r="36" spans="1:9" x14ac:dyDescent="0.2">
      <c r="A36" s="214"/>
      <c r="B36" s="214"/>
      <c r="C36" s="214"/>
      <c r="D36" s="214"/>
      <c r="E36" s="214"/>
      <c r="F36" s="214"/>
      <c r="G36" s="214"/>
      <c r="H36" s="214"/>
      <c r="I36" s="214"/>
    </row>
    <row r="37" spans="1:9" x14ac:dyDescent="0.2">
      <c r="A37" s="214"/>
      <c r="B37" s="214"/>
      <c r="C37" s="214"/>
      <c r="D37" s="214"/>
      <c r="E37" s="214"/>
      <c r="F37" s="214"/>
      <c r="G37" s="214"/>
      <c r="H37" s="214"/>
      <c r="I37" s="214"/>
    </row>
    <row r="38" spans="1:9" x14ac:dyDescent="0.2">
      <c r="A38" s="214"/>
      <c r="B38" s="214"/>
      <c r="C38" s="214"/>
      <c r="D38" s="214"/>
      <c r="E38" s="214"/>
      <c r="F38" s="214"/>
      <c r="G38" s="214"/>
      <c r="H38" s="214"/>
      <c r="I38" s="214"/>
    </row>
    <row r="39" spans="1:9" x14ac:dyDescent="0.2">
      <c r="A39" s="214"/>
      <c r="B39" s="214"/>
      <c r="C39" s="214"/>
      <c r="D39" s="214"/>
      <c r="E39" s="214"/>
      <c r="F39" s="214"/>
      <c r="G39" s="214"/>
      <c r="H39" s="214"/>
      <c r="I39" s="214"/>
    </row>
    <row r="40" spans="1:9" x14ac:dyDescent="0.2">
      <c r="A40" s="214"/>
      <c r="B40" s="214"/>
      <c r="C40" s="214"/>
      <c r="D40" s="214"/>
      <c r="E40" s="214"/>
      <c r="F40" s="214"/>
      <c r="G40" s="214"/>
      <c r="H40" s="214"/>
      <c r="I40" s="2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2020-01-30T11:24:00Z</cp:lastPrinted>
  <dcterms:created xsi:type="dcterms:W3CDTF">2008-10-17T11:51:54Z</dcterms:created>
  <dcterms:modified xsi:type="dcterms:W3CDTF">2020-04-21T07:14:12Z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