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2-23 Financijski izvještaji - 4Q 2021\word\KD FINAL excel i xml\"/>
    </mc:Choice>
  </mc:AlternateContent>
  <xr:revisionPtr revIDLastSave="0" documentId="13_ncr:1_{EAEA3A7E-157F-4310-A5F2-14F16A57ACBB}"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6" i="22" l="1"/>
  <c r="K7" i="22"/>
  <c r="K8" i="22"/>
  <c r="C22" i="22"/>
  <c r="D22" i="22"/>
  <c r="E22" i="22"/>
  <c r="F22" i="22"/>
  <c r="G22" i="22"/>
  <c r="H22" i="22"/>
  <c r="I22" i="22"/>
  <c r="J22" i="22"/>
  <c r="I60" i="19" l="1"/>
  <c r="H60" i="19"/>
  <c r="K28" i="22" l="1"/>
  <c r="C26" i="22"/>
  <c r="C13" i="22"/>
  <c r="C9" i="22"/>
  <c r="H49" i="21"/>
  <c r="H45" i="21"/>
  <c r="H39" i="21"/>
  <c r="H31" i="21"/>
  <c r="H34" i="21" s="1"/>
  <c r="H25" i="21"/>
  <c r="H28" i="21" s="1"/>
  <c r="I19" i="21"/>
  <c r="H12" i="21"/>
  <c r="H43" i="20"/>
  <c r="H37" i="20"/>
  <c r="H32" i="20"/>
  <c r="H28" i="20"/>
  <c r="H21" i="20"/>
  <c r="H15" i="20"/>
  <c r="C31" i="22" l="1"/>
  <c r="C18" i="22"/>
  <c r="H42" i="19" l="1"/>
  <c r="H35" i="19"/>
  <c r="H30" i="19"/>
  <c r="H24" i="19"/>
  <c r="H21" i="19"/>
  <c r="H16" i="19"/>
  <c r="H9" i="19"/>
  <c r="H48" i="18"/>
  <c r="H39" i="18"/>
  <c r="H36"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I13" i="22"/>
  <c r="J13" i="22"/>
  <c r="K14" i="22"/>
  <c r="K30" i="22"/>
  <c r="K29" i="22"/>
  <c r="K27" i="22"/>
  <c r="J26" i="22"/>
  <c r="H26" i="22"/>
  <c r="G26" i="22"/>
  <c r="E26" i="22"/>
  <c r="D26" i="22"/>
  <c r="K24" i="22"/>
  <c r="K21" i="22"/>
  <c r="K20" i="22"/>
  <c r="K19" i="22"/>
  <c r="K17" i="22"/>
  <c r="K16" i="22"/>
  <c r="K15" i="22"/>
  <c r="I49" i="21"/>
  <c r="I45" i="21"/>
  <c r="I39" i="21"/>
  <c r="I31" i="21"/>
  <c r="I34" i="21" s="1"/>
  <c r="I25" i="21"/>
  <c r="I28" i="21" s="1"/>
  <c r="H19" i="21"/>
  <c r="I12" i="21"/>
  <c r="I42" i="19"/>
  <c r="I35" i="19"/>
  <c r="I30" i="19"/>
  <c r="I24" i="19"/>
  <c r="I21" i="19"/>
  <c r="I16" i="19"/>
  <c r="I9" i="19"/>
  <c r="H18" i="22" l="1"/>
  <c r="H51" i="19"/>
  <c r="H53" i="19" s="1"/>
  <c r="H61" i="19" s="1"/>
  <c r="H33" i="18"/>
  <c r="G18" i="22"/>
  <c r="J18" i="22"/>
  <c r="I18" i="22"/>
  <c r="H31" i="22"/>
  <c r="F18" i="22"/>
  <c r="K22" i="22"/>
  <c r="E18" i="22"/>
  <c r="K13" i="22"/>
  <c r="D31" i="22"/>
  <c r="D18" i="22"/>
  <c r="K9" i="22"/>
  <c r="J31" i="22"/>
  <c r="G31" i="22"/>
  <c r="E31" i="22"/>
  <c r="I20" i="19"/>
  <c r="I8" i="19"/>
  <c r="H64" i="19" l="1"/>
  <c r="I49" i="19"/>
  <c r="I48" i="19"/>
  <c r="K18" i="22"/>
  <c r="I51" i="19" l="1"/>
  <c r="I53" i="19" s="1"/>
  <c r="I61" i="19" l="1"/>
  <c r="I64" i="19" l="1"/>
  <c r="I27" i="18" l="1"/>
  <c r="I48" i="18"/>
  <c r="J30" i="19" l="1"/>
  <c r="J9" i="19"/>
  <c r="J42" i="19"/>
  <c r="J24" i="19"/>
  <c r="J35" i="19"/>
  <c r="K24" i="19" l="1"/>
  <c r="K35" i="19"/>
  <c r="K9" i="19"/>
  <c r="K30" i="19"/>
  <c r="K42" i="19"/>
  <c r="I21" i="18" l="1"/>
  <c r="I20" i="18" s="1"/>
  <c r="J16" i="19"/>
  <c r="J8" i="19" s="1"/>
  <c r="J48" i="19" s="1"/>
  <c r="J21" i="19"/>
  <c r="J20" i="19" s="1"/>
  <c r="J49" i="19" s="1"/>
  <c r="I16" i="18"/>
  <c r="J51" i="19" l="1"/>
  <c r="J53" i="19" s="1"/>
  <c r="I10" i="18"/>
  <c r="I8" i="18" s="1"/>
  <c r="I33" i="18" s="1"/>
  <c r="K16" i="19"/>
  <c r="K8" i="19" s="1"/>
  <c r="K48" i="19" s="1"/>
  <c r="K21" i="19"/>
  <c r="K20" i="19" s="1"/>
  <c r="K49" i="19" s="1"/>
  <c r="K51" i="19" l="1"/>
  <c r="K53" i="19" s="1"/>
  <c r="F26" i="22" l="1"/>
  <c r="K23" i="22"/>
  <c r="F31" i="22" l="1"/>
  <c r="J60" i="19" l="1"/>
  <c r="J61" i="19" s="1"/>
  <c r="J64" i="19" s="1"/>
  <c r="K60" i="19" l="1"/>
  <c r="K61" i="19" s="1"/>
  <c r="K64" i="19" s="1"/>
  <c r="K25" i="22"/>
  <c r="I26" i="22"/>
  <c r="I39" i="18"/>
  <c r="I36" i="18" s="1"/>
  <c r="I58" i="18" s="1"/>
  <c r="I31" i="22" l="1"/>
  <c r="K31" i="22" s="1"/>
  <c r="K26" i="22"/>
  <c r="I61" i="18" l="1"/>
  <c r="H47" i="20" l="1"/>
  <c r="I37" i="20" l="1"/>
  <c r="I28" i="20" l="1"/>
  <c r="I32" i="20"/>
  <c r="I43" i="20" l="1"/>
  <c r="I21" i="20" l="1"/>
  <c r="I15" i="20" l="1"/>
  <c r="I47" i="20" l="1"/>
</calcChain>
</file>

<file path=xl/sharedStrings.xml><?xml version="1.0" encoding="utf-8"?>
<sst xmlns="http://schemas.openxmlformats.org/spreadsheetml/2006/main" count="402" uniqueCount="393">
  <si>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</si>
  <si>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</si>
  <si>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</si>
  <si>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</si>
  <si>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</si>
  <si>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</si>
  <si>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</si>
  <si>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</si>
  <si>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</si>
  <si>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</si>
  <si>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</si>
  <si>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</si>
  <si>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</si>
  <si>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</si>
  <si>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</si>
  <si>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</si>
  <si>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</si>
  <si>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</si>
  <si>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</si>
  <si>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</si>
  <si>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</si>
  <si>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</si>
  <si>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</si>
  <si>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</si>
  <si>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</si>
  <si>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</si>
  <si>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</si>
  <si>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</si>
  <si>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</si>
  <si>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</si>
  <si>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</si>
  <si>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</si>
  <si>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</si>
  <si>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</si>
  <si>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</si>
  <si>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</si>
  <si>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</si>
  <si>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</si>
  <si>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</si>
  <si>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</si>
  <si>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</si>
  <si>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</si>
  <si>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</si>
  <si>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</si>
  <si>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</si>
  <si>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</si>
  <si>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</si>
  <si>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</si>
  <si>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</si>
  <si>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</si>
  <si>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</si>
  <si>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</si>
  <si>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</si>
  <si>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</si>
  <si>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</si>
  <si>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</si>
  <si>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</si>
  <si>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</si>
  <si>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</si>
  <si>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</si>
  <si>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</si>
  <si>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</si>
  <si>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</si>
  <si>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</si>
  <si>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</si>
  <si>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</si>
  <si>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</si>
  <si>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</si>
  <si>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</si>
  <si>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</si>
  <si>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</si>
  <si>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</si>
  <si>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</si>
  <si>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</si>
  <si>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</si>
  <si>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</si>
  <si>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</si>
  <si>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</si>
  <si>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</si>
  <si>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</si>
  <si>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</si>
  <si>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</si>
  <si>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</si>
  <si>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</si>
  <si>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</si>
  <si>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</si>
  <si>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</si>
  <si>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</si>
  <si>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</si>
  <si>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</si>
  <si>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</si>
  <si>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</si>
  <si>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</si>
  <si>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</si>
  <si>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</si>
  <si>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</si>
  <si>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</si>
  <si>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</si>
  <si>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</si>
  <si>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</si>
  <si>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</si>
  <si>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</si>
  <si>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</si>
  <si>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</si>
  <si>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</si>
  <si>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</si>
  <si>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</si>
  <si>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</si>
  <si>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</si>
  <si>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</si>
  <si>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</si>
  <si>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</si>
  <si>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</si>
  <si>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</si>
  <si>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</si>
  <si>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</si>
  <si>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</si>
  <si>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</si>
  <si>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</si>
  <si>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</si>
  <si>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</si>
  <si>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</si>
  <si>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</si>
  <si>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</si>
  <si>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</si>
  <si>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</si>
  <si>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</si>
  <si>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</si>
  <si>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</si>
  <si>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</si>
  <si>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</si>
  <si>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</si>
  <si>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</si>
  <si>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</si>
  <si>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</si>
  <si>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</si>
  <si>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</si>
  <si>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</si>
  <si>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</si>
  <si>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</si>
  <si>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</si>
  <si>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</si>
  <si>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</si>
  <si>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</si>
  <si>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</si>
  <si>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</si>
  <si>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</si>
  <si>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</si>
  <si>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</si>
  <si>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</si>
  <si>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</si>
  <si>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</si>
  <si>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</si>
  <si>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</si>
  <si>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</si>
  <si>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</si>
  <si>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</si>
  <si>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</si>
  <si>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</si>
  <si>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</si>
  <si>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</si>
  <si>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</si>
  <si>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</si>
  <si>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</si>
  <si>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</si>
  <si>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</si>
  <si>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</si>
  <si>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</si>
  <si>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</si>
  <si>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</si>
  <si>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</si>
  <si>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</si>
  <si>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</si>
  <si>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</si>
  <si>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</si>
  <si>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</si>
  <si>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</si>
  <si>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</si>
  <si>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</si>
  <si>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</si>
  <si>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</si>
  <si>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</si>
  <si>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</si>
  <si>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</si>
  <si>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</si>
  <si>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</si>
  <si>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</si>
  <si>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</si>
  <si>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</si>
  <si>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</si>
  <si>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</si>
  <si>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</si>
  <si>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</si>
  <si>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</si>
  <si>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</si>
  <si>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</si>
  <si>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</si>
  <si>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</si>
  <si>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</si>
  <si>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</si>
  <si>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</si>
  <si>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</si>
  <si>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</si>
  <si>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</si>
  <si>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</si>
  <si>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</si>
  <si>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</si>
  <si>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</si>
  <si>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</si>
  <si>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</si>
  <si>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</si>
  <si>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</si>
  <si>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</si>
  <si>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</si>
  <si>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</si>
  <si>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</si>
  <si>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</si>
  <si>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</si>
  <si>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</si>
  <si>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</si>
  <si>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</si>
  <si>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</si>
  <si>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</si>
  <si>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</si>
  <si>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</si>
  <si>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</si>
  <si>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</si>
  <si>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</si>
  <si>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</si>
  <si>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</si>
  <si>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</si>
  <si>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</si>
  <si>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</si>
  <si>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</si>
  <si>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</si>
  <si>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</si>
  <si>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</si>
  <si>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</si>
  <si>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</si>
  <si>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</si>
  <si>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</si>
  <si>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</si>
  <si>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</si>
  <si>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</si>
  <si>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</si>
  <si>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</si>
  <si>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</si>
  <si>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</si>
  <si>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</si>
  <si>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</si>
  <si>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</si>
  <si>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</si>
  <si>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</si>
  <si>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</si>
  <si>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</si>
  <si>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</si>
  <si>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</si>
  <si>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</si>
  <si>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</si>
  <si>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</si>
  <si>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</si>
  <si>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</si>
  <si>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</si>
  <si>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</si>
  <si>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</si>
  <si>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</si>
  <si>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</si>
  <si>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</si>
  <si>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</si>
  <si>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</si>
  <si>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</si>
  <si>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</si>
  <si>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</si>
  <si>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</si>
  <si>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</si>
  <si>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</si>
  <si>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</si>
  <si>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</si>
  <si>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</si>
  <si>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</si>
  <si>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</si>
  <si>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</si>
  <si>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</si>
  <si>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</si>
  <si>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</si>
  <si>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</si>
  <si>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</si>
  <si>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</si>
  <si>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</si>
  <si>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</si>
  <si>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</si>
  <si>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</si>
  <si>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</si>
  <si>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</si>
  <si>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</si>
  <si>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</si>
  <si>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</si>
  <si>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</si>
  <si>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</si>
  <si>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</si>
  <si>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</si>
  <si>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</si>
  <si>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</si>
  <si>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</si>
  <si>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</si>
  <si>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</si>
  <si>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</si>
  <si>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</si>
  <si>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</si>
  <si>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</si>
  <si>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</si>
  <si>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</si>
  <si>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</si>
  <si>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</si>
  <si>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</si>
  <si>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</si>
  <si>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</si>
  <si>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</si>
  <si>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</si>
  <si>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</si>
  <si>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</si>
  <si>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</si>
  <si>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</si>
  <si>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</si>
  <si>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</si>
  <si>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</si>
  <si>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</si>
  <si>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</si>
  <si>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</si>
  <si>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</si>
  <si>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</si>
  <si>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</si>
  <si>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</si>
  <si>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</si>
  <si>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</si>
  <si>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</si>
  <si>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</si>
  <si>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</si>
  <si>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31.12.2021</t>
  </si>
  <si>
    <t>for the period 01.01.2021 to 31.12.2021</t>
  </si>
  <si>
    <t>For the period 1.1.2021 to 31.12.2021</t>
  </si>
  <si>
    <t>for the period 1.1.2021. to 31.12.2021</t>
  </si>
  <si>
    <t>Attachment 1:</t>
  </si>
  <si>
    <t>P&amp;L item (IFRS)</t>
  </si>
  <si>
    <t>Amount
HRK'000</t>
  </si>
  <si>
    <t>P&amp;L item (GFI)</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</si>
  <si>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</si>
  <si>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</si>
  <si>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</si>
  <si>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</si>
  <si>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</si>
  <si>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</si>
  <si>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</si>
  <si>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</si>
  <si>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</si>
  <si>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</si>
  <si>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</si>
  <si>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</si>
  <si>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</si>
  <si>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</si>
  <si>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</si>
  <si>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</si>
  <si>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</si>
  <si>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</si>
  <si>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</si>
  <si>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</si>
  <si>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</si>
  <si>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</si>
  <si>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</si>
  <si>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</si>
  <si>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</si>
  <si>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</si>
  <si>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</si>
  <si>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</si>
  <si>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</si>
  <si>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</si>
  <si>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</si>
  <si>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</si>
  <si>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t>
  </si>
  <si>
    <t>Attachment 2:</t>
  </si>
  <si>
    <t>The provision for deferred taxes, amount of the deferred taxes at the beginning and at the end of the financial year and movement through the year</t>
  </si>
  <si>
    <t>1.1.2021
HRK'000</t>
  </si>
  <si>
    <t>Increase
HRK'000</t>
  </si>
  <si>
    <t>Decrease
HRK'000</t>
  </si>
  <si>
    <t>Deferred tax assets</t>
  </si>
  <si>
    <t>Deferred tax liabilities</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</si>
  <si>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1.1.2021 - 31.12.2021
Sort of report:     Consolidated
</t>
    </r>
    <r>
      <rPr>
        <sz val="10"/>
        <rFont val="Arial"/>
        <family val="2"/>
        <charset val="238"/>
      </rPr>
      <t xml:space="preserve">
1.	Reporting entity 
Zagrebačka burza d.d. (“the Company”) is a company domiciled in the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financial assets at fair value through other comprehensive income which are measured at fair value and buildings and land that are measured at fer value.
Detailed information on the basis for preparation of the financial statements are provided in the Note to the consolidated financial statements No. 2 presented in the Annual Report on Group Status and Business Activities in 2020 available on the internet page www.zse.hr (further: Annual Report for the Group).
Significant accounting policies
The interim financial statements for the reporting period are prepared applying the same accounting policies as in the latest annual consolidated financial statements presented in the Annual Report on Group Status and Business Activities in 2020 available on the internet page www.zse.hr (further: Annual Report for the Group).
Disclosure of information required by IFRSs that are not presented elsewhere in the statement of financial position, statement of comprehensive income, statement of cash flows and statement of changes in equity
Information required by IFRSs that are not presented elsewhere in the consolidated statement of financial position, statement of comprehensive income, statement of cash flows and statement of changes in equity are disclosed in Consolidated unaudited financial result for period 1.1. to 31.12.2021 (further: Consolidated result for 4th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of 31 December 2021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Consolidated result for for 4th quarter 2021 (www.zse.hr).
Besides the above-mentioned notes, we are describing the differences in classification between incomes and expenditures as presented in the audited consolidated financial statements and Notes to the consolidated financial statements and incomes and expenditures presented in this TFI form:
(a) income from assigning and administering LEIs is, in accordance with the Groups accounting policies reported in other income (AOP 12) in the amount of HRK 369 thousand 
(b) other differences between the information presented in the consolidated financial statements in TFI form compared to the classification of the information in the audited consolidated financial statements for 2020 are presented in the Attachment to these notes.
5.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6.	Average number of employees during the reporting period 
The average amount of employees during the reporting period is 37.
7.	Capitalized costs of salaries during the reporting period
The Group did not capitalize salaries during the reporting period.
8.	Deferred taxes	
The provision for deferred taxes, amount of the deferred taxes at the beginning and at the end of the reporting period and movement during the reporting period is shown in Attachment 2.
9.	Name and registered office of each of the companies in which the issuer, either itself or through a person acting in their own name but on the issuer's behalf, holds a participating interest
The investments in controlled companies, joint ventures and holdings of a participating interest are presented in the Notes 13 and 14 to the consolidated financial statements presented in the Annual Report on the Group. During the reporting period there were no significant changes in comparison to the information presented in the Annual Group report.
10.	Number and the nominal value of shares subscribed during the reporting period within the limits of the authorised capital
There were no shares subscribed during the reporting period within the limits of the authorised capital.
11.	Existence of any participation certificates, convertible debentures, warrants, options or similar securities or rights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 prepares quarterly consolidated financial statements that are available for use on the internet page www.zse.hr.
14.	Name and registered office of the company which draws up the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 prepares quarterly consolidated financial statements that are available for use on the internet page www.zse.hr.
16.	Nature and business purpose of the company’s arrangements that are not included in the balance sheet and the financial impact on the company of those arrangements
The Group has no arrangements that are not included in the presented consolidated financial statements.
17.	Nature and the financial effect of material events arising after the balance sheet date which are not reflected in the profit and loss account or balance sheet
Material events arising after the balance sheet date are presented in the Note 1.11 to the consolidated financial statements as part of the Consolidated result for the 4th quarter 2021 as published on the internet page www.zse.hr
</t>
    </r>
    <r>
      <rPr>
        <b/>
        <i/>
        <sz val="10"/>
        <rFont val="Arial"/>
        <family val="2"/>
        <charset val="238"/>
      </rPr>
      <t>Attachment 1: Reconciliation of the classification of the items of the financial statements in TFI form compared to the classification used in preparation of the audited financial statements for the year 2020
Attachment 2: The provision for deferred taxes, amount of the deferred taxes at the beginning and at the end of the reporting period and movement during the reporting period</t>
    </r>
  </si>
  <si>
    <t>Guarantee deposits</t>
  </si>
  <si>
    <t>Contractual liabilities</t>
  </si>
  <si>
    <t>Accruals and deferred income</t>
  </si>
  <si>
    <t xml:space="preserve"> </t>
  </si>
  <si>
    <t>Other short-term liabilities</t>
  </si>
  <si>
    <t>31.12.2021
HRK'000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</si>
</sst>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49">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3" fontId="0" fillId="8" borderId="9" xfId="0" applyNumberFormat="1" applyFill="1" applyBorder="1" applyAlignment="1">
      <alignment horizontal="right"/>
    </xf>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2" fillId="0" borderId="0" xfId="0" applyFont="1"/>
    <xf numFmtId="3" fontId="0" fillId="8" borderId="9" xfId="0" applyNumberFormat="1" applyFill="1" applyBorder="1"/>
    <xf numFmtId="0" fontId="2" fillId="8" borderId="2" xfId="0" applyFont="1" applyFill="1" applyBorder="1"/>
    <xf numFmtId="0" fontId="2" fillId="8" borderId="0" xfId="0" applyFont="1" applyFill="1"/>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7" workbookViewId="0">
      <selection activeCell="H1" sqref="A1:J61"/>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47" t="s">
        <v>0</v>
      </c>
      <c r="B1" s="148"/>
      <c r="C1" s="148"/>
      <c r="D1" s="49"/>
      <c r="E1" s="49"/>
      <c r="F1" s="49"/>
      <c r="G1" s="49"/>
      <c r="H1" s="49"/>
      <c r="I1" s="49"/>
      <c r="J1" s="50"/>
    </row>
    <row r="2" spans="1:10" ht="14.45" customHeight="1" x14ac:dyDescent="0.25">
      <c r="A2" s="149" t="s">
        <v>1</v>
      </c>
      <c r="B2" s="150"/>
      <c r="C2" s="150"/>
      <c r="D2" s="150"/>
      <c r="E2" s="150"/>
      <c r="F2" s="150"/>
      <c r="G2" s="150"/>
      <c r="H2" s="150"/>
      <c r="I2" s="150"/>
      <c r="J2" s="151"/>
    </row>
    <row r="3" spans="1:10" x14ac:dyDescent="0.25">
      <c r="A3" s="52"/>
      <c r="B3" s="53"/>
      <c r="C3" s="53"/>
      <c r="D3" s="53"/>
      <c r="E3" s="53"/>
      <c r="F3" s="53"/>
      <c r="G3" s="53"/>
      <c r="H3" s="53"/>
      <c r="I3" s="53"/>
      <c r="J3" s="54"/>
    </row>
    <row r="4" spans="1:10" ht="33.6" customHeight="1" x14ac:dyDescent="0.25">
      <c r="A4" s="152" t="s">
        <v>2</v>
      </c>
      <c r="B4" s="153"/>
      <c r="C4" s="153"/>
      <c r="D4" s="153"/>
      <c r="E4" s="154">
        <v>44197</v>
      </c>
      <c r="F4" s="155"/>
      <c r="G4" s="55" t="s">
        <v>3</v>
      </c>
      <c r="H4" s="154">
        <v>44561</v>
      </c>
      <c r="I4" s="155"/>
      <c r="J4" s="56"/>
    </row>
    <row r="5" spans="1:10" s="57" customFormat="1" ht="10.15" customHeight="1" x14ac:dyDescent="0.25">
      <c r="A5" s="156"/>
      <c r="B5" s="157"/>
      <c r="C5" s="157"/>
      <c r="D5" s="157"/>
      <c r="E5" s="157"/>
      <c r="F5" s="157"/>
      <c r="G5" s="157"/>
      <c r="H5" s="157"/>
      <c r="I5" s="157"/>
      <c r="J5" s="158"/>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4</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3" t="s">
        <v>6</v>
      </c>
      <c r="B10" s="144"/>
      <c r="C10" s="144"/>
      <c r="D10" s="144"/>
      <c r="E10" s="144"/>
      <c r="F10" s="144"/>
      <c r="G10" s="144"/>
      <c r="H10" s="144"/>
      <c r="I10" s="144"/>
      <c r="J10" s="68"/>
    </row>
    <row r="11" spans="1:10" ht="24.6" customHeight="1" x14ac:dyDescent="0.25">
      <c r="A11" s="131" t="s">
        <v>7</v>
      </c>
      <c r="B11" s="145"/>
      <c r="C11" s="137" t="s">
        <v>316</v>
      </c>
      <c r="D11" s="138"/>
      <c r="E11" s="69"/>
      <c r="F11" s="99" t="s">
        <v>8</v>
      </c>
      <c r="G11" s="141"/>
      <c r="H11" s="116" t="s">
        <v>317</v>
      </c>
      <c r="I11" s="117"/>
      <c r="J11" s="70"/>
    </row>
    <row r="12" spans="1:10" ht="14.45" customHeight="1" x14ac:dyDescent="0.25">
      <c r="A12" s="71"/>
      <c r="B12" s="72"/>
      <c r="C12" s="72"/>
      <c r="D12" s="72"/>
      <c r="E12" s="146"/>
      <c r="F12" s="146"/>
      <c r="G12" s="146"/>
      <c r="H12" s="146"/>
      <c r="I12" s="73"/>
      <c r="J12" s="70"/>
    </row>
    <row r="13" spans="1:10" ht="21" customHeight="1" x14ac:dyDescent="0.25">
      <c r="A13" s="98" t="s">
        <v>9</v>
      </c>
      <c r="B13" s="141"/>
      <c r="C13" s="137" t="s">
        <v>318</v>
      </c>
      <c r="D13" s="138"/>
      <c r="E13" s="159"/>
      <c r="F13" s="146"/>
      <c r="G13" s="146"/>
      <c r="H13" s="146"/>
      <c r="I13" s="73"/>
      <c r="J13" s="70"/>
    </row>
    <row r="14" spans="1:10" ht="10.9" customHeight="1" x14ac:dyDescent="0.25">
      <c r="A14" s="69"/>
      <c r="B14" s="73"/>
      <c r="C14" s="72"/>
      <c r="D14" s="72"/>
      <c r="E14" s="105"/>
      <c r="F14" s="105"/>
      <c r="G14" s="105"/>
      <c r="H14" s="105"/>
      <c r="I14" s="72"/>
      <c r="J14" s="74"/>
    </row>
    <row r="15" spans="1:10" ht="22.9" customHeight="1" x14ac:dyDescent="0.25">
      <c r="A15" s="98" t="s">
        <v>10</v>
      </c>
      <c r="B15" s="141"/>
      <c r="C15" s="137" t="s">
        <v>319</v>
      </c>
      <c r="D15" s="138"/>
      <c r="E15" s="142"/>
      <c r="F15" s="133"/>
      <c r="G15" s="75" t="s">
        <v>11</v>
      </c>
      <c r="H15" s="116" t="s">
        <v>320</v>
      </c>
      <c r="I15" s="117"/>
      <c r="J15" s="76"/>
    </row>
    <row r="16" spans="1:10" ht="10.9" customHeight="1" x14ac:dyDescent="0.25">
      <c r="A16" s="69"/>
      <c r="B16" s="73"/>
      <c r="C16" s="72"/>
      <c r="D16" s="72"/>
      <c r="E16" s="105"/>
      <c r="F16" s="105"/>
      <c r="G16" s="105"/>
      <c r="H16" s="105"/>
      <c r="I16" s="72"/>
      <c r="J16" s="74"/>
    </row>
    <row r="17" spans="1:10" ht="22.9" customHeight="1" x14ac:dyDescent="0.25">
      <c r="A17" s="77"/>
      <c r="B17" s="75" t="s">
        <v>12</v>
      </c>
      <c r="C17" s="137" t="s">
        <v>321</v>
      </c>
      <c r="D17" s="138"/>
      <c r="E17" s="78"/>
      <c r="F17" s="78"/>
      <c r="G17" s="78"/>
      <c r="H17" s="78"/>
      <c r="I17" s="78"/>
      <c r="J17" s="76"/>
    </row>
    <row r="18" spans="1:10" x14ac:dyDescent="0.25">
      <c r="A18" s="139"/>
      <c r="B18" s="140"/>
      <c r="C18" s="105"/>
      <c r="D18" s="105"/>
      <c r="E18" s="105"/>
      <c r="F18" s="105"/>
      <c r="G18" s="105"/>
      <c r="H18" s="105"/>
      <c r="I18" s="72"/>
      <c r="J18" s="74"/>
    </row>
    <row r="19" spans="1:10" x14ac:dyDescent="0.25">
      <c r="A19" s="131" t="s">
        <v>13</v>
      </c>
      <c r="B19" s="132"/>
      <c r="C19" s="107" t="s">
        <v>332</v>
      </c>
      <c r="D19" s="108"/>
      <c r="E19" s="108"/>
      <c r="F19" s="108"/>
      <c r="G19" s="108"/>
      <c r="H19" s="108"/>
      <c r="I19" s="108"/>
      <c r="J19" s="109"/>
    </row>
    <row r="20" spans="1:10" x14ac:dyDescent="0.25">
      <c r="A20" s="71"/>
      <c r="B20" s="72"/>
      <c r="C20" s="79"/>
      <c r="D20" s="72"/>
      <c r="E20" s="105"/>
      <c r="F20" s="105"/>
      <c r="G20" s="105"/>
      <c r="H20" s="105"/>
      <c r="I20" s="72"/>
      <c r="J20" s="74"/>
    </row>
    <row r="21" spans="1:10" x14ac:dyDescent="0.25">
      <c r="A21" s="131" t="s">
        <v>14</v>
      </c>
      <c r="B21" s="132"/>
      <c r="C21" s="116">
        <v>10000</v>
      </c>
      <c r="D21" s="117"/>
      <c r="E21" s="105"/>
      <c r="F21" s="105"/>
      <c r="G21" s="107" t="s">
        <v>322</v>
      </c>
      <c r="H21" s="108"/>
      <c r="I21" s="108"/>
      <c r="J21" s="109"/>
    </row>
    <row r="22" spans="1:10" x14ac:dyDescent="0.25">
      <c r="A22" s="71"/>
      <c r="B22" s="72"/>
      <c r="C22" s="72"/>
      <c r="D22" s="72"/>
      <c r="E22" s="105"/>
      <c r="F22" s="105"/>
      <c r="G22" s="105"/>
      <c r="H22" s="105"/>
      <c r="I22" s="72"/>
      <c r="J22" s="74"/>
    </row>
    <row r="23" spans="1:10" x14ac:dyDescent="0.25">
      <c r="A23" s="131" t="s">
        <v>15</v>
      </c>
      <c r="B23" s="132"/>
      <c r="C23" s="107" t="s">
        <v>323</v>
      </c>
      <c r="D23" s="108"/>
      <c r="E23" s="108"/>
      <c r="F23" s="108"/>
      <c r="G23" s="108"/>
      <c r="H23" s="108"/>
      <c r="I23" s="108"/>
      <c r="J23" s="109"/>
    </row>
    <row r="24" spans="1:10" x14ac:dyDescent="0.25">
      <c r="A24" s="71"/>
      <c r="B24" s="72"/>
      <c r="C24" s="72"/>
      <c r="D24" s="72"/>
      <c r="E24" s="105"/>
      <c r="F24" s="105"/>
      <c r="G24" s="105"/>
      <c r="H24" s="105"/>
      <c r="I24" s="72"/>
      <c r="J24" s="74"/>
    </row>
    <row r="25" spans="1:10" x14ac:dyDescent="0.25">
      <c r="A25" s="131" t="s">
        <v>16</v>
      </c>
      <c r="B25" s="132"/>
      <c r="C25" s="134" t="s">
        <v>324</v>
      </c>
      <c r="D25" s="135"/>
      <c r="E25" s="135"/>
      <c r="F25" s="135"/>
      <c r="G25" s="135"/>
      <c r="H25" s="135"/>
      <c r="I25" s="135"/>
      <c r="J25" s="136"/>
    </row>
    <row r="26" spans="1:10" x14ac:dyDescent="0.25">
      <c r="A26" s="71"/>
      <c r="B26" s="72"/>
      <c r="C26" s="79"/>
      <c r="D26" s="72"/>
      <c r="E26" s="105"/>
      <c r="F26" s="105"/>
      <c r="G26" s="105"/>
      <c r="H26" s="105"/>
      <c r="I26" s="72"/>
      <c r="J26" s="74"/>
    </row>
    <row r="27" spans="1:10" x14ac:dyDescent="0.25">
      <c r="A27" s="131" t="s">
        <v>17</v>
      </c>
      <c r="B27" s="132"/>
      <c r="C27" s="134" t="s">
        <v>325</v>
      </c>
      <c r="D27" s="135"/>
      <c r="E27" s="135"/>
      <c r="F27" s="135"/>
      <c r="G27" s="135"/>
      <c r="H27" s="135"/>
      <c r="I27" s="135"/>
      <c r="J27" s="136"/>
    </row>
    <row r="28" spans="1:10" ht="13.9" customHeight="1" x14ac:dyDescent="0.25">
      <c r="A28" s="71"/>
      <c r="B28" s="72"/>
      <c r="C28" s="79"/>
      <c r="D28" s="72"/>
      <c r="E28" s="105"/>
      <c r="F28" s="105"/>
      <c r="G28" s="105"/>
      <c r="H28" s="105"/>
      <c r="I28" s="72"/>
      <c r="J28" s="74"/>
    </row>
    <row r="29" spans="1:10" ht="22.9" customHeight="1" x14ac:dyDescent="0.25">
      <c r="A29" s="98" t="s">
        <v>18</v>
      </c>
      <c r="B29" s="132"/>
      <c r="C29" s="80">
        <v>39</v>
      </c>
      <c r="D29" s="81"/>
      <c r="E29" s="110"/>
      <c r="F29" s="110"/>
      <c r="G29" s="110"/>
      <c r="H29" s="110"/>
      <c r="I29" s="82"/>
      <c r="J29" s="83"/>
    </row>
    <row r="30" spans="1:10" x14ac:dyDescent="0.25">
      <c r="A30" s="71"/>
      <c r="B30" s="72"/>
      <c r="C30" s="72"/>
      <c r="D30" s="72"/>
      <c r="E30" s="105"/>
      <c r="F30" s="105"/>
      <c r="G30" s="105"/>
      <c r="H30" s="105"/>
      <c r="I30" s="82"/>
      <c r="J30" s="83"/>
    </row>
    <row r="31" spans="1:10" x14ac:dyDescent="0.25">
      <c r="A31" s="131" t="s">
        <v>19</v>
      </c>
      <c r="B31" s="132"/>
      <c r="C31" s="96" t="s">
        <v>326</v>
      </c>
      <c r="D31" s="130" t="s">
        <v>20</v>
      </c>
      <c r="E31" s="114"/>
      <c r="F31" s="114"/>
      <c r="G31" s="114"/>
      <c r="H31" s="84"/>
      <c r="I31" s="85" t="s">
        <v>21</v>
      </c>
      <c r="J31" s="86" t="s">
        <v>22</v>
      </c>
    </row>
    <row r="32" spans="1:10" x14ac:dyDescent="0.25">
      <c r="A32" s="131"/>
      <c r="B32" s="132"/>
      <c r="C32" s="87"/>
      <c r="D32" s="55"/>
      <c r="E32" s="133"/>
      <c r="F32" s="133"/>
      <c r="G32" s="133"/>
      <c r="H32" s="133"/>
      <c r="I32" s="82"/>
      <c r="J32" s="83"/>
    </row>
    <row r="33" spans="1:10" x14ac:dyDescent="0.25">
      <c r="A33" s="131" t="s">
        <v>23</v>
      </c>
      <c r="B33" s="132"/>
      <c r="C33" s="80" t="s">
        <v>327</v>
      </c>
      <c r="D33" s="130" t="s">
        <v>24</v>
      </c>
      <c r="E33" s="114"/>
      <c r="F33" s="114"/>
      <c r="G33" s="114"/>
      <c r="H33" s="78"/>
      <c r="I33" s="85" t="s">
        <v>25</v>
      </c>
      <c r="J33" s="86" t="s">
        <v>26</v>
      </c>
    </row>
    <row r="34" spans="1:10" x14ac:dyDescent="0.25">
      <c r="A34" s="71"/>
      <c r="B34" s="72"/>
      <c r="C34" s="72"/>
      <c r="D34" s="72"/>
      <c r="E34" s="105"/>
      <c r="F34" s="105"/>
      <c r="G34" s="105"/>
      <c r="H34" s="105"/>
      <c r="I34" s="72"/>
      <c r="J34" s="74"/>
    </row>
    <row r="35" spans="1:10" x14ac:dyDescent="0.25">
      <c r="A35" s="130" t="s">
        <v>27</v>
      </c>
      <c r="B35" s="114"/>
      <c r="C35" s="114"/>
      <c r="D35" s="114"/>
      <c r="E35" s="114" t="s">
        <v>28</v>
      </c>
      <c r="F35" s="114"/>
      <c r="G35" s="114"/>
      <c r="H35" s="114"/>
      <c r="I35" s="114"/>
      <c r="J35" s="88" t="s">
        <v>29</v>
      </c>
    </row>
    <row r="36" spans="1:10" x14ac:dyDescent="0.25">
      <c r="A36" s="71"/>
      <c r="B36" s="72"/>
      <c r="C36" s="72"/>
      <c r="D36" s="72"/>
      <c r="E36" s="105"/>
      <c r="F36" s="105"/>
      <c r="G36" s="105"/>
      <c r="H36" s="105"/>
      <c r="I36" s="72"/>
      <c r="J36" s="83"/>
    </row>
    <row r="37" spans="1:10" x14ac:dyDescent="0.25">
      <c r="A37" s="127" t="s">
        <v>336</v>
      </c>
      <c r="B37" s="128"/>
      <c r="C37" s="128"/>
      <c r="D37" s="129"/>
      <c r="E37" s="127" t="s">
        <v>337</v>
      </c>
      <c r="F37" s="128"/>
      <c r="G37" s="128"/>
      <c r="H37" s="128"/>
      <c r="I37" s="129"/>
      <c r="J37" s="89">
        <v>5316081</v>
      </c>
    </row>
    <row r="38" spans="1:10" x14ac:dyDescent="0.25">
      <c r="A38" s="71"/>
      <c r="B38" s="72"/>
      <c r="C38" s="79"/>
      <c r="D38" s="126"/>
      <c r="E38" s="126"/>
      <c r="F38" s="126"/>
      <c r="G38" s="126"/>
      <c r="H38" s="126"/>
      <c r="I38" s="126"/>
      <c r="J38" s="74"/>
    </row>
    <row r="39" spans="1:10" x14ac:dyDescent="0.25">
      <c r="A39" s="122"/>
      <c r="B39" s="123"/>
      <c r="C39" s="123"/>
      <c r="D39" s="124"/>
      <c r="E39" s="122"/>
      <c r="F39" s="123"/>
      <c r="G39" s="123"/>
      <c r="H39" s="123"/>
      <c r="I39" s="124"/>
      <c r="J39" s="80"/>
    </row>
    <row r="40" spans="1:10" x14ac:dyDescent="0.25">
      <c r="A40" s="71"/>
      <c r="B40" s="72"/>
      <c r="C40" s="79"/>
      <c r="D40" s="90"/>
      <c r="E40" s="126"/>
      <c r="F40" s="126"/>
      <c r="G40" s="126"/>
      <c r="H40" s="126"/>
      <c r="I40" s="73"/>
      <c r="J40" s="74"/>
    </row>
    <row r="41" spans="1:10" x14ac:dyDescent="0.25">
      <c r="A41" s="122"/>
      <c r="B41" s="123"/>
      <c r="C41" s="123"/>
      <c r="D41" s="124"/>
      <c r="E41" s="122"/>
      <c r="F41" s="123"/>
      <c r="G41" s="123"/>
      <c r="H41" s="123"/>
      <c r="I41" s="124"/>
      <c r="J41" s="80"/>
    </row>
    <row r="42" spans="1:10" x14ac:dyDescent="0.25">
      <c r="A42" s="71"/>
      <c r="B42" s="72"/>
      <c r="C42" s="79"/>
      <c r="D42" s="90"/>
      <c r="E42" s="126"/>
      <c r="F42" s="126"/>
      <c r="G42" s="126"/>
      <c r="H42" s="126"/>
      <c r="I42" s="73"/>
      <c r="J42" s="74"/>
    </row>
    <row r="43" spans="1:10" x14ac:dyDescent="0.25">
      <c r="A43" s="122"/>
      <c r="B43" s="123"/>
      <c r="C43" s="123"/>
      <c r="D43" s="124"/>
      <c r="E43" s="122"/>
      <c r="F43" s="123"/>
      <c r="G43" s="123"/>
      <c r="H43" s="123"/>
      <c r="I43" s="124"/>
      <c r="J43" s="80"/>
    </row>
    <row r="44" spans="1:10" x14ac:dyDescent="0.25">
      <c r="A44" s="91"/>
      <c r="B44" s="79"/>
      <c r="C44" s="120"/>
      <c r="D44" s="120"/>
      <c r="E44" s="105"/>
      <c r="F44" s="105"/>
      <c r="G44" s="120"/>
      <c r="H44" s="120"/>
      <c r="I44" s="120"/>
      <c r="J44" s="74"/>
    </row>
    <row r="45" spans="1:10" x14ac:dyDescent="0.25">
      <c r="A45" s="122"/>
      <c r="B45" s="123"/>
      <c r="C45" s="123"/>
      <c r="D45" s="124"/>
      <c r="E45" s="122"/>
      <c r="F45" s="123"/>
      <c r="G45" s="123"/>
      <c r="H45" s="123"/>
      <c r="I45" s="124"/>
      <c r="J45" s="80"/>
    </row>
    <row r="46" spans="1:10" x14ac:dyDescent="0.25">
      <c r="A46" s="91"/>
      <c r="B46" s="79"/>
      <c r="C46" s="79"/>
      <c r="D46" s="72"/>
      <c r="E46" s="125"/>
      <c r="F46" s="125"/>
      <c r="G46" s="120"/>
      <c r="H46" s="120"/>
      <c r="I46" s="72"/>
      <c r="J46" s="74"/>
    </row>
    <row r="47" spans="1:10" x14ac:dyDescent="0.25">
      <c r="A47" s="122"/>
      <c r="B47" s="123"/>
      <c r="C47" s="123"/>
      <c r="D47" s="124"/>
      <c r="E47" s="122"/>
      <c r="F47" s="123"/>
      <c r="G47" s="123"/>
      <c r="H47" s="123"/>
      <c r="I47" s="124"/>
      <c r="J47" s="80"/>
    </row>
    <row r="48" spans="1:10" x14ac:dyDescent="0.25">
      <c r="A48" s="91"/>
      <c r="B48" s="79"/>
      <c r="C48" s="79"/>
      <c r="D48" s="72"/>
      <c r="E48" s="105"/>
      <c r="F48" s="105"/>
      <c r="G48" s="120"/>
      <c r="H48" s="120"/>
      <c r="I48" s="72"/>
      <c r="J48" s="92" t="s">
        <v>30</v>
      </c>
    </row>
    <row r="49" spans="1:10" x14ac:dyDescent="0.25">
      <c r="A49" s="91"/>
      <c r="B49" s="79"/>
      <c r="C49" s="79"/>
      <c r="D49" s="72"/>
      <c r="E49" s="105"/>
      <c r="F49" s="105"/>
      <c r="G49" s="120"/>
      <c r="H49" s="120"/>
      <c r="I49" s="72"/>
      <c r="J49" s="92" t="s">
        <v>31</v>
      </c>
    </row>
    <row r="50" spans="1:10" ht="14.45" customHeight="1" x14ac:dyDescent="0.25">
      <c r="A50" s="98" t="s">
        <v>32</v>
      </c>
      <c r="B50" s="99"/>
      <c r="C50" s="116" t="s">
        <v>328</v>
      </c>
      <c r="D50" s="117"/>
      <c r="E50" s="118" t="s">
        <v>33</v>
      </c>
      <c r="F50" s="119"/>
      <c r="G50" s="107" t="s">
        <v>329</v>
      </c>
      <c r="H50" s="108"/>
      <c r="I50" s="108"/>
      <c r="J50" s="109"/>
    </row>
    <row r="51" spans="1:10" x14ac:dyDescent="0.25">
      <c r="A51" s="91"/>
      <c r="B51" s="79"/>
      <c r="C51" s="120"/>
      <c r="D51" s="120"/>
      <c r="E51" s="105"/>
      <c r="F51" s="105"/>
      <c r="G51" s="121" t="s">
        <v>34</v>
      </c>
      <c r="H51" s="121"/>
      <c r="I51" s="121"/>
      <c r="J51" s="63"/>
    </row>
    <row r="52" spans="1:10" ht="13.9" customHeight="1" x14ac:dyDescent="0.25">
      <c r="A52" s="98" t="s">
        <v>35</v>
      </c>
      <c r="B52" s="99"/>
      <c r="C52" s="107" t="s">
        <v>334</v>
      </c>
      <c r="D52" s="108"/>
      <c r="E52" s="108"/>
      <c r="F52" s="108"/>
      <c r="G52" s="108"/>
      <c r="H52" s="108"/>
      <c r="I52" s="108"/>
      <c r="J52" s="109"/>
    </row>
    <row r="53" spans="1:10" x14ac:dyDescent="0.25">
      <c r="A53" s="71"/>
      <c r="B53" s="72"/>
      <c r="C53" s="110" t="s">
        <v>36</v>
      </c>
      <c r="D53" s="110"/>
      <c r="E53" s="110"/>
      <c r="F53" s="110"/>
      <c r="G53" s="110"/>
      <c r="H53" s="110"/>
      <c r="I53" s="110"/>
      <c r="J53" s="74"/>
    </row>
    <row r="54" spans="1:10" x14ac:dyDescent="0.25">
      <c r="A54" s="98" t="s">
        <v>37</v>
      </c>
      <c r="B54" s="99"/>
      <c r="C54" s="111" t="s">
        <v>330</v>
      </c>
      <c r="D54" s="112"/>
      <c r="E54" s="113"/>
      <c r="F54" s="105"/>
      <c r="G54" s="105"/>
      <c r="H54" s="114"/>
      <c r="I54" s="114"/>
      <c r="J54" s="115"/>
    </row>
    <row r="55" spans="1:10" x14ac:dyDescent="0.25">
      <c r="A55" s="71"/>
      <c r="B55" s="72"/>
      <c r="C55" s="79"/>
      <c r="D55" s="72"/>
      <c r="E55" s="105"/>
      <c r="F55" s="105"/>
      <c r="G55" s="105"/>
      <c r="H55" s="105"/>
      <c r="I55" s="72"/>
      <c r="J55" s="74"/>
    </row>
    <row r="56" spans="1:10" ht="14.45" customHeight="1" x14ac:dyDescent="0.25">
      <c r="A56" s="98" t="s">
        <v>38</v>
      </c>
      <c r="B56" s="99"/>
      <c r="C56" s="106" t="s">
        <v>335</v>
      </c>
      <c r="D56" s="101"/>
      <c r="E56" s="101"/>
      <c r="F56" s="101"/>
      <c r="G56" s="101"/>
      <c r="H56" s="101"/>
      <c r="I56" s="101"/>
      <c r="J56" s="102"/>
    </row>
    <row r="57" spans="1:10" x14ac:dyDescent="0.25">
      <c r="A57" s="71"/>
      <c r="B57" s="72"/>
      <c r="C57" s="72"/>
      <c r="D57" s="72"/>
      <c r="E57" s="105"/>
      <c r="F57" s="105"/>
      <c r="G57" s="105"/>
      <c r="H57" s="105"/>
      <c r="I57" s="72"/>
      <c r="J57" s="74"/>
    </row>
    <row r="58" spans="1:10" x14ac:dyDescent="0.25">
      <c r="A58" s="98" t="s">
        <v>39</v>
      </c>
      <c r="B58" s="99"/>
      <c r="C58" s="100"/>
      <c r="D58" s="101"/>
      <c r="E58" s="101"/>
      <c r="F58" s="101"/>
      <c r="G58" s="101"/>
      <c r="H58" s="101"/>
      <c r="I58" s="101"/>
      <c r="J58" s="102"/>
    </row>
    <row r="59" spans="1:10" ht="14.45" customHeight="1" x14ac:dyDescent="0.25">
      <c r="A59" s="71"/>
      <c r="B59" s="72"/>
      <c r="C59" s="103" t="s">
        <v>40</v>
      </c>
      <c r="D59" s="103"/>
      <c r="E59" s="103"/>
      <c r="F59" s="103"/>
      <c r="G59" s="72"/>
      <c r="H59" s="72"/>
      <c r="I59" s="72"/>
      <c r="J59" s="74"/>
    </row>
    <row r="60" spans="1:10" x14ac:dyDescent="0.25">
      <c r="A60" s="98" t="s">
        <v>41</v>
      </c>
      <c r="B60" s="99"/>
      <c r="C60" s="100"/>
      <c r="D60" s="101"/>
      <c r="E60" s="101"/>
      <c r="F60" s="101"/>
      <c r="G60" s="101"/>
      <c r="H60" s="101"/>
      <c r="I60" s="101"/>
      <c r="J60" s="102"/>
    </row>
    <row r="61" spans="1:10" ht="14.45" customHeight="1" x14ac:dyDescent="0.25">
      <c r="A61" s="93"/>
      <c r="B61" s="94"/>
      <c r="C61" s="104" t="s">
        <v>42</v>
      </c>
      <c r="D61" s="104"/>
      <c r="E61" s="104"/>
      <c r="F61" s="104"/>
      <c r="G61" s="104"/>
      <c r="H61" s="94"/>
      <c r="I61" s="94"/>
      <c r="J61" s="9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O26" sqref="O26"/>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8" t="s">
        <v>43</v>
      </c>
      <c r="B1" s="169"/>
      <c r="C1" s="169"/>
      <c r="D1" s="169"/>
      <c r="E1" s="169"/>
      <c r="F1" s="169"/>
      <c r="G1" s="169"/>
      <c r="H1" s="169"/>
      <c r="I1" s="169"/>
    </row>
    <row r="2" spans="1:9" x14ac:dyDescent="0.2">
      <c r="A2" s="170" t="s">
        <v>338</v>
      </c>
      <c r="B2" s="171"/>
      <c r="C2" s="171"/>
      <c r="D2" s="171"/>
      <c r="E2" s="171"/>
      <c r="F2" s="171"/>
      <c r="G2" s="171"/>
      <c r="H2" s="171"/>
      <c r="I2" s="171"/>
    </row>
    <row r="3" spans="1:9" x14ac:dyDescent="0.2">
      <c r="A3" s="172" t="s">
        <v>44</v>
      </c>
      <c r="B3" s="173"/>
      <c r="C3" s="173"/>
      <c r="D3" s="173"/>
      <c r="E3" s="173"/>
      <c r="F3" s="173"/>
      <c r="G3" s="173"/>
      <c r="H3" s="173"/>
      <c r="I3" s="173"/>
    </row>
    <row r="4" spans="1:9" x14ac:dyDescent="0.2">
      <c r="A4" s="162" t="s">
        <v>333</v>
      </c>
      <c r="B4" s="163"/>
      <c r="C4" s="163"/>
      <c r="D4" s="163"/>
      <c r="E4" s="163"/>
      <c r="F4" s="163"/>
      <c r="G4" s="163"/>
      <c r="H4" s="163"/>
      <c r="I4" s="164"/>
    </row>
    <row r="5" spans="1:9" ht="67.5" x14ac:dyDescent="0.2">
      <c r="A5" s="177" t="s">
        <v>45</v>
      </c>
      <c r="B5" s="178"/>
      <c r="C5" s="178"/>
      <c r="D5" s="178"/>
      <c r="E5" s="178"/>
      <c r="F5" s="178"/>
      <c r="G5" s="2" t="s">
        <v>46</v>
      </c>
      <c r="H5" s="4" t="s">
        <v>47</v>
      </c>
      <c r="I5" s="4" t="s">
        <v>48</v>
      </c>
    </row>
    <row r="6" spans="1:9" x14ac:dyDescent="0.2">
      <c r="A6" s="175">
        <v>1</v>
      </c>
      <c r="B6" s="176"/>
      <c r="C6" s="176"/>
      <c r="D6" s="176"/>
      <c r="E6" s="176"/>
      <c r="F6" s="176"/>
      <c r="G6" s="3">
        <v>2</v>
      </c>
      <c r="H6" s="4">
        <v>3</v>
      </c>
      <c r="I6" s="4">
        <v>4</v>
      </c>
    </row>
    <row r="7" spans="1:9" x14ac:dyDescent="0.2">
      <c r="A7" s="174" t="s">
        <v>49</v>
      </c>
      <c r="B7" s="179"/>
      <c r="C7" s="179"/>
      <c r="D7" s="179"/>
      <c r="E7" s="179"/>
      <c r="F7" s="179"/>
      <c r="G7" s="179"/>
      <c r="H7" s="179"/>
      <c r="I7" s="179"/>
    </row>
    <row r="8" spans="1:9" x14ac:dyDescent="0.2">
      <c r="A8" s="165" t="s">
        <v>50</v>
      </c>
      <c r="B8" s="166"/>
      <c r="C8" s="166"/>
      <c r="D8" s="166"/>
      <c r="E8" s="166"/>
      <c r="F8" s="166"/>
      <c r="G8" s="5">
        <v>1</v>
      </c>
      <c r="H8" s="29">
        <f>H9+H10+H16+H19</f>
        <v>15619546</v>
      </c>
      <c r="I8" s="29">
        <f>I9+I10+I16+I19</f>
        <v>18163340</v>
      </c>
    </row>
    <row r="9" spans="1:9" x14ac:dyDescent="0.2">
      <c r="A9" s="167" t="s">
        <v>51</v>
      </c>
      <c r="B9" s="161"/>
      <c r="C9" s="161"/>
      <c r="D9" s="161"/>
      <c r="E9" s="161"/>
      <c r="F9" s="161"/>
      <c r="G9" s="6">
        <v>2</v>
      </c>
      <c r="H9" s="30">
        <v>2788458</v>
      </c>
      <c r="I9" s="30">
        <v>2562228</v>
      </c>
    </row>
    <row r="10" spans="1:9" x14ac:dyDescent="0.2">
      <c r="A10" s="165" t="s">
        <v>52</v>
      </c>
      <c r="B10" s="166"/>
      <c r="C10" s="166"/>
      <c r="D10" s="166"/>
      <c r="E10" s="166"/>
      <c r="F10" s="166"/>
      <c r="G10" s="5">
        <v>3</v>
      </c>
      <c r="H10" s="29">
        <f>H11+H12+H13+H14+H15</f>
        <v>9253415</v>
      </c>
      <c r="I10" s="29">
        <f>I11+I12+I13+I14+I15</f>
        <v>12003541</v>
      </c>
    </row>
    <row r="11" spans="1:9" x14ac:dyDescent="0.2">
      <c r="A11" s="161" t="s">
        <v>53</v>
      </c>
      <c r="B11" s="161"/>
      <c r="C11" s="161"/>
      <c r="D11" s="161"/>
      <c r="E11" s="161"/>
      <c r="F11" s="161"/>
      <c r="G11" s="7">
        <v>4</v>
      </c>
      <c r="H11" s="31">
        <v>7411114</v>
      </c>
      <c r="I11" s="31">
        <v>9428635</v>
      </c>
    </row>
    <row r="12" spans="1:9" x14ac:dyDescent="0.2">
      <c r="A12" s="161" t="s">
        <v>54</v>
      </c>
      <c r="B12" s="161"/>
      <c r="C12" s="161"/>
      <c r="D12" s="161"/>
      <c r="E12" s="161"/>
      <c r="F12" s="161"/>
      <c r="G12" s="7">
        <v>5</v>
      </c>
      <c r="H12" s="31">
        <v>674695</v>
      </c>
      <c r="I12" s="31">
        <v>742389</v>
      </c>
    </row>
    <row r="13" spans="1:9" x14ac:dyDescent="0.2">
      <c r="A13" s="161" t="s">
        <v>55</v>
      </c>
      <c r="B13" s="161"/>
      <c r="C13" s="161"/>
      <c r="D13" s="161"/>
      <c r="E13" s="161"/>
      <c r="F13" s="161"/>
      <c r="G13" s="7">
        <v>6</v>
      </c>
      <c r="H13" s="31">
        <v>1004436</v>
      </c>
      <c r="I13" s="31">
        <v>1182830</v>
      </c>
    </row>
    <row r="14" spans="1:9" x14ac:dyDescent="0.2">
      <c r="A14" s="161" t="s">
        <v>56</v>
      </c>
      <c r="B14" s="161"/>
      <c r="C14" s="161"/>
      <c r="D14" s="161"/>
      <c r="E14" s="161"/>
      <c r="F14" s="161"/>
      <c r="G14" s="7">
        <v>7</v>
      </c>
      <c r="H14" s="31">
        <v>163170</v>
      </c>
      <c r="I14" s="31">
        <v>649687</v>
      </c>
    </row>
    <row r="15" spans="1:9" x14ac:dyDescent="0.2">
      <c r="A15" s="161" t="s">
        <v>57</v>
      </c>
      <c r="B15" s="161"/>
      <c r="C15" s="161"/>
      <c r="D15" s="161"/>
      <c r="E15" s="161"/>
      <c r="F15" s="161"/>
      <c r="G15" s="7">
        <v>8</v>
      </c>
      <c r="H15" s="31">
        <v>0</v>
      </c>
      <c r="I15" s="31">
        <v>0</v>
      </c>
    </row>
    <row r="16" spans="1:9" x14ac:dyDescent="0.2">
      <c r="A16" s="165" t="s">
        <v>58</v>
      </c>
      <c r="B16" s="166"/>
      <c r="C16" s="166"/>
      <c r="D16" s="166"/>
      <c r="E16" s="166"/>
      <c r="F16" s="166"/>
      <c r="G16" s="5">
        <v>9</v>
      </c>
      <c r="H16" s="29">
        <f>H17+H18</f>
        <v>3391957</v>
      </c>
      <c r="I16" s="29">
        <f>I17+I18</f>
        <v>3418658</v>
      </c>
    </row>
    <row r="17" spans="1:9" x14ac:dyDescent="0.2">
      <c r="A17" s="160" t="s">
        <v>59</v>
      </c>
      <c r="B17" s="161"/>
      <c r="C17" s="161"/>
      <c r="D17" s="161"/>
      <c r="E17" s="161"/>
      <c r="F17" s="161"/>
      <c r="G17" s="8">
        <v>10</v>
      </c>
      <c r="H17" s="31">
        <v>115150</v>
      </c>
      <c r="I17" s="31">
        <v>145796</v>
      </c>
    </row>
    <row r="18" spans="1:9" x14ac:dyDescent="0.2">
      <c r="A18" s="160" t="s">
        <v>60</v>
      </c>
      <c r="B18" s="161"/>
      <c r="C18" s="161"/>
      <c r="D18" s="161"/>
      <c r="E18" s="161"/>
      <c r="F18" s="161"/>
      <c r="G18" s="8">
        <v>11</v>
      </c>
      <c r="H18" s="31">
        <v>3276807</v>
      </c>
      <c r="I18" s="31">
        <v>3272862</v>
      </c>
    </row>
    <row r="19" spans="1:9" x14ac:dyDescent="0.2">
      <c r="A19" s="167" t="s">
        <v>61</v>
      </c>
      <c r="B19" s="161"/>
      <c r="C19" s="161"/>
      <c r="D19" s="161"/>
      <c r="E19" s="161"/>
      <c r="F19" s="161"/>
      <c r="G19" s="6">
        <v>12</v>
      </c>
      <c r="H19" s="31">
        <v>185716</v>
      </c>
      <c r="I19" s="31">
        <v>178913</v>
      </c>
    </row>
    <row r="20" spans="1:9" x14ac:dyDescent="0.2">
      <c r="A20" s="165" t="s">
        <v>62</v>
      </c>
      <c r="B20" s="166"/>
      <c r="C20" s="166"/>
      <c r="D20" s="166"/>
      <c r="E20" s="166"/>
      <c r="F20" s="166"/>
      <c r="G20" s="5">
        <v>13</v>
      </c>
      <c r="H20" s="29">
        <f>H21+H27+H31</f>
        <v>34808639</v>
      </c>
      <c r="I20" s="29">
        <f>I21+I27+I31</f>
        <v>34884522</v>
      </c>
    </row>
    <row r="21" spans="1:9" x14ac:dyDescent="0.2">
      <c r="A21" s="165" t="s">
        <v>63</v>
      </c>
      <c r="B21" s="166"/>
      <c r="C21" s="166"/>
      <c r="D21" s="166"/>
      <c r="E21" s="166"/>
      <c r="F21" s="166"/>
      <c r="G21" s="5">
        <v>14</v>
      </c>
      <c r="H21" s="29">
        <f>H22+H23+H24+H25+H26</f>
        <v>3700106</v>
      </c>
      <c r="I21" s="29">
        <f>I22+I23+I24+I25+I26</f>
        <v>3951898</v>
      </c>
    </row>
    <row r="22" spans="1:9" x14ac:dyDescent="0.2">
      <c r="A22" s="161" t="s">
        <v>64</v>
      </c>
      <c r="B22" s="161"/>
      <c r="C22" s="161"/>
      <c r="D22" s="161"/>
      <c r="E22" s="161"/>
      <c r="F22" s="161"/>
      <c r="G22" s="7">
        <v>15</v>
      </c>
      <c r="H22" s="31">
        <v>3026665</v>
      </c>
      <c r="I22" s="31">
        <v>3172972</v>
      </c>
    </row>
    <row r="23" spans="1:9" x14ac:dyDescent="0.2">
      <c r="A23" s="161" t="s">
        <v>65</v>
      </c>
      <c r="B23" s="161"/>
      <c r="C23" s="161"/>
      <c r="D23" s="161"/>
      <c r="E23" s="161"/>
      <c r="F23" s="161"/>
      <c r="G23" s="7">
        <v>16</v>
      </c>
      <c r="H23" s="31">
        <v>622</v>
      </c>
      <c r="I23" s="31">
        <v>524</v>
      </c>
    </row>
    <row r="24" spans="1:9" x14ac:dyDescent="0.2">
      <c r="A24" s="161" t="s">
        <v>66</v>
      </c>
      <c r="B24" s="161"/>
      <c r="C24" s="161"/>
      <c r="D24" s="161"/>
      <c r="E24" s="161"/>
      <c r="F24" s="161"/>
      <c r="G24" s="7">
        <v>17</v>
      </c>
      <c r="H24" s="31">
        <v>112673</v>
      </c>
      <c r="I24" s="31">
        <v>176097</v>
      </c>
    </row>
    <row r="25" spans="1:9" x14ac:dyDescent="0.2">
      <c r="A25" s="161" t="s">
        <v>67</v>
      </c>
      <c r="B25" s="161"/>
      <c r="C25" s="161"/>
      <c r="D25" s="161"/>
      <c r="E25" s="161"/>
      <c r="F25" s="161"/>
      <c r="G25" s="7">
        <v>18</v>
      </c>
      <c r="H25" s="31">
        <v>0</v>
      </c>
      <c r="I25" s="31">
        <v>0</v>
      </c>
    </row>
    <row r="26" spans="1:9" x14ac:dyDescent="0.2">
      <c r="A26" s="161" t="s">
        <v>68</v>
      </c>
      <c r="B26" s="161"/>
      <c r="C26" s="161"/>
      <c r="D26" s="161"/>
      <c r="E26" s="161"/>
      <c r="F26" s="161"/>
      <c r="G26" s="7">
        <v>19</v>
      </c>
      <c r="H26" s="31">
        <v>560146</v>
      </c>
      <c r="I26" s="31">
        <v>602305</v>
      </c>
    </row>
    <row r="27" spans="1:9" x14ac:dyDescent="0.2">
      <c r="A27" s="165" t="s">
        <v>69</v>
      </c>
      <c r="B27" s="165"/>
      <c r="C27" s="165"/>
      <c r="D27" s="165"/>
      <c r="E27" s="165"/>
      <c r="F27" s="165"/>
      <c r="G27" s="9">
        <v>20</v>
      </c>
      <c r="H27" s="29">
        <f>H28+H29+H30</f>
        <v>21784766</v>
      </c>
      <c r="I27" s="29">
        <f>I28+I29+I30</f>
        <v>19371470</v>
      </c>
    </row>
    <row r="28" spans="1:9" x14ac:dyDescent="0.2">
      <c r="A28" s="161" t="s">
        <v>70</v>
      </c>
      <c r="B28" s="161"/>
      <c r="C28" s="161"/>
      <c r="D28" s="161"/>
      <c r="E28" s="161"/>
      <c r="F28" s="161"/>
      <c r="G28" s="7">
        <v>21</v>
      </c>
      <c r="H28" s="31">
        <v>4010501</v>
      </c>
      <c r="I28" s="31">
        <v>4892183</v>
      </c>
    </row>
    <row r="29" spans="1:9" x14ac:dyDescent="0.2">
      <c r="A29" s="161" t="s">
        <v>71</v>
      </c>
      <c r="B29" s="161"/>
      <c r="C29" s="161"/>
      <c r="D29" s="161"/>
      <c r="E29" s="161"/>
      <c r="F29" s="161"/>
      <c r="G29" s="7">
        <v>22</v>
      </c>
      <c r="H29" s="31">
        <v>0</v>
      </c>
      <c r="I29" s="31">
        <v>0</v>
      </c>
    </row>
    <row r="30" spans="1:9" x14ac:dyDescent="0.2">
      <c r="A30" s="161" t="s">
        <v>72</v>
      </c>
      <c r="B30" s="161"/>
      <c r="C30" s="161"/>
      <c r="D30" s="161"/>
      <c r="E30" s="161"/>
      <c r="F30" s="161"/>
      <c r="G30" s="7">
        <v>23</v>
      </c>
      <c r="H30" s="31">
        <v>17774265</v>
      </c>
      <c r="I30" s="31">
        <v>14479287</v>
      </c>
    </row>
    <row r="31" spans="1:9" x14ac:dyDescent="0.2">
      <c r="A31" s="167" t="s">
        <v>73</v>
      </c>
      <c r="B31" s="161"/>
      <c r="C31" s="161"/>
      <c r="D31" s="161"/>
      <c r="E31" s="161"/>
      <c r="F31" s="161"/>
      <c r="G31" s="6">
        <v>24</v>
      </c>
      <c r="H31" s="30">
        <v>9323767</v>
      </c>
      <c r="I31" s="30">
        <v>11561154</v>
      </c>
    </row>
    <row r="32" spans="1:9" ht="25.9" customHeight="1" x14ac:dyDescent="0.2">
      <c r="A32" s="167" t="s">
        <v>74</v>
      </c>
      <c r="B32" s="161"/>
      <c r="C32" s="161"/>
      <c r="D32" s="161"/>
      <c r="E32" s="161"/>
      <c r="F32" s="161"/>
      <c r="G32" s="6">
        <v>25</v>
      </c>
      <c r="H32" s="30">
        <v>665873</v>
      </c>
      <c r="I32" s="30">
        <v>609973</v>
      </c>
    </row>
    <row r="33" spans="1:9" x14ac:dyDescent="0.2">
      <c r="A33" s="165" t="s">
        <v>75</v>
      </c>
      <c r="B33" s="166"/>
      <c r="C33" s="166"/>
      <c r="D33" s="166"/>
      <c r="E33" s="166"/>
      <c r="F33" s="166"/>
      <c r="G33" s="5">
        <v>26</v>
      </c>
      <c r="H33" s="29">
        <f>H8+H20+H32</f>
        <v>51094058</v>
      </c>
      <c r="I33" s="29">
        <f>I8+I20+I32</f>
        <v>53657835</v>
      </c>
    </row>
    <row r="34" spans="1:9" x14ac:dyDescent="0.2">
      <c r="A34" s="167" t="s">
        <v>76</v>
      </c>
      <c r="B34" s="161"/>
      <c r="C34" s="161"/>
      <c r="D34" s="161"/>
      <c r="E34" s="161"/>
      <c r="F34" s="161"/>
      <c r="G34" s="6">
        <v>27</v>
      </c>
      <c r="H34" s="30">
        <v>0</v>
      </c>
      <c r="I34" s="30">
        <v>0</v>
      </c>
    </row>
    <row r="35" spans="1:9" x14ac:dyDescent="0.2">
      <c r="A35" s="174" t="s">
        <v>77</v>
      </c>
      <c r="B35" s="174"/>
      <c r="C35" s="174"/>
      <c r="D35" s="174"/>
      <c r="E35" s="174"/>
      <c r="F35" s="174"/>
      <c r="G35" s="174"/>
      <c r="H35" s="174"/>
      <c r="I35" s="174"/>
    </row>
    <row r="36" spans="1:9" x14ac:dyDescent="0.2">
      <c r="A36" s="165" t="s">
        <v>78</v>
      </c>
      <c r="B36" s="166"/>
      <c r="C36" s="166"/>
      <c r="D36" s="166"/>
      <c r="E36" s="166"/>
      <c r="F36" s="166"/>
      <c r="G36" s="5">
        <v>28</v>
      </c>
      <c r="H36" s="29">
        <f>H37+H38+H39+H44+H45+H46</f>
        <v>42930679</v>
      </c>
      <c r="I36" s="29">
        <f>I37+I38+I39+I44+I45+I46</f>
        <v>43282102</v>
      </c>
    </row>
    <row r="37" spans="1:9" x14ac:dyDescent="0.2">
      <c r="A37" s="161" t="s">
        <v>79</v>
      </c>
      <c r="B37" s="161"/>
      <c r="C37" s="161"/>
      <c r="D37" s="161"/>
      <c r="E37" s="161"/>
      <c r="F37" s="161"/>
      <c r="G37" s="7">
        <v>29</v>
      </c>
      <c r="H37" s="31">
        <v>46357000</v>
      </c>
      <c r="I37" s="31">
        <v>46357000</v>
      </c>
    </row>
    <row r="38" spans="1:9" x14ac:dyDescent="0.2">
      <c r="A38" s="161" t="s">
        <v>80</v>
      </c>
      <c r="B38" s="161"/>
      <c r="C38" s="161"/>
      <c r="D38" s="161"/>
      <c r="E38" s="161"/>
      <c r="F38" s="161"/>
      <c r="G38" s="7">
        <v>30</v>
      </c>
      <c r="H38" s="31">
        <v>13860181</v>
      </c>
      <c r="I38" s="31">
        <v>13860181</v>
      </c>
    </row>
    <row r="39" spans="1:9" x14ac:dyDescent="0.2">
      <c r="A39" s="166" t="s">
        <v>81</v>
      </c>
      <c r="B39" s="166"/>
      <c r="C39" s="166"/>
      <c r="D39" s="166"/>
      <c r="E39" s="166"/>
      <c r="F39" s="166"/>
      <c r="G39" s="9">
        <v>31</v>
      </c>
      <c r="H39" s="32">
        <f>H40+H41+H42+H43</f>
        <v>920350</v>
      </c>
      <c r="I39" s="32">
        <f>I40+I41+I42+I43</f>
        <v>856870</v>
      </c>
    </row>
    <row r="40" spans="1:9" x14ac:dyDescent="0.2">
      <c r="A40" s="161" t="s">
        <v>82</v>
      </c>
      <c r="B40" s="161"/>
      <c r="C40" s="161"/>
      <c r="D40" s="161"/>
      <c r="E40" s="161"/>
      <c r="F40" s="161"/>
      <c r="G40" s="7">
        <v>32</v>
      </c>
      <c r="H40" s="31">
        <v>141000</v>
      </c>
      <c r="I40" s="31">
        <v>141000</v>
      </c>
    </row>
    <row r="41" spans="1:9" x14ac:dyDescent="0.2">
      <c r="A41" s="161" t="s">
        <v>83</v>
      </c>
      <c r="B41" s="161"/>
      <c r="C41" s="161"/>
      <c r="D41" s="161"/>
      <c r="E41" s="161"/>
      <c r="F41" s="161"/>
      <c r="G41" s="7">
        <v>33</v>
      </c>
      <c r="H41" s="31">
        <v>0</v>
      </c>
      <c r="I41" s="31">
        <v>0</v>
      </c>
    </row>
    <row r="42" spans="1:9" x14ac:dyDescent="0.2">
      <c r="A42" s="161" t="s">
        <v>84</v>
      </c>
      <c r="B42" s="161"/>
      <c r="C42" s="161"/>
      <c r="D42" s="161"/>
      <c r="E42" s="161"/>
      <c r="F42" s="161"/>
      <c r="G42" s="7">
        <v>34</v>
      </c>
      <c r="H42" s="31">
        <v>0</v>
      </c>
      <c r="I42" s="31">
        <v>0</v>
      </c>
    </row>
    <row r="43" spans="1:9" x14ac:dyDescent="0.2">
      <c r="A43" s="161" t="s">
        <v>85</v>
      </c>
      <c r="B43" s="161"/>
      <c r="C43" s="161"/>
      <c r="D43" s="161"/>
      <c r="E43" s="161"/>
      <c r="F43" s="161"/>
      <c r="G43" s="7">
        <v>35</v>
      </c>
      <c r="H43" s="31">
        <v>779350</v>
      </c>
      <c r="I43" s="31">
        <v>715870</v>
      </c>
    </row>
    <row r="44" spans="1:9" x14ac:dyDescent="0.2">
      <c r="A44" s="161" t="s">
        <v>86</v>
      </c>
      <c r="B44" s="161"/>
      <c r="C44" s="161"/>
      <c r="D44" s="161"/>
      <c r="E44" s="161"/>
      <c r="F44" s="161"/>
      <c r="G44" s="7">
        <v>36</v>
      </c>
      <c r="H44" s="31">
        <v>-20359103</v>
      </c>
      <c r="I44" s="31">
        <v>-18206852</v>
      </c>
    </row>
    <row r="45" spans="1:9" x14ac:dyDescent="0.2">
      <c r="A45" s="161" t="s">
        <v>87</v>
      </c>
      <c r="B45" s="161"/>
      <c r="C45" s="161"/>
      <c r="D45" s="161"/>
      <c r="E45" s="161"/>
      <c r="F45" s="161"/>
      <c r="G45" s="7">
        <v>37</v>
      </c>
      <c r="H45" s="31">
        <v>2152251</v>
      </c>
      <c r="I45" s="31">
        <v>414903</v>
      </c>
    </row>
    <row r="46" spans="1:9" x14ac:dyDescent="0.2">
      <c r="A46" s="167" t="s">
        <v>88</v>
      </c>
      <c r="B46" s="161"/>
      <c r="C46" s="161"/>
      <c r="D46" s="161"/>
      <c r="E46" s="161"/>
      <c r="F46" s="161"/>
      <c r="G46" s="6">
        <v>38</v>
      </c>
      <c r="H46" s="31">
        <v>0</v>
      </c>
      <c r="I46" s="31">
        <v>0</v>
      </c>
    </row>
    <row r="47" spans="1:9" x14ac:dyDescent="0.2">
      <c r="A47" s="167" t="s">
        <v>89</v>
      </c>
      <c r="B47" s="161"/>
      <c r="C47" s="161"/>
      <c r="D47" s="161"/>
      <c r="E47" s="161"/>
      <c r="F47" s="161"/>
      <c r="G47" s="6">
        <v>39</v>
      </c>
      <c r="H47" s="31">
        <v>118209</v>
      </c>
      <c r="I47" s="31">
        <v>192109</v>
      </c>
    </row>
    <row r="48" spans="1:9" x14ac:dyDescent="0.2">
      <c r="A48" s="165" t="s">
        <v>90</v>
      </c>
      <c r="B48" s="166"/>
      <c r="C48" s="166"/>
      <c r="D48" s="166"/>
      <c r="E48" s="166"/>
      <c r="F48" s="166"/>
      <c r="G48" s="5">
        <v>40</v>
      </c>
      <c r="H48" s="29">
        <f>H49+H50+H51+H52+H53+H54</f>
        <v>2985598</v>
      </c>
      <c r="I48" s="29">
        <f>I49+I50+I51+I52+I53+I54</f>
        <v>3230285</v>
      </c>
    </row>
    <row r="49" spans="1:9" x14ac:dyDescent="0.2">
      <c r="A49" s="161" t="s">
        <v>91</v>
      </c>
      <c r="B49" s="161"/>
      <c r="C49" s="161"/>
      <c r="D49" s="161"/>
      <c r="E49" s="161"/>
      <c r="F49" s="161"/>
      <c r="G49" s="7">
        <v>41</v>
      </c>
      <c r="H49" s="31">
        <v>266720</v>
      </c>
      <c r="I49" s="31">
        <v>126864</v>
      </c>
    </row>
    <row r="50" spans="1:9" x14ac:dyDescent="0.2">
      <c r="A50" s="161" t="s">
        <v>92</v>
      </c>
      <c r="B50" s="161"/>
      <c r="C50" s="161"/>
      <c r="D50" s="161"/>
      <c r="E50" s="161"/>
      <c r="F50" s="161"/>
      <c r="G50" s="7">
        <v>42</v>
      </c>
      <c r="H50" s="31">
        <v>886130</v>
      </c>
      <c r="I50" s="31">
        <v>1127555</v>
      </c>
    </row>
    <row r="51" spans="1:9" x14ac:dyDescent="0.2">
      <c r="A51" s="161" t="s">
        <v>93</v>
      </c>
      <c r="B51" s="161"/>
      <c r="C51" s="161"/>
      <c r="D51" s="161"/>
      <c r="E51" s="161"/>
      <c r="F51" s="161"/>
      <c r="G51" s="7">
        <v>43</v>
      </c>
      <c r="H51" s="31">
        <v>726747</v>
      </c>
      <c r="I51" s="31">
        <v>745001</v>
      </c>
    </row>
    <row r="52" spans="1:9" x14ac:dyDescent="0.2">
      <c r="A52" s="161" t="s">
        <v>94</v>
      </c>
      <c r="B52" s="161"/>
      <c r="C52" s="161"/>
      <c r="D52" s="161"/>
      <c r="E52" s="161"/>
      <c r="F52" s="161"/>
      <c r="G52" s="7">
        <v>44</v>
      </c>
      <c r="H52" s="31">
        <v>429996</v>
      </c>
      <c r="I52" s="31">
        <v>278324</v>
      </c>
    </row>
    <row r="53" spans="1:9" x14ac:dyDescent="0.2">
      <c r="A53" s="161" t="s">
        <v>95</v>
      </c>
      <c r="B53" s="161"/>
      <c r="C53" s="161"/>
      <c r="D53" s="161"/>
      <c r="E53" s="161"/>
      <c r="F53" s="161"/>
      <c r="G53" s="7">
        <v>45</v>
      </c>
      <c r="H53" s="31">
        <v>5276</v>
      </c>
      <c r="I53" s="31">
        <v>0</v>
      </c>
    </row>
    <row r="54" spans="1:9" x14ac:dyDescent="0.2">
      <c r="A54" s="161" t="s">
        <v>96</v>
      </c>
      <c r="B54" s="161"/>
      <c r="C54" s="161"/>
      <c r="D54" s="161"/>
      <c r="E54" s="161"/>
      <c r="F54" s="161"/>
      <c r="G54" s="7">
        <v>46</v>
      </c>
      <c r="H54" s="31">
        <v>670729</v>
      </c>
      <c r="I54" s="31">
        <v>952541</v>
      </c>
    </row>
    <row r="55" spans="1:9" x14ac:dyDescent="0.2">
      <c r="A55" s="167" t="s">
        <v>97</v>
      </c>
      <c r="B55" s="161"/>
      <c r="C55" s="161"/>
      <c r="D55" s="161"/>
      <c r="E55" s="161"/>
      <c r="F55" s="161"/>
      <c r="G55" s="6">
        <v>47</v>
      </c>
      <c r="H55" s="30">
        <v>247431</v>
      </c>
      <c r="I55" s="30">
        <v>2442912</v>
      </c>
    </row>
    <row r="56" spans="1:9" x14ac:dyDescent="0.2">
      <c r="A56" s="167" t="s">
        <v>98</v>
      </c>
      <c r="B56" s="161"/>
      <c r="C56" s="161"/>
      <c r="D56" s="161"/>
      <c r="E56" s="161"/>
      <c r="F56" s="161"/>
      <c r="G56" s="6">
        <v>48</v>
      </c>
      <c r="H56" s="30">
        <v>189395</v>
      </c>
      <c r="I56" s="30">
        <v>188771</v>
      </c>
    </row>
    <row r="57" spans="1:9" x14ac:dyDescent="0.2">
      <c r="A57" s="167" t="s">
        <v>99</v>
      </c>
      <c r="B57" s="161"/>
      <c r="C57" s="161"/>
      <c r="D57" s="161"/>
      <c r="E57" s="161"/>
      <c r="F57" s="161"/>
      <c r="G57" s="6">
        <v>49</v>
      </c>
      <c r="H57" s="30">
        <v>4622746</v>
      </c>
      <c r="I57" s="30">
        <v>4321656</v>
      </c>
    </row>
    <row r="58" spans="1:9" x14ac:dyDescent="0.2">
      <c r="A58" s="165" t="s">
        <v>100</v>
      </c>
      <c r="B58" s="166"/>
      <c r="C58" s="166"/>
      <c r="D58" s="166"/>
      <c r="E58" s="166"/>
      <c r="F58" s="166"/>
      <c r="G58" s="5">
        <v>50</v>
      </c>
      <c r="H58" s="29">
        <f>H36+H47+H48+H55+H56+H57</f>
        <v>51094058</v>
      </c>
      <c r="I58" s="29">
        <f>I36+I47+I48+I55+I56+I57</f>
        <v>53657835</v>
      </c>
    </row>
    <row r="59" spans="1:9" x14ac:dyDescent="0.2">
      <c r="A59" s="167" t="s">
        <v>101</v>
      </c>
      <c r="B59" s="161"/>
      <c r="C59" s="161"/>
      <c r="D59" s="161"/>
      <c r="E59" s="161"/>
      <c r="F59" s="161"/>
      <c r="G59" s="6">
        <v>51</v>
      </c>
      <c r="H59" s="30">
        <v>0</v>
      </c>
      <c r="I59" s="30">
        <v>0</v>
      </c>
    </row>
    <row r="60" spans="1:9" ht="25.5" customHeight="1" x14ac:dyDescent="0.2">
      <c r="A60" s="167" t="s">
        <v>102</v>
      </c>
      <c r="B60" s="167"/>
      <c r="C60" s="167"/>
      <c r="D60" s="167"/>
      <c r="E60" s="167"/>
      <c r="F60" s="167"/>
      <c r="G60" s="180"/>
      <c r="H60" s="180"/>
      <c r="I60" s="180"/>
    </row>
    <row r="61" spans="1:9" x14ac:dyDescent="0.2">
      <c r="A61" s="165" t="s">
        <v>103</v>
      </c>
      <c r="B61" s="166"/>
      <c r="C61" s="166"/>
      <c r="D61" s="166"/>
      <c r="E61" s="166"/>
      <c r="F61" s="166"/>
      <c r="G61" s="5">
        <v>52</v>
      </c>
      <c r="H61" s="29">
        <f>H62+H63</f>
        <v>42930679</v>
      </c>
      <c r="I61" s="29">
        <f>I62+I63</f>
        <v>43282102</v>
      </c>
    </row>
    <row r="62" spans="1:9" x14ac:dyDescent="0.2">
      <c r="A62" s="167" t="s">
        <v>104</v>
      </c>
      <c r="B62" s="161"/>
      <c r="C62" s="161"/>
      <c r="D62" s="161"/>
      <c r="E62" s="161"/>
      <c r="F62" s="161"/>
      <c r="G62" s="6">
        <v>53</v>
      </c>
      <c r="H62" s="30">
        <v>42930679</v>
      </c>
      <c r="I62" s="30">
        <v>43282102</v>
      </c>
    </row>
    <row r="63" spans="1:9" x14ac:dyDescent="0.2">
      <c r="A63" s="167" t="s">
        <v>105</v>
      </c>
      <c r="B63" s="161"/>
      <c r="C63" s="161"/>
      <c r="D63" s="161"/>
      <c r="E63" s="161"/>
      <c r="F63" s="161"/>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H130896:I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H196432:I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H261968:I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H327504:I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H393040:I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H458576:I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H524112:I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H589648:I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H655184:I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H720720:I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H786256:I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H851792:I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H917328:I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H982864:I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H65362:I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H130898:I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H196434:I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H261970:I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H327506:I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H393042:I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H458578:I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H524114:I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H589650:I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H655186:I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H720722:I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H786258:I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H851794:I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H917330:I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H982866:I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H65369:I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H130905:I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H196441:I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H261977:I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H327513:I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H393049:I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H458585:I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H524121:I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H589657:I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H655193:I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H720729:I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H786265:I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H851801:I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H917337:I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H982873:I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H65376:I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H130912:I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H196448:I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H261984:I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H327520:I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H393056:I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H458592:I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H524128:I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H589664:I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H655200:I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H720736:I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H786272:I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H851808:I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H917344:I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H982880:I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H65297:I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H130833:I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H196369:I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H261905:I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H327441:I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H392977:I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H458513:I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H524049:I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H589585:I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H655121:I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H720657:I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H786193:I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H851729:I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H917265:I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H982801:I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H130904:I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H196440:I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H261976:I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H327512:I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H393048:I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H458584:I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H524120:I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H589656:I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H655192:I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H720728:I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H786264:I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H851800:I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H917336:I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H982872:I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H130897:I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H196433:I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H261969:I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H327505:I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H393041:I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H458577:I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H524113:I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H589649:I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H655185:I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H720721:I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H786257:I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H851793:I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H917329:I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H982865:I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H130895:I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H196431:I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H261967:I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H327503:I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H393039:I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H458575:I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H524111:I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H589647:I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H655183:I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H720719:I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H786255:I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H851791:I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H917327:I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H982863:I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3000000}">
      <formula1>999999999999</formula1>
    </dataValidation>
    <dataValidation type="whole" operator="notEqual" allowBlank="1" showInputMessage="1" showErrorMessage="1" errorTitle="Incorrect entry" error="You can enter only whole numbers." sqref="H65408:I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H130944:I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H196480:I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H262016:I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H327552:I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H393088:I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H458624:I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H524160:I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H589696:I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H655232:I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H720768:I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H786304:I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H851840:I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H917376:I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H982912:I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H65375:I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H130911:I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H196447:I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H261983:I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H327519:I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H393055:I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H458591:I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H524127:I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H589663:I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H655199:I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H720735:I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H786271:I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H851807:I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H917343:I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H982879:I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5" zoomScale="115" zoomScaleNormal="115" zoomScaleSheetLayoutView="110" workbookViewId="0">
      <selection sqref="A1:K65"/>
    </sheetView>
  </sheetViews>
  <sheetFormatPr defaultRowHeight="12.75" x14ac:dyDescent="0.2"/>
  <cols>
    <col min="1" max="7" width="9.140625" style="12"/>
    <col min="8" max="11" width="14" style="34" customWidth="1"/>
    <col min="12" max="236" width="9.140625" style="10"/>
    <col min="237" max="237" width="9.85546875" style="10" bestFit="1" customWidth="1"/>
    <col min="238" max="238" width="11.7109375" style="10" bestFit="1" customWidth="1"/>
    <col min="239" max="492" width="9.140625" style="10"/>
    <col min="493" max="493" width="9.85546875" style="10" bestFit="1" customWidth="1"/>
    <col min="494" max="494" width="11.7109375" style="10" bestFit="1" customWidth="1"/>
    <col min="495" max="748" width="9.140625" style="10"/>
    <col min="749" max="749" width="9.85546875" style="10" bestFit="1" customWidth="1"/>
    <col min="750" max="750" width="11.7109375" style="10" bestFit="1" customWidth="1"/>
    <col min="751" max="1004" width="9.140625" style="10"/>
    <col min="1005" max="1005" width="9.85546875" style="10" bestFit="1" customWidth="1"/>
    <col min="1006" max="1006" width="11.7109375" style="10" bestFit="1" customWidth="1"/>
    <col min="1007" max="1260" width="9.140625" style="10"/>
    <col min="1261" max="1261" width="9.85546875" style="10" bestFit="1" customWidth="1"/>
    <col min="1262" max="1262" width="11.7109375" style="10" bestFit="1" customWidth="1"/>
    <col min="1263" max="1516" width="9.140625" style="10"/>
    <col min="1517" max="1517" width="9.85546875" style="10" bestFit="1" customWidth="1"/>
    <col min="1518" max="1518" width="11.7109375" style="10" bestFit="1" customWidth="1"/>
    <col min="1519" max="1772" width="9.140625" style="10"/>
    <col min="1773" max="1773" width="9.85546875" style="10" bestFit="1" customWidth="1"/>
    <col min="1774" max="1774" width="11.7109375" style="10" bestFit="1" customWidth="1"/>
    <col min="1775" max="2028" width="9.140625" style="10"/>
    <col min="2029" max="2029" width="9.85546875" style="10" bestFit="1" customWidth="1"/>
    <col min="2030" max="2030" width="11.7109375" style="10" bestFit="1" customWidth="1"/>
    <col min="2031" max="2284" width="9.140625" style="10"/>
    <col min="2285" max="2285" width="9.85546875" style="10" bestFit="1" customWidth="1"/>
    <col min="2286" max="2286" width="11.7109375" style="10" bestFit="1" customWidth="1"/>
    <col min="2287" max="2540" width="9.140625" style="10"/>
    <col min="2541" max="2541" width="9.85546875" style="10" bestFit="1" customWidth="1"/>
    <col min="2542" max="2542" width="11.7109375" style="10" bestFit="1" customWidth="1"/>
    <col min="2543" max="2796" width="9.140625" style="10"/>
    <col min="2797" max="2797" width="9.85546875" style="10" bestFit="1" customWidth="1"/>
    <col min="2798" max="2798" width="11.7109375" style="10" bestFit="1" customWidth="1"/>
    <col min="2799" max="3052" width="9.140625" style="10"/>
    <col min="3053" max="3053" width="9.85546875" style="10" bestFit="1" customWidth="1"/>
    <col min="3054" max="3054" width="11.7109375" style="10" bestFit="1" customWidth="1"/>
    <col min="3055" max="3308" width="9.140625" style="10"/>
    <col min="3309" max="3309" width="9.85546875" style="10" bestFit="1" customWidth="1"/>
    <col min="3310" max="3310" width="11.7109375" style="10" bestFit="1" customWidth="1"/>
    <col min="3311" max="3564" width="9.140625" style="10"/>
    <col min="3565" max="3565" width="9.85546875" style="10" bestFit="1" customWidth="1"/>
    <col min="3566" max="3566" width="11.7109375" style="10" bestFit="1" customWidth="1"/>
    <col min="3567" max="3820" width="9.140625" style="10"/>
    <col min="3821" max="3821" width="9.85546875" style="10" bestFit="1" customWidth="1"/>
    <col min="3822" max="3822" width="11.7109375" style="10" bestFit="1" customWidth="1"/>
    <col min="3823" max="4076" width="9.140625" style="10"/>
    <col min="4077" max="4077" width="9.85546875" style="10" bestFit="1" customWidth="1"/>
    <col min="4078" max="4078" width="11.7109375" style="10" bestFit="1" customWidth="1"/>
    <col min="4079" max="4332" width="9.140625" style="10"/>
    <col min="4333" max="4333" width="9.85546875" style="10" bestFit="1" customWidth="1"/>
    <col min="4334" max="4334" width="11.7109375" style="10" bestFit="1" customWidth="1"/>
    <col min="4335" max="4588" width="9.140625" style="10"/>
    <col min="4589" max="4589" width="9.85546875" style="10" bestFit="1" customWidth="1"/>
    <col min="4590" max="4590" width="11.7109375" style="10" bestFit="1" customWidth="1"/>
    <col min="4591" max="4844" width="9.140625" style="10"/>
    <col min="4845" max="4845" width="9.85546875" style="10" bestFit="1" customWidth="1"/>
    <col min="4846" max="4846" width="11.7109375" style="10" bestFit="1" customWidth="1"/>
    <col min="4847" max="5100" width="9.140625" style="10"/>
    <col min="5101" max="5101" width="9.85546875" style="10" bestFit="1" customWidth="1"/>
    <col min="5102" max="5102" width="11.7109375" style="10" bestFit="1" customWidth="1"/>
    <col min="5103" max="5356" width="9.140625" style="10"/>
    <col min="5357" max="5357" width="9.85546875" style="10" bestFit="1" customWidth="1"/>
    <col min="5358" max="5358" width="11.7109375" style="10" bestFit="1" customWidth="1"/>
    <col min="5359" max="5612" width="9.140625" style="10"/>
    <col min="5613" max="5613" width="9.85546875" style="10" bestFit="1" customWidth="1"/>
    <col min="5614" max="5614" width="11.7109375" style="10" bestFit="1" customWidth="1"/>
    <col min="5615" max="5868" width="9.140625" style="10"/>
    <col min="5869" max="5869" width="9.85546875" style="10" bestFit="1" customWidth="1"/>
    <col min="5870" max="5870" width="11.7109375" style="10" bestFit="1" customWidth="1"/>
    <col min="5871" max="6124" width="9.140625" style="10"/>
    <col min="6125" max="6125" width="9.85546875" style="10" bestFit="1" customWidth="1"/>
    <col min="6126" max="6126" width="11.7109375" style="10" bestFit="1" customWidth="1"/>
    <col min="6127" max="6380" width="9.140625" style="10"/>
    <col min="6381" max="6381" width="9.85546875" style="10" bestFit="1" customWidth="1"/>
    <col min="6382" max="6382" width="11.7109375" style="10" bestFit="1" customWidth="1"/>
    <col min="6383" max="6636" width="9.140625" style="10"/>
    <col min="6637" max="6637" width="9.85546875" style="10" bestFit="1" customWidth="1"/>
    <col min="6638" max="6638" width="11.7109375" style="10" bestFit="1" customWidth="1"/>
    <col min="6639" max="6892" width="9.140625" style="10"/>
    <col min="6893" max="6893" width="9.85546875" style="10" bestFit="1" customWidth="1"/>
    <col min="6894" max="6894" width="11.7109375" style="10" bestFit="1" customWidth="1"/>
    <col min="6895" max="7148" width="9.140625" style="10"/>
    <col min="7149" max="7149" width="9.85546875" style="10" bestFit="1" customWidth="1"/>
    <col min="7150" max="7150" width="11.7109375" style="10" bestFit="1" customWidth="1"/>
    <col min="7151" max="7404" width="9.140625" style="10"/>
    <col min="7405" max="7405" width="9.85546875" style="10" bestFit="1" customWidth="1"/>
    <col min="7406" max="7406" width="11.7109375" style="10" bestFit="1" customWidth="1"/>
    <col min="7407" max="7660" width="9.140625" style="10"/>
    <col min="7661" max="7661" width="9.85546875" style="10" bestFit="1" customWidth="1"/>
    <col min="7662" max="7662" width="11.7109375" style="10" bestFit="1" customWidth="1"/>
    <col min="7663" max="7916" width="9.140625" style="10"/>
    <col min="7917" max="7917" width="9.85546875" style="10" bestFit="1" customWidth="1"/>
    <col min="7918" max="7918" width="11.7109375" style="10" bestFit="1" customWidth="1"/>
    <col min="7919" max="8172" width="9.140625" style="10"/>
    <col min="8173" max="8173" width="9.85546875" style="10" bestFit="1" customWidth="1"/>
    <col min="8174" max="8174" width="11.7109375" style="10" bestFit="1" customWidth="1"/>
    <col min="8175" max="8428" width="9.140625" style="10"/>
    <col min="8429" max="8429" width="9.85546875" style="10" bestFit="1" customWidth="1"/>
    <col min="8430" max="8430" width="11.7109375" style="10" bestFit="1" customWidth="1"/>
    <col min="8431" max="8684" width="9.140625" style="10"/>
    <col min="8685" max="8685" width="9.85546875" style="10" bestFit="1" customWidth="1"/>
    <col min="8686" max="8686" width="11.7109375" style="10" bestFit="1" customWidth="1"/>
    <col min="8687" max="8940" width="9.140625" style="10"/>
    <col min="8941" max="8941" width="9.85546875" style="10" bestFit="1" customWidth="1"/>
    <col min="8942" max="8942" width="11.7109375" style="10" bestFit="1" customWidth="1"/>
    <col min="8943" max="9196" width="9.140625" style="10"/>
    <col min="9197" max="9197" width="9.85546875" style="10" bestFit="1" customWidth="1"/>
    <col min="9198" max="9198" width="11.7109375" style="10" bestFit="1" customWidth="1"/>
    <col min="9199" max="9452" width="9.140625" style="10"/>
    <col min="9453" max="9453" width="9.85546875" style="10" bestFit="1" customWidth="1"/>
    <col min="9454" max="9454" width="11.7109375" style="10" bestFit="1" customWidth="1"/>
    <col min="9455" max="9708" width="9.140625" style="10"/>
    <col min="9709" max="9709" width="9.85546875" style="10" bestFit="1" customWidth="1"/>
    <col min="9710" max="9710" width="11.7109375" style="10" bestFit="1" customWidth="1"/>
    <col min="9711" max="9964" width="9.140625" style="10"/>
    <col min="9965" max="9965" width="9.85546875" style="10" bestFit="1" customWidth="1"/>
    <col min="9966" max="9966" width="11.7109375" style="10" bestFit="1" customWidth="1"/>
    <col min="9967" max="10220" width="9.140625" style="10"/>
    <col min="10221" max="10221" width="9.85546875" style="10" bestFit="1" customWidth="1"/>
    <col min="10222" max="10222" width="11.7109375" style="10" bestFit="1" customWidth="1"/>
    <col min="10223" max="10476" width="9.140625" style="10"/>
    <col min="10477" max="10477" width="9.85546875" style="10" bestFit="1" customWidth="1"/>
    <col min="10478" max="10478" width="11.7109375" style="10" bestFit="1" customWidth="1"/>
    <col min="10479" max="10732" width="9.140625" style="10"/>
    <col min="10733" max="10733" width="9.85546875" style="10" bestFit="1" customWidth="1"/>
    <col min="10734" max="10734" width="11.7109375" style="10" bestFit="1" customWidth="1"/>
    <col min="10735" max="10988" width="9.140625" style="10"/>
    <col min="10989" max="10989" width="9.85546875" style="10" bestFit="1" customWidth="1"/>
    <col min="10990" max="10990" width="11.7109375" style="10" bestFit="1" customWidth="1"/>
    <col min="10991" max="11244" width="9.140625" style="10"/>
    <col min="11245" max="11245" width="9.85546875" style="10" bestFit="1" customWidth="1"/>
    <col min="11246" max="11246" width="11.7109375" style="10" bestFit="1" customWidth="1"/>
    <col min="11247" max="11500" width="9.140625" style="10"/>
    <col min="11501" max="11501" width="9.85546875" style="10" bestFit="1" customWidth="1"/>
    <col min="11502" max="11502" width="11.7109375" style="10" bestFit="1" customWidth="1"/>
    <col min="11503" max="11756" width="9.140625" style="10"/>
    <col min="11757" max="11757" width="9.85546875" style="10" bestFit="1" customWidth="1"/>
    <col min="11758" max="11758" width="11.7109375" style="10" bestFit="1" customWidth="1"/>
    <col min="11759" max="12012" width="9.140625" style="10"/>
    <col min="12013" max="12013" width="9.85546875" style="10" bestFit="1" customWidth="1"/>
    <col min="12014" max="12014" width="11.7109375" style="10" bestFit="1" customWidth="1"/>
    <col min="12015" max="12268" width="9.140625" style="10"/>
    <col min="12269" max="12269" width="9.85546875" style="10" bestFit="1" customWidth="1"/>
    <col min="12270" max="12270" width="11.7109375" style="10" bestFit="1" customWidth="1"/>
    <col min="12271" max="12524" width="9.140625" style="10"/>
    <col min="12525" max="12525" width="9.85546875" style="10" bestFit="1" customWidth="1"/>
    <col min="12526" max="12526" width="11.7109375" style="10" bestFit="1" customWidth="1"/>
    <col min="12527" max="12780" width="9.140625" style="10"/>
    <col min="12781" max="12781" width="9.85546875" style="10" bestFit="1" customWidth="1"/>
    <col min="12782" max="12782" width="11.7109375" style="10" bestFit="1" customWidth="1"/>
    <col min="12783" max="13036" width="9.140625" style="10"/>
    <col min="13037" max="13037" width="9.85546875" style="10" bestFit="1" customWidth="1"/>
    <col min="13038" max="13038" width="11.7109375" style="10" bestFit="1" customWidth="1"/>
    <col min="13039" max="13292" width="9.140625" style="10"/>
    <col min="13293" max="13293" width="9.85546875" style="10" bestFit="1" customWidth="1"/>
    <col min="13294" max="13294" width="11.7109375" style="10" bestFit="1" customWidth="1"/>
    <col min="13295" max="13548" width="9.140625" style="10"/>
    <col min="13549" max="13549" width="9.85546875" style="10" bestFit="1" customWidth="1"/>
    <col min="13550" max="13550" width="11.7109375" style="10" bestFit="1" customWidth="1"/>
    <col min="13551" max="13804" width="9.140625" style="10"/>
    <col min="13805" max="13805" width="9.85546875" style="10" bestFit="1" customWidth="1"/>
    <col min="13806" max="13806" width="11.7109375" style="10" bestFit="1" customWidth="1"/>
    <col min="13807" max="14060" width="9.140625" style="10"/>
    <col min="14061" max="14061" width="9.85546875" style="10" bestFit="1" customWidth="1"/>
    <col min="14062" max="14062" width="11.7109375" style="10" bestFit="1" customWidth="1"/>
    <col min="14063" max="14316" width="9.140625" style="10"/>
    <col min="14317" max="14317" width="9.85546875" style="10" bestFit="1" customWidth="1"/>
    <col min="14318" max="14318" width="11.7109375" style="10" bestFit="1" customWidth="1"/>
    <col min="14319" max="14572" width="9.140625" style="10"/>
    <col min="14573" max="14573" width="9.85546875" style="10" bestFit="1" customWidth="1"/>
    <col min="14574" max="14574" width="11.7109375" style="10" bestFit="1" customWidth="1"/>
    <col min="14575" max="14828" width="9.140625" style="10"/>
    <col min="14829" max="14829" width="9.85546875" style="10" bestFit="1" customWidth="1"/>
    <col min="14830" max="14830" width="11.7109375" style="10" bestFit="1" customWidth="1"/>
    <col min="14831" max="15084" width="9.140625" style="10"/>
    <col min="15085" max="15085" width="9.85546875" style="10" bestFit="1" customWidth="1"/>
    <col min="15086" max="15086" width="11.7109375" style="10" bestFit="1" customWidth="1"/>
    <col min="15087" max="15340" width="9.140625" style="10"/>
    <col min="15341" max="15341" width="9.85546875" style="10" bestFit="1" customWidth="1"/>
    <col min="15342" max="15342" width="11.7109375" style="10" bestFit="1" customWidth="1"/>
    <col min="15343" max="15596" width="9.140625" style="10"/>
    <col min="15597" max="15597" width="9.85546875" style="10" bestFit="1" customWidth="1"/>
    <col min="15598" max="15598" width="11.7109375" style="10" bestFit="1" customWidth="1"/>
    <col min="15599" max="15852" width="9.140625" style="10"/>
    <col min="15853" max="15853" width="9.85546875" style="10" bestFit="1" customWidth="1"/>
    <col min="15854" max="15854" width="11.7109375" style="10" bestFit="1" customWidth="1"/>
    <col min="15855" max="16108" width="9.140625" style="10"/>
    <col min="16109" max="16109" width="9.85546875" style="10" bestFit="1" customWidth="1"/>
    <col min="16110" max="16110" width="11.7109375" style="10" bestFit="1" customWidth="1"/>
    <col min="16111" max="16371" width="9.140625" style="10"/>
    <col min="16372" max="16375" width="9.140625" style="10" customWidth="1"/>
    <col min="16376" max="16384" width="9.140625" style="10"/>
  </cols>
  <sheetData>
    <row r="1" spans="1:11" x14ac:dyDescent="0.2">
      <c r="A1" s="191" t="s">
        <v>106</v>
      </c>
      <c r="B1" s="169"/>
      <c r="C1" s="169"/>
      <c r="D1" s="169"/>
      <c r="E1" s="169"/>
      <c r="F1" s="169"/>
      <c r="G1" s="169"/>
      <c r="H1" s="169"/>
      <c r="I1" s="169"/>
    </row>
    <row r="2" spans="1:11" x14ac:dyDescent="0.2">
      <c r="A2" s="194" t="s">
        <v>340</v>
      </c>
      <c r="B2" s="171"/>
      <c r="C2" s="171"/>
      <c r="D2" s="171"/>
      <c r="E2" s="171"/>
      <c r="F2" s="171"/>
      <c r="G2" s="171"/>
      <c r="H2" s="171"/>
      <c r="I2" s="171"/>
    </row>
    <row r="3" spans="1:11" x14ac:dyDescent="0.2">
      <c r="A3" s="181" t="s">
        <v>107</v>
      </c>
      <c r="B3" s="182"/>
      <c r="C3" s="182"/>
      <c r="D3" s="182"/>
      <c r="E3" s="182"/>
      <c r="F3" s="182"/>
      <c r="G3" s="182"/>
      <c r="H3" s="182"/>
      <c r="I3" s="182"/>
      <c r="J3" s="183"/>
      <c r="K3" s="183"/>
    </row>
    <row r="4" spans="1:11" x14ac:dyDescent="0.2">
      <c r="A4" s="184" t="s">
        <v>333</v>
      </c>
      <c r="B4" s="185"/>
      <c r="C4" s="185"/>
      <c r="D4" s="185"/>
      <c r="E4" s="185"/>
      <c r="F4" s="185"/>
      <c r="G4" s="185"/>
      <c r="H4" s="185"/>
      <c r="I4" s="185"/>
      <c r="J4" s="186"/>
      <c r="K4" s="186"/>
    </row>
    <row r="5" spans="1:11" ht="27.75" customHeight="1" x14ac:dyDescent="0.2">
      <c r="A5" s="187" t="s">
        <v>108</v>
      </c>
      <c r="B5" s="188"/>
      <c r="C5" s="188"/>
      <c r="D5" s="188"/>
      <c r="E5" s="188"/>
      <c r="F5" s="188"/>
      <c r="G5" s="187" t="s">
        <v>109</v>
      </c>
      <c r="H5" s="189" t="s">
        <v>110</v>
      </c>
      <c r="I5" s="190"/>
      <c r="J5" s="189" t="s">
        <v>111</v>
      </c>
      <c r="K5" s="190"/>
    </row>
    <row r="6" spans="1:11" x14ac:dyDescent="0.2">
      <c r="A6" s="188"/>
      <c r="B6" s="188"/>
      <c r="C6" s="188"/>
      <c r="D6" s="188"/>
      <c r="E6" s="188"/>
      <c r="F6" s="188"/>
      <c r="G6" s="188"/>
      <c r="H6" s="35" t="s">
        <v>112</v>
      </c>
      <c r="I6" s="35" t="s">
        <v>113</v>
      </c>
      <c r="J6" s="35" t="s">
        <v>114</v>
      </c>
      <c r="K6" s="35" t="s">
        <v>115</v>
      </c>
    </row>
    <row r="7" spans="1:11" x14ac:dyDescent="0.2">
      <c r="A7" s="192">
        <v>1</v>
      </c>
      <c r="B7" s="193"/>
      <c r="C7" s="193"/>
      <c r="D7" s="193"/>
      <c r="E7" s="193"/>
      <c r="F7" s="193"/>
      <c r="G7" s="11">
        <v>2</v>
      </c>
      <c r="H7" s="35">
        <v>3</v>
      </c>
      <c r="I7" s="35">
        <v>4</v>
      </c>
      <c r="J7" s="35">
        <v>5</v>
      </c>
      <c r="K7" s="35">
        <v>6</v>
      </c>
    </row>
    <row r="8" spans="1:11" x14ac:dyDescent="0.2">
      <c r="A8" s="165" t="s">
        <v>116</v>
      </c>
      <c r="B8" s="166"/>
      <c r="C8" s="166"/>
      <c r="D8" s="166"/>
      <c r="E8" s="166"/>
      <c r="F8" s="166"/>
      <c r="G8" s="5">
        <v>1</v>
      </c>
      <c r="H8" s="29">
        <f>H9+H16</f>
        <v>26310513</v>
      </c>
      <c r="I8" s="29">
        <f>I9+I16</f>
        <v>6787854</v>
      </c>
      <c r="J8" s="29">
        <f>J9+J16</f>
        <v>25839244</v>
      </c>
      <c r="K8" s="29">
        <f>K9+K16</f>
        <v>7195849</v>
      </c>
    </row>
    <row r="9" spans="1:11" x14ac:dyDescent="0.2">
      <c r="A9" s="166" t="s">
        <v>117</v>
      </c>
      <c r="B9" s="166"/>
      <c r="C9" s="166"/>
      <c r="D9" s="166"/>
      <c r="E9" s="166"/>
      <c r="F9" s="166"/>
      <c r="G9" s="9">
        <v>2</v>
      </c>
      <c r="H9" s="32">
        <f>SUM(H10:H15)</f>
        <v>18272542</v>
      </c>
      <c r="I9" s="32">
        <f>SUM(I10:I15)</f>
        <v>4450102</v>
      </c>
      <c r="J9" s="32">
        <f>SUM(J10:J15)</f>
        <v>17124264</v>
      </c>
      <c r="K9" s="32">
        <f>SUM(K10:K15)</f>
        <v>4387290</v>
      </c>
    </row>
    <row r="10" spans="1:11" x14ac:dyDescent="0.2">
      <c r="A10" s="161" t="s">
        <v>118</v>
      </c>
      <c r="B10" s="161"/>
      <c r="C10" s="161"/>
      <c r="D10" s="161"/>
      <c r="E10" s="161"/>
      <c r="F10" s="161"/>
      <c r="G10" s="7">
        <v>3</v>
      </c>
      <c r="H10" s="31">
        <v>8875770</v>
      </c>
      <c r="I10" s="31">
        <v>1955758</v>
      </c>
      <c r="J10" s="31">
        <v>7762906</v>
      </c>
      <c r="K10" s="31">
        <v>2052719</v>
      </c>
    </row>
    <row r="11" spans="1:11" x14ac:dyDescent="0.2">
      <c r="A11" s="161" t="s">
        <v>119</v>
      </c>
      <c r="B11" s="161"/>
      <c r="C11" s="161"/>
      <c r="D11" s="161"/>
      <c r="E11" s="161"/>
      <c r="F11" s="161"/>
      <c r="G11" s="7">
        <v>4</v>
      </c>
      <c r="H11" s="31">
        <v>7704733</v>
      </c>
      <c r="I11" s="31">
        <v>2051150</v>
      </c>
      <c r="J11" s="31">
        <v>7812705</v>
      </c>
      <c r="K11" s="31">
        <v>2024499</v>
      </c>
    </row>
    <row r="12" spans="1:11" x14ac:dyDescent="0.2">
      <c r="A12" s="161" t="s">
        <v>120</v>
      </c>
      <c r="B12" s="161"/>
      <c r="C12" s="161"/>
      <c r="D12" s="161"/>
      <c r="E12" s="161"/>
      <c r="F12" s="161"/>
      <c r="G12" s="7">
        <v>5</v>
      </c>
      <c r="H12" s="31">
        <v>1692039</v>
      </c>
      <c r="I12" s="31">
        <v>443194</v>
      </c>
      <c r="J12" s="31">
        <v>1548653</v>
      </c>
      <c r="K12" s="31">
        <v>310072</v>
      </c>
    </row>
    <row r="13" spans="1:11" x14ac:dyDescent="0.2">
      <c r="A13" s="161" t="s">
        <v>121</v>
      </c>
      <c r="B13" s="161"/>
      <c r="C13" s="161"/>
      <c r="D13" s="161"/>
      <c r="E13" s="161"/>
      <c r="F13" s="161"/>
      <c r="G13" s="7">
        <v>6</v>
      </c>
      <c r="H13" s="31">
        <v>0</v>
      </c>
      <c r="I13" s="31">
        <v>0</v>
      </c>
      <c r="J13" s="31">
        <v>0</v>
      </c>
      <c r="K13" s="31">
        <v>0</v>
      </c>
    </row>
    <row r="14" spans="1:11" x14ac:dyDescent="0.2">
      <c r="A14" s="161" t="s">
        <v>122</v>
      </c>
      <c r="B14" s="161"/>
      <c r="C14" s="161"/>
      <c r="D14" s="161"/>
      <c r="E14" s="161"/>
      <c r="F14" s="161"/>
      <c r="G14" s="7">
        <v>7</v>
      </c>
      <c r="H14" s="31">
        <v>0</v>
      </c>
      <c r="I14" s="31">
        <v>0</v>
      </c>
      <c r="J14" s="31">
        <v>0</v>
      </c>
      <c r="K14" s="31">
        <v>0</v>
      </c>
    </row>
    <row r="15" spans="1:11" x14ac:dyDescent="0.2">
      <c r="A15" s="161" t="s">
        <v>123</v>
      </c>
      <c r="B15" s="161"/>
      <c r="C15" s="161"/>
      <c r="D15" s="161"/>
      <c r="E15" s="161"/>
      <c r="F15" s="161"/>
      <c r="G15" s="7">
        <v>8</v>
      </c>
      <c r="H15" s="31">
        <v>0</v>
      </c>
      <c r="I15" s="31">
        <v>0</v>
      </c>
      <c r="J15" s="31">
        <v>0</v>
      </c>
      <c r="K15" s="31">
        <v>0</v>
      </c>
    </row>
    <row r="16" spans="1:11" x14ac:dyDescent="0.2">
      <c r="A16" s="166" t="s">
        <v>124</v>
      </c>
      <c r="B16" s="166"/>
      <c r="C16" s="166"/>
      <c r="D16" s="166"/>
      <c r="E16" s="166"/>
      <c r="F16" s="166"/>
      <c r="G16" s="9">
        <v>9</v>
      </c>
      <c r="H16" s="32">
        <f>H17+H18+H19</f>
        <v>8037971</v>
      </c>
      <c r="I16" s="32">
        <f>I17+I18+I19</f>
        <v>2337752</v>
      </c>
      <c r="J16" s="32">
        <f>J17+J18+J19</f>
        <v>8714980</v>
      </c>
      <c r="K16" s="32">
        <f>K17+K18+K19</f>
        <v>2808559</v>
      </c>
    </row>
    <row r="17" spans="1:11" x14ac:dyDescent="0.2">
      <c r="A17" s="161" t="s">
        <v>125</v>
      </c>
      <c r="B17" s="161"/>
      <c r="C17" s="161"/>
      <c r="D17" s="161"/>
      <c r="E17" s="161"/>
      <c r="F17" s="161"/>
      <c r="G17" s="7">
        <v>10</v>
      </c>
      <c r="H17" s="31">
        <v>0</v>
      </c>
      <c r="I17" s="31">
        <v>0</v>
      </c>
      <c r="J17" s="31">
        <v>0</v>
      </c>
      <c r="K17" s="31">
        <v>0</v>
      </c>
    </row>
    <row r="18" spans="1:11" x14ac:dyDescent="0.2">
      <c r="A18" s="161" t="s">
        <v>126</v>
      </c>
      <c r="B18" s="161"/>
      <c r="C18" s="161"/>
      <c r="D18" s="161"/>
      <c r="E18" s="161"/>
      <c r="F18" s="161"/>
      <c r="G18" s="7">
        <v>11</v>
      </c>
      <c r="H18" s="31">
        <v>5878313</v>
      </c>
      <c r="I18" s="31">
        <v>1509564</v>
      </c>
      <c r="J18" s="31">
        <v>6236312</v>
      </c>
      <c r="K18" s="31">
        <v>1848821</v>
      </c>
    </row>
    <row r="19" spans="1:11" x14ac:dyDescent="0.2">
      <c r="A19" s="161" t="s">
        <v>127</v>
      </c>
      <c r="B19" s="161"/>
      <c r="C19" s="161"/>
      <c r="D19" s="161"/>
      <c r="E19" s="161"/>
      <c r="F19" s="161"/>
      <c r="G19" s="7">
        <v>12</v>
      </c>
      <c r="H19" s="31">
        <v>2159658</v>
      </c>
      <c r="I19" s="31">
        <v>828188</v>
      </c>
      <c r="J19" s="31">
        <v>2478668</v>
      </c>
      <c r="K19" s="31">
        <v>959738</v>
      </c>
    </row>
    <row r="20" spans="1:11" x14ac:dyDescent="0.2">
      <c r="A20" s="165" t="s">
        <v>128</v>
      </c>
      <c r="B20" s="166"/>
      <c r="C20" s="166"/>
      <c r="D20" s="166"/>
      <c r="E20" s="166"/>
      <c r="F20" s="166"/>
      <c r="G20" s="5">
        <v>13</v>
      </c>
      <c r="H20" s="29">
        <f>H21+H24+H28+H29+H30+H33+H34</f>
        <v>24146946</v>
      </c>
      <c r="I20" s="29">
        <f>I21+I24+I28+I29+I30+I33+I34</f>
        <v>6726813</v>
      </c>
      <c r="J20" s="29">
        <f>J21+J24+J28+J29+J30+J33+J34</f>
        <v>24996932</v>
      </c>
      <c r="K20" s="29">
        <f>K21+K24+K28+K29+K30+K33+K34</f>
        <v>6914332</v>
      </c>
    </row>
    <row r="21" spans="1:11" x14ac:dyDescent="0.2">
      <c r="A21" s="166" t="s">
        <v>129</v>
      </c>
      <c r="B21" s="166"/>
      <c r="C21" s="166"/>
      <c r="D21" s="166"/>
      <c r="E21" s="166"/>
      <c r="F21" s="166"/>
      <c r="G21" s="9">
        <v>14</v>
      </c>
      <c r="H21" s="32">
        <f>H22+H23</f>
        <v>6769706</v>
      </c>
      <c r="I21" s="32">
        <f>I22+I23</f>
        <v>1984150</v>
      </c>
      <c r="J21" s="32">
        <f>J22+J23</f>
        <v>7435742</v>
      </c>
      <c r="K21" s="32">
        <f>K22+K23</f>
        <v>2052031</v>
      </c>
    </row>
    <row r="22" spans="1:11" x14ac:dyDescent="0.2">
      <c r="A22" s="161" t="s">
        <v>130</v>
      </c>
      <c r="B22" s="161"/>
      <c r="C22" s="161"/>
      <c r="D22" s="161"/>
      <c r="E22" s="161"/>
      <c r="F22" s="161"/>
      <c r="G22" s="7">
        <v>15</v>
      </c>
      <c r="H22" s="31">
        <v>625896</v>
      </c>
      <c r="I22" s="31">
        <v>146836</v>
      </c>
      <c r="J22" s="31">
        <v>554552</v>
      </c>
      <c r="K22" s="31">
        <v>147158</v>
      </c>
    </row>
    <row r="23" spans="1:11" x14ac:dyDescent="0.2">
      <c r="A23" s="161" t="s">
        <v>131</v>
      </c>
      <c r="B23" s="161"/>
      <c r="C23" s="161"/>
      <c r="D23" s="161"/>
      <c r="E23" s="161"/>
      <c r="F23" s="161"/>
      <c r="G23" s="7">
        <v>16</v>
      </c>
      <c r="H23" s="31">
        <v>6143810</v>
      </c>
      <c r="I23" s="31">
        <v>1837314</v>
      </c>
      <c r="J23" s="31">
        <v>6881190</v>
      </c>
      <c r="K23" s="31">
        <v>1904873</v>
      </c>
    </row>
    <row r="24" spans="1:11" x14ac:dyDescent="0.2">
      <c r="A24" s="166" t="s">
        <v>132</v>
      </c>
      <c r="B24" s="166"/>
      <c r="C24" s="166"/>
      <c r="D24" s="166"/>
      <c r="E24" s="166"/>
      <c r="F24" s="166"/>
      <c r="G24" s="9">
        <v>17</v>
      </c>
      <c r="H24" s="32">
        <f>H25+H26+H27</f>
        <v>11721138</v>
      </c>
      <c r="I24" s="32">
        <f>I25+I26+I27</f>
        <v>2871995</v>
      </c>
      <c r="J24" s="32">
        <f>J25+J26+J27</f>
        <v>11964903</v>
      </c>
      <c r="K24" s="32">
        <f>K25+K26+K27</f>
        <v>3093834</v>
      </c>
    </row>
    <row r="25" spans="1:11" x14ac:dyDescent="0.2">
      <c r="A25" s="161" t="s">
        <v>133</v>
      </c>
      <c r="B25" s="161"/>
      <c r="C25" s="161"/>
      <c r="D25" s="161"/>
      <c r="E25" s="161"/>
      <c r="F25" s="161"/>
      <c r="G25" s="7">
        <v>18</v>
      </c>
      <c r="H25" s="31">
        <v>8030001</v>
      </c>
      <c r="I25" s="31">
        <v>1932541</v>
      </c>
      <c r="J25" s="31">
        <v>8285222</v>
      </c>
      <c r="K25" s="31">
        <v>2191711</v>
      </c>
    </row>
    <row r="26" spans="1:11" x14ac:dyDescent="0.2">
      <c r="A26" s="161" t="s">
        <v>134</v>
      </c>
      <c r="B26" s="161"/>
      <c r="C26" s="161"/>
      <c r="D26" s="161"/>
      <c r="E26" s="161"/>
      <c r="F26" s="161"/>
      <c r="G26" s="7">
        <v>19</v>
      </c>
      <c r="H26" s="31">
        <v>2801567</v>
      </c>
      <c r="I26" s="31">
        <v>732887</v>
      </c>
      <c r="J26" s="31">
        <v>2750918</v>
      </c>
      <c r="K26" s="31">
        <v>667073</v>
      </c>
    </row>
    <row r="27" spans="1:11" x14ac:dyDescent="0.2">
      <c r="A27" s="161" t="s">
        <v>135</v>
      </c>
      <c r="B27" s="161"/>
      <c r="C27" s="161"/>
      <c r="D27" s="161"/>
      <c r="E27" s="161"/>
      <c r="F27" s="161"/>
      <c r="G27" s="7">
        <v>20</v>
      </c>
      <c r="H27" s="31">
        <v>889570</v>
      </c>
      <c r="I27" s="31">
        <v>206567</v>
      </c>
      <c r="J27" s="31">
        <v>928763</v>
      </c>
      <c r="K27" s="31">
        <v>235050</v>
      </c>
    </row>
    <row r="28" spans="1:11" x14ac:dyDescent="0.2">
      <c r="A28" s="161" t="s">
        <v>136</v>
      </c>
      <c r="B28" s="161"/>
      <c r="C28" s="161"/>
      <c r="D28" s="161"/>
      <c r="E28" s="161"/>
      <c r="F28" s="161"/>
      <c r="G28" s="7">
        <v>21</v>
      </c>
      <c r="H28" s="31">
        <v>1972940</v>
      </c>
      <c r="I28" s="31">
        <v>504011</v>
      </c>
      <c r="J28" s="31">
        <v>2036155</v>
      </c>
      <c r="K28" s="31">
        <v>533840</v>
      </c>
    </row>
    <row r="29" spans="1:11" x14ac:dyDescent="0.2">
      <c r="A29" s="161" t="s">
        <v>137</v>
      </c>
      <c r="B29" s="161"/>
      <c r="C29" s="161"/>
      <c r="D29" s="161"/>
      <c r="E29" s="161"/>
      <c r="F29" s="161"/>
      <c r="G29" s="7">
        <v>22</v>
      </c>
      <c r="H29" s="31">
        <v>3183648</v>
      </c>
      <c r="I29" s="31">
        <v>1030412</v>
      </c>
      <c r="J29" s="31">
        <v>3438383</v>
      </c>
      <c r="K29" s="31">
        <v>1161385</v>
      </c>
    </row>
    <row r="30" spans="1:11" x14ac:dyDescent="0.2">
      <c r="A30" s="166" t="s">
        <v>138</v>
      </c>
      <c r="B30" s="166"/>
      <c r="C30" s="166"/>
      <c r="D30" s="166"/>
      <c r="E30" s="166"/>
      <c r="F30" s="166"/>
      <c r="G30" s="9">
        <v>23</v>
      </c>
      <c r="H30" s="32">
        <f>H31+H32</f>
        <v>308456</v>
      </c>
      <c r="I30" s="32">
        <f>I31+I32</f>
        <v>175679</v>
      </c>
      <c r="J30" s="32">
        <f>J31+J32</f>
        <v>91053</v>
      </c>
      <c r="K30" s="32">
        <f>K31+K32</f>
        <v>49180</v>
      </c>
    </row>
    <row r="31" spans="1:11" x14ac:dyDescent="0.2">
      <c r="A31" s="161" t="s">
        <v>139</v>
      </c>
      <c r="B31" s="161"/>
      <c r="C31" s="161"/>
      <c r="D31" s="161"/>
      <c r="E31" s="161"/>
      <c r="F31" s="161"/>
      <c r="G31" s="7">
        <v>24</v>
      </c>
      <c r="H31" s="31">
        <v>0</v>
      </c>
      <c r="I31" s="31">
        <v>0</v>
      </c>
      <c r="J31" s="31">
        <v>0</v>
      </c>
      <c r="K31" s="31">
        <v>0</v>
      </c>
    </row>
    <row r="32" spans="1:11" x14ac:dyDescent="0.2">
      <c r="A32" s="161" t="s">
        <v>140</v>
      </c>
      <c r="B32" s="161"/>
      <c r="C32" s="161"/>
      <c r="D32" s="161"/>
      <c r="E32" s="161"/>
      <c r="F32" s="161"/>
      <c r="G32" s="7">
        <v>25</v>
      </c>
      <c r="H32" s="31">
        <v>308456</v>
      </c>
      <c r="I32" s="31">
        <v>175679</v>
      </c>
      <c r="J32" s="31">
        <v>91053</v>
      </c>
      <c r="K32" s="31">
        <v>49180</v>
      </c>
    </row>
    <row r="33" spans="1:11" x14ac:dyDescent="0.2">
      <c r="A33" s="161" t="s">
        <v>141</v>
      </c>
      <c r="B33" s="161"/>
      <c r="C33" s="161"/>
      <c r="D33" s="161"/>
      <c r="E33" s="161"/>
      <c r="F33" s="161"/>
      <c r="G33" s="7">
        <v>26</v>
      </c>
      <c r="H33" s="31">
        <v>0</v>
      </c>
      <c r="I33" s="31">
        <v>0</v>
      </c>
      <c r="J33" s="31">
        <v>0</v>
      </c>
      <c r="K33" s="31">
        <v>0</v>
      </c>
    </row>
    <row r="34" spans="1:11" x14ac:dyDescent="0.2">
      <c r="A34" s="161" t="s">
        <v>142</v>
      </c>
      <c r="B34" s="161"/>
      <c r="C34" s="161"/>
      <c r="D34" s="161"/>
      <c r="E34" s="161"/>
      <c r="F34" s="161"/>
      <c r="G34" s="7">
        <v>27</v>
      </c>
      <c r="H34" s="31">
        <v>191058</v>
      </c>
      <c r="I34" s="31">
        <v>160566</v>
      </c>
      <c r="J34" s="31">
        <v>30696</v>
      </c>
      <c r="K34" s="31">
        <v>24062</v>
      </c>
    </row>
    <row r="35" spans="1:11" x14ac:dyDescent="0.2">
      <c r="A35" s="165" t="s">
        <v>143</v>
      </c>
      <c r="B35" s="166"/>
      <c r="C35" s="166"/>
      <c r="D35" s="166"/>
      <c r="E35" s="166"/>
      <c r="F35" s="166"/>
      <c r="G35" s="5">
        <v>28</v>
      </c>
      <c r="H35" s="29">
        <f>H36+H37+H38+H39+H40+H41</f>
        <v>245602</v>
      </c>
      <c r="I35" s="29">
        <f>I36+I37+I38+I39+I40+I41</f>
        <v>8162</v>
      </c>
      <c r="J35" s="29">
        <f>J36+J37+J38+J39+J40+J41</f>
        <v>79014</v>
      </c>
      <c r="K35" s="29">
        <f>K36+K37+K38+K39+K40+K41</f>
        <v>35090</v>
      </c>
    </row>
    <row r="36" spans="1:11" x14ac:dyDescent="0.2">
      <c r="A36" s="161" t="s">
        <v>144</v>
      </c>
      <c r="B36" s="161"/>
      <c r="C36" s="161"/>
      <c r="D36" s="161"/>
      <c r="E36" s="161"/>
      <c r="F36" s="161"/>
      <c r="G36" s="7">
        <v>29</v>
      </c>
      <c r="H36" s="31">
        <v>0</v>
      </c>
      <c r="I36" s="31">
        <v>-701</v>
      </c>
      <c r="J36" s="31">
        <v>1472</v>
      </c>
      <c r="K36" s="31">
        <v>76</v>
      </c>
    </row>
    <row r="37" spans="1:11" x14ac:dyDescent="0.2">
      <c r="A37" s="161" t="s">
        <v>145</v>
      </c>
      <c r="B37" s="161"/>
      <c r="C37" s="161"/>
      <c r="D37" s="161"/>
      <c r="E37" s="161"/>
      <c r="F37" s="161"/>
      <c r="G37" s="7">
        <v>30</v>
      </c>
      <c r="H37" s="31">
        <v>101950</v>
      </c>
      <c r="I37" s="31">
        <v>-5293</v>
      </c>
      <c r="J37" s="31">
        <v>59428</v>
      </c>
      <c r="K37" s="31">
        <v>25474</v>
      </c>
    </row>
    <row r="38" spans="1:11" x14ac:dyDescent="0.2">
      <c r="A38" s="161" t="s">
        <v>146</v>
      </c>
      <c r="B38" s="161"/>
      <c r="C38" s="161"/>
      <c r="D38" s="161"/>
      <c r="E38" s="161"/>
      <c r="F38" s="161"/>
      <c r="G38" s="7">
        <v>31</v>
      </c>
      <c r="H38" s="31">
        <v>0</v>
      </c>
      <c r="I38" s="31">
        <v>0</v>
      </c>
      <c r="J38" s="31">
        <v>0</v>
      </c>
      <c r="K38" s="31">
        <v>0</v>
      </c>
    </row>
    <row r="39" spans="1:11" x14ac:dyDescent="0.2">
      <c r="A39" s="161" t="s">
        <v>147</v>
      </c>
      <c r="B39" s="161"/>
      <c r="C39" s="161"/>
      <c r="D39" s="161"/>
      <c r="E39" s="161"/>
      <c r="F39" s="161"/>
      <c r="G39" s="7">
        <v>32</v>
      </c>
      <c r="H39" s="31">
        <v>33017</v>
      </c>
      <c r="I39" s="31">
        <v>11188</v>
      </c>
      <c r="J39" s="31">
        <v>0</v>
      </c>
      <c r="K39" s="31">
        <v>0</v>
      </c>
    </row>
    <row r="40" spans="1:11" x14ac:dyDescent="0.2">
      <c r="A40" s="161" t="s">
        <v>148</v>
      </c>
      <c r="B40" s="161"/>
      <c r="C40" s="161"/>
      <c r="D40" s="161"/>
      <c r="E40" s="161"/>
      <c r="F40" s="161"/>
      <c r="G40" s="7">
        <v>33</v>
      </c>
      <c r="H40" s="31">
        <v>0</v>
      </c>
      <c r="I40" s="31">
        <v>0</v>
      </c>
      <c r="J40" s="31">
        <v>0</v>
      </c>
      <c r="K40" s="31">
        <v>0</v>
      </c>
    </row>
    <row r="41" spans="1:11" x14ac:dyDescent="0.2">
      <c r="A41" s="161" t="s">
        <v>149</v>
      </c>
      <c r="B41" s="161"/>
      <c r="C41" s="161"/>
      <c r="D41" s="161"/>
      <c r="E41" s="161"/>
      <c r="F41" s="161"/>
      <c r="G41" s="7">
        <v>34</v>
      </c>
      <c r="H41" s="31">
        <v>110635</v>
      </c>
      <c r="I41" s="31">
        <v>2968</v>
      </c>
      <c r="J41" s="31">
        <v>18114</v>
      </c>
      <c r="K41" s="31">
        <v>9540</v>
      </c>
    </row>
    <row r="42" spans="1:11" x14ac:dyDescent="0.2">
      <c r="A42" s="165" t="s">
        <v>150</v>
      </c>
      <c r="B42" s="166"/>
      <c r="C42" s="166"/>
      <c r="D42" s="166"/>
      <c r="E42" s="166"/>
      <c r="F42" s="166"/>
      <c r="G42" s="5">
        <v>35</v>
      </c>
      <c r="H42" s="29">
        <f>H43+H44+H45+H46+H47</f>
        <v>47537</v>
      </c>
      <c r="I42" s="29">
        <f>I43+I44+I45+I46+I47</f>
        <v>-242539</v>
      </c>
      <c r="J42" s="29">
        <f>J43+J44+J45+J46+J47</f>
        <v>526487</v>
      </c>
      <c r="K42" s="29">
        <f>K43+K44+K45+K46+K47</f>
        <v>141565</v>
      </c>
    </row>
    <row r="43" spans="1:11" x14ac:dyDescent="0.2">
      <c r="A43" s="161" t="s">
        <v>151</v>
      </c>
      <c r="B43" s="161"/>
      <c r="C43" s="161"/>
      <c r="D43" s="161"/>
      <c r="E43" s="161"/>
      <c r="F43" s="161"/>
      <c r="G43" s="7">
        <v>36</v>
      </c>
      <c r="H43" s="31">
        <v>7691</v>
      </c>
      <c r="I43" s="31">
        <v>2138</v>
      </c>
      <c r="J43" s="31">
        <v>7661</v>
      </c>
      <c r="K43" s="31">
        <v>2355</v>
      </c>
    </row>
    <row r="44" spans="1:11" ht="12.75" customHeight="1" x14ac:dyDescent="0.2">
      <c r="A44" s="161" t="s">
        <v>152</v>
      </c>
      <c r="B44" s="161"/>
      <c r="C44" s="161"/>
      <c r="D44" s="161"/>
      <c r="E44" s="161"/>
      <c r="F44" s="161"/>
      <c r="G44" s="7">
        <v>37</v>
      </c>
      <c r="H44" s="31">
        <v>39839</v>
      </c>
      <c r="I44" s="31">
        <v>-12539</v>
      </c>
      <c r="J44" s="31">
        <v>107068</v>
      </c>
      <c r="K44" s="31">
        <v>29022</v>
      </c>
    </row>
    <row r="45" spans="1:11" ht="13.15" customHeight="1" x14ac:dyDescent="0.2">
      <c r="A45" s="161" t="s">
        <v>153</v>
      </c>
      <c r="B45" s="161"/>
      <c r="C45" s="161"/>
      <c r="D45" s="161"/>
      <c r="E45" s="161"/>
      <c r="F45" s="161"/>
      <c r="G45" s="7">
        <v>38</v>
      </c>
      <c r="H45" s="31">
        <v>0</v>
      </c>
      <c r="I45" s="31">
        <v>0</v>
      </c>
      <c r="J45" s="31">
        <v>411758</v>
      </c>
      <c r="K45" s="31">
        <v>110188</v>
      </c>
    </row>
    <row r="46" spans="1:11" x14ac:dyDescent="0.2">
      <c r="A46" s="161" t="s">
        <v>154</v>
      </c>
      <c r="B46" s="161"/>
      <c r="C46" s="161"/>
      <c r="D46" s="161"/>
      <c r="E46" s="161"/>
      <c r="F46" s="161"/>
      <c r="G46" s="7">
        <v>39</v>
      </c>
      <c r="H46" s="31">
        <v>0</v>
      </c>
      <c r="I46" s="31">
        <v>0</v>
      </c>
      <c r="J46" s="31">
        <v>0</v>
      </c>
      <c r="K46" s="31">
        <v>0</v>
      </c>
    </row>
    <row r="47" spans="1:11" x14ac:dyDescent="0.2">
      <c r="A47" s="161" t="s">
        <v>155</v>
      </c>
      <c r="B47" s="161"/>
      <c r="C47" s="161"/>
      <c r="D47" s="161"/>
      <c r="E47" s="161"/>
      <c r="F47" s="161"/>
      <c r="G47" s="7">
        <v>40</v>
      </c>
      <c r="H47" s="31">
        <v>7</v>
      </c>
      <c r="I47" s="31">
        <v>-232138</v>
      </c>
      <c r="J47" s="31">
        <v>0</v>
      </c>
      <c r="K47" s="31">
        <v>0</v>
      </c>
    </row>
    <row r="48" spans="1:11" x14ac:dyDescent="0.2">
      <c r="A48" s="165" t="s">
        <v>156</v>
      </c>
      <c r="B48" s="166"/>
      <c r="C48" s="166"/>
      <c r="D48" s="166"/>
      <c r="E48" s="166"/>
      <c r="F48" s="166"/>
      <c r="G48" s="5">
        <v>41</v>
      </c>
      <c r="H48" s="97">
        <f>H8+H35</f>
        <v>26556115</v>
      </c>
      <c r="I48" s="97">
        <f>I8+I35</f>
        <v>6796016</v>
      </c>
      <c r="J48" s="97">
        <f>J8+J35</f>
        <v>25918258</v>
      </c>
      <c r="K48" s="97">
        <f>K8+K35</f>
        <v>7230939</v>
      </c>
    </row>
    <row r="49" spans="1:11" x14ac:dyDescent="0.2">
      <c r="A49" s="165" t="s">
        <v>157</v>
      </c>
      <c r="B49" s="166"/>
      <c r="C49" s="166"/>
      <c r="D49" s="166"/>
      <c r="E49" s="166"/>
      <c r="F49" s="166"/>
      <c r="G49" s="5">
        <v>42</v>
      </c>
      <c r="H49" s="97">
        <f>H42+H20</f>
        <v>24194483</v>
      </c>
      <c r="I49" s="97">
        <f>I42+I20</f>
        <v>6484274</v>
      </c>
      <c r="J49" s="97">
        <f>J42+J20</f>
        <v>25523419</v>
      </c>
      <c r="K49" s="97">
        <f>K42+K20</f>
        <v>7055897</v>
      </c>
    </row>
    <row r="50" spans="1:11" x14ac:dyDescent="0.2">
      <c r="A50" s="167" t="s">
        <v>158</v>
      </c>
      <c r="B50" s="161"/>
      <c r="C50" s="161"/>
      <c r="D50" s="161"/>
      <c r="E50" s="161"/>
      <c r="F50" s="161"/>
      <c r="G50" s="6">
        <v>43</v>
      </c>
      <c r="H50" s="31">
        <v>-25304</v>
      </c>
      <c r="I50" s="31">
        <v>-55536</v>
      </c>
      <c r="J50" s="31">
        <v>30450</v>
      </c>
      <c r="K50" s="31">
        <v>21303</v>
      </c>
    </row>
    <row r="51" spans="1:11" x14ac:dyDescent="0.2">
      <c r="A51" s="165" t="s">
        <v>159</v>
      </c>
      <c r="B51" s="166"/>
      <c r="C51" s="166"/>
      <c r="D51" s="166"/>
      <c r="E51" s="166"/>
      <c r="F51" s="166"/>
      <c r="G51" s="5">
        <v>44</v>
      </c>
      <c r="H51" s="97">
        <f>H48-H49+H50</f>
        <v>2336328</v>
      </c>
      <c r="I51" s="97">
        <f>I48-I49+I50</f>
        <v>256206</v>
      </c>
      <c r="J51" s="97">
        <f>J48-J49+J50</f>
        <v>425289</v>
      </c>
      <c r="K51" s="97">
        <f>K48-K49+K50</f>
        <v>196345</v>
      </c>
    </row>
    <row r="52" spans="1:11" x14ac:dyDescent="0.2">
      <c r="A52" s="167" t="s">
        <v>160</v>
      </c>
      <c r="B52" s="161"/>
      <c r="C52" s="161"/>
      <c r="D52" s="161"/>
      <c r="E52" s="161"/>
      <c r="F52" s="161"/>
      <c r="G52" s="6">
        <v>45</v>
      </c>
      <c r="H52" s="31">
        <v>184077</v>
      </c>
      <c r="I52" s="31">
        <v>-24947</v>
      </c>
      <c r="J52" s="31">
        <v>10386</v>
      </c>
      <c r="K52" s="31">
        <v>-79091</v>
      </c>
    </row>
    <row r="53" spans="1:11" x14ac:dyDescent="0.2">
      <c r="A53" s="165" t="s">
        <v>161</v>
      </c>
      <c r="B53" s="166"/>
      <c r="C53" s="166"/>
      <c r="D53" s="166"/>
      <c r="E53" s="166"/>
      <c r="F53" s="166"/>
      <c r="G53" s="5">
        <v>46</v>
      </c>
      <c r="H53" s="97">
        <f>H51-H52</f>
        <v>2152251</v>
      </c>
      <c r="I53" s="97">
        <f>I51-I52</f>
        <v>281153</v>
      </c>
      <c r="J53" s="97">
        <f>J51-J52</f>
        <v>414903</v>
      </c>
      <c r="K53" s="97">
        <f>K51-K52</f>
        <v>275436</v>
      </c>
    </row>
    <row r="54" spans="1:11" ht="12.75" customHeight="1" x14ac:dyDescent="0.2">
      <c r="A54" s="167" t="s">
        <v>162</v>
      </c>
      <c r="B54" s="161"/>
      <c r="C54" s="161"/>
      <c r="D54" s="161"/>
      <c r="E54" s="161"/>
      <c r="F54" s="161"/>
      <c r="G54" s="6">
        <v>47</v>
      </c>
      <c r="H54" s="31">
        <v>0</v>
      </c>
      <c r="I54" s="31">
        <v>0</v>
      </c>
      <c r="J54" s="31">
        <v>0</v>
      </c>
      <c r="K54" s="31">
        <v>0</v>
      </c>
    </row>
    <row r="55" spans="1:11" ht="12.75" customHeight="1" x14ac:dyDescent="0.2">
      <c r="A55" s="167" t="s">
        <v>163</v>
      </c>
      <c r="B55" s="161"/>
      <c r="C55" s="161"/>
      <c r="D55" s="161"/>
      <c r="E55" s="161"/>
      <c r="F55" s="161"/>
      <c r="G55" s="6">
        <v>48</v>
      </c>
      <c r="H55" s="31">
        <v>-7277</v>
      </c>
      <c r="I55" s="31">
        <v>-7277</v>
      </c>
      <c r="J55" s="31">
        <v>-8656</v>
      </c>
      <c r="K55" s="31">
        <v>-8656</v>
      </c>
    </row>
    <row r="56" spans="1:11" ht="27" customHeight="1" x14ac:dyDescent="0.2">
      <c r="A56" s="167" t="s">
        <v>164</v>
      </c>
      <c r="B56" s="161"/>
      <c r="C56" s="161"/>
      <c r="D56" s="161"/>
      <c r="E56" s="161"/>
      <c r="F56" s="161"/>
      <c r="G56" s="6">
        <v>49</v>
      </c>
      <c r="H56" s="31">
        <v>0</v>
      </c>
      <c r="I56" s="31">
        <v>0</v>
      </c>
      <c r="J56" s="31">
        <v>0</v>
      </c>
      <c r="K56" s="31">
        <v>0</v>
      </c>
    </row>
    <row r="57" spans="1:11" ht="18.600000000000001" customHeight="1" x14ac:dyDescent="0.2">
      <c r="A57" s="167" t="s">
        <v>165</v>
      </c>
      <c r="B57" s="161"/>
      <c r="C57" s="161"/>
      <c r="D57" s="161"/>
      <c r="E57" s="161"/>
      <c r="F57" s="161"/>
      <c r="G57" s="6">
        <v>50</v>
      </c>
      <c r="H57" s="31">
        <v>0</v>
      </c>
      <c r="I57" s="31">
        <v>0</v>
      </c>
      <c r="J57" s="31">
        <v>0</v>
      </c>
      <c r="K57" s="31">
        <v>0</v>
      </c>
    </row>
    <row r="58" spans="1:11" ht="13.15" customHeight="1" x14ac:dyDescent="0.2">
      <c r="A58" s="167" t="s">
        <v>166</v>
      </c>
      <c r="B58" s="161"/>
      <c r="C58" s="161"/>
      <c r="D58" s="161"/>
      <c r="E58" s="161"/>
      <c r="F58" s="161"/>
      <c r="G58" s="6">
        <v>51</v>
      </c>
      <c r="H58" s="31">
        <v>246384</v>
      </c>
      <c r="I58" s="31">
        <v>-12503</v>
      </c>
      <c r="J58" s="31">
        <v>-56337</v>
      </c>
      <c r="K58" s="31">
        <v>-117283</v>
      </c>
    </row>
    <row r="59" spans="1:11" x14ac:dyDescent="0.2">
      <c r="A59" s="167" t="s">
        <v>167</v>
      </c>
      <c r="B59" s="161"/>
      <c r="C59" s="161"/>
      <c r="D59" s="161"/>
      <c r="E59" s="161"/>
      <c r="F59" s="161"/>
      <c r="G59" s="6">
        <v>52</v>
      </c>
      <c r="H59" s="31">
        <v>0</v>
      </c>
      <c r="I59" s="31">
        <v>0</v>
      </c>
      <c r="J59" s="31">
        <v>-1513</v>
      </c>
      <c r="K59" s="31">
        <v>-1513</v>
      </c>
    </row>
    <row r="60" spans="1:11" x14ac:dyDescent="0.2">
      <c r="A60" s="165" t="s">
        <v>168</v>
      </c>
      <c r="B60" s="166"/>
      <c r="C60" s="166"/>
      <c r="D60" s="166"/>
      <c r="E60" s="166"/>
      <c r="F60" s="166"/>
      <c r="G60" s="5">
        <v>53</v>
      </c>
      <c r="H60" s="29">
        <f>H54+H55+H56+H57+H58-H59</f>
        <v>239107</v>
      </c>
      <c r="I60" s="29">
        <f t="shared" ref="I60:K60" si="0">I54+I55+I56+I57+I58-I59</f>
        <v>-19780</v>
      </c>
      <c r="J60" s="29">
        <f t="shared" si="0"/>
        <v>-63480</v>
      </c>
      <c r="K60" s="29">
        <f t="shared" si="0"/>
        <v>-124426</v>
      </c>
    </row>
    <row r="61" spans="1:11" x14ac:dyDescent="0.2">
      <c r="A61" s="165" t="s">
        <v>169</v>
      </c>
      <c r="B61" s="166"/>
      <c r="C61" s="166"/>
      <c r="D61" s="166"/>
      <c r="E61" s="166"/>
      <c r="F61" s="166"/>
      <c r="G61" s="5">
        <v>54</v>
      </c>
      <c r="H61" s="29">
        <f>H53+H60</f>
        <v>2391358</v>
      </c>
      <c r="I61" s="29">
        <f>I53+I60</f>
        <v>261373</v>
      </c>
      <c r="J61" s="29">
        <f t="shared" ref="J61" si="1">J53+J60</f>
        <v>351423</v>
      </c>
      <c r="K61" s="29">
        <f>K53+K60</f>
        <v>151010</v>
      </c>
    </row>
    <row r="62" spans="1:11" x14ac:dyDescent="0.2">
      <c r="A62" s="167" t="s">
        <v>170</v>
      </c>
      <c r="B62" s="161"/>
      <c r="C62" s="161"/>
      <c r="D62" s="161"/>
      <c r="E62" s="161"/>
      <c r="F62" s="161"/>
      <c r="G62" s="6">
        <v>55</v>
      </c>
      <c r="H62" s="31">
        <v>0</v>
      </c>
      <c r="I62" s="31">
        <v>0</v>
      </c>
      <c r="J62" s="31">
        <v>0</v>
      </c>
      <c r="K62" s="31">
        <v>0</v>
      </c>
    </row>
    <row r="63" spans="1:11" x14ac:dyDescent="0.2">
      <c r="A63" s="167" t="s">
        <v>171</v>
      </c>
      <c r="B63" s="161"/>
      <c r="C63" s="161"/>
      <c r="D63" s="161"/>
      <c r="E63" s="161"/>
      <c r="F63" s="161"/>
      <c r="G63" s="161"/>
      <c r="H63" s="161"/>
      <c r="I63" s="161"/>
      <c r="J63" s="36"/>
      <c r="K63" s="36"/>
    </row>
    <row r="64" spans="1:11" x14ac:dyDescent="0.2">
      <c r="A64" s="167" t="s">
        <v>172</v>
      </c>
      <c r="B64" s="161"/>
      <c r="C64" s="161"/>
      <c r="D64" s="161"/>
      <c r="E64" s="161"/>
      <c r="F64" s="161"/>
      <c r="G64" s="6">
        <v>56</v>
      </c>
      <c r="H64" s="30">
        <f>+H61</f>
        <v>2391358</v>
      </c>
      <c r="I64" s="30">
        <f t="shared" ref="I64:K64" si="2">+I61</f>
        <v>261373</v>
      </c>
      <c r="J64" s="30">
        <f t="shared" si="2"/>
        <v>351423</v>
      </c>
      <c r="K64" s="30">
        <f t="shared" si="2"/>
        <v>151010</v>
      </c>
    </row>
    <row r="65" spans="1:11" x14ac:dyDescent="0.2">
      <c r="A65" s="167" t="s">
        <v>173</v>
      </c>
      <c r="B65" s="161"/>
      <c r="C65" s="161"/>
      <c r="D65" s="161"/>
      <c r="E65" s="161"/>
      <c r="F65" s="161"/>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topLeftCell="A19"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191" t="s">
        <v>174</v>
      </c>
      <c r="B1" s="196"/>
      <c r="C1" s="196"/>
      <c r="D1" s="196"/>
      <c r="E1" s="196"/>
      <c r="F1" s="196"/>
      <c r="G1" s="196"/>
      <c r="H1" s="196"/>
      <c r="I1" s="196"/>
    </row>
    <row r="2" spans="1:9" x14ac:dyDescent="0.2">
      <c r="A2" s="194" t="s">
        <v>341</v>
      </c>
      <c r="B2" s="171"/>
      <c r="C2" s="171"/>
      <c r="D2" s="171"/>
      <c r="E2" s="171"/>
      <c r="F2" s="171"/>
      <c r="G2" s="171"/>
      <c r="H2" s="171"/>
      <c r="I2" s="171"/>
    </row>
    <row r="3" spans="1:9" x14ac:dyDescent="0.2">
      <c r="A3" s="198" t="s">
        <v>175</v>
      </c>
      <c r="B3" s="199"/>
      <c r="C3" s="199"/>
      <c r="D3" s="199"/>
      <c r="E3" s="199"/>
      <c r="F3" s="199"/>
      <c r="G3" s="199"/>
      <c r="H3" s="199"/>
      <c r="I3" s="199"/>
    </row>
    <row r="4" spans="1:9" x14ac:dyDescent="0.2">
      <c r="A4" s="197" t="s">
        <v>333</v>
      </c>
      <c r="B4" s="163"/>
      <c r="C4" s="163"/>
      <c r="D4" s="163"/>
      <c r="E4" s="163"/>
      <c r="F4" s="163"/>
      <c r="G4" s="163"/>
      <c r="H4" s="163"/>
      <c r="I4" s="164"/>
    </row>
    <row r="5" spans="1:9" ht="33.75" x14ac:dyDescent="0.2">
      <c r="A5" s="187" t="s">
        <v>176</v>
      </c>
      <c r="B5" s="188"/>
      <c r="C5" s="188"/>
      <c r="D5" s="188"/>
      <c r="E5" s="188"/>
      <c r="F5" s="188"/>
      <c r="G5" s="13" t="s">
        <v>177</v>
      </c>
      <c r="H5" s="35" t="s">
        <v>178</v>
      </c>
      <c r="I5" s="35" t="s">
        <v>179</v>
      </c>
    </row>
    <row r="6" spans="1:9" x14ac:dyDescent="0.2">
      <c r="A6" s="195">
        <v>1</v>
      </c>
      <c r="B6" s="188"/>
      <c r="C6" s="188"/>
      <c r="D6" s="188"/>
      <c r="E6" s="188"/>
      <c r="F6" s="188"/>
      <c r="G6" s="11">
        <v>2</v>
      </c>
      <c r="H6" s="35" t="s">
        <v>180</v>
      </c>
      <c r="I6" s="35" t="s">
        <v>181</v>
      </c>
    </row>
    <row r="7" spans="1:9" x14ac:dyDescent="0.2">
      <c r="A7" s="167" t="s">
        <v>182</v>
      </c>
      <c r="B7" s="167"/>
      <c r="C7" s="167"/>
      <c r="D7" s="167"/>
      <c r="E7" s="167"/>
      <c r="F7" s="167"/>
      <c r="G7" s="180"/>
      <c r="H7" s="180"/>
      <c r="I7" s="180"/>
    </row>
    <row r="8" spans="1:9" x14ac:dyDescent="0.2">
      <c r="A8" s="161" t="s">
        <v>183</v>
      </c>
      <c r="B8" s="161"/>
      <c r="C8" s="161"/>
      <c r="D8" s="161"/>
      <c r="E8" s="161"/>
      <c r="F8" s="161"/>
      <c r="G8" s="7">
        <v>1</v>
      </c>
      <c r="H8" s="31">
        <v>2336328</v>
      </c>
      <c r="I8" s="31">
        <v>425289</v>
      </c>
    </row>
    <row r="9" spans="1:9" x14ac:dyDescent="0.2">
      <c r="A9" s="161" t="s">
        <v>184</v>
      </c>
      <c r="B9" s="161"/>
      <c r="C9" s="161"/>
      <c r="D9" s="161"/>
      <c r="E9" s="161"/>
      <c r="F9" s="161"/>
      <c r="G9" s="7">
        <v>2</v>
      </c>
      <c r="H9" s="31">
        <v>1972940</v>
      </c>
      <c r="I9" s="31">
        <v>2036155</v>
      </c>
    </row>
    <row r="10" spans="1:9" x14ac:dyDescent="0.2">
      <c r="A10" s="161" t="s">
        <v>185</v>
      </c>
      <c r="B10" s="161"/>
      <c r="C10" s="161"/>
      <c r="D10" s="161"/>
      <c r="E10" s="161"/>
      <c r="F10" s="161"/>
      <c r="G10" s="7">
        <v>3</v>
      </c>
      <c r="H10" s="31">
        <v>133633</v>
      </c>
      <c r="I10" s="31">
        <v>0</v>
      </c>
    </row>
    <row r="11" spans="1:9" x14ac:dyDescent="0.2">
      <c r="A11" s="161" t="s">
        <v>186</v>
      </c>
      <c r="B11" s="161"/>
      <c r="C11" s="161"/>
      <c r="D11" s="161"/>
      <c r="E11" s="161"/>
      <c r="F11" s="161"/>
      <c r="G11" s="7">
        <v>4</v>
      </c>
      <c r="H11" s="31">
        <v>595556</v>
      </c>
      <c r="I11" s="31">
        <v>388876</v>
      </c>
    </row>
    <row r="12" spans="1:9" x14ac:dyDescent="0.2">
      <c r="A12" s="161" t="s">
        <v>187</v>
      </c>
      <c r="B12" s="161"/>
      <c r="C12" s="161"/>
      <c r="D12" s="161"/>
      <c r="E12" s="161"/>
      <c r="F12" s="161"/>
      <c r="G12" s="7">
        <v>5</v>
      </c>
      <c r="H12" s="31">
        <v>273</v>
      </c>
      <c r="I12" s="31">
        <v>312</v>
      </c>
    </row>
    <row r="13" spans="1:9" x14ac:dyDescent="0.2">
      <c r="A13" s="161" t="s">
        <v>188</v>
      </c>
      <c r="B13" s="161"/>
      <c r="C13" s="161"/>
      <c r="D13" s="161"/>
      <c r="E13" s="161"/>
      <c r="F13" s="161"/>
      <c r="G13" s="7">
        <v>6</v>
      </c>
      <c r="H13" s="31">
        <v>0</v>
      </c>
      <c r="I13" s="31">
        <v>0</v>
      </c>
    </row>
    <row r="14" spans="1:9" x14ac:dyDescent="0.2">
      <c r="A14" s="161" t="s">
        <v>189</v>
      </c>
      <c r="B14" s="161"/>
      <c r="C14" s="161"/>
      <c r="D14" s="161"/>
      <c r="E14" s="161"/>
      <c r="F14" s="161"/>
      <c r="G14" s="7">
        <v>7</v>
      </c>
      <c r="H14" s="31">
        <v>662532</v>
      </c>
      <c r="I14" s="31">
        <v>534891</v>
      </c>
    </row>
    <row r="15" spans="1:9" ht="30" customHeight="1" x14ac:dyDescent="0.2">
      <c r="A15" s="165" t="s">
        <v>190</v>
      </c>
      <c r="B15" s="166"/>
      <c r="C15" s="166"/>
      <c r="D15" s="166"/>
      <c r="E15" s="166"/>
      <c r="F15" s="166"/>
      <c r="G15" s="5">
        <v>8</v>
      </c>
      <c r="H15" s="29">
        <f>SUM(H8:H14)</f>
        <v>5701262</v>
      </c>
      <c r="I15" s="29">
        <f>SUM(I8:I14)</f>
        <v>3385523</v>
      </c>
    </row>
    <row r="16" spans="1:9" x14ac:dyDescent="0.2">
      <c r="A16" s="161" t="s">
        <v>191</v>
      </c>
      <c r="B16" s="161"/>
      <c r="C16" s="161"/>
      <c r="D16" s="161"/>
      <c r="E16" s="161"/>
      <c r="F16" s="161"/>
      <c r="G16" s="7">
        <v>9</v>
      </c>
      <c r="H16" s="31">
        <v>0</v>
      </c>
      <c r="I16" s="31">
        <v>154103</v>
      </c>
    </row>
    <row r="17" spans="1:9" x14ac:dyDescent="0.2">
      <c r="A17" s="161" t="s">
        <v>192</v>
      </c>
      <c r="B17" s="161"/>
      <c r="C17" s="161"/>
      <c r="D17" s="161"/>
      <c r="E17" s="161"/>
      <c r="F17" s="161"/>
      <c r="G17" s="7">
        <v>10</v>
      </c>
      <c r="H17" s="31">
        <v>0</v>
      </c>
      <c r="I17" s="31">
        <v>0</v>
      </c>
    </row>
    <row r="18" spans="1:9" x14ac:dyDescent="0.2">
      <c r="A18" s="161" t="s">
        <v>193</v>
      </c>
      <c r="B18" s="161"/>
      <c r="C18" s="161"/>
      <c r="D18" s="161"/>
      <c r="E18" s="161"/>
      <c r="F18" s="161"/>
      <c r="G18" s="7">
        <v>11</v>
      </c>
      <c r="H18" s="31">
        <v>0</v>
      </c>
      <c r="I18" s="31">
        <v>0</v>
      </c>
    </row>
    <row r="19" spans="1:9" x14ac:dyDescent="0.2">
      <c r="A19" s="161" t="s">
        <v>194</v>
      </c>
      <c r="B19" s="161"/>
      <c r="C19" s="161"/>
      <c r="D19" s="161"/>
      <c r="E19" s="161"/>
      <c r="F19" s="161"/>
      <c r="G19" s="7">
        <v>12</v>
      </c>
      <c r="H19" s="31">
        <v>0</v>
      </c>
      <c r="I19" s="31">
        <v>0</v>
      </c>
    </row>
    <row r="20" spans="1:9" x14ac:dyDescent="0.2">
      <c r="A20" s="161" t="s">
        <v>195</v>
      </c>
      <c r="B20" s="161"/>
      <c r="C20" s="161"/>
      <c r="D20" s="161"/>
      <c r="E20" s="161"/>
      <c r="F20" s="161"/>
      <c r="G20" s="7">
        <v>13</v>
      </c>
      <c r="H20" s="31">
        <v>136429</v>
      </c>
      <c r="I20" s="31">
        <v>952443</v>
      </c>
    </row>
    <row r="21" spans="1:9" ht="28.9" customHeight="1" x14ac:dyDescent="0.2">
      <c r="A21" s="165" t="s">
        <v>196</v>
      </c>
      <c r="B21" s="166"/>
      <c r="C21" s="166"/>
      <c r="D21" s="166"/>
      <c r="E21" s="166"/>
      <c r="F21" s="166"/>
      <c r="G21" s="5">
        <v>14</v>
      </c>
      <c r="H21" s="29">
        <f>SUM(H16:H20)</f>
        <v>136429</v>
      </c>
      <c r="I21" s="29">
        <f>SUM(I16:I20)</f>
        <v>1106546</v>
      </c>
    </row>
    <row r="22" spans="1:9" x14ac:dyDescent="0.2">
      <c r="A22" s="167" t="s">
        <v>197</v>
      </c>
      <c r="B22" s="167"/>
      <c r="C22" s="167"/>
      <c r="D22" s="167"/>
      <c r="E22" s="167"/>
      <c r="F22" s="167"/>
      <c r="G22" s="180"/>
      <c r="H22" s="180"/>
      <c r="I22" s="180"/>
    </row>
    <row r="23" spans="1:9" x14ac:dyDescent="0.2">
      <c r="A23" s="161" t="s">
        <v>198</v>
      </c>
      <c r="B23" s="161"/>
      <c r="C23" s="161"/>
      <c r="D23" s="161"/>
      <c r="E23" s="161"/>
      <c r="F23" s="161"/>
      <c r="G23" s="7">
        <v>15</v>
      </c>
      <c r="H23" s="31">
        <v>0</v>
      </c>
      <c r="I23" s="31">
        <v>0</v>
      </c>
    </row>
    <row r="24" spans="1:9" x14ac:dyDescent="0.2">
      <c r="A24" s="161" t="s">
        <v>199</v>
      </c>
      <c r="B24" s="161"/>
      <c r="C24" s="161"/>
      <c r="D24" s="161"/>
      <c r="E24" s="161"/>
      <c r="F24" s="161"/>
      <c r="G24" s="7">
        <v>16</v>
      </c>
      <c r="H24" s="31">
        <v>0</v>
      </c>
      <c r="I24" s="31">
        <v>7598</v>
      </c>
    </row>
    <row r="25" spans="1:9" x14ac:dyDescent="0.2">
      <c r="A25" s="161" t="s">
        <v>200</v>
      </c>
      <c r="B25" s="161"/>
      <c r="C25" s="161"/>
      <c r="D25" s="161"/>
      <c r="E25" s="161"/>
      <c r="F25" s="161"/>
      <c r="G25" s="7">
        <v>17</v>
      </c>
      <c r="H25" s="31">
        <v>58501</v>
      </c>
      <c r="I25" s="31">
        <v>0</v>
      </c>
    </row>
    <row r="26" spans="1:9" x14ac:dyDescent="0.2">
      <c r="A26" s="161" t="s">
        <v>201</v>
      </c>
      <c r="B26" s="161"/>
      <c r="C26" s="161"/>
      <c r="D26" s="161"/>
      <c r="E26" s="161"/>
      <c r="F26" s="161"/>
      <c r="G26" s="7">
        <v>18</v>
      </c>
      <c r="H26" s="31">
        <v>54130</v>
      </c>
      <c r="I26" s="31">
        <v>0</v>
      </c>
    </row>
    <row r="27" spans="1:9" x14ac:dyDescent="0.2">
      <c r="A27" s="161" t="s">
        <v>202</v>
      </c>
      <c r="B27" s="161"/>
      <c r="C27" s="161"/>
      <c r="D27" s="161"/>
      <c r="E27" s="161"/>
      <c r="F27" s="161"/>
      <c r="G27" s="7">
        <v>19</v>
      </c>
      <c r="H27" s="31">
        <v>2424758</v>
      </c>
      <c r="I27" s="31">
        <v>5231361</v>
      </c>
    </row>
    <row r="28" spans="1:9" ht="25.9" customHeight="1" x14ac:dyDescent="0.2">
      <c r="A28" s="165" t="s">
        <v>203</v>
      </c>
      <c r="B28" s="166"/>
      <c r="C28" s="166"/>
      <c r="D28" s="166"/>
      <c r="E28" s="166"/>
      <c r="F28" s="166"/>
      <c r="G28" s="5">
        <v>20</v>
      </c>
      <c r="H28" s="29">
        <f>H23+H24+H25+H26+H27</f>
        <v>2537389</v>
      </c>
      <c r="I28" s="29">
        <f>I23+I24+I25+I26+I27</f>
        <v>5238959</v>
      </c>
    </row>
    <row r="29" spans="1:9" x14ac:dyDescent="0.2">
      <c r="A29" s="161" t="s">
        <v>204</v>
      </c>
      <c r="B29" s="161"/>
      <c r="C29" s="161"/>
      <c r="D29" s="161"/>
      <c r="E29" s="161"/>
      <c r="F29" s="161"/>
      <c r="G29" s="7">
        <v>21</v>
      </c>
      <c r="H29" s="31">
        <v>1016675</v>
      </c>
      <c r="I29" s="31">
        <v>1154452</v>
      </c>
    </row>
    <row r="30" spans="1:9" x14ac:dyDescent="0.2">
      <c r="A30" s="161" t="s">
        <v>205</v>
      </c>
      <c r="B30" s="161"/>
      <c r="C30" s="161"/>
      <c r="D30" s="161"/>
      <c r="E30" s="161"/>
      <c r="F30" s="161"/>
      <c r="G30" s="7">
        <v>22</v>
      </c>
      <c r="H30" s="31">
        <v>0</v>
      </c>
      <c r="I30" s="31">
        <v>0</v>
      </c>
    </row>
    <row r="31" spans="1:9" x14ac:dyDescent="0.2">
      <c r="A31" s="161" t="s">
        <v>206</v>
      </c>
      <c r="B31" s="161"/>
      <c r="C31" s="161"/>
      <c r="D31" s="161"/>
      <c r="E31" s="161"/>
      <c r="F31" s="161"/>
      <c r="G31" s="7">
        <v>23</v>
      </c>
      <c r="H31" s="31">
        <v>4566716</v>
      </c>
      <c r="I31" s="31">
        <v>3255899</v>
      </c>
    </row>
    <row r="32" spans="1:9" ht="30.6" customHeight="1" x14ac:dyDescent="0.2">
      <c r="A32" s="165" t="s">
        <v>207</v>
      </c>
      <c r="B32" s="166"/>
      <c r="C32" s="166"/>
      <c r="D32" s="166"/>
      <c r="E32" s="166"/>
      <c r="F32" s="166"/>
      <c r="G32" s="5">
        <v>24</v>
      </c>
      <c r="H32" s="29">
        <f>H29+H30+H31</f>
        <v>5583391</v>
      </c>
      <c r="I32" s="29">
        <f>I29+I30+I31</f>
        <v>4410351</v>
      </c>
    </row>
    <row r="33" spans="1:9" x14ac:dyDescent="0.2">
      <c r="A33" s="167" t="s">
        <v>208</v>
      </c>
      <c r="B33" s="167"/>
      <c r="C33" s="167"/>
      <c r="D33" s="167"/>
      <c r="E33" s="167"/>
      <c r="F33" s="167"/>
      <c r="G33" s="180"/>
      <c r="H33" s="180"/>
      <c r="I33" s="180"/>
    </row>
    <row r="34" spans="1:9" ht="29.25" customHeight="1" x14ac:dyDescent="0.2">
      <c r="A34" s="161" t="s">
        <v>209</v>
      </c>
      <c r="B34" s="161"/>
      <c r="C34" s="161"/>
      <c r="D34" s="161"/>
      <c r="E34" s="161"/>
      <c r="F34" s="161"/>
      <c r="G34" s="7">
        <v>25</v>
      </c>
      <c r="H34" s="31">
        <v>0</v>
      </c>
      <c r="I34" s="31">
        <v>0</v>
      </c>
    </row>
    <row r="35" spans="1:9" ht="27.75" customHeight="1" x14ac:dyDescent="0.2">
      <c r="A35" s="161" t="s">
        <v>210</v>
      </c>
      <c r="B35" s="161"/>
      <c r="C35" s="161"/>
      <c r="D35" s="161"/>
      <c r="E35" s="161"/>
      <c r="F35" s="161"/>
      <c r="G35" s="7">
        <v>26</v>
      </c>
      <c r="H35" s="31">
        <v>0</v>
      </c>
      <c r="I35" s="31">
        <v>0</v>
      </c>
    </row>
    <row r="36" spans="1:9" ht="13.5" customHeight="1" x14ac:dyDescent="0.2">
      <c r="A36" s="161" t="s">
        <v>211</v>
      </c>
      <c r="B36" s="161"/>
      <c r="C36" s="161"/>
      <c r="D36" s="161"/>
      <c r="E36" s="161"/>
      <c r="F36" s="161"/>
      <c r="G36" s="7">
        <v>27</v>
      </c>
      <c r="H36" s="31">
        <v>0</v>
      </c>
      <c r="I36" s="31">
        <v>0</v>
      </c>
    </row>
    <row r="37" spans="1:9" ht="27.6" customHeight="1" x14ac:dyDescent="0.2">
      <c r="A37" s="165" t="s">
        <v>212</v>
      </c>
      <c r="B37" s="166"/>
      <c r="C37" s="166"/>
      <c r="D37" s="166"/>
      <c r="E37" s="166"/>
      <c r="F37" s="166"/>
      <c r="G37" s="5">
        <v>28</v>
      </c>
      <c r="H37" s="29">
        <f>H34+H35+H36</f>
        <v>0</v>
      </c>
      <c r="I37" s="29">
        <f>I34+I35+I36</f>
        <v>0</v>
      </c>
    </row>
    <row r="38" spans="1:9" ht="14.45" customHeight="1" x14ac:dyDescent="0.2">
      <c r="A38" s="161" t="s">
        <v>213</v>
      </c>
      <c r="B38" s="161"/>
      <c r="C38" s="161"/>
      <c r="D38" s="161"/>
      <c r="E38" s="161"/>
      <c r="F38" s="161"/>
      <c r="G38" s="7">
        <v>29</v>
      </c>
      <c r="H38" s="31">
        <v>0</v>
      </c>
      <c r="I38" s="31">
        <v>0</v>
      </c>
    </row>
    <row r="39" spans="1:9" ht="14.45" customHeight="1" x14ac:dyDescent="0.2">
      <c r="A39" s="161" t="s">
        <v>214</v>
      </c>
      <c r="B39" s="161"/>
      <c r="C39" s="161"/>
      <c r="D39" s="161"/>
      <c r="E39" s="161"/>
      <c r="F39" s="161"/>
      <c r="G39" s="7">
        <v>30</v>
      </c>
      <c r="H39" s="31">
        <v>0</v>
      </c>
      <c r="I39" s="31">
        <v>0</v>
      </c>
    </row>
    <row r="40" spans="1:9" ht="14.45" customHeight="1" x14ac:dyDescent="0.2">
      <c r="A40" s="161" t="s">
        <v>215</v>
      </c>
      <c r="B40" s="161"/>
      <c r="C40" s="161"/>
      <c r="D40" s="161"/>
      <c r="E40" s="161"/>
      <c r="F40" s="161"/>
      <c r="G40" s="7">
        <v>31</v>
      </c>
      <c r="H40" s="31">
        <v>34327</v>
      </c>
      <c r="I40" s="31">
        <v>0</v>
      </c>
    </row>
    <row r="41" spans="1:9" ht="14.45" customHeight="1" x14ac:dyDescent="0.2">
      <c r="A41" s="161" t="s">
        <v>216</v>
      </c>
      <c r="B41" s="161"/>
      <c r="C41" s="161"/>
      <c r="D41" s="161"/>
      <c r="E41" s="161"/>
      <c r="F41" s="161"/>
      <c r="G41" s="7">
        <v>32</v>
      </c>
      <c r="H41" s="31">
        <v>0</v>
      </c>
      <c r="I41" s="31">
        <v>0</v>
      </c>
    </row>
    <row r="42" spans="1:9" ht="14.45" customHeight="1" x14ac:dyDescent="0.2">
      <c r="A42" s="161" t="s">
        <v>217</v>
      </c>
      <c r="B42" s="161"/>
      <c r="C42" s="161"/>
      <c r="D42" s="161"/>
      <c r="E42" s="161"/>
      <c r="F42" s="161"/>
      <c r="G42" s="7">
        <v>33</v>
      </c>
      <c r="H42" s="31">
        <v>753937</v>
      </c>
      <c r="I42" s="31">
        <v>870198</v>
      </c>
    </row>
    <row r="43" spans="1:9" ht="25.5" customHeight="1" x14ac:dyDescent="0.2">
      <c r="A43" s="165" t="s">
        <v>218</v>
      </c>
      <c r="B43" s="166"/>
      <c r="C43" s="166"/>
      <c r="D43" s="166"/>
      <c r="E43" s="166"/>
      <c r="F43" s="166"/>
      <c r="G43" s="5">
        <v>34</v>
      </c>
      <c r="H43" s="29">
        <f>H38+H39+H40+H41+H42</f>
        <v>788264</v>
      </c>
      <c r="I43" s="29">
        <f>I38+I39+I40+I41+I42</f>
        <v>870198</v>
      </c>
    </row>
    <row r="44" spans="1:9" x14ac:dyDescent="0.2">
      <c r="A44" s="167" t="s">
        <v>219</v>
      </c>
      <c r="B44" s="161"/>
      <c r="C44" s="161"/>
      <c r="D44" s="161"/>
      <c r="E44" s="161"/>
      <c r="F44" s="161"/>
      <c r="G44" s="6">
        <v>35</v>
      </c>
      <c r="H44" s="31">
        <v>7593200</v>
      </c>
      <c r="I44" s="31">
        <v>9323767</v>
      </c>
    </row>
    <row r="45" spans="1:9" x14ac:dyDescent="0.2">
      <c r="A45" s="167" t="s">
        <v>220</v>
      </c>
      <c r="B45" s="161"/>
      <c r="C45" s="161"/>
      <c r="D45" s="161"/>
      <c r="E45" s="161"/>
      <c r="F45" s="161"/>
      <c r="G45" s="6">
        <v>36</v>
      </c>
      <c r="H45" s="30">
        <v>1730567</v>
      </c>
      <c r="I45" s="30">
        <v>2237387</v>
      </c>
    </row>
    <row r="46" spans="1:9" x14ac:dyDescent="0.2">
      <c r="A46" s="167" t="s">
        <v>221</v>
      </c>
      <c r="B46" s="161"/>
      <c r="C46" s="161"/>
      <c r="D46" s="161"/>
      <c r="E46" s="161"/>
      <c r="F46" s="161"/>
      <c r="G46" s="6">
        <v>37</v>
      </c>
      <c r="H46" s="30">
        <v>0</v>
      </c>
      <c r="I46" s="30">
        <v>0</v>
      </c>
    </row>
    <row r="47" spans="1:9" ht="20.45" customHeight="1" x14ac:dyDescent="0.2">
      <c r="A47" s="165" t="s">
        <v>222</v>
      </c>
      <c r="B47" s="166"/>
      <c r="C47" s="166"/>
      <c r="D47" s="166"/>
      <c r="E47" s="166"/>
      <c r="F47" s="166"/>
      <c r="G47" s="5">
        <v>38</v>
      </c>
      <c r="H47" s="29">
        <f>H44+H45-H46</f>
        <v>9323767</v>
      </c>
      <c r="I47" s="29">
        <f>I44+I45-I46</f>
        <v>11561154</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1" t="s">
        <v>223</v>
      </c>
      <c r="B1" s="196"/>
      <c r="C1" s="196"/>
      <c r="D1" s="196"/>
      <c r="E1" s="196"/>
      <c r="F1" s="196"/>
      <c r="G1" s="196"/>
      <c r="H1" s="196"/>
      <c r="I1" s="196"/>
    </row>
    <row r="2" spans="1:9" ht="12.75" customHeight="1" x14ac:dyDescent="0.2">
      <c r="A2" s="194" t="s">
        <v>339</v>
      </c>
      <c r="B2" s="171"/>
      <c r="C2" s="171"/>
      <c r="D2" s="171"/>
      <c r="E2" s="171"/>
      <c r="F2" s="171"/>
      <c r="G2" s="171"/>
      <c r="H2" s="171"/>
      <c r="I2" s="171"/>
    </row>
    <row r="3" spans="1:9" x14ac:dyDescent="0.2">
      <c r="A3" s="198" t="s">
        <v>224</v>
      </c>
      <c r="B3" s="202"/>
      <c r="C3" s="202"/>
      <c r="D3" s="202"/>
      <c r="E3" s="202"/>
      <c r="F3" s="202"/>
      <c r="G3" s="202"/>
      <c r="H3" s="202"/>
      <c r="I3" s="202"/>
    </row>
    <row r="4" spans="1:9" x14ac:dyDescent="0.2">
      <c r="A4" s="197" t="s">
        <v>331</v>
      </c>
      <c r="B4" s="163"/>
      <c r="C4" s="163"/>
      <c r="D4" s="163"/>
      <c r="E4" s="163"/>
      <c r="F4" s="163"/>
      <c r="G4" s="163"/>
      <c r="H4" s="163"/>
      <c r="I4" s="164"/>
    </row>
    <row r="5" spans="1:9" ht="57" thickBot="1" x14ac:dyDescent="0.25">
      <c r="A5" s="187" t="s">
        <v>225</v>
      </c>
      <c r="B5" s="178"/>
      <c r="C5" s="178"/>
      <c r="D5" s="178"/>
      <c r="E5" s="178"/>
      <c r="F5" s="178"/>
      <c r="G5" s="13" t="s">
        <v>226</v>
      </c>
      <c r="H5" s="37" t="s">
        <v>227</v>
      </c>
      <c r="I5" s="37" t="s">
        <v>228</v>
      </c>
    </row>
    <row r="6" spans="1:9" x14ac:dyDescent="0.2">
      <c r="A6" s="195">
        <v>1</v>
      </c>
      <c r="B6" s="178"/>
      <c r="C6" s="178"/>
      <c r="D6" s="178"/>
      <c r="E6" s="178"/>
      <c r="F6" s="178"/>
      <c r="G6" s="11">
        <v>2</v>
      </c>
      <c r="H6" s="35" t="s">
        <v>229</v>
      </c>
      <c r="I6" s="35" t="s">
        <v>230</v>
      </c>
    </row>
    <row r="7" spans="1:9" x14ac:dyDescent="0.2">
      <c r="A7" s="167" t="s">
        <v>231</v>
      </c>
      <c r="B7" s="167"/>
      <c r="C7" s="167"/>
      <c r="D7" s="167"/>
      <c r="E7" s="167"/>
      <c r="F7" s="167"/>
      <c r="G7" s="203"/>
      <c r="H7" s="203"/>
      <c r="I7" s="203"/>
    </row>
    <row r="8" spans="1:9" x14ac:dyDescent="0.2">
      <c r="A8" s="161" t="s">
        <v>232</v>
      </c>
      <c r="B8" s="200"/>
      <c r="C8" s="200"/>
      <c r="D8" s="200"/>
      <c r="E8" s="200"/>
      <c r="F8" s="200"/>
      <c r="G8" s="7">
        <v>1</v>
      </c>
      <c r="H8" s="31">
        <v>0</v>
      </c>
      <c r="I8" s="31">
        <v>0</v>
      </c>
    </row>
    <row r="9" spans="1:9" x14ac:dyDescent="0.2">
      <c r="A9" s="161" t="s">
        <v>233</v>
      </c>
      <c r="B9" s="200"/>
      <c r="C9" s="200"/>
      <c r="D9" s="200"/>
      <c r="E9" s="200"/>
      <c r="F9" s="200"/>
      <c r="G9" s="7">
        <v>2</v>
      </c>
      <c r="H9" s="31">
        <v>0</v>
      </c>
      <c r="I9" s="31">
        <v>0</v>
      </c>
    </row>
    <row r="10" spans="1:9" x14ac:dyDescent="0.2">
      <c r="A10" s="161" t="s">
        <v>234</v>
      </c>
      <c r="B10" s="200"/>
      <c r="C10" s="200"/>
      <c r="D10" s="200"/>
      <c r="E10" s="200"/>
      <c r="F10" s="200"/>
      <c r="G10" s="7">
        <v>3</v>
      </c>
      <c r="H10" s="31">
        <v>0</v>
      </c>
      <c r="I10" s="31">
        <v>0</v>
      </c>
    </row>
    <row r="11" spans="1:9" x14ac:dyDescent="0.2">
      <c r="A11" s="161" t="s">
        <v>235</v>
      </c>
      <c r="B11" s="200"/>
      <c r="C11" s="200"/>
      <c r="D11" s="200"/>
      <c r="E11" s="200"/>
      <c r="F11" s="200"/>
      <c r="G11" s="7">
        <v>4</v>
      </c>
      <c r="H11" s="31">
        <v>0</v>
      </c>
      <c r="I11" s="31">
        <v>0</v>
      </c>
    </row>
    <row r="12" spans="1:9" ht="19.899999999999999" customHeight="1" x14ac:dyDescent="0.2">
      <c r="A12" s="165" t="s">
        <v>236</v>
      </c>
      <c r="B12" s="201"/>
      <c r="C12" s="201"/>
      <c r="D12" s="201"/>
      <c r="E12" s="201"/>
      <c r="F12" s="201"/>
      <c r="G12" s="5">
        <v>5</v>
      </c>
      <c r="H12" s="29">
        <f>SUM(H8:H11)</f>
        <v>0</v>
      </c>
      <c r="I12" s="29">
        <f>SUM(I8:I11)</f>
        <v>0</v>
      </c>
    </row>
    <row r="13" spans="1:9" x14ac:dyDescent="0.2">
      <c r="A13" s="161" t="s">
        <v>237</v>
      </c>
      <c r="B13" s="200"/>
      <c r="C13" s="200"/>
      <c r="D13" s="200"/>
      <c r="E13" s="200"/>
      <c r="F13" s="200"/>
      <c r="G13" s="7">
        <v>6</v>
      </c>
      <c r="H13" s="31">
        <v>0</v>
      </c>
      <c r="I13" s="31">
        <v>0</v>
      </c>
    </row>
    <row r="14" spans="1:9" x14ac:dyDescent="0.2">
      <c r="A14" s="161" t="s">
        <v>238</v>
      </c>
      <c r="B14" s="200"/>
      <c r="C14" s="200"/>
      <c r="D14" s="200"/>
      <c r="E14" s="200"/>
      <c r="F14" s="200"/>
      <c r="G14" s="7">
        <v>7</v>
      </c>
      <c r="H14" s="31">
        <v>0</v>
      </c>
      <c r="I14" s="31">
        <v>0</v>
      </c>
    </row>
    <row r="15" spans="1:9" x14ac:dyDescent="0.2">
      <c r="A15" s="161" t="s">
        <v>239</v>
      </c>
      <c r="B15" s="200"/>
      <c r="C15" s="200"/>
      <c r="D15" s="200"/>
      <c r="E15" s="200"/>
      <c r="F15" s="200"/>
      <c r="G15" s="7">
        <v>8</v>
      </c>
      <c r="H15" s="31">
        <v>0</v>
      </c>
      <c r="I15" s="31">
        <v>0</v>
      </c>
    </row>
    <row r="16" spans="1:9" x14ac:dyDescent="0.2">
      <c r="A16" s="161" t="s">
        <v>240</v>
      </c>
      <c r="B16" s="200"/>
      <c r="C16" s="200"/>
      <c r="D16" s="200"/>
      <c r="E16" s="200"/>
      <c r="F16" s="200"/>
      <c r="G16" s="7">
        <v>9</v>
      </c>
      <c r="H16" s="31">
        <v>0</v>
      </c>
      <c r="I16" s="31">
        <v>0</v>
      </c>
    </row>
    <row r="17" spans="1:9" x14ac:dyDescent="0.2">
      <c r="A17" s="161" t="s">
        <v>241</v>
      </c>
      <c r="B17" s="200"/>
      <c r="C17" s="200"/>
      <c r="D17" s="200"/>
      <c r="E17" s="200"/>
      <c r="F17" s="200"/>
      <c r="G17" s="7">
        <v>10</v>
      </c>
      <c r="H17" s="31">
        <v>0</v>
      </c>
      <c r="I17" s="31">
        <v>0</v>
      </c>
    </row>
    <row r="18" spans="1:9" x14ac:dyDescent="0.2">
      <c r="A18" s="161" t="s">
        <v>242</v>
      </c>
      <c r="B18" s="200"/>
      <c r="C18" s="200"/>
      <c r="D18" s="200"/>
      <c r="E18" s="200"/>
      <c r="F18" s="200"/>
      <c r="G18" s="7">
        <v>11</v>
      </c>
      <c r="H18" s="31">
        <v>0</v>
      </c>
      <c r="I18" s="31">
        <v>0</v>
      </c>
    </row>
    <row r="19" spans="1:9" x14ac:dyDescent="0.2">
      <c r="A19" s="165" t="s">
        <v>243</v>
      </c>
      <c r="B19" s="201"/>
      <c r="C19" s="201"/>
      <c r="D19" s="201"/>
      <c r="E19" s="201"/>
      <c r="F19" s="201"/>
      <c r="G19" s="5">
        <v>12</v>
      </c>
      <c r="H19" s="29">
        <f>SUM(H13:H18)</f>
        <v>0</v>
      </c>
      <c r="I19" s="29">
        <f>SUM(I13:I18)</f>
        <v>0</v>
      </c>
    </row>
    <row r="20" spans="1:9" x14ac:dyDescent="0.2">
      <c r="A20" s="167" t="s">
        <v>244</v>
      </c>
      <c r="B20" s="167"/>
      <c r="C20" s="167"/>
      <c r="D20" s="167"/>
      <c r="E20" s="167"/>
      <c r="F20" s="167"/>
      <c r="G20" s="203"/>
      <c r="H20" s="203"/>
      <c r="I20" s="203"/>
    </row>
    <row r="21" spans="1:9" x14ac:dyDescent="0.2">
      <c r="A21" s="161" t="s">
        <v>245</v>
      </c>
      <c r="B21" s="200"/>
      <c r="C21" s="200"/>
      <c r="D21" s="200"/>
      <c r="E21" s="200"/>
      <c r="F21" s="200"/>
      <c r="G21" s="7">
        <v>13</v>
      </c>
      <c r="H21" s="31">
        <v>0</v>
      </c>
      <c r="I21" s="31">
        <v>0</v>
      </c>
    </row>
    <row r="22" spans="1:9" x14ac:dyDescent="0.2">
      <c r="A22" s="161" t="s">
        <v>246</v>
      </c>
      <c r="B22" s="200"/>
      <c r="C22" s="200"/>
      <c r="D22" s="200"/>
      <c r="E22" s="200"/>
      <c r="F22" s="200"/>
      <c r="G22" s="7">
        <v>14</v>
      </c>
      <c r="H22" s="31">
        <v>0</v>
      </c>
      <c r="I22" s="31">
        <v>0</v>
      </c>
    </row>
    <row r="23" spans="1:9" x14ac:dyDescent="0.2">
      <c r="A23" s="161" t="s">
        <v>247</v>
      </c>
      <c r="B23" s="200"/>
      <c r="C23" s="200"/>
      <c r="D23" s="200"/>
      <c r="E23" s="200"/>
      <c r="F23" s="200"/>
      <c r="G23" s="7">
        <v>15</v>
      </c>
      <c r="H23" s="31">
        <v>0</v>
      </c>
      <c r="I23" s="31">
        <v>0</v>
      </c>
    </row>
    <row r="24" spans="1:9" x14ac:dyDescent="0.2">
      <c r="A24" s="161" t="s">
        <v>248</v>
      </c>
      <c r="B24" s="200"/>
      <c r="C24" s="200"/>
      <c r="D24" s="200"/>
      <c r="E24" s="200"/>
      <c r="F24" s="200"/>
      <c r="G24" s="7">
        <v>16</v>
      </c>
      <c r="H24" s="31">
        <v>0</v>
      </c>
      <c r="I24" s="31">
        <v>0</v>
      </c>
    </row>
    <row r="25" spans="1:9" x14ac:dyDescent="0.2">
      <c r="A25" s="166" t="s">
        <v>249</v>
      </c>
      <c r="B25" s="201"/>
      <c r="C25" s="201"/>
      <c r="D25" s="201"/>
      <c r="E25" s="201"/>
      <c r="F25" s="201"/>
      <c r="G25" s="9">
        <v>17</v>
      </c>
      <c r="H25" s="32">
        <f>H26+H27</f>
        <v>0</v>
      </c>
      <c r="I25" s="32">
        <f>I26+I27</f>
        <v>0</v>
      </c>
    </row>
    <row r="26" spans="1:9" x14ac:dyDescent="0.2">
      <c r="A26" s="161" t="s">
        <v>250</v>
      </c>
      <c r="B26" s="200"/>
      <c r="C26" s="200"/>
      <c r="D26" s="200"/>
      <c r="E26" s="200"/>
      <c r="F26" s="200"/>
      <c r="G26" s="7">
        <v>18</v>
      </c>
      <c r="H26" s="31">
        <v>0</v>
      </c>
      <c r="I26" s="31">
        <v>0</v>
      </c>
    </row>
    <row r="27" spans="1:9" x14ac:dyDescent="0.2">
      <c r="A27" s="161" t="s">
        <v>251</v>
      </c>
      <c r="B27" s="200"/>
      <c r="C27" s="200"/>
      <c r="D27" s="200"/>
      <c r="E27" s="200"/>
      <c r="F27" s="200"/>
      <c r="G27" s="7">
        <v>19</v>
      </c>
      <c r="H27" s="31">
        <v>0</v>
      </c>
      <c r="I27" s="31">
        <v>0</v>
      </c>
    </row>
    <row r="28" spans="1:9" ht="27.6" customHeight="1" x14ac:dyDescent="0.2">
      <c r="A28" s="165" t="s">
        <v>252</v>
      </c>
      <c r="B28" s="201"/>
      <c r="C28" s="201"/>
      <c r="D28" s="201"/>
      <c r="E28" s="201"/>
      <c r="F28" s="201"/>
      <c r="G28" s="5">
        <v>20</v>
      </c>
      <c r="H28" s="29">
        <f>SUM(H21:H25)</f>
        <v>0</v>
      </c>
      <c r="I28" s="29">
        <f>SUM(I21:I25)</f>
        <v>0</v>
      </c>
    </row>
    <row r="29" spans="1:9" x14ac:dyDescent="0.2">
      <c r="A29" s="161" t="s">
        <v>253</v>
      </c>
      <c r="B29" s="200"/>
      <c r="C29" s="200"/>
      <c r="D29" s="200"/>
      <c r="E29" s="200"/>
      <c r="F29" s="200"/>
      <c r="G29" s="7">
        <v>21</v>
      </c>
      <c r="H29" s="31">
        <v>0</v>
      </c>
      <c r="I29" s="31">
        <v>0</v>
      </c>
    </row>
    <row r="30" spans="1:9" x14ac:dyDescent="0.2">
      <c r="A30" s="161" t="s">
        <v>254</v>
      </c>
      <c r="B30" s="200"/>
      <c r="C30" s="200"/>
      <c r="D30" s="200"/>
      <c r="E30" s="200"/>
      <c r="F30" s="200"/>
      <c r="G30" s="7">
        <v>22</v>
      </c>
      <c r="H30" s="31">
        <v>0</v>
      </c>
      <c r="I30" s="31">
        <v>0</v>
      </c>
    </row>
    <row r="31" spans="1:9" x14ac:dyDescent="0.2">
      <c r="A31" s="166" t="s">
        <v>255</v>
      </c>
      <c r="B31" s="201"/>
      <c r="C31" s="201"/>
      <c r="D31" s="201"/>
      <c r="E31" s="201"/>
      <c r="F31" s="201"/>
      <c r="G31" s="9">
        <v>23</v>
      </c>
      <c r="H31" s="32">
        <f>H32+H33</f>
        <v>0</v>
      </c>
      <c r="I31" s="32">
        <f>I32+I33</f>
        <v>0</v>
      </c>
    </row>
    <row r="32" spans="1:9" x14ac:dyDescent="0.2">
      <c r="A32" s="161" t="s">
        <v>256</v>
      </c>
      <c r="B32" s="200"/>
      <c r="C32" s="200"/>
      <c r="D32" s="200"/>
      <c r="E32" s="200"/>
      <c r="F32" s="200"/>
      <c r="G32" s="7">
        <v>24</v>
      </c>
      <c r="H32" s="31">
        <v>0</v>
      </c>
      <c r="I32" s="31">
        <v>0</v>
      </c>
    </row>
    <row r="33" spans="1:9" x14ac:dyDescent="0.2">
      <c r="A33" s="161" t="s">
        <v>257</v>
      </c>
      <c r="B33" s="200"/>
      <c r="C33" s="200"/>
      <c r="D33" s="200"/>
      <c r="E33" s="200"/>
      <c r="F33" s="200"/>
      <c r="G33" s="7">
        <v>25</v>
      </c>
      <c r="H33" s="31">
        <v>0</v>
      </c>
      <c r="I33" s="31">
        <v>0</v>
      </c>
    </row>
    <row r="34" spans="1:9" ht="26.45" customHeight="1" x14ac:dyDescent="0.2">
      <c r="A34" s="165" t="s">
        <v>258</v>
      </c>
      <c r="B34" s="201"/>
      <c r="C34" s="201"/>
      <c r="D34" s="201"/>
      <c r="E34" s="201"/>
      <c r="F34" s="201"/>
      <c r="G34" s="5">
        <v>26</v>
      </c>
      <c r="H34" s="29">
        <f>H29+H30+H31</f>
        <v>0</v>
      </c>
      <c r="I34" s="29">
        <f>I29+I30+I31</f>
        <v>0</v>
      </c>
    </row>
    <row r="35" spans="1:9" x14ac:dyDescent="0.2">
      <c r="A35" s="167" t="s">
        <v>259</v>
      </c>
      <c r="B35" s="167"/>
      <c r="C35" s="167"/>
      <c r="D35" s="167"/>
      <c r="E35" s="167"/>
      <c r="F35" s="167"/>
      <c r="G35" s="203"/>
      <c r="H35" s="203"/>
      <c r="I35" s="203"/>
    </row>
    <row r="36" spans="1:9" x14ac:dyDescent="0.2">
      <c r="A36" s="161" t="s">
        <v>260</v>
      </c>
      <c r="B36" s="200"/>
      <c r="C36" s="200"/>
      <c r="D36" s="200"/>
      <c r="E36" s="200"/>
      <c r="F36" s="200"/>
      <c r="G36" s="7">
        <v>27</v>
      </c>
      <c r="H36" s="31">
        <v>0</v>
      </c>
      <c r="I36" s="31">
        <v>0</v>
      </c>
    </row>
    <row r="37" spans="1:9" x14ac:dyDescent="0.2">
      <c r="A37" s="161" t="s">
        <v>261</v>
      </c>
      <c r="B37" s="200"/>
      <c r="C37" s="200"/>
      <c r="D37" s="200"/>
      <c r="E37" s="200"/>
      <c r="F37" s="200"/>
      <c r="G37" s="7">
        <v>28</v>
      </c>
      <c r="H37" s="31">
        <v>0</v>
      </c>
      <c r="I37" s="31">
        <v>0</v>
      </c>
    </row>
    <row r="38" spans="1:9" x14ac:dyDescent="0.2">
      <c r="A38" s="161" t="s">
        <v>262</v>
      </c>
      <c r="B38" s="200"/>
      <c r="C38" s="200"/>
      <c r="D38" s="200"/>
      <c r="E38" s="200"/>
      <c r="F38" s="200"/>
      <c r="G38" s="7">
        <v>29</v>
      </c>
      <c r="H38" s="31">
        <v>0</v>
      </c>
      <c r="I38" s="31">
        <v>0</v>
      </c>
    </row>
    <row r="39" spans="1:9" ht="27" customHeight="1" x14ac:dyDescent="0.2">
      <c r="A39" s="165" t="s">
        <v>263</v>
      </c>
      <c r="B39" s="201"/>
      <c r="C39" s="201"/>
      <c r="D39" s="201"/>
      <c r="E39" s="201"/>
      <c r="F39" s="201"/>
      <c r="G39" s="5">
        <v>30</v>
      </c>
      <c r="H39" s="29">
        <f>H36+H37+H38</f>
        <v>0</v>
      </c>
      <c r="I39" s="29">
        <f>I36+I37+I38</f>
        <v>0</v>
      </c>
    </row>
    <row r="40" spans="1:9" x14ac:dyDescent="0.2">
      <c r="A40" s="161" t="s">
        <v>264</v>
      </c>
      <c r="B40" s="200"/>
      <c r="C40" s="200"/>
      <c r="D40" s="200"/>
      <c r="E40" s="200"/>
      <c r="F40" s="200"/>
      <c r="G40" s="7">
        <v>31</v>
      </c>
      <c r="H40" s="31">
        <v>0</v>
      </c>
      <c r="I40" s="31">
        <v>0</v>
      </c>
    </row>
    <row r="41" spans="1:9" x14ac:dyDescent="0.2">
      <c r="A41" s="161" t="s">
        <v>265</v>
      </c>
      <c r="B41" s="200"/>
      <c r="C41" s="200"/>
      <c r="D41" s="200"/>
      <c r="E41" s="200"/>
      <c r="F41" s="200"/>
      <c r="G41" s="7">
        <v>32</v>
      </c>
      <c r="H41" s="31">
        <v>0</v>
      </c>
      <c r="I41" s="31">
        <v>0</v>
      </c>
    </row>
    <row r="42" spans="1:9" x14ac:dyDescent="0.2">
      <c r="A42" s="161" t="s">
        <v>266</v>
      </c>
      <c r="B42" s="200"/>
      <c r="C42" s="200"/>
      <c r="D42" s="200"/>
      <c r="E42" s="200"/>
      <c r="F42" s="200"/>
      <c r="G42" s="7">
        <v>33</v>
      </c>
      <c r="H42" s="31">
        <v>0</v>
      </c>
      <c r="I42" s="31">
        <v>0</v>
      </c>
    </row>
    <row r="43" spans="1:9" x14ac:dyDescent="0.2">
      <c r="A43" s="161" t="s">
        <v>267</v>
      </c>
      <c r="B43" s="200"/>
      <c r="C43" s="200"/>
      <c r="D43" s="200"/>
      <c r="E43" s="200"/>
      <c r="F43" s="200"/>
      <c r="G43" s="7">
        <v>34</v>
      </c>
      <c r="H43" s="31">
        <v>0</v>
      </c>
      <c r="I43" s="31">
        <v>0</v>
      </c>
    </row>
    <row r="44" spans="1:9" x14ac:dyDescent="0.2">
      <c r="A44" s="161" t="s">
        <v>268</v>
      </c>
      <c r="B44" s="200"/>
      <c r="C44" s="200"/>
      <c r="D44" s="200"/>
      <c r="E44" s="200"/>
      <c r="F44" s="200"/>
      <c r="G44" s="7">
        <v>35</v>
      </c>
      <c r="H44" s="31">
        <v>0</v>
      </c>
      <c r="I44" s="31">
        <v>0</v>
      </c>
    </row>
    <row r="45" spans="1:9" ht="27.6" customHeight="1" x14ac:dyDescent="0.2">
      <c r="A45" s="165" t="s">
        <v>269</v>
      </c>
      <c r="B45" s="201"/>
      <c r="C45" s="201"/>
      <c r="D45" s="201"/>
      <c r="E45" s="201"/>
      <c r="F45" s="201"/>
      <c r="G45" s="5">
        <v>36</v>
      </c>
      <c r="H45" s="29">
        <f>H40+H41+H42+H43+H44</f>
        <v>0</v>
      </c>
      <c r="I45" s="29">
        <f>I40+I41+I42+I43+I44</f>
        <v>0</v>
      </c>
    </row>
    <row r="46" spans="1:9" x14ac:dyDescent="0.2">
      <c r="A46" s="167" t="s">
        <v>270</v>
      </c>
      <c r="B46" s="200"/>
      <c r="C46" s="200"/>
      <c r="D46" s="200"/>
      <c r="E46" s="200"/>
      <c r="F46" s="200"/>
      <c r="G46" s="6">
        <v>37</v>
      </c>
      <c r="H46" s="30">
        <v>0</v>
      </c>
      <c r="I46" s="30">
        <v>0</v>
      </c>
    </row>
    <row r="47" spans="1:9" x14ac:dyDescent="0.2">
      <c r="A47" s="167" t="s">
        <v>271</v>
      </c>
      <c r="B47" s="200"/>
      <c r="C47" s="200"/>
      <c r="D47" s="200"/>
      <c r="E47" s="200"/>
      <c r="F47" s="200"/>
      <c r="G47" s="6">
        <v>38</v>
      </c>
      <c r="H47" s="30">
        <v>0</v>
      </c>
      <c r="I47" s="30">
        <v>0</v>
      </c>
    </row>
    <row r="48" spans="1:9" x14ac:dyDescent="0.2">
      <c r="A48" s="167" t="s">
        <v>272</v>
      </c>
      <c r="B48" s="200"/>
      <c r="C48" s="200"/>
      <c r="D48" s="200"/>
      <c r="E48" s="200"/>
      <c r="F48" s="200"/>
      <c r="G48" s="6">
        <v>39</v>
      </c>
      <c r="H48" s="30">
        <v>0</v>
      </c>
      <c r="I48" s="30">
        <v>0</v>
      </c>
    </row>
    <row r="49" spans="1:9" ht="15.6" customHeight="1" x14ac:dyDescent="0.2">
      <c r="A49" s="165" t="s">
        <v>273</v>
      </c>
      <c r="B49" s="201"/>
      <c r="C49" s="201"/>
      <c r="D49" s="201"/>
      <c r="E49" s="201"/>
      <c r="F49" s="201"/>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B16" zoomScaleNormal="100" zoomScaleSheetLayoutView="90" workbookViewId="0">
      <selection sqref="A1:K31"/>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7" t="s">
        <v>274</v>
      </c>
      <c r="B1" s="207"/>
      <c r="C1" s="208"/>
      <c r="D1" s="208"/>
      <c r="E1" s="208"/>
      <c r="F1" s="208"/>
      <c r="G1" s="208"/>
      <c r="H1" s="208"/>
      <c r="I1" s="208"/>
      <c r="J1" s="208"/>
      <c r="K1" s="208"/>
      <c r="L1" s="14"/>
    </row>
    <row r="2" spans="1:23" ht="15.75" x14ac:dyDescent="0.2">
      <c r="A2" s="16"/>
      <c r="B2" s="16"/>
      <c r="C2" s="39"/>
      <c r="D2" s="209" t="s">
        <v>275</v>
      </c>
      <c r="E2" s="209"/>
      <c r="F2" s="48">
        <v>44197</v>
      </c>
      <c r="G2" s="40" t="s">
        <v>276</v>
      </c>
      <c r="H2" s="48">
        <v>44561</v>
      </c>
      <c r="I2" s="39"/>
      <c r="J2" s="39"/>
      <c r="K2" s="41" t="s">
        <v>277</v>
      </c>
      <c r="L2" s="17"/>
      <c r="W2" s="12"/>
    </row>
    <row r="3" spans="1:23" ht="15.75" customHeight="1" x14ac:dyDescent="0.2">
      <c r="A3" s="204" t="s">
        <v>278</v>
      </c>
      <c r="B3" s="204" t="s">
        <v>279</v>
      </c>
      <c r="C3" s="205" t="s">
        <v>280</v>
      </c>
      <c r="D3" s="205"/>
      <c r="E3" s="205"/>
      <c r="F3" s="205"/>
      <c r="G3" s="205"/>
      <c r="H3" s="205"/>
      <c r="I3" s="205"/>
      <c r="J3" s="205" t="s">
        <v>281</v>
      </c>
      <c r="K3" s="210" t="s">
        <v>282</v>
      </c>
    </row>
    <row r="4" spans="1:23" ht="57" x14ac:dyDescent="0.2">
      <c r="A4" s="204"/>
      <c r="B4" s="206"/>
      <c r="C4" s="42" t="s">
        <v>283</v>
      </c>
      <c r="D4" s="42" t="s">
        <v>284</v>
      </c>
      <c r="E4" s="43" t="s">
        <v>285</v>
      </c>
      <c r="F4" s="43" t="s">
        <v>286</v>
      </c>
      <c r="G4" s="43" t="s">
        <v>287</v>
      </c>
      <c r="H4" s="43" t="s">
        <v>288</v>
      </c>
      <c r="I4" s="43" t="s">
        <v>289</v>
      </c>
      <c r="J4" s="205"/>
      <c r="K4" s="211"/>
    </row>
    <row r="5" spans="1:23" ht="15" x14ac:dyDescent="0.2">
      <c r="A5" s="19">
        <v>1</v>
      </c>
      <c r="B5" s="18">
        <v>2</v>
      </c>
      <c r="C5" s="42">
        <v>3</v>
      </c>
      <c r="D5" s="42">
        <v>4</v>
      </c>
      <c r="E5" s="42">
        <v>5</v>
      </c>
      <c r="F5" s="42">
        <v>6</v>
      </c>
      <c r="G5" s="42">
        <v>7</v>
      </c>
      <c r="H5" s="43">
        <v>8</v>
      </c>
      <c r="I5" s="42">
        <v>9</v>
      </c>
      <c r="J5" s="42">
        <v>10</v>
      </c>
      <c r="K5" s="44">
        <v>11</v>
      </c>
    </row>
    <row r="6" spans="1:23" ht="30" x14ac:dyDescent="0.2">
      <c r="A6" s="20" t="s">
        <v>290</v>
      </c>
      <c r="B6" s="21">
        <v>1</v>
      </c>
      <c r="C6" s="45">
        <v>46357000</v>
      </c>
      <c r="D6" s="45">
        <v>13860181</v>
      </c>
      <c r="E6" s="45">
        <v>141000</v>
      </c>
      <c r="F6" s="45">
        <v>941148</v>
      </c>
      <c r="G6" s="45">
        <v>-21300251</v>
      </c>
      <c r="H6" s="45">
        <v>0</v>
      </c>
      <c r="I6" s="45">
        <v>540243</v>
      </c>
      <c r="J6" s="45">
        <v>0</v>
      </c>
      <c r="K6" s="45">
        <f>SUM(C6:J6)</f>
        <v>40539321</v>
      </c>
    </row>
    <row r="7" spans="1:23" ht="15" x14ac:dyDescent="0.2">
      <c r="A7" s="19" t="s">
        <v>291</v>
      </c>
      <c r="B7" s="22">
        <v>2</v>
      </c>
      <c r="C7" s="45">
        <v>0</v>
      </c>
      <c r="D7" s="45">
        <v>0</v>
      </c>
      <c r="E7" s="45">
        <v>0</v>
      </c>
      <c r="F7" s="45">
        <v>0</v>
      </c>
      <c r="G7" s="45">
        <v>0</v>
      </c>
      <c r="H7" s="45">
        <v>0</v>
      </c>
      <c r="I7" s="45">
        <v>0</v>
      </c>
      <c r="J7" s="45">
        <v>0</v>
      </c>
      <c r="K7" s="45">
        <f t="shared" ref="K7:K8" si="0">SUM(C7:J7)</f>
        <v>0</v>
      </c>
    </row>
    <row r="8" spans="1:23" ht="15" x14ac:dyDescent="0.2">
      <c r="A8" s="19" t="s">
        <v>292</v>
      </c>
      <c r="B8" s="22">
        <v>3</v>
      </c>
      <c r="C8" s="45">
        <v>0</v>
      </c>
      <c r="D8" s="45">
        <v>0</v>
      </c>
      <c r="E8" s="45">
        <v>0</v>
      </c>
      <c r="F8" s="45">
        <v>0</v>
      </c>
      <c r="G8" s="45">
        <v>0</v>
      </c>
      <c r="H8" s="45">
        <v>0</v>
      </c>
      <c r="I8" s="45">
        <v>0</v>
      </c>
      <c r="J8" s="45">
        <v>0</v>
      </c>
      <c r="K8" s="45">
        <f t="shared" si="0"/>
        <v>0</v>
      </c>
    </row>
    <row r="9" spans="1:23" ht="30" x14ac:dyDescent="0.2">
      <c r="A9" s="23" t="s">
        <v>293</v>
      </c>
      <c r="B9" s="24">
        <v>4</v>
      </c>
      <c r="C9" s="46">
        <f>C6+C7+C8</f>
        <v>46357000</v>
      </c>
      <c r="D9" s="46">
        <f t="shared" ref="D9:J9" si="1">D6+D7+D8</f>
        <v>13860181</v>
      </c>
      <c r="E9" s="46">
        <f t="shared" si="1"/>
        <v>141000</v>
      </c>
      <c r="F9" s="46">
        <f t="shared" si="1"/>
        <v>941148</v>
      </c>
      <c r="G9" s="46">
        <f t="shared" si="1"/>
        <v>-21300251</v>
      </c>
      <c r="H9" s="46">
        <f t="shared" si="1"/>
        <v>0</v>
      </c>
      <c r="I9" s="46">
        <f t="shared" si="1"/>
        <v>540243</v>
      </c>
      <c r="J9" s="46">
        <f t="shared" si="1"/>
        <v>0</v>
      </c>
      <c r="K9" s="46">
        <f t="shared" ref="K9:K31" si="2">SUM(C9:J9)</f>
        <v>40539321</v>
      </c>
    </row>
    <row r="10" spans="1:23" ht="15" x14ac:dyDescent="0.2">
      <c r="A10" s="19" t="s">
        <v>294</v>
      </c>
      <c r="B10" s="22">
        <v>5</v>
      </c>
      <c r="C10" s="45">
        <v>0</v>
      </c>
      <c r="D10" s="45">
        <v>0</v>
      </c>
      <c r="E10" s="45">
        <v>0</v>
      </c>
      <c r="F10" s="45">
        <v>2152251</v>
      </c>
      <c r="G10" s="45">
        <v>0</v>
      </c>
      <c r="H10" s="45">
        <v>0</v>
      </c>
      <c r="I10" s="45">
        <v>0</v>
      </c>
      <c r="J10" s="45">
        <v>0</v>
      </c>
      <c r="K10" s="46">
        <f t="shared" si="2"/>
        <v>2152251</v>
      </c>
    </row>
    <row r="11" spans="1:23" ht="42.75" x14ac:dyDescent="0.2">
      <c r="A11" s="19" t="s">
        <v>295</v>
      </c>
      <c r="B11" s="22">
        <v>6</v>
      </c>
      <c r="C11" s="45">
        <v>0</v>
      </c>
      <c r="D11" s="45">
        <v>0</v>
      </c>
      <c r="E11" s="45">
        <v>0</v>
      </c>
      <c r="F11" s="45">
        <v>0</v>
      </c>
      <c r="G11" s="45">
        <v>0</v>
      </c>
      <c r="H11" s="45">
        <v>0</v>
      </c>
      <c r="I11" s="45">
        <v>0</v>
      </c>
      <c r="J11" s="45">
        <v>0</v>
      </c>
      <c r="K11" s="46">
        <f t="shared" si="2"/>
        <v>0</v>
      </c>
    </row>
    <row r="12" spans="1:23" ht="15" x14ac:dyDescent="0.2">
      <c r="A12" s="19" t="s">
        <v>296</v>
      </c>
      <c r="B12" s="22">
        <v>7</v>
      </c>
      <c r="C12" s="45">
        <v>0</v>
      </c>
      <c r="D12" s="45">
        <v>0</v>
      </c>
      <c r="E12" s="45">
        <v>0</v>
      </c>
      <c r="F12" s="45">
        <v>0</v>
      </c>
      <c r="G12" s="45">
        <v>0</v>
      </c>
      <c r="H12" s="45">
        <v>0</v>
      </c>
      <c r="I12" s="45">
        <v>239107</v>
      </c>
      <c r="J12" s="45">
        <v>0</v>
      </c>
      <c r="K12" s="46">
        <f t="shared" si="2"/>
        <v>239107</v>
      </c>
    </row>
    <row r="13" spans="1:23" ht="45" x14ac:dyDescent="0.2">
      <c r="A13" s="23" t="s">
        <v>297</v>
      </c>
      <c r="B13" s="24">
        <v>8</v>
      </c>
      <c r="C13" s="46">
        <f>C10+C11+C12</f>
        <v>0</v>
      </c>
      <c r="D13" s="46">
        <f t="shared" ref="D13:J13" si="3">D10+D11+D12</f>
        <v>0</v>
      </c>
      <c r="E13" s="46">
        <f t="shared" si="3"/>
        <v>0</v>
      </c>
      <c r="F13" s="46">
        <f t="shared" si="3"/>
        <v>2152251</v>
      </c>
      <c r="G13" s="46">
        <f t="shared" si="3"/>
        <v>0</v>
      </c>
      <c r="H13" s="46">
        <f t="shared" si="3"/>
        <v>0</v>
      </c>
      <c r="I13" s="46">
        <f t="shared" si="3"/>
        <v>239107</v>
      </c>
      <c r="J13" s="46">
        <f t="shared" si="3"/>
        <v>0</v>
      </c>
      <c r="K13" s="46">
        <f t="shared" si="2"/>
        <v>2391358</v>
      </c>
    </row>
    <row r="14" spans="1:23" ht="15" x14ac:dyDescent="0.2">
      <c r="A14" s="19" t="s">
        <v>298</v>
      </c>
      <c r="B14" s="22">
        <v>9</v>
      </c>
      <c r="C14" s="45">
        <v>0</v>
      </c>
      <c r="D14" s="45">
        <v>0</v>
      </c>
      <c r="E14" s="45">
        <v>0</v>
      </c>
      <c r="F14" s="45">
        <v>0</v>
      </c>
      <c r="G14" s="45">
        <v>0</v>
      </c>
      <c r="H14" s="45">
        <v>0</v>
      </c>
      <c r="I14" s="45">
        <v>0</v>
      </c>
      <c r="J14" s="45">
        <v>0</v>
      </c>
      <c r="K14" s="46">
        <f t="shared" si="2"/>
        <v>0</v>
      </c>
    </row>
    <row r="15" spans="1:23" ht="15" x14ac:dyDescent="0.2">
      <c r="A15" s="19" t="s">
        <v>299</v>
      </c>
      <c r="B15" s="25">
        <v>10</v>
      </c>
      <c r="C15" s="45">
        <v>0</v>
      </c>
      <c r="D15" s="45">
        <v>0</v>
      </c>
      <c r="E15" s="45">
        <v>0</v>
      </c>
      <c r="F15" s="45">
        <v>0</v>
      </c>
      <c r="G15" s="45">
        <v>0</v>
      </c>
      <c r="H15" s="45">
        <v>0</v>
      </c>
      <c r="I15" s="45">
        <v>0</v>
      </c>
      <c r="J15" s="45">
        <v>0</v>
      </c>
      <c r="K15" s="46">
        <f t="shared" si="2"/>
        <v>0</v>
      </c>
    </row>
    <row r="16" spans="1:23" ht="15" x14ac:dyDescent="0.2">
      <c r="A16" s="19" t="s">
        <v>300</v>
      </c>
      <c r="B16" s="25">
        <v>11</v>
      </c>
      <c r="C16" s="45">
        <v>0</v>
      </c>
      <c r="D16" s="45">
        <v>0</v>
      </c>
      <c r="E16" s="45">
        <v>0</v>
      </c>
      <c r="F16" s="45">
        <v>0</v>
      </c>
      <c r="G16" s="45">
        <v>0</v>
      </c>
      <c r="H16" s="45">
        <v>0</v>
      </c>
      <c r="I16" s="45">
        <v>0</v>
      </c>
      <c r="J16" s="45">
        <v>0</v>
      </c>
      <c r="K16" s="46">
        <f t="shared" si="2"/>
        <v>0</v>
      </c>
    </row>
    <row r="17" spans="1:11" ht="15" x14ac:dyDescent="0.2">
      <c r="A17" s="19" t="s">
        <v>301</v>
      </c>
      <c r="B17" s="25">
        <v>12</v>
      </c>
      <c r="C17" s="45">
        <v>0</v>
      </c>
      <c r="D17" s="45">
        <v>0</v>
      </c>
      <c r="E17" s="45">
        <v>0</v>
      </c>
      <c r="F17" s="45">
        <v>-941148</v>
      </c>
      <c r="G17" s="45">
        <v>941148</v>
      </c>
      <c r="H17" s="45">
        <v>0</v>
      </c>
      <c r="I17" s="45">
        <v>0</v>
      </c>
      <c r="J17" s="45">
        <v>0</v>
      </c>
      <c r="K17" s="46">
        <f t="shared" si="2"/>
        <v>0</v>
      </c>
    </row>
    <row r="18" spans="1:11" ht="30" x14ac:dyDescent="0.2">
      <c r="A18" s="23" t="s">
        <v>302</v>
      </c>
      <c r="B18" s="26">
        <v>13</v>
      </c>
      <c r="C18" s="46">
        <f>C17+C16+C15+C14+C13+C9</f>
        <v>46357000</v>
      </c>
      <c r="D18" s="46">
        <f t="shared" ref="D18:J18" si="4">D17+D16+D15+D14+D13+D9</f>
        <v>13860181</v>
      </c>
      <c r="E18" s="46">
        <f t="shared" si="4"/>
        <v>141000</v>
      </c>
      <c r="F18" s="46">
        <f t="shared" si="4"/>
        <v>2152251</v>
      </c>
      <c r="G18" s="46">
        <f t="shared" si="4"/>
        <v>-20359103</v>
      </c>
      <c r="H18" s="46">
        <f t="shared" si="4"/>
        <v>0</v>
      </c>
      <c r="I18" s="46">
        <f t="shared" si="4"/>
        <v>779350</v>
      </c>
      <c r="J18" s="46">
        <f t="shared" si="4"/>
        <v>0</v>
      </c>
      <c r="K18" s="46">
        <f t="shared" si="2"/>
        <v>42930679</v>
      </c>
    </row>
    <row r="19" spans="1:11" ht="30" x14ac:dyDescent="0.2">
      <c r="A19" s="20" t="s">
        <v>303</v>
      </c>
      <c r="B19" s="27">
        <v>14</v>
      </c>
      <c r="C19" s="45">
        <v>46357000</v>
      </c>
      <c r="D19" s="45">
        <v>13860181</v>
      </c>
      <c r="E19" s="45">
        <v>141000</v>
      </c>
      <c r="F19" s="45">
        <v>2152251</v>
      </c>
      <c r="G19" s="45">
        <v>-20359103</v>
      </c>
      <c r="H19" s="45">
        <v>0</v>
      </c>
      <c r="I19" s="45">
        <v>779350</v>
      </c>
      <c r="J19" s="45">
        <v>0</v>
      </c>
      <c r="K19" s="46">
        <f t="shared" si="2"/>
        <v>42930679</v>
      </c>
    </row>
    <row r="20" spans="1:11" ht="15" x14ac:dyDescent="0.2">
      <c r="A20" s="19" t="s">
        <v>304</v>
      </c>
      <c r="B20" s="18">
        <v>15</v>
      </c>
      <c r="C20" s="45">
        <v>0</v>
      </c>
      <c r="D20" s="45">
        <v>0</v>
      </c>
      <c r="E20" s="45">
        <v>0</v>
      </c>
      <c r="F20" s="45">
        <v>0</v>
      </c>
      <c r="G20" s="45">
        <v>0</v>
      </c>
      <c r="H20" s="45">
        <v>0</v>
      </c>
      <c r="I20" s="45">
        <v>0</v>
      </c>
      <c r="J20" s="45">
        <v>0</v>
      </c>
      <c r="K20" s="46">
        <f t="shared" si="2"/>
        <v>0</v>
      </c>
    </row>
    <row r="21" spans="1:11" ht="15" x14ac:dyDescent="0.2">
      <c r="A21" s="19" t="s">
        <v>305</v>
      </c>
      <c r="B21" s="18">
        <v>16</v>
      </c>
      <c r="C21" s="45">
        <v>0</v>
      </c>
      <c r="D21" s="45">
        <v>0</v>
      </c>
      <c r="E21" s="45">
        <v>0</v>
      </c>
      <c r="F21" s="45">
        <v>0</v>
      </c>
      <c r="G21" s="45">
        <v>0</v>
      </c>
      <c r="H21" s="45">
        <v>0</v>
      </c>
      <c r="I21" s="45">
        <v>0</v>
      </c>
      <c r="J21" s="45">
        <v>0</v>
      </c>
      <c r="K21" s="46">
        <f t="shared" si="2"/>
        <v>0</v>
      </c>
    </row>
    <row r="22" spans="1:11" ht="30" x14ac:dyDescent="0.2">
      <c r="A22" s="23" t="s">
        <v>306</v>
      </c>
      <c r="B22" s="28">
        <v>17</v>
      </c>
      <c r="C22" s="46">
        <f>C19+C20+C21</f>
        <v>46357000</v>
      </c>
      <c r="D22" s="46">
        <f t="shared" ref="D22:J22" si="5">D19+D20+D21</f>
        <v>13860181</v>
      </c>
      <c r="E22" s="46">
        <f t="shared" si="5"/>
        <v>141000</v>
      </c>
      <c r="F22" s="46">
        <f t="shared" si="5"/>
        <v>2152251</v>
      </c>
      <c r="G22" s="46">
        <f t="shared" si="5"/>
        <v>-20359103</v>
      </c>
      <c r="H22" s="46">
        <f t="shared" si="5"/>
        <v>0</v>
      </c>
      <c r="I22" s="46">
        <f t="shared" si="5"/>
        <v>779350</v>
      </c>
      <c r="J22" s="46">
        <f t="shared" si="5"/>
        <v>0</v>
      </c>
      <c r="K22" s="46">
        <f t="shared" si="2"/>
        <v>42930679</v>
      </c>
    </row>
    <row r="23" spans="1:11" ht="15" x14ac:dyDescent="0.2">
      <c r="A23" s="19" t="s">
        <v>307</v>
      </c>
      <c r="B23" s="18">
        <v>18</v>
      </c>
      <c r="C23" s="45">
        <v>0</v>
      </c>
      <c r="D23" s="45">
        <v>0</v>
      </c>
      <c r="E23" s="45">
        <v>0</v>
      </c>
      <c r="F23" s="45">
        <v>414903</v>
      </c>
      <c r="G23" s="45">
        <v>0</v>
      </c>
      <c r="H23" s="45">
        <v>0</v>
      </c>
      <c r="I23" s="45">
        <v>0</v>
      </c>
      <c r="J23" s="45">
        <v>0</v>
      </c>
      <c r="K23" s="46">
        <f t="shared" si="2"/>
        <v>414903</v>
      </c>
    </row>
    <row r="24" spans="1:11" ht="42.75" x14ac:dyDescent="0.2">
      <c r="A24" s="19" t="s">
        <v>308</v>
      </c>
      <c r="B24" s="18">
        <v>19</v>
      </c>
      <c r="C24" s="45">
        <v>0</v>
      </c>
      <c r="D24" s="45">
        <v>0</v>
      </c>
      <c r="E24" s="45">
        <v>0</v>
      </c>
      <c r="F24" s="45">
        <v>0</v>
      </c>
      <c r="G24" s="45">
        <v>0</v>
      </c>
      <c r="H24" s="45">
        <v>0</v>
      </c>
      <c r="I24" s="45">
        <v>0</v>
      </c>
      <c r="J24" s="45">
        <v>0</v>
      </c>
      <c r="K24" s="46">
        <f t="shared" si="2"/>
        <v>0</v>
      </c>
    </row>
    <row r="25" spans="1:11" ht="15" x14ac:dyDescent="0.2">
      <c r="A25" s="19" t="s">
        <v>309</v>
      </c>
      <c r="B25" s="18">
        <v>20</v>
      </c>
      <c r="C25" s="45">
        <v>0</v>
      </c>
      <c r="D25" s="45">
        <v>0</v>
      </c>
      <c r="E25" s="45">
        <v>0</v>
      </c>
      <c r="F25" s="45">
        <v>0</v>
      </c>
      <c r="G25" s="45">
        <v>0</v>
      </c>
      <c r="H25" s="45">
        <v>0</v>
      </c>
      <c r="I25" s="45">
        <v>-63480</v>
      </c>
      <c r="J25" s="45">
        <v>0</v>
      </c>
      <c r="K25" s="46">
        <f t="shared" si="2"/>
        <v>-63480</v>
      </c>
    </row>
    <row r="26" spans="1:11" ht="45" x14ac:dyDescent="0.2">
      <c r="A26" s="23" t="s">
        <v>310</v>
      </c>
      <c r="B26" s="28">
        <v>21</v>
      </c>
      <c r="C26" s="46">
        <f>C23+C24+C25</f>
        <v>0</v>
      </c>
      <c r="D26" s="46">
        <f t="shared" ref="D26:J26" si="6">D23+D24+D25</f>
        <v>0</v>
      </c>
      <c r="E26" s="46">
        <f t="shared" si="6"/>
        <v>0</v>
      </c>
      <c r="F26" s="46">
        <f t="shared" si="6"/>
        <v>414903</v>
      </c>
      <c r="G26" s="46">
        <f t="shared" si="6"/>
        <v>0</v>
      </c>
      <c r="H26" s="46">
        <f t="shared" si="6"/>
        <v>0</v>
      </c>
      <c r="I26" s="46">
        <f t="shared" si="6"/>
        <v>-63480</v>
      </c>
      <c r="J26" s="46">
        <f t="shared" si="6"/>
        <v>0</v>
      </c>
      <c r="K26" s="46">
        <f t="shared" si="2"/>
        <v>351423</v>
      </c>
    </row>
    <row r="27" spans="1:11" ht="15" x14ac:dyDescent="0.2">
      <c r="A27" s="19" t="s">
        <v>311</v>
      </c>
      <c r="B27" s="18">
        <v>22</v>
      </c>
      <c r="C27" s="45">
        <v>0</v>
      </c>
      <c r="D27" s="45">
        <v>0</v>
      </c>
      <c r="E27" s="45">
        <v>0</v>
      </c>
      <c r="F27" s="45">
        <v>0</v>
      </c>
      <c r="G27" s="45">
        <v>0</v>
      </c>
      <c r="H27" s="45">
        <v>0</v>
      </c>
      <c r="I27" s="45">
        <v>0</v>
      </c>
      <c r="J27" s="45">
        <v>0</v>
      </c>
      <c r="K27" s="46">
        <f t="shared" si="2"/>
        <v>0</v>
      </c>
    </row>
    <row r="28" spans="1:11" ht="15" x14ac:dyDescent="0.2">
      <c r="A28" s="19" t="s">
        <v>312</v>
      </c>
      <c r="B28" s="18">
        <v>23</v>
      </c>
      <c r="C28" s="45">
        <v>0</v>
      </c>
      <c r="D28" s="45">
        <v>0</v>
      </c>
      <c r="E28" s="45">
        <v>0</v>
      </c>
      <c r="F28" s="45">
        <v>0</v>
      </c>
      <c r="G28" s="45">
        <v>0</v>
      </c>
      <c r="H28" s="45">
        <v>0</v>
      </c>
      <c r="I28" s="45">
        <v>0</v>
      </c>
      <c r="J28" s="45">
        <v>0</v>
      </c>
      <c r="K28" s="46">
        <f>SUM(C28:J28)</f>
        <v>0</v>
      </c>
    </row>
    <row r="29" spans="1:11" ht="15" x14ac:dyDescent="0.2">
      <c r="A29" s="19" t="s">
        <v>313</v>
      </c>
      <c r="B29" s="18">
        <v>24</v>
      </c>
      <c r="C29" s="45">
        <v>0</v>
      </c>
      <c r="D29" s="45">
        <v>0</v>
      </c>
      <c r="E29" s="45">
        <v>0</v>
      </c>
      <c r="F29" s="45">
        <v>0</v>
      </c>
      <c r="G29" s="45">
        <v>0</v>
      </c>
      <c r="H29" s="45">
        <v>0</v>
      </c>
      <c r="I29" s="45">
        <v>0</v>
      </c>
      <c r="J29" s="45">
        <v>0</v>
      </c>
      <c r="K29" s="46">
        <f t="shared" si="2"/>
        <v>0</v>
      </c>
    </row>
    <row r="30" spans="1:11" ht="15" x14ac:dyDescent="0.2">
      <c r="A30" s="19" t="s">
        <v>314</v>
      </c>
      <c r="B30" s="18">
        <v>25</v>
      </c>
      <c r="C30" s="45">
        <v>0</v>
      </c>
      <c r="D30" s="45">
        <v>0</v>
      </c>
      <c r="E30" s="45">
        <v>0</v>
      </c>
      <c r="F30" s="45">
        <v>-2152251</v>
      </c>
      <c r="G30" s="45">
        <v>2152251</v>
      </c>
      <c r="H30" s="45">
        <v>0</v>
      </c>
      <c r="I30" s="45">
        <v>0</v>
      </c>
      <c r="J30" s="45">
        <v>0</v>
      </c>
      <c r="K30" s="46">
        <f t="shared" si="2"/>
        <v>0</v>
      </c>
    </row>
    <row r="31" spans="1:11" ht="30" x14ac:dyDescent="0.2">
      <c r="A31" s="23" t="s">
        <v>315</v>
      </c>
      <c r="B31" s="28">
        <v>26</v>
      </c>
      <c r="C31" s="46">
        <f>C30+C29+C28+C27+C26+C22</f>
        <v>46357000</v>
      </c>
      <c r="D31" s="46">
        <f t="shared" ref="D31:J31" si="7">D30+D29+D28+D27+D26+D22</f>
        <v>13860181</v>
      </c>
      <c r="E31" s="46">
        <f t="shared" si="7"/>
        <v>141000</v>
      </c>
      <c r="F31" s="46">
        <f t="shared" si="7"/>
        <v>414903</v>
      </c>
      <c r="G31" s="46">
        <f t="shared" si="7"/>
        <v>-18206852</v>
      </c>
      <c r="H31" s="46">
        <f t="shared" si="7"/>
        <v>0</v>
      </c>
      <c r="I31" s="46">
        <f t="shared" si="7"/>
        <v>715870</v>
      </c>
      <c r="J31" s="46">
        <f t="shared" si="7"/>
        <v>0</v>
      </c>
      <c r="K31" s="46">
        <f t="shared" si="2"/>
        <v>43282102</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6"/>
  <sheetViews>
    <sheetView tabSelected="1" topLeftCell="A31" workbookViewId="0">
      <selection activeCell="H78" sqref="H78"/>
    </sheetView>
  </sheetViews>
  <sheetFormatPr defaultRowHeight="12.75" x14ac:dyDescent="0.2"/>
  <cols>
    <col min="1" max="1" width="56.85546875" bestFit="1" customWidth="1"/>
    <col min="2" max="2" width="8.28515625" bestFit="1" customWidth="1"/>
    <col min="3" max="3" width="40" bestFit="1" customWidth="1"/>
    <col min="4" max="4" width="8.28515625" bestFit="1" customWidth="1"/>
    <col min="5" max="5" width="10.140625" bestFit="1" customWidth="1"/>
    <col min="6" max="6" width="9.28515625" customWidth="1"/>
  </cols>
  <sheetData>
    <row r="1" spans="1:9" ht="30" customHeight="1" x14ac:dyDescent="0.2">
      <c r="A1" s="212" t="s">
        <v>386</v>
      </c>
      <c r="B1" s="213"/>
      <c r="C1" s="213"/>
      <c r="D1" s="213"/>
      <c r="E1" s="213"/>
      <c r="F1" s="213"/>
      <c r="G1" s="213"/>
      <c r="H1" s="213"/>
      <c r="I1" s="213"/>
    </row>
    <row r="2" spans="1:9" ht="30" customHeight="1" x14ac:dyDescent="0.2">
      <c r="A2" s="213"/>
      <c r="B2" s="213"/>
      <c r="C2" s="213"/>
      <c r="D2" s="213"/>
      <c r="E2" s="213"/>
      <c r="F2" s="213"/>
      <c r="G2" s="213"/>
      <c r="H2" s="213"/>
      <c r="I2" s="213"/>
    </row>
    <row r="3" spans="1:9" ht="30" customHeight="1" x14ac:dyDescent="0.2">
      <c r="A3" s="213"/>
      <c r="B3" s="213"/>
      <c r="C3" s="213"/>
      <c r="D3" s="213"/>
      <c r="E3" s="213"/>
      <c r="F3" s="213"/>
      <c r="G3" s="213"/>
      <c r="H3" s="213"/>
      <c r="I3" s="213"/>
    </row>
    <row r="4" spans="1:9" ht="30" customHeight="1" x14ac:dyDescent="0.2">
      <c r="A4" s="213"/>
      <c r="B4" s="213"/>
      <c r="C4" s="213"/>
      <c r="D4" s="213"/>
      <c r="E4" s="213"/>
      <c r="F4" s="213"/>
      <c r="G4" s="213"/>
      <c r="H4" s="213"/>
      <c r="I4" s="213"/>
    </row>
    <row r="5" spans="1:9" ht="30" customHeight="1" x14ac:dyDescent="0.2">
      <c r="A5" s="213"/>
      <c r="B5" s="213"/>
      <c r="C5" s="213"/>
      <c r="D5" s="213"/>
      <c r="E5" s="213"/>
      <c r="F5" s="213"/>
      <c r="G5" s="213"/>
      <c r="H5" s="213"/>
      <c r="I5" s="213"/>
    </row>
    <row r="6" spans="1:9" ht="30" customHeight="1" x14ac:dyDescent="0.2">
      <c r="A6" s="213"/>
      <c r="B6" s="213"/>
      <c r="C6" s="213"/>
      <c r="D6" s="213"/>
      <c r="E6" s="213"/>
      <c r="F6" s="213"/>
      <c r="G6" s="213"/>
      <c r="H6" s="213"/>
      <c r="I6" s="213"/>
    </row>
    <row r="7" spans="1:9" ht="30" customHeight="1" x14ac:dyDescent="0.2">
      <c r="A7" s="213"/>
      <c r="B7" s="213"/>
      <c r="C7" s="213"/>
      <c r="D7" s="213"/>
      <c r="E7" s="213"/>
      <c r="F7" s="213"/>
      <c r="G7" s="213"/>
      <c r="H7" s="213"/>
      <c r="I7" s="213"/>
    </row>
    <row r="8" spans="1:9" ht="30" customHeight="1" x14ac:dyDescent="0.2">
      <c r="A8" s="213"/>
      <c r="B8" s="213"/>
      <c r="C8" s="213"/>
      <c r="D8" s="213"/>
      <c r="E8" s="213"/>
      <c r="F8" s="213"/>
      <c r="G8" s="213"/>
      <c r="H8" s="213"/>
      <c r="I8" s="213"/>
    </row>
    <row r="9" spans="1:9" ht="30" customHeight="1" x14ac:dyDescent="0.2">
      <c r="A9" s="213"/>
      <c r="B9" s="213"/>
      <c r="C9" s="213"/>
      <c r="D9" s="213"/>
      <c r="E9" s="213"/>
      <c r="F9" s="213"/>
      <c r="G9" s="213"/>
      <c r="H9" s="213"/>
      <c r="I9" s="213"/>
    </row>
    <row r="10" spans="1:9" ht="30" customHeight="1" x14ac:dyDescent="0.2">
      <c r="A10" s="213"/>
      <c r="B10" s="213"/>
      <c r="C10" s="213"/>
      <c r="D10" s="213"/>
      <c r="E10" s="213"/>
      <c r="F10" s="213"/>
      <c r="G10" s="213"/>
      <c r="H10" s="213"/>
      <c r="I10" s="213"/>
    </row>
    <row r="11" spans="1:9" ht="30" customHeight="1" x14ac:dyDescent="0.2">
      <c r="A11" s="213"/>
      <c r="B11" s="213"/>
      <c r="C11" s="213"/>
      <c r="D11" s="213"/>
      <c r="E11" s="213"/>
      <c r="F11" s="213"/>
      <c r="G11" s="213"/>
      <c r="H11" s="213"/>
      <c r="I11" s="213"/>
    </row>
    <row r="12" spans="1:9" ht="30" customHeight="1" x14ac:dyDescent="0.2">
      <c r="A12" s="213"/>
      <c r="B12" s="213"/>
      <c r="C12" s="213"/>
      <c r="D12" s="213"/>
      <c r="E12" s="213"/>
      <c r="F12" s="213"/>
      <c r="G12" s="213"/>
      <c r="H12" s="213"/>
      <c r="I12" s="213"/>
    </row>
    <row r="13" spans="1:9" ht="30" customHeight="1" x14ac:dyDescent="0.2">
      <c r="A13" s="213"/>
      <c r="B13" s="213"/>
      <c r="C13" s="213"/>
      <c r="D13" s="213"/>
      <c r="E13" s="213"/>
      <c r="F13" s="213"/>
      <c r="G13" s="213"/>
      <c r="H13" s="213"/>
      <c r="I13" s="213"/>
    </row>
    <row r="14" spans="1:9" ht="30" customHeight="1" x14ac:dyDescent="0.2">
      <c r="A14" s="213"/>
      <c r="B14" s="213"/>
      <c r="C14" s="213"/>
      <c r="D14" s="213"/>
      <c r="E14" s="213"/>
      <c r="F14" s="213"/>
      <c r="G14" s="213"/>
      <c r="H14" s="213"/>
      <c r="I14" s="213"/>
    </row>
    <row r="15" spans="1:9" ht="30" customHeight="1" x14ac:dyDescent="0.2">
      <c r="A15" s="213"/>
      <c r="B15" s="213"/>
      <c r="C15" s="213"/>
      <c r="D15" s="213"/>
      <c r="E15" s="213"/>
      <c r="F15" s="213"/>
      <c r="G15" s="213"/>
      <c r="H15" s="213"/>
      <c r="I15" s="213"/>
    </row>
    <row r="16" spans="1:9" ht="30" customHeight="1" x14ac:dyDescent="0.2">
      <c r="A16" s="213"/>
      <c r="B16" s="213"/>
      <c r="C16" s="213"/>
      <c r="D16" s="213"/>
      <c r="E16" s="213"/>
      <c r="F16" s="213"/>
      <c r="G16" s="213"/>
      <c r="H16" s="213"/>
      <c r="I16" s="213"/>
    </row>
    <row r="17" spans="1:9" ht="30" customHeight="1" x14ac:dyDescent="0.2">
      <c r="A17" s="213"/>
      <c r="B17" s="213"/>
      <c r="C17" s="213"/>
      <c r="D17" s="213"/>
      <c r="E17" s="213"/>
      <c r="F17" s="213"/>
      <c r="G17" s="213"/>
      <c r="H17" s="213"/>
      <c r="I17" s="213"/>
    </row>
    <row r="18" spans="1:9" ht="30" customHeight="1" x14ac:dyDescent="0.2">
      <c r="A18" s="213"/>
      <c r="B18" s="213"/>
      <c r="C18" s="213"/>
      <c r="D18" s="213"/>
      <c r="E18" s="213"/>
      <c r="F18" s="213"/>
      <c r="G18" s="213"/>
      <c r="H18" s="213"/>
      <c r="I18" s="213"/>
    </row>
    <row r="19" spans="1:9" ht="30" customHeight="1" x14ac:dyDescent="0.2">
      <c r="A19" s="213"/>
      <c r="B19" s="213"/>
      <c r="C19" s="213"/>
      <c r="D19" s="213"/>
      <c r="E19" s="213"/>
      <c r="F19" s="213"/>
      <c r="G19" s="213"/>
      <c r="H19" s="213"/>
      <c r="I19" s="213"/>
    </row>
    <row r="20" spans="1:9" ht="30" customHeight="1" x14ac:dyDescent="0.2">
      <c r="A20" s="213"/>
      <c r="B20" s="213"/>
      <c r="C20" s="213"/>
      <c r="D20" s="213"/>
      <c r="E20" s="213"/>
      <c r="F20" s="213"/>
      <c r="G20" s="213"/>
      <c r="H20" s="213"/>
      <c r="I20" s="213"/>
    </row>
    <row r="21" spans="1:9" ht="30" customHeight="1" x14ac:dyDescent="0.2">
      <c r="A21" s="213"/>
      <c r="B21" s="213"/>
      <c r="C21" s="213"/>
      <c r="D21" s="213"/>
      <c r="E21" s="213"/>
      <c r="F21" s="213"/>
      <c r="G21" s="213"/>
      <c r="H21" s="213"/>
      <c r="I21" s="213"/>
    </row>
    <row r="22" spans="1:9" ht="30" customHeight="1" x14ac:dyDescent="0.2">
      <c r="A22" s="213"/>
      <c r="B22" s="213"/>
      <c r="C22" s="213"/>
      <c r="D22" s="213"/>
      <c r="E22" s="213"/>
      <c r="F22" s="213"/>
      <c r="G22" s="213"/>
      <c r="H22" s="213"/>
      <c r="I22" s="213"/>
    </row>
    <row r="23" spans="1:9" ht="30" customHeight="1" x14ac:dyDescent="0.2">
      <c r="A23" s="213"/>
      <c r="B23" s="213"/>
      <c r="C23" s="213"/>
      <c r="D23" s="213"/>
      <c r="E23" s="213"/>
      <c r="F23" s="213"/>
      <c r="G23" s="213"/>
      <c r="H23" s="213"/>
      <c r="I23" s="213"/>
    </row>
    <row r="24" spans="1:9" ht="30" customHeight="1" x14ac:dyDescent="0.2">
      <c r="A24" s="213"/>
      <c r="B24" s="213"/>
      <c r="C24" s="213"/>
      <c r="D24" s="213"/>
      <c r="E24" s="213"/>
      <c r="F24" s="213"/>
      <c r="G24" s="213"/>
      <c r="H24" s="213"/>
      <c r="I24" s="213"/>
    </row>
    <row r="25" spans="1:9" ht="30" customHeight="1" x14ac:dyDescent="0.2">
      <c r="A25" s="213"/>
      <c r="B25" s="213"/>
      <c r="C25" s="213"/>
      <c r="D25" s="213"/>
      <c r="E25" s="213"/>
      <c r="F25" s="213"/>
      <c r="G25" s="213"/>
      <c r="H25" s="213"/>
      <c r="I25" s="213"/>
    </row>
    <row r="26" spans="1:9" ht="30" customHeight="1" x14ac:dyDescent="0.2">
      <c r="A26" s="213"/>
      <c r="B26" s="213"/>
      <c r="C26" s="213"/>
      <c r="D26" s="213"/>
      <c r="E26" s="213"/>
      <c r="F26" s="213"/>
      <c r="G26" s="213"/>
      <c r="H26" s="213"/>
      <c r="I26" s="213"/>
    </row>
    <row r="27" spans="1:9" ht="30" customHeight="1" x14ac:dyDescent="0.2">
      <c r="A27" s="213"/>
      <c r="B27" s="213"/>
      <c r="C27" s="213"/>
      <c r="D27" s="213"/>
      <c r="E27" s="213"/>
      <c r="F27" s="213"/>
      <c r="G27" s="213"/>
      <c r="H27" s="213"/>
      <c r="I27" s="213"/>
    </row>
    <row r="28" spans="1:9" ht="30" customHeight="1" x14ac:dyDescent="0.2">
      <c r="A28" s="213"/>
      <c r="B28" s="213"/>
      <c r="C28" s="213"/>
      <c r="D28" s="213"/>
      <c r="E28" s="213"/>
      <c r="F28" s="213"/>
      <c r="G28" s="213"/>
      <c r="H28" s="213"/>
      <c r="I28" s="213"/>
    </row>
    <row r="29" spans="1:9" ht="30" customHeight="1" x14ac:dyDescent="0.2">
      <c r="A29" s="213"/>
      <c r="B29" s="213"/>
      <c r="C29" s="213"/>
      <c r="D29" s="213"/>
      <c r="E29" s="213"/>
      <c r="F29" s="213"/>
      <c r="G29" s="213"/>
      <c r="H29" s="213"/>
      <c r="I29" s="213"/>
    </row>
    <row r="30" spans="1:9" ht="30" customHeight="1" x14ac:dyDescent="0.2">
      <c r="A30" s="213"/>
      <c r="B30" s="213"/>
      <c r="C30" s="213"/>
      <c r="D30" s="213"/>
      <c r="E30" s="213"/>
      <c r="F30" s="213"/>
      <c r="G30" s="213"/>
      <c r="H30" s="213"/>
      <c r="I30" s="213"/>
    </row>
    <row r="31" spans="1:9" ht="30" customHeight="1" x14ac:dyDescent="0.2">
      <c r="A31" s="213"/>
      <c r="B31" s="213"/>
      <c r="C31" s="213"/>
      <c r="D31" s="213"/>
      <c r="E31" s="213"/>
      <c r="F31" s="213"/>
      <c r="G31" s="213"/>
      <c r="H31" s="213"/>
      <c r="I31" s="213"/>
    </row>
    <row r="32" spans="1:9" ht="30" customHeight="1" x14ac:dyDescent="0.2">
      <c r="A32" s="213"/>
      <c r="B32" s="213"/>
      <c r="C32" s="213"/>
      <c r="D32" s="213"/>
      <c r="E32" s="213"/>
      <c r="F32" s="213"/>
      <c r="G32" s="213"/>
      <c r="H32" s="213"/>
      <c r="I32" s="213"/>
    </row>
    <row r="33" spans="1:9" ht="30" customHeight="1" x14ac:dyDescent="0.2">
      <c r="A33" s="213"/>
      <c r="B33" s="213"/>
      <c r="C33" s="213"/>
      <c r="D33" s="213"/>
      <c r="E33" s="213"/>
      <c r="F33" s="213"/>
      <c r="G33" s="213"/>
      <c r="H33" s="213"/>
      <c r="I33" s="213"/>
    </row>
    <row r="34" spans="1:9" ht="30" customHeight="1" x14ac:dyDescent="0.2">
      <c r="A34" s="213"/>
      <c r="B34" s="213"/>
      <c r="C34" s="213"/>
      <c r="D34" s="213"/>
      <c r="E34" s="213"/>
      <c r="F34" s="213"/>
      <c r="G34" s="213"/>
      <c r="H34" s="213"/>
      <c r="I34" s="213"/>
    </row>
    <row r="35" spans="1:9" ht="30" customHeight="1" x14ac:dyDescent="0.2">
      <c r="A35" s="213"/>
      <c r="B35" s="213"/>
      <c r="C35" s="213"/>
      <c r="D35" s="213"/>
      <c r="E35" s="213"/>
      <c r="F35" s="213"/>
      <c r="G35" s="213"/>
      <c r="H35" s="213"/>
      <c r="I35" s="213"/>
    </row>
    <row r="36" spans="1:9" ht="30" customHeight="1" x14ac:dyDescent="0.2">
      <c r="A36" s="213"/>
      <c r="B36" s="213"/>
      <c r="C36" s="213"/>
      <c r="D36" s="213"/>
      <c r="E36" s="213"/>
      <c r="F36" s="213"/>
      <c r="G36" s="213"/>
      <c r="H36" s="213"/>
      <c r="I36" s="213"/>
    </row>
    <row r="37" spans="1:9" ht="30" customHeight="1" x14ac:dyDescent="0.2">
      <c r="A37" s="213"/>
      <c r="B37" s="213"/>
      <c r="C37" s="213"/>
      <c r="D37" s="213"/>
      <c r="E37" s="213"/>
      <c r="F37" s="213"/>
      <c r="G37" s="213"/>
      <c r="H37" s="213"/>
      <c r="I37" s="213"/>
    </row>
    <row r="38" spans="1:9" ht="30" customHeight="1" x14ac:dyDescent="0.2">
      <c r="A38" s="213"/>
      <c r="B38" s="213"/>
      <c r="C38" s="213"/>
      <c r="D38" s="213"/>
      <c r="E38" s="213"/>
      <c r="F38" s="213"/>
      <c r="G38" s="213"/>
      <c r="H38" s="213"/>
      <c r="I38" s="213"/>
    </row>
    <row r="39" spans="1:9" ht="30" customHeight="1" x14ac:dyDescent="0.2">
      <c r="A39" s="213"/>
      <c r="B39" s="213"/>
      <c r="C39" s="213"/>
      <c r="D39" s="213"/>
      <c r="E39" s="213"/>
      <c r="F39" s="213"/>
      <c r="G39" s="213"/>
      <c r="H39" s="213"/>
      <c r="I39" s="213"/>
    </row>
    <row r="40" spans="1:9" ht="30" customHeight="1" x14ac:dyDescent="0.2">
      <c r="A40" s="213"/>
      <c r="B40" s="213"/>
      <c r="C40" s="213"/>
      <c r="D40" s="213"/>
      <c r="E40" s="213"/>
      <c r="F40" s="213"/>
      <c r="G40" s="213"/>
      <c r="H40" s="213"/>
      <c r="I40" s="213"/>
    </row>
    <row r="42" spans="1:9" x14ac:dyDescent="0.2">
      <c r="A42" s="214" t="s">
        <v>342</v>
      </c>
    </row>
    <row r="43" spans="1:9" ht="25.5" x14ac:dyDescent="0.2">
      <c r="A43" s="215" t="s">
        <v>343</v>
      </c>
      <c r="B43" s="216" t="s">
        <v>344</v>
      </c>
      <c r="C43" s="217" t="s">
        <v>345</v>
      </c>
      <c r="D43" s="216" t="s">
        <v>344</v>
      </c>
    </row>
    <row r="44" spans="1:9" x14ac:dyDescent="0.2">
      <c r="A44" s="218" t="s">
        <v>346</v>
      </c>
      <c r="B44" s="219">
        <v>12817</v>
      </c>
      <c r="C44" s="220" t="s">
        <v>347</v>
      </c>
      <c r="D44" s="219">
        <v>11965</v>
      </c>
    </row>
    <row r="45" spans="1:9" x14ac:dyDescent="0.2">
      <c r="A45" s="218"/>
      <c r="B45" s="221" t="s">
        <v>390</v>
      </c>
      <c r="C45" s="220" t="s">
        <v>348</v>
      </c>
      <c r="D45" s="221">
        <v>852</v>
      </c>
    </row>
    <row r="46" spans="1:9" x14ac:dyDescent="0.2">
      <c r="A46" s="222" t="s">
        <v>349</v>
      </c>
      <c r="B46" s="223">
        <v>10143</v>
      </c>
      <c r="C46" s="224" t="s">
        <v>350</v>
      </c>
      <c r="D46" s="225">
        <v>555</v>
      </c>
    </row>
    <row r="47" spans="1:9" x14ac:dyDescent="0.2">
      <c r="A47" s="218"/>
      <c r="B47" s="221"/>
      <c r="C47" s="220" t="s">
        <v>351</v>
      </c>
      <c r="D47" s="219">
        <v>6881</v>
      </c>
    </row>
    <row r="48" spans="1:9" x14ac:dyDescent="0.2">
      <c r="A48" s="218"/>
      <c r="B48" s="221"/>
      <c r="C48" s="220" t="s">
        <v>352</v>
      </c>
      <c r="D48" s="221">
        <v>91</v>
      </c>
    </row>
    <row r="49" spans="1:4" x14ac:dyDescent="0.2">
      <c r="A49" s="218"/>
      <c r="B49" s="221"/>
      <c r="C49" s="220" t="s">
        <v>353</v>
      </c>
      <c r="D49" s="219">
        <v>3438</v>
      </c>
    </row>
    <row r="50" spans="1:4" x14ac:dyDescent="0.2">
      <c r="A50" s="218"/>
      <c r="B50" s="221"/>
      <c r="C50" s="220" t="s">
        <v>354</v>
      </c>
      <c r="D50" s="221">
        <v>30</v>
      </c>
    </row>
    <row r="51" spans="1:4" x14ac:dyDescent="0.2">
      <c r="A51" s="226"/>
      <c r="B51" s="227"/>
      <c r="C51" s="228" t="s">
        <v>355</v>
      </c>
      <c r="D51" s="227">
        <v>-852</v>
      </c>
    </row>
    <row r="52" spans="1:4" ht="25.5" x14ac:dyDescent="0.2">
      <c r="A52" s="229" t="s">
        <v>356</v>
      </c>
      <c r="B52" s="216" t="s">
        <v>344</v>
      </c>
      <c r="C52" s="230" t="s">
        <v>357</v>
      </c>
      <c r="D52" s="216" t="s">
        <v>344</v>
      </c>
    </row>
    <row r="53" spans="1:4" x14ac:dyDescent="0.2">
      <c r="A53" s="222" t="s">
        <v>358</v>
      </c>
      <c r="B53" s="223">
        <v>8776</v>
      </c>
      <c r="C53" s="224" t="s">
        <v>359</v>
      </c>
      <c r="D53" s="223">
        <v>9429</v>
      </c>
    </row>
    <row r="54" spans="1:4" x14ac:dyDescent="0.2">
      <c r="A54" s="218" t="s">
        <v>360</v>
      </c>
      <c r="B54" s="219">
        <v>3227</v>
      </c>
      <c r="C54" s="220" t="s">
        <v>361</v>
      </c>
      <c r="D54" s="221">
        <v>742</v>
      </c>
    </row>
    <row r="55" spans="1:4" x14ac:dyDescent="0.2">
      <c r="A55" s="218"/>
      <c r="B55" s="221"/>
      <c r="C55" s="220" t="s">
        <v>362</v>
      </c>
      <c r="D55" s="219">
        <v>1183</v>
      </c>
    </row>
    <row r="56" spans="1:4" x14ac:dyDescent="0.2">
      <c r="A56" s="218"/>
      <c r="B56" s="221"/>
      <c r="C56" s="220" t="s">
        <v>363</v>
      </c>
      <c r="D56" s="221">
        <v>650</v>
      </c>
    </row>
    <row r="57" spans="1:4" x14ac:dyDescent="0.2">
      <c r="A57" s="226"/>
      <c r="B57" s="227"/>
      <c r="C57" s="247" t="s">
        <v>371</v>
      </c>
      <c r="D57" s="227">
        <v>-1</v>
      </c>
    </row>
    <row r="58" spans="1:4" x14ac:dyDescent="0.2">
      <c r="A58" s="222" t="s">
        <v>364</v>
      </c>
      <c r="B58" s="223">
        <v>1302</v>
      </c>
      <c r="C58" s="224" t="s">
        <v>365</v>
      </c>
      <c r="D58" s="223">
        <v>3273</v>
      </c>
    </row>
    <row r="59" spans="1:4" x14ac:dyDescent="0.2">
      <c r="A59" s="218" t="s">
        <v>366</v>
      </c>
      <c r="B59" s="219">
        <v>1504</v>
      </c>
      <c r="C59" s="220"/>
      <c r="D59" s="221"/>
    </row>
    <row r="60" spans="1:4" x14ac:dyDescent="0.2">
      <c r="A60" s="245" t="s">
        <v>387</v>
      </c>
      <c r="B60" s="219">
        <v>250</v>
      </c>
      <c r="C60" s="220"/>
      <c r="D60" s="221"/>
    </row>
    <row r="61" spans="1:4" x14ac:dyDescent="0.2">
      <c r="A61" s="226" t="s">
        <v>367</v>
      </c>
      <c r="B61" s="227">
        <v>217</v>
      </c>
      <c r="C61" s="228"/>
      <c r="D61" s="227"/>
    </row>
    <row r="62" spans="1:4" x14ac:dyDescent="0.2">
      <c r="A62" s="222" t="s">
        <v>368</v>
      </c>
      <c r="B62" s="223">
        <v>3948</v>
      </c>
      <c r="C62" s="224" t="s">
        <v>369</v>
      </c>
      <c r="D62" s="223">
        <v>3952</v>
      </c>
    </row>
    <row r="63" spans="1:4" x14ac:dyDescent="0.2">
      <c r="A63" s="226" t="s">
        <v>370</v>
      </c>
      <c r="B63" s="227">
        <v>6</v>
      </c>
      <c r="C63" s="228" t="s">
        <v>371</v>
      </c>
      <c r="D63" s="227">
        <v>2</v>
      </c>
    </row>
    <row r="64" spans="1:4" x14ac:dyDescent="0.2">
      <c r="A64" s="222" t="s">
        <v>372</v>
      </c>
      <c r="B64" s="223">
        <v>2530</v>
      </c>
      <c r="C64" s="224" t="s">
        <v>373</v>
      </c>
      <c r="D64" s="225">
        <v>127</v>
      </c>
    </row>
    <row r="65" spans="1:5" x14ac:dyDescent="0.2">
      <c r="A65" s="218" t="s">
        <v>374</v>
      </c>
      <c r="B65" s="221">
        <v>699</v>
      </c>
      <c r="C65" s="220" t="s">
        <v>375</v>
      </c>
      <c r="D65" s="219">
        <v>1128</v>
      </c>
    </row>
    <row r="66" spans="1:5" x14ac:dyDescent="0.2">
      <c r="A66" s="218"/>
      <c r="B66" s="221"/>
      <c r="C66" s="220" t="s">
        <v>376</v>
      </c>
      <c r="D66" s="221">
        <v>745</v>
      </c>
    </row>
    <row r="67" spans="1:5" x14ac:dyDescent="0.2">
      <c r="A67" s="218"/>
      <c r="B67" s="221"/>
      <c r="C67" s="248" t="s">
        <v>377</v>
      </c>
      <c r="D67" s="221">
        <v>278</v>
      </c>
    </row>
    <row r="68" spans="1:5" x14ac:dyDescent="0.2">
      <c r="A68" s="218"/>
      <c r="B68" s="221"/>
      <c r="C68" s="220" t="s">
        <v>391</v>
      </c>
      <c r="D68" s="221">
        <v>953</v>
      </c>
    </row>
    <row r="69" spans="1:5" x14ac:dyDescent="0.2">
      <c r="A69" s="226"/>
      <c r="B69" s="227"/>
      <c r="C69" s="228" t="s">
        <v>371</v>
      </c>
      <c r="D69" s="231">
        <v>-2</v>
      </c>
    </row>
    <row r="70" spans="1:5" x14ac:dyDescent="0.2">
      <c r="A70" s="226" t="s">
        <v>388</v>
      </c>
      <c r="B70" s="246">
        <v>4322</v>
      </c>
      <c r="C70" s="228" t="s">
        <v>389</v>
      </c>
      <c r="D70" s="231">
        <v>4322</v>
      </c>
    </row>
    <row r="72" spans="1:5" x14ac:dyDescent="0.2">
      <c r="A72" s="214" t="s">
        <v>379</v>
      </c>
    </row>
    <row r="73" spans="1:5" ht="38.25" x14ac:dyDescent="0.2">
      <c r="A73" s="232" t="s">
        <v>380</v>
      </c>
      <c r="B73" s="233" t="s">
        <v>381</v>
      </c>
      <c r="C73" s="234" t="s">
        <v>382</v>
      </c>
      <c r="D73" s="216" t="s">
        <v>383</v>
      </c>
      <c r="E73" s="235" t="s">
        <v>392</v>
      </c>
    </row>
    <row r="74" spans="1:5" x14ac:dyDescent="0.2">
      <c r="A74" s="222" t="s">
        <v>384</v>
      </c>
      <c r="B74" s="236">
        <v>186</v>
      </c>
      <c r="C74" s="237" t="s">
        <v>378</v>
      </c>
      <c r="D74" s="238">
        <v>-7</v>
      </c>
      <c r="E74" s="237">
        <v>179</v>
      </c>
    </row>
    <row r="75" spans="1:5" x14ac:dyDescent="0.2">
      <c r="A75" s="226" t="s">
        <v>385</v>
      </c>
      <c r="B75" s="239">
        <v>-189</v>
      </c>
      <c r="C75" s="240" t="s">
        <v>378</v>
      </c>
      <c r="D75" s="241">
        <v>1</v>
      </c>
      <c r="E75" s="240">
        <v>-189</v>
      </c>
    </row>
    <row r="76" spans="1:5" x14ac:dyDescent="0.2">
      <c r="A76" s="226"/>
      <c r="B76" s="242">
        <v>-3</v>
      </c>
      <c r="C76" s="243" t="s">
        <v>378</v>
      </c>
      <c r="D76" s="244">
        <v>-7</v>
      </c>
      <c r="E76" s="243">
        <v>10</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2022-02-21T14:17:05Z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