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10-24 Financijski izvještaji - 3Q 2022\"/>
    </mc:Choice>
  </mc:AlternateContent>
  <xr:revisionPtr revIDLastSave="0" documentId="13_ncr:1_{8BB7097B-E44D-47A6-B4FF-00C9F7DDD5C2}"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Hlk116986498" localSheetId="6">Bilješke!$A$75</definedName>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5" i="22" l="1"/>
  <c r="K24" i="22"/>
  <c r="C26" i="22" l="1"/>
  <c r="D26" i="22"/>
  <c r="E26" i="22"/>
  <c r="G26" i="22"/>
  <c r="I26" i="22"/>
  <c r="J26" i="22"/>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1" i="22"/>
  <c r="K12" i="22"/>
  <c r="D13" i="22"/>
  <c r="E13" i="22"/>
  <c r="G13" i="22"/>
  <c r="H13" i="22"/>
  <c r="I13" i="22"/>
  <c r="J13" i="22"/>
  <c r="K14" i="22"/>
  <c r="K29" i="22"/>
  <c r="K27" i="22"/>
  <c r="J22" i="22"/>
  <c r="K21" i="22"/>
  <c r="K20" i="22"/>
  <c r="K16" i="22"/>
  <c r="K15" i="22"/>
  <c r="I49" i="21"/>
  <c r="I45" i="21"/>
  <c r="I39" i="21"/>
  <c r="I31" i="21"/>
  <c r="I34" i="21" s="1"/>
  <c r="I25" i="21"/>
  <c r="I28" i="21" s="1"/>
  <c r="H19" i="21"/>
  <c r="I12" i="21"/>
  <c r="D18" i="22" l="1"/>
  <c r="D22" i="22" s="1"/>
  <c r="D31" i="22" s="1"/>
  <c r="H61" i="18"/>
  <c r="H18" i="22"/>
  <c r="H22" i="22" s="1"/>
  <c r="J31" i="22"/>
  <c r="J18" i="22"/>
  <c r="I18" i="22"/>
  <c r="I22" i="22" s="1"/>
  <c r="I31" i="22" s="1"/>
  <c r="K9" i="22"/>
  <c r="E18" i="22"/>
  <c r="E22" i="22" s="1"/>
  <c r="E31" i="22" s="1"/>
  <c r="I61" i="18" l="1"/>
  <c r="H16" i="19" l="1"/>
  <c r="H35" i="19"/>
  <c r="I30" i="19"/>
  <c r="H9" i="19"/>
  <c r="H60" i="19"/>
  <c r="H24" i="19"/>
  <c r="H21" i="19"/>
  <c r="H42" i="19"/>
  <c r="I24" i="19"/>
  <c r="H30" i="19"/>
  <c r="H8" i="19" l="1"/>
  <c r="H48" i="19" s="1"/>
  <c r="I21" i="19"/>
  <c r="I20" i="19" s="1"/>
  <c r="I16" i="19"/>
  <c r="H20" i="19"/>
  <c r="H49" i="19" s="1"/>
  <c r="I60" i="19"/>
  <c r="I35" i="19"/>
  <c r="I42" i="19"/>
  <c r="I49" i="19" l="1"/>
  <c r="H51" i="19"/>
  <c r="H53" i="19" s="1"/>
  <c r="H61" i="19" s="1"/>
  <c r="K10" i="22" l="1"/>
  <c r="F13" i="22"/>
  <c r="K13" i="22" l="1"/>
  <c r="G18" i="22" l="1"/>
  <c r="G22" i="22" l="1"/>
  <c r="K17" i="22"/>
  <c r="F18" i="22"/>
  <c r="K18" i="22" s="1"/>
  <c r="F22" i="22" l="1"/>
  <c r="K22" i="22" s="1"/>
  <c r="K19" i="22"/>
  <c r="G31" i="22" l="1"/>
  <c r="K30" i="22" l="1"/>
  <c r="H21" i="20" l="1"/>
  <c r="H43" i="20"/>
  <c r="H15" i="20"/>
  <c r="H28" i="20"/>
  <c r="H37" i="20"/>
  <c r="H32" i="20"/>
  <c r="I9" i="19" l="1"/>
  <c r="I8" i="19" s="1"/>
  <c r="I48" i="19" s="1"/>
  <c r="I51" i="19" s="1"/>
  <c r="I53" i="19" s="1"/>
  <c r="I61" i="19" s="1"/>
  <c r="H47" i="20" l="1"/>
  <c r="I37" i="20"/>
  <c r="I39" i="18" l="1"/>
  <c r="J30" i="19"/>
  <c r="J16" i="19"/>
  <c r="J42" i="19"/>
  <c r="J21" i="19" l="1"/>
  <c r="H16" i="18"/>
  <c r="H21" i="18"/>
  <c r="I16" i="18"/>
  <c r="I21" i="18"/>
  <c r="J24" i="19"/>
  <c r="I10" i="18"/>
  <c r="H27" i="18"/>
  <c r="H10" i="18"/>
  <c r="H48" i="18"/>
  <c r="H39" i="18"/>
  <c r="I48" i="18"/>
  <c r="J35" i="19"/>
  <c r="I27" i="18"/>
  <c r="J9" i="19"/>
  <c r="J8" i="19" s="1"/>
  <c r="H8" i="18" l="1"/>
  <c r="J48" i="19"/>
  <c r="H20" i="18"/>
  <c r="I20" i="18"/>
  <c r="J20" i="19"/>
  <c r="J49" i="19" s="1"/>
  <c r="J51" i="19" s="1"/>
  <c r="J53" i="19" s="1"/>
  <c r="K30" i="19"/>
  <c r="H33" i="18"/>
  <c r="I8" i="18"/>
  <c r="I33" i="18" s="1"/>
  <c r="H26" i="22"/>
  <c r="H31" i="22" s="1"/>
  <c r="J60" i="19"/>
  <c r="J61" i="19" l="1"/>
  <c r="K16" i="19"/>
  <c r="K60" i="19"/>
  <c r="K42" i="19"/>
  <c r="K24" i="19"/>
  <c r="K21" i="19"/>
  <c r="K9" i="19"/>
  <c r="K8" i="19" s="1"/>
  <c r="K35" i="19"/>
  <c r="H36" i="18"/>
  <c r="H58" i="18" s="1"/>
  <c r="I43" i="20"/>
  <c r="K20" i="19" l="1"/>
  <c r="K49" i="19" s="1"/>
  <c r="K48" i="19"/>
  <c r="I36" i="18" l="1"/>
  <c r="I58" i="18" s="1"/>
  <c r="K51" i="19"/>
  <c r="K53" i="19" s="1"/>
  <c r="K61" i="19" s="1"/>
  <c r="K23" i="22" l="1"/>
  <c r="F26" i="22"/>
  <c r="K26" i="22" l="1"/>
  <c r="F31" i="22"/>
  <c r="K31" i="22" s="1"/>
  <c r="I28" i="20" l="1"/>
  <c r="I32" i="20" l="1"/>
  <c r="I15" i="20" l="1"/>
  <c r="I21" i="20" l="1"/>
  <c r="I47" i="20" l="1"/>
</calcChain>
</file>

<file path=xl/sharedStrings.xml><?xml version="1.0" encoding="utf-8"?>
<sst xmlns="http://schemas.openxmlformats.org/spreadsheetml/2006/main" count="427" uniqueCount="349">
  <si>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</si>
  <si>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</si>
  <si>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</si>
  <si>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</si>
  <si>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</si>
  <si>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</si>
  <si>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</si>
  <si>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</si>
  <si>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</si>
  <si>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</si>
  <si>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</si>
  <si>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</si>
  <si>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</si>
  <si>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</si>
  <si>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</si>
  <si>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</si>
  <si>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</si>
  <si>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</si>
  <si>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</si>
  <si>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</si>
  <si>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</si>
  <si>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</si>
  <si>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</si>
  <si>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</si>
  <si>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</si>
  <si>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</si>
  <si>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</si>
  <si>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</si>
  <si>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</si>
  <si>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</si>
  <si>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</si>
  <si>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</si>
  <si>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</si>
  <si>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</si>
  <si>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</si>
  <si>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</si>
  <si>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</si>
  <si>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</si>
  <si>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</si>
  <si>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</si>
  <si>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</si>
  <si>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</si>
  <si>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</si>
  <si>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</si>
  <si>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</si>
  <si>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</si>
  <si>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</si>
  <si>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</si>
  <si>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</si>
  <si>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</si>
  <si>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</si>
  <si>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</si>
  <si>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</si>
  <si>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</si>
  <si>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</si>
  <si>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</si>
  <si>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</si>
  <si>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</si>
  <si>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</si>
  <si>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</si>
  <si>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</si>
  <si>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</si>
  <si>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</si>
  <si>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</si>
  <si>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</si>
  <si>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</si>
  <si>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</si>
  <si>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</si>
  <si>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</si>
  <si>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</si>
  <si>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</si>
  <si>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</si>
  <si>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</si>
  <si>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</si>
  <si>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</si>
  <si>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</si>
  <si>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</si>
  <si>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</si>
  <si>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</si>
  <si>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</si>
  <si>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</si>
  <si>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</si>
  <si>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</si>
  <si>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</si>
  <si>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</si>
  <si>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</si>
  <si>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</si>
  <si>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</si>
  <si>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</si>
  <si>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</si>
  <si>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</si>
  <si>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</si>
  <si>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</si>
  <si>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</si>
  <si>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</si>
  <si>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</si>
  <si>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</si>
  <si>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</si>
  <si>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</si>
  <si>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</si>
  <si>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</si>
  <si>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</si>
  <si>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</si>
  <si>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</si>
  <si>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</si>
  <si>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</si>
  <si>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</si>
  <si>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</si>
  <si>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</si>
  <si>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</si>
  <si>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</si>
  <si>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</si>
  <si>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</si>
  <si>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</si>
  <si>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</si>
  <si>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</si>
  <si>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</si>
  <si>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</si>
  <si>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</si>
  <si>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</si>
  <si>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</si>
  <si>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</si>
  <si>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</si>
  <si>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</si>
  <si>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</si>
  <si>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</si>
  <si>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</si>
  <si>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</si>
  <si>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</si>
  <si>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</si>
  <si>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</si>
  <si>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</si>
  <si>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</si>
  <si>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</si>
  <si>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</si>
  <si>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</si>
  <si>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</si>
  <si>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</si>
  <si>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</si>
  <si>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</si>
  <si>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</si>
  <si>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</si>
  <si>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</si>
  <si>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</si>
  <si>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</si>
  <si>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</si>
  <si>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</si>
  <si>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</si>
  <si>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</si>
  <si>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</si>
  <si>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</si>
  <si>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</si>
  <si>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</si>
  <si>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</si>
  <si>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</si>
  <si>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</si>
  <si>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</si>
  <si>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</si>
  <si>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</si>
  <si>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</si>
  <si>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</si>
  <si>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</si>
  <si>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</si>
  <si>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</si>
  <si>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</si>
  <si>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</si>
  <si>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</si>
  <si>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</si>
  <si>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</si>
  <si>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</si>
  <si>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</si>
  <si>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</si>
  <si>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</si>
  <si>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</si>
  <si>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</si>
  <si>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</si>
  <si>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</si>
  <si>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</si>
  <si>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</si>
  <si>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</si>
  <si>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</si>
  <si>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</si>
  <si>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</si>
  <si>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</si>
  <si>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</si>
  <si>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</si>
  <si>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</si>
  <si>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</si>
  <si>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</si>
  <si>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</si>
  <si>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</si>
  <si>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</si>
  <si>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</si>
  <si>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</si>
  <si>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</si>
  <si>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</si>
  <si>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</si>
  <si>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</si>
  <si>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</si>
  <si>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</si>
  <si>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</si>
  <si>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</si>
  <si>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</si>
  <si>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</si>
  <si>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</si>
  <si>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</si>
  <si>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</si>
  <si>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</si>
  <si>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</si>
  <si>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</si>
  <si>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</si>
  <si>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</si>
  <si>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</si>
  <si>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</si>
  <si>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</si>
  <si>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</si>
  <si>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</si>
  <si>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</si>
  <si>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</si>
  <si>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</si>
  <si>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</si>
  <si>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</si>
  <si>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</si>
  <si>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</si>
  <si>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</si>
  <si>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</si>
  <si>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</si>
  <si>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</si>
  <si>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</si>
  <si>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</si>
  <si>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</si>
  <si>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</si>
  <si>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</si>
  <si>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</si>
  <si>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</si>
  <si>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</si>
  <si>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</si>
  <si>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</si>
  <si>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</si>
  <si>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</si>
  <si>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</si>
  <si>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</si>
  <si>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</si>
  <si>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</si>
  <si>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</si>
  <si>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</si>
  <si>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</si>
  <si>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</si>
  <si>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</si>
  <si>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</si>
  <si>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</si>
  <si>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</si>
  <si>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</si>
  <si>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</si>
  <si>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</si>
  <si>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</si>
  <si>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</si>
  <si>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</si>
  <si>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</si>
  <si>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</si>
  <si>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</si>
  <si>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</si>
  <si>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</si>
  <si>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</si>
  <si>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</si>
  <si>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</si>
  <si>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</si>
  <si>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</si>
  <si>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</si>
  <si>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</si>
  <si>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</si>
  <si>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</si>
  <si>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</si>
  <si>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</si>
  <si>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</si>
  <si>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</si>
  <si>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</si>
  <si>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</si>
  <si>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</si>
  <si>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</si>
  <si>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</si>
  <si>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</si>
  <si>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</si>
  <si>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</si>
  <si>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</si>
  <si>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30.9.2022.</t>
  </si>
  <si>
    <t>u razdoblju 1.1.2022. do 30.9.2022.</t>
  </si>
  <si>
    <t>Dodatak 1:</t>
  </si>
  <si>
    <t>Stavka RDG-a u MSFI</t>
  </si>
  <si>
    <t>Iznos
HRK'000</t>
  </si>
  <si>
    <t>Stavka RDG-a u GFI</t>
  </si>
  <si>
    <t>Troškovi osoblja</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</si>
  <si>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</si>
  <si>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</si>
  <si>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</si>
  <si>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</si>
  <si>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</si>
  <si>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</si>
  <si>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</si>
  <si>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</si>
  <si>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Zaokruženje</t>
  </si>
  <si>
    <t>Stavka bilance u MSFI</t>
  </si>
  <si>
    <t>Stavka bilance stanja u GFI</t>
  </si>
  <si>
    <t>Nekretnine i oprema</t>
  </si>
  <si>
    <t>Zemljište i zgrade</t>
  </si>
  <si>
    <t>Imovina s pravom uporabe</t>
  </si>
  <si>
    <t>Računalna oprema</t>
  </si>
  <si>
    <t>Ostala materijalna imovina</t>
  </si>
  <si>
    <t>Ulaganja u tuđu imovinu</t>
  </si>
  <si>
    <t>Imovina u pripremi</t>
  </si>
  <si>
    <t>-</t>
  </si>
  <si>
    <t>Financijska imovina po fer vrijednosti kroz ostalu sveobuhvatnu dobit</t>
  </si>
  <si>
    <t>Financijska imovina koja se vodi po amortiziranom trošku</t>
  </si>
  <si>
    <t>Dugoročni depoziti</t>
  </si>
  <si>
    <t>Pozajmice dane povezanom društvu</t>
  </si>
  <si>
    <t>Potraživanja od kupaca i ostala imovina</t>
  </si>
  <si>
    <t>Potraživanja (kratkotrajna)</t>
  </si>
  <si>
    <t>Zalihe</t>
  </si>
  <si>
    <t>Obveze prema dobavljačima i ostale obveze (kratkoročne)</t>
  </si>
  <si>
    <t>Obveze prema dobavljačima</t>
  </si>
  <si>
    <t>Kratkoročne financijske obveze</t>
  </si>
  <si>
    <t>Obveze prema zaposlenima</t>
  </si>
  <si>
    <t>Obveze za predujmove</t>
  </si>
  <si>
    <t>Obveze za poreze, doprinose i slična davanja</t>
  </si>
  <si>
    <t>Ostale kratkoročne obveze</t>
  </si>
  <si>
    <t>Ugovorne obveze i rezerviranja</t>
  </si>
  <si>
    <t>Odgođeno plaćanje troškova i prihod budućeg razdoblja</t>
  </si>
  <si>
    <t>Društvo</t>
  </si>
  <si>
    <t>Povezanost</t>
  </si>
  <si>
    <t>Zemlja</t>
  </si>
  <si>
    <t>Vlasnički udio</t>
  </si>
  <si>
    <t>Visina kapitala i rezervi</t>
  </si>
  <si>
    <t>Dobit (gubitak) razdoblja</t>
  </si>
  <si>
    <t>%</t>
  </si>
  <si>
    <t>000'HRK</t>
  </si>
  <si>
    <t>30.9.2022.</t>
  </si>
  <si>
    <t>Ljubljanska burza d.d.</t>
  </si>
  <si>
    <t>Ovisno društvo</t>
  </si>
  <si>
    <t>Slovenija</t>
  </si>
  <si>
    <t>SEE Link d.o.o.</t>
  </si>
  <si>
    <t>Zajednički pothvat</t>
  </si>
  <si>
    <t>Sjeverna Makedonija</t>
  </si>
  <si>
    <t>Funderbeam SEE d.o.o.</t>
  </si>
  <si>
    <t>Pridruženo društvo</t>
  </si>
  <si>
    <t>Hrvatska</t>
  </si>
  <si>
    <t>Makedonska burza d.d.</t>
  </si>
  <si>
    <t>31.12.2021.</t>
  </si>
  <si>
    <t>Dodatak 2:</t>
  </si>
  <si>
    <t>BILJEŠKE UZ FINANCIJSKE IZVJEŠTAJE - TFI
(koji se sastavljaju za tromjesečna razdoblja)
Naziv izdavatelja:   Zagrebačka burza d.d.
OIB:   84368186611
Izvještajno razdoblje: 1.1.2022. - 30.9.2022.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Detaljne informacije o osnovi za sastavljanje financijskih izvještaja nalaze se u bilješci 2 uz zadnje objavljene odvojene financijske izvještaje objavljenoj u Godišnjem izvješću o stanju Društva i poslovanju u 2021. godini koji je raspoloživ na Internet stranici www.zse.hr (dalje u tekstu: Godišnje izvješće Društva).
Značajne računovodstvene politike
Prilikom sastavljanja financijskih izvještaja za izvještajno tromjesečno razdoblje primjenjuju se iste računovodstvene politike kao i u posljednjim godišnjim odvojenim financijskim izvještajima za 2021. godinu koji su objavljeni na Internet stranici www.zse.hr.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Nekonsolidirani nerevidirani financijski rezultat za period od 1.1. do 30.9.2022. godine (u nastavku: Nekonsolidirani rezultat za treće tromjesečje)  koje je objavljeno na internet stranici www.zse.hr.
3.	Financijske obveze, jamstva ili nepredviđeni izdaci koji nisu uključeni u bilancu, priroda i oblika eventualno uspostavljenog stvarnog osiguranja koje je dano
Društvo nema financijskih obveza, jamstava ili nepredviđenih izdataka koji nisu uključeni u bilancu na dan 30. rujna 2022.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treće tromjesečje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TFI formi:
(a)	Prihodi od izdavanja i održavanja od LEI-ja su sukladno računovodstvenim politikama Društva iskazani u ostalim prihodima (pozicija AOP 12) u iznosu od 283 tisuće kuna 
(b)	Ostale razlike između podataka objavljenih u financijskim izvještajima u TFI formi u odnosu na podatke iskazane u revidiranim financijskim izvještajima prikazani su u dodatku ovih bilježaka. 
5.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6.	Prosječan broj zaposlenih tijekom izvještajnog razdoblja
Društvo je tijekom izvještajnog razdoblja 2022. godine imalo prosječno zaposleno 25 zaposlenika.
7.	Kapitalizirani trošak plaće tijekom godine
Društvo u poslovnoj godini nije kapitaliziralo trošak plaća.
8.	Odgođeni porezi
Na dan 30. rujna 2022. i na dan 31. prosinca 2021. godine Društvo nema odgođenih poreznih obveza ili imovine.
9.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na dan 31. prosinca 2021. godine  objavljena su u bilješkama 13. i 14. uz odvojene financijske izvještaje prezentirane u Godišnjem izvješću Društva za 2021. godinu. 
U bilanci  na dan 31. prosinca 2021. godine Društvo je na poziciji „Financijska imovina po fer vrijednosti kroz ostalu sveobuhvatnu dobit“ (GFI: „Financijska imovina koja se vodi po amortiziranom trošku“ ) imalo iskazano ulaganja u dionice Makedonske burze d.d. u iznosu od 1.484 tisuća kuna što je predstavljalo 0,7% udjela u kapitalu tog društva. Društvo je tijekom 2022. godine steklo dodatne dionice navedenog društva te na dan 30. rujna 2022. godine drži 30% udjela u tom društvu. Na dan 30. rujna 2022. godine ulaganja u dionice Makedonske burze iskazane su na poziciji „Ulaganja u pridružena društva i zajedničke pothvate“ (GFI: „Ulaganja u pridružena društva, ovisna društva i zajedničke pothvate“) u ukupnom iznosu od 9.229 tisuća kuna.
Ulaganja u ovisna i pridružena društva i zajedničke pothvate prikazana su u Dodatku 2. 
10.	 Broj i nominalna vrijednost dionica upisanih tijekom poslovne godine u okviru odobrenog kapitala
Tijekom godine nije bilo upisa dionica u okviru odobrenog kapitala. 
Temeljem Odluke Skupštine Društva od 14. lipnja 2022. godine temeljni kapital Društva smanjen je na redovan način u svrhu prijenosa iznosa od 23.178.500,00 kn u ostale rezerve Društva. Redovnim smanjenjem temeljnog kapitala nominalni iznos dionice smanjen je na iznos koji je niži od najnižeg nominalnog iznosa dopuštenog prema članku 163. stavku 2. Zakona o trgovačkim društvima te je zbog toga provedeno redovno smanjenje temeljnog kapitala Društva spajanjem dionica u skladu s člankom 342. stavkom 4. Zakona o trgovačkim društvima. Dionice su se spojile prema omjeru 2:1, na način da se svakom dioničaru za 2 dionice izdala 1 nova redovna dionica na ime nominalnog iznosa 10,00 kn (deset kuna).
11.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12.	 Naziv, sjedište te pravni oblik svakog društva u kojemu izdavatelj ima neograničenu odgovornost
Društvo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konsolidirane financijske izvještaje za treće tromjesečje 2022. godine koji su objavljeni na internet stranici www.zse.hr.
14.	 Naziv i sjedište društva koje sastavlja tromjesečni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konsolidiranih financijskih izvještaja iz točaka 13. i 14.
Društvo sastavlja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na 30. rujna 2022. godine.
17.	 Priroda i financijski učinak značajnih događaja koji su nastupili nakon datuma bilance i nisu odraženi u računu dobiti i gubitka ili bilanci
Događaji nakon datuma bilance su objavljeni u bilješci 1.11 uz Nekonsolidirani rezultat za treće tromjesečje 2022. godine koji je objavljen na internet stranici www.zse.hr.
Dodatak 1: Opis razlika između klasifikacije pojedinih pozicija financijskih izvještaja u formi TFI u odnosu na klasifikaciju koja bi bila prema revidiranim financijskim izvještajima za 2021. godinu.
Dodatak 2: Ulaganja u ovisna i pridružena društva i zajedničke pothvate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</si>
</sst>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2"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
      <b/>
      <sz val="11"/>
      <name val="Calibri"/>
      <family val="2"/>
      <charset val="238"/>
    </font>
    <font>
      <b/>
      <sz val="11"/>
      <color rgb="FF000000"/>
      <name val="Calibri"/>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49">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0" fontId="15" fillId="7" borderId="1" xfId="0" applyFont="1" applyFill="1" applyBorder="1" applyAlignment="1">
      <alignment horizontal="justify" vertical="center" wrapText="1"/>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xf numFmtId="43" fontId="0" fillId="0" borderId="0" xfId="10" applyFont="1" applyProtection="1"/>
    <xf numFmtId="43" fontId="9" fillId="0" borderId="0" xfId="10" applyFont="1" applyProtection="1"/>
    <xf numFmtId="165" fontId="9" fillId="0" borderId="0" xfId="3" applyNumberFormat="1"/>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2" fillId="8" borderId="2" xfId="0" applyFont="1"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16" xfId="0" applyFont="1" applyFill="1" applyBorder="1" applyAlignment="1">
      <alignment horizontal="right"/>
    </xf>
    <xf numFmtId="0" fontId="2" fillId="8" borderId="11" xfId="0" applyFont="1" applyFill="1" applyBorder="1"/>
    <xf numFmtId="0" fontId="0" fillId="8" borderId="2" xfId="0" applyFill="1" applyBorder="1"/>
    <xf numFmtId="0" fontId="0" fillId="8" borderId="9" xfId="0" applyFill="1" applyBorder="1" applyAlignment="1">
      <alignment horizontal="right"/>
    </xf>
    <xf numFmtId="0" fontId="2" fillId="8" borderId="0" xfId="0" applyFont="1" applyFill="1"/>
    <xf numFmtId="0" fontId="0" fillId="8" borderId="14" xfId="0" applyFill="1" applyBorder="1"/>
    <xf numFmtId="3" fontId="0" fillId="8" borderId="9" xfId="0" applyNumberFormat="1" applyFill="1" applyBorder="1" applyAlignment="1">
      <alignment horizontal="right"/>
    </xf>
    <xf numFmtId="3" fontId="0" fillId="0" borderId="3" xfId="0" applyNumberFormat="1" applyBorder="1"/>
    <xf numFmtId="0" fontId="2" fillId="8" borderId="3" xfId="0" applyFont="1" applyFill="1" applyBorder="1"/>
    <xf numFmtId="3" fontId="0" fillId="8" borderId="9" xfId="0" applyNumberFormat="1" applyFill="1" applyBorder="1"/>
    <xf numFmtId="0" fontId="30" fillId="0" borderId="1" xfId="0"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10" fontId="12" fillId="0" borderId="1" xfId="0" applyNumberFormat="1" applyFont="1" applyBorder="1" applyAlignment="1">
      <alignment horizontal="right" vertical="center" wrapText="1"/>
    </xf>
    <xf numFmtId="3" fontId="12" fillId="0" borderId="1" xfId="0" applyNumberFormat="1" applyFont="1" applyBorder="1" applyAlignment="1">
      <alignment horizontal="right" vertical="center" wrapText="1"/>
    </xf>
    <xf numFmtId="0" fontId="12" fillId="0" borderId="1" xfId="0" applyFont="1" applyBorder="1" applyAlignment="1">
      <alignment horizontal="right" vertical="center" wrapTex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2" fillId="0" borderId="1" xfId="0" applyFont="1" applyBorder="1"/>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31" fillId="13" borderId="1" xfId="0" applyFont="1" applyFill="1" applyBorder="1" applyAlignment="1">
      <alignment horizontal="left" vertical="center"/>
    </xf>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zoomScaleNormal="100" workbookViewId="0">
      <selection activeCell="E9" sqref="E9"/>
    </sheetView>
  </sheetViews>
  <sheetFormatPr defaultColWidth="9.140625" defaultRowHeight="15" x14ac:dyDescent="0.25"/>
  <cols>
    <col min="1" max="8" width="9.140625" style="48"/>
    <col min="9" max="9" width="19.7109375" style="48" customWidth="1"/>
    <col min="10" max="16384" width="9.140625" style="48"/>
  </cols>
  <sheetData>
    <row r="1" spans="1:10" ht="15.75" x14ac:dyDescent="0.25">
      <c r="A1" s="182" t="s">
        <v>226</v>
      </c>
      <c r="B1" s="183"/>
      <c r="C1" s="183"/>
      <c r="D1" s="46"/>
      <c r="E1" s="46"/>
      <c r="F1" s="46"/>
      <c r="G1" s="46"/>
      <c r="H1" s="46"/>
      <c r="I1" s="46"/>
      <c r="J1" s="47"/>
    </row>
    <row r="2" spans="1:10" ht="14.45" customHeight="1" x14ac:dyDescent="0.25">
      <c r="A2" s="184" t="s">
        <v>242</v>
      </c>
      <c r="B2" s="185"/>
      <c r="C2" s="185"/>
      <c r="D2" s="185"/>
      <c r="E2" s="185"/>
      <c r="F2" s="185"/>
      <c r="G2" s="185"/>
      <c r="H2" s="185"/>
      <c r="I2" s="185"/>
      <c r="J2" s="186"/>
    </row>
    <row r="3" spans="1:10" x14ac:dyDescent="0.25">
      <c r="A3" s="49"/>
      <c r="B3" s="50"/>
      <c r="C3" s="50"/>
      <c r="D3" s="50"/>
      <c r="E3" s="50"/>
      <c r="F3" s="50"/>
      <c r="G3" s="50"/>
      <c r="H3" s="50"/>
      <c r="I3" s="50"/>
      <c r="J3" s="51"/>
    </row>
    <row r="4" spans="1:10" ht="33.6" customHeight="1" x14ac:dyDescent="0.25">
      <c r="A4" s="187" t="s">
        <v>227</v>
      </c>
      <c r="B4" s="188"/>
      <c r="C4" s="188"/>
      <c r="D4" s="188"/>
      <c r="E4" s="189">
        <v>44562</v>
      </c>
      <c r="F4" s="190"/>
      <c r="G4" s="52" t="s">
        <v>0</v>
      </c>
      <c r="H4" s="189">
        <v>44834</v>
      </c>
      <c r="I4" s="190"/>
      <c r="J4" s="53"/>
    </row>
    <row r="5" spans="1:10" s="54" customFormat="1" ht="10.15" customHeight="1" x14ac:dyDescent="0.25">
      <c r="A5" s="191"/>
      <c r="B5" s="192"/>
      <c r="C5" s="192"/>
      <c r="D5" s="192"/>
      <c r="E5" s="192"/>
      <c r="F5" s="192"/>
      <c r="G5" s="192"/>
      <c r="H5" s="192"/>
      <c r="I5" s="192"/>
      <c r="J5" s="193"/>
    </row>
    <row r="6" spans="1:10" ht="20.45" customHeight="1" x14ac:dyDescent="0.25">
      <c r="A6" s="55"/>
      <c r="B6" s="56" t="s">
        <v>248</v>
      </c>
      <c r="C6" s="57"/>
      <c r="D6" s="57"/>
      <c r="E6" s="63">
        <v>2022</v>
      </c>
      <c r="F6" s="58"/>
      <c r="G6" s="52"/>
      <c r="H6" s="58"/>
      <c r="I6" s="59"/>
      <c r="J6" s="60"/>
    </row>
    <row r="7" spans="1:10" s="62" customFormat="1" ht="10.9" customHeight="1" x14ac:dyDescent="0.25">
      <c r="A7" s="55"/>
      <c r="B7" s="57"/>
      <c r="C7" s="57"/>
      <c r="D7" s="57"/>
      <c r="E7" s="61"/>
      <c r="F7" s="61"/>
      <c r="G7" s="52"/>
      <c r="H7" s="58"/>
      <c r="I7" s="59"/>
      <c r="J7" s="60"/>
    </row>
    <row r="8" spans="1:10" ht="20.45" customHeight="1" x14ac:dyDescent="0.25">
      <c r="A8" s="55"/>
      <c r="B8" s="56" t="s">
        <v>249</v>
      </c>
      <c r="C8" s="57"/>
      <c r="D8" s="57"/>
      <c r="E8" s="63">
        <v>3</v>
      </c>
      <c r="F8" s="58"/>
      <c r="G8" s="52"/>
      <c r="H8" s="58"/>
      <c r="I8" s="59"/>
      <c r="J8" s="60"/>
    </row>
    <row r="9" spans="1:10" s="62" customFormat="1" ht="10.9" customHeight="1" x14ac:dyDescent="0.25">
      <c r="A9" s="55"/>
      <c r="B9" s="57"/>
      <c r="C9" s="57"/>
      <c r="D9" s="57"/>
      <c r="E9" s="61"/>
      <c r="F9" s="61"/>
      <c r="G9" s="52"/>
      <c r="H9" s="61"/>
      <c r="I9" s="64"/>
      <c r="J9" s="60"/>
    </row>
    <row r="10" spans="1:10" ht="37.9" customHeight="1" x14ac:dyDescent="0.25">
      <c r="A10" s="178" t="s">
        <v>250</v>
      </c>
      <c r="B10" s="179"/>
      <c r="C10" s="179"/>
      <c r="D10" s="179"/>
      <c r="E10" s="179"/>
      <c r="F10" s="179"/>
      <c r="G10" s="179"/>
      <c r="H10" s="179"/>
      <c r="I10" s="179"/>
      <c r="J10" s="65"/>
    </row>
    <row r="11" spans="1:10" ht="24.6" customHeight="1" x14ac:dyDescent="0.25">
      <c r="A11" s="166" t="s">
        <v>228</v>
      </c>
      <c r="B11" s="180"/>
      <c r="C11" s="172" t="s">
        <v>268</v>
      </c>
      <c r="D11" s="173"/>
      <c r="E11" s="66"/>
      <c r="F11" s="134" t="s">
        <v>251</v>
      </c>
      <c r="G11" s="176"/>
      <c r="H11" s="151" t="s">
        <v>269</v>
      </c>
      <c r="I11" s="152"/>
      <c r="J11" s="67"/>
    </row>
    <row r="12" spans="1:10" ht="14.45" customHeight="1" x14ac:dyDescent="0.25">
      <c r="A12" s="68"/>
      <c r="B12" s="69"/>
      <c r="C12" s="69"/>
      <c r="D12" s="69"/>
      <c r="E12" s="181"/>
      <c r="F12" s="181"/>
      <c r="G12" s="181"/>
      <c r="H12" s="181"/>
      <c r="I12" s="70"/>
      <c r="J12" s="67"/>
    </row>
    <row r="13" spans="1:10" ht="21" customHeight="1" x14ac:dyDescent="0.25">
      <c r="A13" s="133" t="s">
        <v>243</v>
      </c>
      <c r="B13" s="176"/>
      <c r="C13" s="172" t="s">
        <v>270</v>
      </c>
      <c r="D13" s="173"/>
      <c r="E13" s="194"/>
      <c r="F13" s="181"/>
      <c r="G13" s="181"/>
      <c r="H13" s="181"/>
      <c r="I13" s="70"/>
      <c r="J13" s="67"/>
    </row>
    <row r="14" spans="1:10" ht="10.9" customHeight="1" x14ac:dyDescent="0.25">
      <c r="A14" s="66"/>
      <c r="B14" s="70"/>
      <c r="C14" s="69"/>
      <c r="D14" s="69"/>
      <c r="E14" s="140"/>
      <c r="F14" s="140"/>
      <c r="G14" s="140"/>
      <c r="H14" s="140"/>
      <c r="I14" s="69"/>
      <c r="J14" s="71"/>
    </row>
    <row r="15" spans="1:10" ht="22.9" customHeight="1" x14ac:dyDescent="0.25">
      <c r="A15" s="133" t="s">
        <v>229</v>
      </c>
      <c r="B15" s="176"/>
      <c r="C15" s="172" t="s">
        <v>271</v>
      </c>
      <c r="D15" s="173"/>
      <c r="E15" s="177"/>
      <c r="F15" s="168"/>
      <c r="G15" s="72" t="s">
        <v>252</v>
      </c>
      <c r="H15" s="151" t="s">
        <v>272</v>
      </c>
      <c r="I15" s="152"/>
      <c r="J15" s="73"/>
    </row>
    <row r="16" spans="1:10" ht="10.9" customHeight="1" x14ac:dyDescent="0.25">
      <c r="A16" s="66"/>
      <c r="B16" s="70"/>
      <c r="C16" s="69"/>
      <c r="D16" s="69"/>
      <c r="E16" s="140"/>
      <c r="F16" s="140"/>
      <c r="G16" s="140"/>
      <c r="H16" s="140"/>
      <c r="I16" s="69"/>
      <c r="J16" s="71"/>
    </row>
    <row r="17" spans="1:10" ht="22.9" customHeight="1" x14ac:dyDescent="0.25">
      <c r="A17" s="74"/>
      <c r="B17" s="72" t="s">
        <v>253</v>
      </c>
      <c r="C17" s="172" t="s">
        <v>9</v>
      </c>
      <c r="D17" s="173"/>
      <c r="E17" s="75"/>
      <c r="F17" s="75"/>
      <c r="G17" s="75"/>
      <c r="H17" s="75"/>
      <c r="I17" s="75"/>
      <c r="J17" s="73"/>
    </row>
    <row r="18" spans="1:10" x14ac:dyDescent="0.25">
      <c r="A18" s="174"/>
      <c r="B18" s="175"/>
      <c r="C18" s="140"/>
      <c r="D18" s="140"/>
      <c r="E18" s="140"/>
      <c r="F18" s="140"/>
      <c r="G18" s="140"/>
      <c r="H18" s="140"/>
      <c r="I18" s="69"/>
      <c r="J18" s="71"/>
    </row>
    <row r="19" spans="1:10" x14ac:dyDescent="0.25">
      <c r="A19" s="166" t="s">
        <v>230</v>
      </c>
      <c r="B19" s="167"/>
      <c r="C19" s="142" t="s">
        <v>273</v>
      </c>
      <c r="D19" s="143"/>
      <c r="E19" s="143"/>
      <c r="F19" s="143"/>
      <c r="G19" s="143"/>
      <c r="H19" s="143"/>
      <c r="I19" s="143"/>
      <c r="J19" s="144"/>
    </row>
    <row r="20" spans="1:10" x14ac:dyDescent="0.25">
      <c r="A20" s="68"/>
      <c r="B20" s="69"/>
      <c r="C20" s="76"/>
      <c r="D20" s="69"/>
      <c r="E20" s="140"/>
      <c r="F20" s="140"/>
      <c r="G20" s="140"/>
      <c r="H20" s="140"/>
      <c r="I20" s="69"/>
      <c r="J20" s="71"/>
    </row>
    <row r="21" spans="1:10" x14ac:dyDescent="0.25">
      <c r="A21" s="166" t="s">
        <v>231</v>
      </c>
      <c r="B21" s="167"/>
      <c r="C21" s="151">
        <v>10000</v>
      </c>
      <c r="D21" s="152"/>
      <c r="E21" s="140"/>
      <c r="F21" s="140"/>
      <c r="G21" s="142" t="s">
        <v>274</v>
      </c>
      <c r="H21" s="143"/>
      <c r="I21" s="143"/>
      <c r="J21" s="144"/>
    </row>
    <row r="22" spans="1:10" x14ac:dyDescent="0.25">
      <c r="A22" s="68"/>
      <c r="B22" s="69"/>
      <c r="C22" s="69"/>
      <c r="D22" s="69"/>
      <c r="E22" s="140"/>
      <c r="F22" s="140"/>
      <c r="G22" s="140"/>
      <c r="H22" s="140"/>
      <c r="I22" s="69"/>
      <c r="J22" s="71"/>
    </row>
    <row r="23" spans="1:10" x14ac:dyDescent="0.25">
      <c r="A23" s="166" t="s">
        <v>232</v>
      </c>
      <c r="B23" s="167"/>
      <c r="C23" s="142" t="s">
        <v>275</v>
      </c>
      <c r="D23" s="143"/>
      <c r="E23" s="143"/>
      <c r="F23" s="143"/>
      <c r="G23" s="143"/>
      <c r="H23" s="143"/>
      <c r="I23" s="143"/>
      <c r="J23" s="144"/>
    </row>
    <row r="24" spans="1:10" x14ac:dyDescent="0.25">
      <c r="A24" s="68"/>
      <c r="B24" s="69"/>
      <c r="C24" s="69"/>
      <c r="D24" s="69"/>
      <c r="E24" s="140"/>
      <c r="F24" s="140"/>
      <c r="G24" s="140"/>
      <c r="H24" s="140"/>
      <c r="I24" s="69"/>
      <c r="J24" s="71"/>
    </row>
    <row r="25" spans="1:10" x14ac:dyDescent="0.25">
      <c r="A25" s="166" t="s">
        <v>233</v>
      </c>
      <c r="B25" s="167"/>
      <c r="C25" s="169" t="s">
        <v>276</v>
      </c>
      <c r="D25" s="170"/>
      <c r="E25" s="170"/>
      <c r="F25" s="170"/>
      <c r="G25" s="170"/>
      <c r="H25" s="170"/>
      <c r="I25" s="170"/>
      <c r="J25" s="171"/>
    </row>
    <row r="26" spans="1:10" x14ac:dyDescent="0.25">
      <c r="A26" s="68"/>
      <c r="B26" s="69"/>
      <c r="C26" s="76"/>
      <c r="D26" s="69"/>
      <c r="E26" s="140"/>
      <c r="F26" s="140"/>
      <c r="G26" s="140"/>
      <c r="H26" s="140"/>
      <c r="I26" s="69"/>
      <c r="J26" s="71"/>
    </row>
    <row r="27" spans="1:10" x14ac:dyDescent="0.25">
      <c r="A27" s="166" t="s">
        <v>234</v>
      </c>
      <c r="B27" s="167"/>
      <c r="C27" s="169" t="s">
        <v>277</v>
      </c>
      <c r="D27" s="170"/>
      <c r="E27" s="170"/>
      <c r="F27" s="170"/>
      <c r="G27" s="170"/>
      <c r="H27" s="170"/>
      <c r="I27" s="170"/>
      <c r="J27" s="171"/>
    </row>
    <row r="28" spans="1:10" ht="13.9" customHeight="1" x14ac:dyDescent="0.25">
      <c r="A28" s="68"/>
      <c r="B28" s="69"/>
      <c r="C28" s="76"/>
      <c r="D28" s="69"/>
      <c r="E28" s="140"/>
      <c r="F28" s="140"/>
      <c r="G28" s="140"/>
      <c r="H28" s="140"/>
      <c r="I28" s="69"/>
      <c r="J28" s="71"/>
    </row>
    <row r="29" spans="1:10" ht="22.9" customHeight="1" x14ac:dyDescent="0.25">
      <c r="A29" s="133" t="s">
        <v>244</v>
      </c>
      <c r="B29" s="167"/>
      <c r="C29" s="77">
        <v>25</v>
      </c>
      <c r="D29" s="78"/>
      <c r="E29" s="145"/>
      <c r="F29" s="145"/>
      <c r="G29" s="145"/>
      <c r="H29" s="145"/>
      <c r="I29" s="79"/>
      <c r="J29" s="80"/>
    </row>
    <row r="30" spans="1:10" x14ac:dyDescent="0.25">
      <c r="A30" s="68"/>
      <c r="B30" s="69"/>
      <c r="C30" s="69"/>
      <c r="D30" s="69"/>
      <c r="E30" s="140"/>
      <c r="F30" s="140"/>
      <c r="G30" s="140"/>
      <c r="H30" s="140"/>
      <c r="I30" s="79"/>
      <c r="J30" s="80"/>
    </row>
    <row r="31" spans="1:10" x14ac:dyDescent="0.25">
      <c r="A31" s="166" t="s">
        <v>235</v>
      </c>
      <c r="B31" s="167"/>
      <c r="C31" s="92" t="s">
        <v>255</v>
      </c>
      <c r="D31" s="165" t="s">
        <v>254</v>
      </c>
      <c r="E31" s="149"/>
      <c r="F31" s="149"/>
      <c r="G31" s="149"/>
      <c r="H31" s="69"/>
      <c r="I31" s="81" t="s">
        <v>255</v>
      </c>
      <c r="J31" s="82" t="s">
        <v>256</v>
      </c>
    </row>
    <row r="32" spans="1:10" x14ac:dyDescent="0.25">
      <c r="A32" s="166"/>
      <c r="B32" s="167"/>
      <c r="C32" s="83"/>
      <c r="D32" s="52"/>
      <c r="E32" s="168"/>
      <c r="F32" s="168"/>
      <c r="G32" s="168"/>
      <c r="H32" s="168"/>
      <c r="I32" s="79"/>
      <c r="J32" s="80"/>
    </row>
    <row r="33" spans="1:10" x14ac:dyDescent="0.25">
      <c r="A33" s="166" t="s">
        <v>245</v>
      </c>
      <c r="B33" s="167"/>
      <c r="C33" s="77" t="s">
        <v>258</v>
      </c>
      <c r="D33" s="165" t="s">
        <v>257</v>
      </c>
      <c r="E33" s="149"/>
      <c r="F33" s="149"/>
      <c r="G33" s="149"/>
      <c r="H33" s="75"/>
      <c r="I33" s="81" t="s">
        <v>258</v>
      </c>
      <c r="J33" s="82" t="s">
        <v>259</v>
      </c>
    </row>
    <row r="34" spans="1:10" x14ac:dyDescent="0.25">
      <c r="A34" s="68"/>
      <c r="B34" s="69"/>
      <c r="C34" s="69"/>
      <c r="D34" s="69"/>
      <c r="E34" s="140"/>
      <c r="F34" s="140"/>
      <c r="G34" s="140"/>
      <c r="H34" s="140"/>
      <c r="I34" s="69"/>
      <c r="J34" s="71"/>
    </row>
    <row r="35" spans="1:10" x14ac:dyDescent="0.25">
      <c r="A35" s="165" t="s">
        <v>246</v>
      </c>
      <c r="B35" s="149"/>
      <c r="C35" s="149"/>
      <c r="D35" s="149"/>
      <c r="E35" s="149" t="s">
        <v>236</v>
      </c>
      <c r="F35" s="149"/>
      <c r="G35" s="149"/>
      <c r="H35" s="149"/>
      <c r="I35" s="149"/>
      <c r="J35" s="84" t="s">
        <v>237</v>
      </c>
    </row>
    <row r="36" spans="1:10" x14ac:dyDescent="0.25">
      <c r="A36" s="68"/>
      <c r="B36" s="69"/>
      <c r="C36" s="69"/>
      <c r="D36" s="69"/>
      <c r="E36" s="140"/>
      <c r="F36" s="140"/>
      <c r="G36" s="140"/>
      <c r="H36" s="140"/>
      <c r="I36" s="69"/>
      <c r="J36" s="80"/>
    </row>
    <row r="37" spans="1:10" x14ac:dyDescent="0.25">
      <c r="A37" s="162" t="s">
        <v>283</v>
      </c>
      <c r="B37" s="163"/>
      <c r="C37" s="163"/>
      <c r="D37" s="164"/>
      <c r="E37" s="162" t="s">
        <v>284</v>
      </c>
      <c r="F37" s="163"/>
      <c r="G37" s="163"/>
      <c r="H37" s="163"/>
      <c r="I37" s="164"/>
      <c r="J37" s="85">
        <v>5316081</v>
      </c>
    </row>
    <row r="38" spans="1:10" x14ac:dyDescent="0.25">
      <c r="A38" s="68"/>
      <c r="B38" s="69"/>
      <c r="C38" s="76"/>
      <c r="D38" s="161"/>
      <c r="E38" s="161"/>
      <c r="F38" s="161"/>
      <c r="G38" s="161"/>
      <c r="H38" s="161"/>
      <c r="I38" s="161"/>
      <c r="J38" s="71"/>
    </row>
    <row r="39" spans="1:10" x14ac:dyDescent="0.25">
      <c r="A39" s="157"/>
      <c r="B39" s="158"/>
      <c r="C39" s="158"/>
      <c r="D39" s="159"/>
      <c r="E39" s="157"/>
      <c r="F39" s="158"/>
      <c r="G39" s="158"/>
      <c r="H39" s="158"/>
      <c r="I39" s="159"/>
      <c r="J39" s="77"/>
    </row>
    <row r="40" spans="1:10" x14ac:dyDescent="0.25">
      <c r="A40" s="68"/>
      <c r="B40" s="69"/>
      <c r="C40" s="76"/>
      <c r="D40" s="86"/>
      <c r="E40" s="161"/>
      <c r="F40" s="161"/>
      <c r="G40" s="161"/>
      <c r="H40" s="161"/>
      <c r="I40" s="70"/>
      <c r="J40" s="71"/>
    </row>
    <row r="41" spans="1:10" x14ac:dyDescent="0.25">
      <c r="A41" s="157"/>
      <c r="B41" s="158"/>
      <c r="C41" s="158"/>
      <c r="D41" s="159"/>
      <c r="E41" s="157"/>
      <c r="F41" s="158"/>
      <c r="G41" s="158"/>
      <c r="H41" s="158"/>
      <c r="I41" s="159"/>
      <c r="J41" s="77"/>
    </row>
    <row r="42" spans="1:10" x14ac:dyDescent="0.25">
      <c r="A42" s="68"/>
      <c r="B42" s="69"/>
      <c r="C42" s="76"/>
      <c r="D42" s="86"/>
      <c r="E42" s="161"/>
      <c r="F42" s="161"/>
      <c r="G42" s="161"/>
      <c r="H42" s="161"/>
      <c r="I42" s="70"/>
      <c r="J42" s="71"/>
    </row>
    <row r="43" spans="1:10" x14ac:dyDescent="0.25">
      <c r="A43" s="157"/>
      <c r="B43" s="158"/>
      <c r="C43" s="158"/>
      <c r="D43" s="159"/>
      <c r="E43" s="157"/>
      <c r="F43" s="158"/>
      <c r="G43" s="158"/>
      <c r="H43" s="158"/>
      <c r="I43" s="159"/>
      <c r="J43" s="77"/>
    </row>
    <row r="44" spans="1:10" x14ac:dyDescent="0.25">
      <c r="A44" s="87"/>
      <c r="B44" s="76"/>
      <c r="C44" s="155"/>
      <c r="D44" s="155"/>
      <c r="E44" s="140"/>
      <c r="F44" s="140"/>
      <c r="G44" s="155"/>
      <c r="H44" s="155"/>
      <c r="I44" s="155"/>
      <c r="J44" s="71"/>
    </row>
    <row r="45" spans="1:10" x14ac:dyDescent="0.25">
      <c r="A45" s="157"/>
      <c r="B45" s="158"/>
      <c r="C45" s="158"/>
      <c r="D45" s="159"/>
      <c r="E45" s="157"/>
      <c r="F45" s="158"/>
      <c r="G45" s="158"/>
      <c r="H45" s="158"/>
      <c r="I45" s="159"/>
      <c r="J45" s="77"/>
    </row>
    <row r="46" spans="1:10" x14ac:dyDescent="0.25">
      <c r="A46" s="87"/>
      <c r="B46" s="76"/>
      <c r="C46" s="76"/>
      <c r="D46" s="69"/>
      <c r="E46" s="160"/>
      <c r="F46" s="160"/>
      <c r="G46" s="155"/>
      <c r="H46" s="155"/>
      <c r="I46" s="69"/>
      <c r="J46" s="71"/>
    </row>
    <row r="47" spans="1:10" x14ac:dyDescent="0.25">
      <c r="A47" s="157"/>
      <c r="B47" s="158"/>
      <c r="C47" s="158"/>
      <c r="D47" s="159"/>
      <c r="E47" s="157"/>
      <c r="F47" s="158"/>
      <c r="G47" s="158"/>
      <c r="H47" s="158"/>
      <c r="I47" s="159"/>
      <c r="J47" s="77"/>
    </row>
    <row r="48" spans="1:10" x14ac:dyDescent="0.25">
      <c r="A48" s="87"/>
      <c r="B48" s="76"/>
      <c r="C48" s="76"/>
      <c r="D48" s="69"/>
      <c r="E48" s="140"/>
      <c r="F48" s="140"/>
      <c r="G48" s="155"/>
      <c r="H48" s="155"/>
      <c r="I48" s="69"/>
      <c r="J48" s="88" t="s">
        <v>260</v>
      </c>
    </row>
    <row r="49" spans="1:10" x14ac:dyDescent="0.25">
      <c r="A49" s="87"/>
      <c r="B49" s="76"/>
      <c r="C49" s="76"/>
      <c r="D49" s="69"/>
      <c r="E49" s="140"/>
      <c r="F49" s="140"/>
      <c r="G49" s="155"/>
      <c r="H49" s="155"/>
      <c r="I49" s="69"/>
      <c r="J49" s="88" t="s">
        <v>261</v>
      </c>
    </row>
    <row r="50" spans="1:10" ht="20.25" customHeight="1" x14ac:dyDescent="0.25">
      <c r="A50" s="133" t="s">
        <v>238</v>
      </c>
      <c r="B50" s="134"/>
      <c r="C50" s="151" t="s">
        <v>260</v>
      </c>
      <c r="D50" s="152"/>
      <c r="E50" s="153" t="s">
        <v>262</v>
      </c>
      <c r="F50" s="154"/>
      <c r="G50" s="142" t="s">
        <v>278</v>
      </c>
      <c r="H50" s="143"/>
      <c r="I50" s="143"/>
      <c r="J50" s="144"/>
    </row>
    <row r="51" spans="1:10" x14ac:dyDescent="0.25">
      <c r="A51" s="87"/>
      <c r="B51" s="76"/>
      <c r="C51" s="155"/>
      <c r="D51" s="155"/>
      <c r="E51" s="140"/>
      <c r="F51" s="140"/>
      <c r="G51" s="156" t="s">
        <v>263</v>
      </c>
      <c r="H51" s="156"/>
      <c r="I51" s="156"/>
      <c r="J51" s="60"/>
    </row>
    <row r="52" spans="1:10" ht="13.9" customHeight="1" x14ac:dyDescent="0.25">
      <c r="A52" s="133" t="s">
        <v>239</v>
      </c>
      <c r="B52" s="134"/>
      <c r="C52" s="142" t="s">
        <v>281</v>
      </c>
      <c r="D52" s="143"/>
      <c r="E52" s="143"/>
      <c r="F52" s="143"/>
      <c r="G52" s="143"/>
      <c r="H52" s="143"/>
      <c r="I52" s="143"/>
      <c r="J52" s="144"/>
    </row>
    <row r="53" spans="1:10" x14ac:dyDescent="0.25">
      <c r="A53" s="68"/>
      <c r="B53" s="69"/>
      <c r="C53" s="145" t="s">
        <v>240</v>
      </c>
      <c r="D53" s="145"/>
      <c r="E53" s="145"/>
      <c r="F53" s="145"/>
      <c r="G53" s="145"/>
      <c r="H53" s="145"/>
      <c r="I53" s="145"/>
      <c r="J53" s="71"/>
    </row>
    <row r="54" spans="1:10" x14ac:dyDescent="0.25">
      <c r="A54" s="133" t="s">
        <v>241</v>
      </c>
      <c r="B54" s="134"/>
      <c r="C54" s="146" t="s">
        <v>279</v>
      </c>
      <c r="D54" s="147"/>
      <c r="E54" s="148"/>
      <c r="F54" s="140"/>
      <c r="G54" s="140"/>
      <c r="H54" s="149"/>
      <c r="I54" s="149"/>
      <c r="J54" s="150"/>
    </row>
    <row r="55" spans="1:10" x14ac:dyDescent="0.25">
      <c r="A55" s="68"/>
      <c r="B55" s="69"/>
      <c r="C55" s="76"/>
      <c r="D55" s="69"/>
      <c r="E55" s="140"/>
      <c r="F55" s="140"/>
      <c r="G55" s="140"/>
      <c r="H55" s="140"/>
      <c r="I55" s="69"/>
      <c r="J55" s="71"/>
    </row>
    <row r="56" spans="1:10" ht="14.45" customHeight="1" x14ac:dyDescent="0.25">
      <c r="A56" s="133" t="s">
        <v>233</v>
      </c>
      <c r="B56" s="134"/>
      <c r="C56" s="141" t="s">
        <v>282</v>
      </c>
      <c r="D56" s="136"/>
      <c r="E56" s="136"/>
      <c r="F56" s="136"/>
      <c r="G56" s="136"/>
      <c r="H56" s="136"/>
      <c r="I56" s="136"/>
      <c r="J56" s="137"/>
    </row>
    <row r="57" spans="1:10" x14ac:dyDescent="0.25">
      <c r="A57" s="68"/>
      <c r="B57" s="69"/>
      <c r="C57" s="69"/>
      <c r="D57" s="69"/>
      <c r="E57" s="140"/>
      <c r="F57" s="140"/>
      <c r="G57" s="140"/>
      <c r="H57" s="140"/>
      <c r="I57" s="69"/>
      <c r="J57" s="71"/>
    </row>
    <row r="58" spans="1:10" x14ac:dyDescent="0.25">
      <c r="A58" s="133" t="s">
        <v>264</v>
      </c>
      <c r="B58" s="134"/>
      <c r="C58" s="135"/>
      <c r="D58" s="136"/>
      <c r="E58" s="136"/>
      <c r="F58" s="136"/>
      <c r="G58" s="136"/>
      <c r="H58" s="136"/>
      <c r="I58" s="136"/>
      <c r="J58" s="137"/>
    </row>
    <row r="59" spans="1:10" ht="14.45" customHeight="1" x14ac:dyDescent="0.25">
      <c r="A59" s="68"/>
      <c r="B59" s="69"/>
      <c r="C59" s="138" t="s">
        <v>265</v>
      </c>
      <c r="D59" s="138"/>
      <c r="E59" s="138"/>
      <c r="F59" s="138"/>
      <c r="G59" s="69"/>
      <c r="H59" s="69"/>
      <c r="I59" s="69"/>
      <c r="J59" s="71"/>
    </row>
    <row r="60" spans="1:10" x14ac:dyDescent="0.25">
      <c r="A60" s="133" t="s">
        <v>266</v>
      </c>
      <c r="B60" s="134"/>
      <c r="C60" s="135"/>
      <c r="D60" s="136"/>
      <c r="E60" s="136"/>
      <c r="F60" s="136"/>
      <c r="G60" s="136"/>
      <c r="H60" s="136"/>
      <c r="I60" s="136"/>
      <c r="J60" s="137"/>
    </row>
    <row r="61" spans="1:10" ht="14.45" customHeight="1" x14ac:dyDescent="0.25">
      <c r="A61" s="89"/>
      <c r="B61" s="90"/>
      <c r="C61" s="139" t="s">
        <v>267</v>
      </c>
      <c r="D61" s="139"/>
      <c r="E61" s="139"/>
      <c r="F61" s="139"/>
      <c r="G61" s="139"/>
      <c r="H61" s="90"/>
      <c r="I61" s="90"/>
      <c r="J61" s="91"/>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4"/>
  <sheetViews>
    <sheetView zoomScale="115" zoomScaleNormal="115" zoomScaleSheetLayoutView="100" workbookViewId="0">
      <selection activeCell="A3" sqref="A3:I3"/>
    </sheetView>
  </sheetViews>
  <sheetFormatPr defaultColWidth="8.85546875" defaultRowHeight="12.75" x14ac:dyDescent="0.2"/>
  <cols>
    <col min="8" max="8" width="11.5703125" style="30" customWidth="1"/>
    <col min="9" max="9" width="11.28515625" style="30" customWidth="1"/>
    <col min="10" max="10" width="10.28515625" bestFit="1" customWidth="1"/>
    <col min="11" max="12" width="14.28515625" customWidth="1"/>
  </cols>
  <sheetData>
    <row r="1" spans="1:10" x14ac:dyDescent="0.2">
      <c r="A1" s="203" t="s">
        <v>1</v>
      </c>
      <c r="B1" s="204"/>
      <c r="C1" s="204"/>
      <c r="D1" s="204"/>
      <c r="E1" s="204"/>
      <c r="F1" s="204"/>
      <c r="G1" s="204"/>
      <c r="H1" s="204"/>
      <c r="I1" s="204"/>
    </row>
    <row r="2" spans="1:10" x14ac:dyDescent="0.2">
      <c r="A2" s="205" t="s">
        <v>285</v>
      </c>
      <c r="B2" s="206"/>
      <c r="C2" s="206"/>
      <c r="D2" s="206"/>
      <c r="E2" s="206"/>
      <c r="F2" s="206"/>
      <c r="G2" s="206"/>
      <c r="H2" s="206"/>
      <c r="I2" s="206"/>
    </row>
    <row r="3" spans="1:10" x14ac:dyDescent="0.2">
      <c r="A3" s="207" t="s">
        <v>14</v>
      </c>
      <c r="B3" s="207"/>
      <c r="C3" s="207"/>
      <c r="D3" s="207"/>
      <c r="E3" s="207"/>
      <c r="F3" s="207"/>
      <c r="G3" s="207"/>
      <c r="H3" s="207"/>
      <c r="I3" s="207"/>
    </row>
    <row r="4" spans="1:10" x14ac:dyDescent="0.2">
      <c r="A4" s="197" t="s">
        <v>280</v>
      </c>
      <c r="B4" s="198"/>
      <c r="C4" s="198"/>
      <c r="D4" s="198"/>
      <c r="E4" s="198"/>
      <c r="F4" s="198"/>
      <c r="G4" s="198"/>
      <c r="H4" s="198"/>
      <c r="I4" s="199"/>
    </row>
    <row r="5" spans="1:10" ht="56.25" x14ac:dyDescent="0.2">
      <c r="A5" s="211" t="s">
        <v>2</v>
      </c>
      <c r="B5" s="212"/>
      <c r="C5" s="212"/>
      <c r="D5" s="212"/>
      <c r="E5" s="212"/>
      <c r="F5" s="212"/>
      <c r="G5" s="1" t="s">
        <v>4</v>
      </c>
      <c r="H5" s="3" t="s">
        <v>210</v>
      </c>
      <c r="I5" s="3" t="s">
        <v>211</v>
      </c>
    </row>
    <row r="6" spans="1:10" x14ac:dyDescent="0.2">
      <c r="A6" s="209">
        <v>1</v>
      </c>
      <c r="B6" s="210"/>
      <c r="C6" s="210"/>
      <c r="D6" s="210"/>
      <c r="E6" s="210"/>
      <c r="F6" s="210"/>
      <c r="G6" s="2">
        <v>2</v>
      </c>
      <c r="H6" s="3">
        <v>3</v>
      </c>
      <c r="I6" s="3">
        <v>4</v>
      </c>
    </row>
    <row r="7" spans="1:10" x14ac:dyDescent="0.2">
      <c r="A7" s="208" t="s">
        <v>43</v>
      </c>
      <c r="B7" s="213"/>
      <c r="C7" s="213"/>
      <c r="D7" s="213"/>
      <c r="E7" s="213"/>
      <c r="F7" s="213"/>
      <c r="G7" s="213"/>
      <c r="H7" s="213"/>
      <c r="I7" s="213"/>
    </row>
    <row r="8" spans="1:10" x14ac:dyDescent="0.2">
      <c r="A8" s="200" t="s">
        <v>16</v>
      </c>
      <c r="B8" s="201"/>
      <c r="C8" s="201"/>
      <c r="D8" s="201"/>
      <c r="E8" s="201"/>
      <c r="F8" s="201"/>
      <c r="G8" s="4">
        <v>1</v>
      </c>
      <c r="H8" s="26">
        <f>H9+H10+H16+H19</f>
        <v>26669627</v>
      </c>
      <c r="I8" s="26">
        <f>I9+I10+I16+I19</f>
        <v>35008728</v>
      </c>
      <c r="J8" s="94"/>
    </row>
    <row r="9" spans="1:10" x14ac:dyDescent="0.2">
      <c r="A9" s="202" t="s">
        <v>17</v>
      </c>
      <c r="B9" s="196"/>
      <c r="C9" s="196"/>
      <c r="D9" s="196"/>
      <c r="E9" s="196"/>
      <c r="F9" s="196"/>
      <c r="G9" s="5">
        <v>2</v>
      </c>
      <c r="H9" s="27">
        <v>918751</v>
      </c>
      <c r="I9" s="27">
        <v>1315461</v>
      </c>
      <c r="J9" s="94"/>
    </row>
    <row r="10" spans="1:10" x14ac:dyDescent="0.2">
      <c r="A10" s="200" t="s">
        <v>18</v>
      </c>
      <c r="B10" s="201"/>
      <c r="C10" s="201"/>
      <c r="D10" s="201"/>
      <c r="E10" s="201"/>
      <c r="F10" s="201"/>
      <c r="G10" s="4">
        <v>3</v>
      </c>
      <c r="H10" s="26">
        <f>H11+H12+H13+H14+H15</f>
        <v>4202560</v>
      </c>
      <c r="I10" s="26">
        <f>I11+I12+I13+I14+I15</f>
        <v>4399535</v>
      </c>
      <c r="J10" s="94"/>
    </row>
    <row r="11" spans="1:10" x14ac:dyDescent="0.2">
      <c r="A11" s="196" t="s">
        <v>19</v>
      </c>
      <c r="B11" s="196"/>
      <c r="C11" s="196"/>
      <c r="D11" s="196"/>
      <c r="E11" s="196"/>
      <c r="F11" s="196"/>
      <c r="G11" s="6">
        <v>4</v>
      </c>
      <c r="H11" s="28">
        <v>2837671</v>
      </c>
      <c r="I11" s="28">
        <v>2345273</v>
      </c>
      <c r="J11" s="94"/>
    </row>
    <row r="12" spans="1:10" x14ac:dyDescent="0.2">
      <c r="A12" s="196" t="s">
        <v>20</v>
      </c>
      <c r="B12" s="196"/>
      <c r="C12" s="196"/>
      <c r="D12" s="196"/>
      <c r="E12" s="196"/>
      <c r="F12" s="196"/>
      <c r="G12" s="6">
        <v>5</v>
      </c>
      <c r="H12" s="28">
        <v>742389</v>
      </c>
      <c r="I12" s="28">
        <v>1376960</v>
      </c>
      <c r="J12" s="94"/>
    </row>
    <row r="13" spans="1:10" x14ac:dyDescent="0.2">
      <c r="A13" s="196" t="s">
        <v>21</v>
      </c>
      <c r="B13" s="196"/>
      <c r="C13" s="196"/>
      <c r="D13" s="196"/>
      <c r="E13" s="196"/>
      <c r="F13" s="196"/>
      <c r="G13" s="6">
        <v>6</v>
      </c>
      <c r="H13" s="28">
        <v>179851</v>
      </c>
      <c r="I13" s="28">
        <v>130138</v>
      </c>
      <c r="J13" s="94"/>
    </row>
    <row r="14" spans="1:10" x14ac:dyDescent="0.2">
      <c r="A14" s="196" t="s">
        <v>22</v>
      </c>
      <c r="B14" s="196"/>
      <c r="C14" s="196"/>
      <c r="D14" s="196"/>
      <c r="E14" s="196"/>
      <c r="F14" s="196"/>
      <c r="G14" s="6">
        <v>7</v>
      </c>
      <c r="H14" s="28">
        <v>442649</v>
      </c>
      <c r="I14" s="28">
        <v>547164</v>
      </c>
      <c r="J14" s="94"/>
    </row>
    <row r="15" spans="1:10" x14ac:dyDescent="0.2">
      <c r="A15" s="196" t="s">
        <v>23</v>
      </c>
      <c r="B15" s="196"/>
      <c r="C15" s="196"/>
      <c r="D15" s="196"/>
      <c r="E15" s="196"/>
      <c r="F15" s="196"/>
      <c r="G15" s="6">
        <v>8</v>
      </c>
      <c r="H15" s="28">
        <v>0</v>
      </c>
      <c r="I15" s="28">
        <v>0</v>
      </c>
      <c r="J15" s="94"/>
    </row>
    <row r="16" spans="1:10" x14ac:dyDescent="0.2">
      <c r="A16" s="200" t="s">
        <v>24</v>
      </c>
      <c r="B16" s="201"/>
      <c r="C16" s="201"/>
      <c r="D16" s="201"/>
      <c r="E16" s="201"/>
      <c r="F16" s="201"/>
      <c r="G16" s="4">
        <v>9</v>
      </c>
      <c r="H16" s="26">
        <f>H17+H18</f>
        <v>21548316</v>
      </c>
      <c r="I16" s="26">
        <f>I17+I18</f>
        <v>29293732</v>
      </c>
      <c r="J16" s="94"/>
    </row>
    <row r="17" spans="1:10" x14ac:dyDescent="0.2">
      <c r="A17" s="195" t="s">
        <v>25</v>
      </c>
      <c r="B17" s="196"/>
      <c r="C17" s="196"/>
      <c r="D17" s="196"/>
      <c r="E17" s="196"/>
      <c r="F17" s="196"/>
      <c r="G17" s="7">
        <v>10</v>
      </c>
      <c r="H17" s="28">
        <v>19400367</v>
      </c>
      <c r="I17" s="28">
        <v>28629446</v>
      </c>
      <c r="J17" s="94"/>
    </row>
    <row r="18" spans="1:10" x14ac:dyDescent="0.2">
      <c r="A18" s="195" t="s">
        <v>26</v>
      </c>
      <c r="B18" s="196"/>
      <c r="C18" s="196"/>
      <c r="D18" s="196"/>
      <c r="E18" s="196"/>
      <c r="F18" s="196"/>
      <c r="G18" s="7">
        <v>11</v>
      </c>
      <c r="H18" s="28">
        <v>2147949</v>
      </c>
      <c r="I18" s="28">
        <v>664286</v>
      </c>
      <c r="J18" s="94"/>
    </row>
    <row r="19" spans="1:10" x14ac:dyDescent="0.2">
      <c r="A19" s="202" t="s">
        <v>15</v>
      </c>
      <c r="B19" s="196"/>
      <c r="C19" s="196"/>
      <c r="D19" s="196"/>
      <c r="E19" s="196"/>
      <c r="F19" s="196"/>
      <c r="G19" s="5">
        <v>12</v>
      </c>
      <c r="H19" s="28">
        <v>0</v>
      </c>
      <c r="I19" s="28">
        <v>0</v>
      </c>
      <c r="J19" s="94"/>
    </row>
    <row r="20" spans="1:10" x14ac:dyDescent="0.2">
      <c r="A20" s="200" t="s">
        <v>27</v>
      </c>
      <c r="B20" s="201"/>
      <c r="C20" s="201"/>
      <c r="D20" s="201"/>
      <c r="E20" s="201"/>
      <c r="F20" s="201"/>
      <c r="G20" s="4">
        <v>13</v>
      </c>
      <c r="H20" s="26">
        <f>+H21+H27+H31</f>
        <v>24681493</v>
      </c>
      <c r="I20" s="26">
        <f>+I21+I27+I31</f>
        <v>16153374</v>
      </c>
      <c r="J20" s="94"/>
    </row>
    <row r="21" spans="1:10" x14ac:dyDescent="0.2">
      <c r="A21" s="200" t="s">
        <v>28</v>
      </c>
      <c r="B21" s="201"/>
      <c r="C21" s="201"/>
      <c r="D21" s="201"/>
      <c r="E21" s="201"/>
      <c r="F21" s="201"/>
      <c r="G21" s="4">
        <v>14</v>
      </c>
      <c r="H21" s="26">
        <f>H22+H23+H24+H25+H26</f>
        <v>2334007</v>
      </c>
      <c r="I21" s="26">
        <f>I22+I23+I24+I25+I26</f>
        <v>1919057</v>
      </c>
      <c r="J21" s="94"/>
    </row>
    <row r="22" spans="1:10" x14ac:dyDescent="0.2">
      <c r="A22" s="196" t="s">
        <v>29</v>
      </c>
      <c r="B22" s="196"/>
      <c r="C22" s="196"/>
      <c r="D22" s="196"/>
      <c r="E22" s="196"/>
      <c r="F22" s="196"/>
      <c r="G22" s="6">
        <v>15</v>
      </c>
      <c r="H22" s="28">
        <v>1722654</v>
      </c>
      <c r="I22" s="28">
        <v>1257621</v>
      </c>
      <c r="J22" s="94"/>
    </row>
    <row r="23" spans="1:10" x14ac:dyDescent="0.2">
      <c r="A23" s="196" t="s">
        <v>30</v>
      </c>
      <c r="B23" s="196"/>
      <c r="C23" s="196"/>
      <c r="D23" s="196"/>
      <c r="E23" s="196"/>
      <c r="F23" s="196"/>
      <c r="G23" s="6">
        <v>16</v>
      </c>
      <c r="H23" s="28">
        <v>524</v>
      </c>
      <c r="I23" s="28">
        <v>1571</v>
      </c>
      <c r="J23" s="94"/>
    </row>
    <row r="24" spans="1:10" x14ac:dyDescent="0.2">
      <c r="A24" s="196" t="s">
        <v>31</v>
      </c>
      <c r="B24" s="196"/>
      <c r="C24" s="196"/>
      <c r="D24" s="196"/>
      <c r="E24" s="196"/>
      <c r="F24" s="196"/>
      <c r="G24" s="6">
        <v>17</v>
      </c>
      <c r="H24" s="28">
        <v>8284</v>
      </c>
      <c r="I24" s="28">
        <v>8094</v>
      </c>
      <c r="J24" s="94"/>
    </row>
    <row r="25" spans="1:10" x14ac:dyDescent="0.2">
      <c r="A25" s="196" t="s">
        <v>32</v>
      </c>
      <c r="B25" s="196"/>
      <c r="C25" s="196"/>
      <c r="D25" s="196"/>
      <c r="E25" s="196"/>
      <c r="F25" s="196"/>
      <c r="G25" s="6">
        <v>18</v>
      </c>
      <c r="H25" s="28">
        <v>5638</v>
      </c>
      <c r="I25" s="28">
        <v>27211</v>
      </c>
      <c r="J25" s="94"/>
    </row>
    <row r="26" spans="1:10" x14ac:dyDescent="0.2">
      <c r="A26" s="196" t="s">
        <v>33</v>
      </c>
      <c r="B26" s="196"/>
      <c r="C26" s="196"/>
      <c r="D26" s="196"/>
      <c r="E26" s="196"/>
      <c r="F26" s="196"/>
      <c r="G26" s="6">
        <v>19</v>
      </c>
      <c r="H26" s="28">
        <v>596907</v>
      </c>
      <c r="I26" s="28">
        <v>624560</v>
      </c>
      <c r="J26" s="94"/>
    </row>
    <row r="27" spans="1:10" x14ac:dyDescent="0.2">
      <c r="A27" s="200" t="s">
        <v>34</v>
      </c>
      <c r="B27" s="200"/>
      <c r="C27" s="200"/>
      <c r="D27" s="200"/>
      <c r="E27" s="200"/>
      <c r="F27" s="200"/>
      <c r="G27" s="8">
        <v>20</v>
      </c>
      <c r="H27" s="26">
        <f>H28+H29+H30</f>
        <v>18985735</v>
      </c>
      <c r="I27" s="26">
        <f>I28+I29+I30</f>
        <v>13686523</v>
      </c>
      <c r="J27" s="94"/>
    </row>
    <row r="28" spans="1:10" x14ac:dyDescent="0.2">
      <c r="A28" s="196" t="s">
        <v>35</v>
      </c>
      <c r="B28" s="196"/>
      <c r="C28" s="196"/>
      <c r="D28" s="196"/>
      <c r="E28" s="196"/>
      <c r="F28" s="196"/>
      <c r="G28" s="6">
        <v>21</v>
      </c>
      <c r="H28" s="28">
        <v>4506448</v>
      </c>
      <c r="I28" s="28">
        <v>4700342</v>
      </c>
      <c r="J28" s="94"/>
    </row>
    <row r="29" spans="1:10" x14ac:dyDescent="0.2">
      <c r="A29" s="196" t="s">
        <v>36</v>
      </c>
      <c r="B29" s="196"/>
      <c r="C29" s="196"/>
      <c r="D29" s="196"/>
      <c r="E29" s="196"/>
      <c r="F29" s="196"/>
      <c r="G29" s="6">
        <v>22</v>
      </c>
      <c r="H29" s="28">
        <v>0</v>
      </c>
      <c r="I29" s="28">
        <v>0</v>
      </c>
      <c r="J29" s="94"/>
    </row>
    <row r="30" spans="1:10" x14ac:dyDescent="0.2">
      <c r="A30" s="196" t="s">
        <v>37</v>
      </c>
      <c r="B30" s="196"/>
      <c r="C30" s="196"/>
      <c r="D30" s="196"/>
      <c r="E30" s="196"/>
      <c r="F30" s="196"/>
      <c r="G30" s="6">
        <v>23</v>
      </c>
      <c r="H30" s="28">
        <v>14479287</v>
      </c>
      <c r="I30" s="28">
        <v>8986181</v>
      </c>
      <c r="J30" s="94"/>
    </row>
    <row r="31" spans="1:10" x14ac:dyDescent="0.2">
      <c r="A31" s="202" t="s">
        <v>38</v>
      </c>
      <c r="B31" s="196"/>
      <c r="C31" s="196"/>
      <c r="D31" s="196"/>
      <c r="E31" s="196"/>
      <c r="F31" s="196"/>
      <c r="G31" s="5">
        <v>24</v>
      </c>
      <c r="H31" s="27">
        <v>3361751</v>
      </c>
      <c r="I31" s="27">
        <v>547794</v>
      </c>
      <c r="J31" s="94"/>
    </row>
    <row r="32" spans="1:10" ht="25.9" customHeight="1" x14ac:dyDescent="0.2">
      <c r="A32" s="202" t="s">
        <v>39</v>
      </c>
      <c r="B32" s="196"/>
      <c r="C32" s="196"/>
      <c r="D32" s="196"/>
      <c r="E32" s="196"/>
      <c r="F32" s="196"/>
      <c r="G32" s="5">
        <v>25</v>
      </c>
      <c r="H32" s="27">
        <v>70962</v>
      </c>
      <c r="I32" s="27">
        <v>554180</v>
      </c>
      <c r="J32" s="94"/>
    </row>
    <row r="33" spans="1:10" x14ac:dyDescent="0.2">
      <c r="A33" s="200" t="s">
        <v>40</v>
      </c>
      <c r="B33" s="201"/>
      <c r="C33" s="201"/>
      <c r="D33" s="201"/>
      <c r="E33" s="201"/>
      <c r="F33" s="201"/>
      <c r="G33" s="4">
        <v>26</v>
      </c>
      <c r="H33" s="26">
        <f>H8+H20+H32</f>
        <v>51422082</v>
      </c>
      <c r="I33" s="26">
        <f>I8+I20+I32</f>
        <v>51716282</v>
      </c>
      <c r="J33" s="94"/>
    </row>
    <row r="34" spans="1:10" x14ac:dyDescent="0.2">
      <c r="A34" s="202" t="s">
        <v>41</v>
      </c>
      <c r="B34" s="196"/>
      <c r="C34" s="196"/>
      <c r="D34" s="196"/>
      <c r="E34" s="196"/>
      <c r="F34" s="196"/>
      <c r="G34" s="5">
        <v>27</v>
      </c>
      <c r="H34" s="27">
        <v>0</v>
      </c>
      <c r="I34" s="27">
        <v>0</v>
      </c>
      <c r="J34" s="94"/>
    </row>
    <row r="35" spans="1:10" x14ac:dyDescent="0.2">
      <c r="A35" s="208" t="s">
        <v>3</v>
      </c>
      <c r="B35" s="208"/>
      <c r="C35" s="208"/>
      <c r="D35" s="208"/>
      <c r="E35" s="208"/>
      <c r="F35" s="208"/>
      <c r="G35" s="208"/>
      <c r="H35" s="208"/>
      <c r="I35" s="208"/>
      <c r="J35" s="94"/>
    </row>
    <row r="36" spans="1:10" x14ac:dyDescent="0.2">
      <c r="A36" s="200" t="s">
        <v>222</v>
      </c>
      <c r="B36" s="201"/>
      <c r="C36" s="201"/>
      <c r="D36" s="201"/>
      <c r="E36" s="201"/>
      <c r="F36" s="201"/>
      <c r="G36" s="4">
        <v>28</v>
      </c>
      <c r="H36" s="26">
        <f>H37+H38+H39+H44+H45+H46</f>
        <v>43327531</v>
      </c>
      <c r="I36" s="26">
        <f>I37+I38+I39+I44+I45+I46</f>
        <v>43648690</v>
      </c>
      <c r="J36" s="94"/>
    </row>
    <row r="37" spans="1:10" x14ac:dyDescent="0.2">
      <c r="A37" s="196" t="s">
        <v>44</v>
      </c>
      <c r="B37" s="196"/>
      <c r="C37" s="196"/>
      <c r="D37" s="196"/>
      <c r="E37" s="196"/>
      <c r="F37" s="196"/>
      <c r="G37" s="6">
        <v>29</v>
      </c>
      <c r="H37" s="28">
        <v>46357000</v>
      </c>
      <c r="I37" s="28">
        <v>23178500</v>
      </c>
      <c r="J37" s="94"/>
    </row>
    <row r="38" spans="1:10" x14ac:dyDescent="0.2">
      <c r="A38" s="196" t="s">
        <v>45</v>
      </c>
      <c r="B38" s="196"/>
      <c r="C38" s="196"/>
      <c r="D38" s="196"/>
      <c r="E38" s="196"/>
      <c r="F38" s="196"/>
      <c r="G38" s="6">
        <v>30</v>
      </c>
      <c r="H38" s="28">
        <v>13860181</v>
      </c>
      <c r="I38" s="28">
        <v>13860181</v>
      </c>
      <c r="J38" s="94"/>
    </row>
    <row r="39" spans="1:10" x14ac:dyDescent="0.2">
      <c r="A39" s="201" t="s">
        <v>46</v>
      </c>
      <c r="B39" s="201"/>
      <c r="C39" s="201"/>
      <c r="D39" s="201"/>
      <c r="E39" s="201"/>
      <c r="F39" s="201"/>
      <c r="G39" s="8">
        <v>31</v>
      </c>
      <c r="H39" s="29">
        <f>H40+H41+H42+H43</f>
        <v>141000</v>
      </c>
      <c r="I39" s="29">
        <f>I40+I41+I42+I43</f>
        <v>6817536</v>
      </c>
      <c r="J39" s="94"/>
    </row>
    <row r="40" spans="1:10" x14ac:dyDescent="0.2">
      <c r="A40" s="196" t="s">
        <v>47</v>
      </c>
      <c r="B40" s="196"/>
      <c r="C40" s="196"/>
      <c r="D40" s="196"/>
      <c r="E40" s="196"/>
      <c r="F40" s="196"/>
      <c r="G40" s="6">
        <v>32</v>
      </c>
      <c r="H40" s="28">
        <v>141000</v>
      </c>
      <c r="I40" s="28">
        <v>141000</v>
      </c>
      <c r="J40" s="94"/>
    </row>
    <row r="41" spans="1:10" x14ac:dyDescent="0.2">
      <c r="A41" s="196" t="s">
        <v>48</v>
      </c>
      <c r="B41" s="196"/>
      <c r="C41" s="196"/>
      <c r="D41" s="196"/>
      <c r="E41" s="196"/>
      <c r="F41" s="196"/>
      <c r="G41" s="6">
        <v>33</v>
      </c>
      <c r="H41" s="28">
        <v>0</v>
      </c>
      <c r="I41" s="28">
        <v>0</v>
      </c>
      <c r="J41" s="94"/>
    </row>
    <row r="42" spans="1:10" x14ac:dyDescent="0.2">
      <c r="A42" s="196" t="s">
        <v>49</v>
      </c>
      <c r="B42" s="196"/>
      <c r="C42" s="196"/>
      <c r="D42" s="196"/>
      <c r="E42" s="196"/>
      <c r="F42" s="196"/>
      <c r="G42" s="6">
        <v>34</v>
      </c>
      <c r="H42" s="28">
        <v>0</v>
      </c>
      <c r="I42" s="28">
        <v>528686</v>
      </c>
      <c r="J42" s="94"/>
    </row>
    <row r="43" spans="1:10" x14ac:dyDescent="0.2">
      <c r="A43" s="196" t="s">
        <v>50</v>
      </c>
      <c r="B43" s="196"/>
      <c r="C43" s="196"/>
      <c r="D43" s="196"/>
      <c r="E43" s="196"/>
      <c r="F43" s="196"/>
      <c r="G43" s="6">
        <v>35</v>
      </c>
      <c r="H43" s="28">
        <v>0</v>
      </c>
      <c r="I43" s="28">
        <v>6147850</v>
      </c>
      <c r="J43" s="94"/>
    </row>
    <row r="44" spans="1:10" x14ac:dyDescent="0.2">
      <c r="A44" s="196" t="s">
        <v>51</v>
      </c>
      <c r="B44" s="196"/>
      <c r="C44" s="196"/>
      <c r="D44" s="196"/>
      <c r="E44" s="196"/>
      <c r="F44" s="196"/>
      <c r="G44" s="6">
        <v>36</v>
      </c>
      <c r="H44" s="28">
        <v>-17903905</v>
      </c>
      <c r="I44" s="28">
        <v>0</v>
      </c>
      <c r="J44" s="94"/>
    </row>
    <row r="45" spans="1:10" x14ac:dyDescent="0.2">
      <c r="A45" s="196" t="s">
        <v>52</v>
      </c>
      <c r="B45" s="196"/>
      <c r="C45" s="196"/>
      <c r="D45" s="196"/>
      <c r="E45" s="196"/>
      <c r="F45" s="196"/>
      <c r="G45" s="6">
        <v>37</v>
      </c>
      <c r="H45" s="28">
        <v>873255</v>
      </c>
      <c r="I45" s="28">
        <v>-207527</v>
      </c>
      <c r="J45" s="94"/>
    </row>
    <row r="46" spans="1:10" x14ac:dyDescent="0.2">
      <c r="A46" s="202" t="s">
        <v>53</v>
      </c>
      <c r="B46" s="196"/>
      <c r="C46" s="196"/>
      <c r="D46" s="196"/>
      <c r="E46" s="196"/>
      <c r="F46" s="196"/>
      <c r="G46" s="5">
        <v>38</v>
      </c>
      <c r="H46" s="28">
        <v>0</v>
      </c>
      <c r="I46" s="28">
        <v>0</v>
      </c>
      <c r="J46" s="94"/>
    </row>
    <row r="47" spans="1:10" x14ac:dyDescent="0.2">
      <c r="A47" s="202" t="s">
        <v>54</v>
      </c>
      <c r="B47" s="196"/>
      <c r="C47" s="196"/>
      <c r="D47" s="196"/>
      <c r="E47" s="196"/>
      <c r="F47" s="196"/>
      <c r="G47" s="5">
        <v>39</v>
      </c>
      <c r="H47" s="28">
        <v>0</v>
      </c>
      <c r="I47" s="28">
        <v>0</v>
      </c>
      <c r="J47" s="94"/>
    </row>
    <row r="48" spans="1:10" x14ac:dyDescent="0.2">
      <c r="A48" s="200" t="s">
        <v>55</v>
      </c>
      <c r="B48" s="201"/>
      <c r="C48" s="201"/>
      <c r="D48" s="201"/>
      <c r="E48" s="201"/>
      <c r="F48" s="201"/>
      <c r="G48" s="4">
        <v>40</v>
      </c>
      <c r="H48" s="93">
        <f>SUM(H49:H54)</f>
        <v>2280408</v>
      </c>
      <c r="I48" s="93">
        <f>SUM(I49:I54)</f>
        <v>2274142</v>
      </c>
      <c r="J48" s="94"/>
    </row>
    <row r="49" spans="1:10" x14ac:dyDescent="0.2">
      <c r="A49" s="196" t="s">
        <v>56</v>
      </c>
      <c r="B49" s="196"/>
      <c r="C49" s="196"/>
      <c r="D49" s="196"/>
      <c r="E49" s="196"/>
      <c r="F49" s="196"/>
      <c r="G49" s="6">
        <v>41</v>
      </c>
      <c r="H49" s="28">
        <v>119079</v>
      </c>
      <c r="I49" s="28">
        <v>680</v>
      </c>
      <c r="J49" s="94"/>
    </row>
    <row r="50" spans="1:10" x14ac:dyDescent="0.2">
      <c r="A50" s="196" t="s">
        <v>57</v>
      </c>
      <c r="B50" s="196"/>
      <c r="C50" s="196"/>
      <c r="D50" s="196"/>
      <c r="E50" s="196"/>
      <c r="F50" s="196"/>
      <c r="G50" s="6">
        <v>42</v>
      </c>
      <c r="H50" s="28">
        <v>665933</v>
      </c>
      <c r="I50" s="28">
        <v>752475</v>
      </c>
      <c r="J50" s="94"/>
    </row>
    <row r="51" spans="1:10" x14ac:dyDescent="0.2">
      <c r="A51" s="196" t="s">
        <v>58</v>
      </c>
      <c r="B51" s="196"/>
      <c r="C51" s="196"/>
      <c r="D51" s="196"/>
      <c r="E51" s="196"/>
      <c r="F51" s="196"/>
      <c r="G51" s="6">
        <v>43</v>
      </c>
      <c r="H51" s="28">
        <v>328099</v>
      </c>
      <c r="I51" s="28">
        <v>324495</v>
      </c>
      <c r="J51" s="94"/>
    </row>
    <row r="52" spans="1:10" x14ac:dyDescent="0.2">
      <c r="A52" s="196" t="s">
        <v>59</v>
      </c>
      <c r="B52" s="196"/>
      <c r="C52" s="196"/>
      <c r="D52" s="196"/>
      <c r="E52" s="196"/>
      <c r="F52" s="196"/>
      <c r="G52" s="6">
        <v>44</v>
      </c>
      <c r="H52" s="28">
        <v>219642</v>
      </c>
      <c r="I52" s="28">
        <v>215973</v>
      </c>
      <c r="J52" s="94"/>
    </row>
    <row r="53" spans="1:10" x14ac:dyDescent="0.2">
      <c r="A53" s="196" t="s">
        <v>60</v>
      </c>
      <c r="B53" s="196"/>
      <c r="C53" s="196"/>
      <c r="D53" s="196"/>
      <c r="E53" s="196"/>
      <c r="F53" s="196"/>
      <c r="G53" s="6">
        <v>45</v>
      </c>
      <c r="H53" s="28">
        <v>2631</v>
      </c>
      <c r="I53" s="28">
        <v>0</v>
      </c>
      <c r="J53" s="94"/>
    </row>
    <row r="54" spans="1:10" x14ac:dyDescent="0.2">
      <c r="A54" s="196" t="s">
        <v>61</v>
      </c>
      <c r="B54" s="196"/>
      <c r="C54" s="196"/>
      <c r="D54" s="196"/>
      <c r="E54" s="196"/>
      <c r="F54" s="196"/>
      <c r="G54" s="6">
        <v>46</v>
      </c>
      <c r="H54" s="28">
        <v>945024</v>
      </c>
      <c r="I54" s="28">
        <v>980519</v>
      </c>
      <c r="J54" s="94"/>
    </row>
    <row r="55" spans="1:10" x14ac:dyDescent="0.2">
      <c r="A55" s="202" t="s">
        <v>62</v>
      </c>
      <c r="B55" s="196"/>
      <c r="C55" s="196"/>
      <c r="D55" s="196"/>
      <c r="E55" s="196"/>
      <c r="F55" s="196"/>
      <c r="G55" s="5">
        <v>47</v>
      </c>
      <c r="H55" s="27">
        <v>2228710</v>
      </c>
      <c r="I55" s="27">
        <v>1865250</v>
      </c>
      <c r="J55" s="94"/>
    </row>
    <row r="56" spans="1:10" x14ac:dyDescent="0.2">
      <c r="A56" s="202" t="s">
        <v>63</v>
      </c>
      <c r="B56" s="196"/>
      <c r="C56" s="196"/>
      <c r="D56" s="196"/>
      <c r="E56" s="196"/>
      <c r="F56" s="196"/>
      <c r="G56" s="5">
        <v>48</v>
      </c>
      <c r="H56" s="27">
        <v>0</v>
      </c>
      <c r="I56" s="27">
        <v>0</v>
      </c>
      <c r="J56" s="94"/>
    </row>
    <row r="57" spans="1:10" x14ac:dyDescent="0.2">
      <c r="A57" s="202" t="s">
        <v>64</v>
      </c>
      <c r="B57" s="196"/>
      <c r="C57" s="196"/>
      <c r="D57" s="196"/>
      <c r="E57" s="196"/>
      <c r="F57" s="196"/>
      <c r="G57" s="5">
        <v>49</v>
      </c>
      <c r="H57" s="27">
        <v>3585433</v>
      </c>
      <c r="I57" s="27">
        <v>3928200</v>
      </c>
      <c r="J57" s="94"/>
    </row>
    <row r="58" spans="1:10" x14ac:dyDescent="0.2">
      <c r="A58" s="200" t="s">
        <v>220</v>
      </c>
      <c r="B58" s="201"/>
      <c r="C58" s="201"/>
      <c r="D58" s="201"/>
      <c r="E58" s="201"/>
      <c r="F58" s="201"/>
      <c r="G58" s="4">
        <v>50</v>
      </c>
      <c r="H58" s="26">
        <f>H36+H47+H48+H55+H56+H57</f>
        <v>51422082</v>
      </c>
      <c r="I58" s="26">
        <f>I36+I47+I48+I55+I56+I57</f>
        <v>51716282</v>
      </c>
      <c r="J58" s="94"/>
    </row>
    <row r="59" spans="1:10" x14ac:dyDescent="0.2">
      <c r="A59" s="202" t="s">
        <v>65</v>
      </c>
      <c r="B59" s="196"/>
      <c r="C59" s="196"/>
      <c r="D59" s="196"/>
      <c r="E59" s="196"/>
      <c r="F59" s="196"/>
      <c r="G59" s="5">
        <v>51</v>
      </c>
      <c r="H59" s="27">
        <v>0</v>
      </c>
      <c r="I59" s="27">
        <v>0</v>
      </c>
      <c r="J59" s="94"/>
    </row>
    <row r="60" spans="1:10" ht="25.5" customHeight="1" x14ac:dyDescent="0.2">
      <c r="A60" s="202" t="s">
        <v>42</v>
      </c>
      <c r="B60" s="202"/>
      <c r="C60" s="202"/>
      <c r="D60" s="202"/>
      <c r="E60" s="202"/>
      <c r="F60" s="202"/>
      <c r="G60" s="214"/>
      <c r="H60" s="214"/>
      <c r="I60" s="214"/>
      <c r="J60" s="94"/>
    </row>
    <row r="61" spans="1:10" x14ac:dyDescent="0.2">
      <c r="A61" s="200" t="s">
        <v>66</v>
      </c>
      <c r="B61" s="201"/>
      <c r="C61" s="201"/>
      <c r="D61" s="201"/>
      <c r="E61" s="201"/>
      <c r="F61" s="201"/>
      <c r="G61" s="4">
        <v>52</v>
      </c>
      <c r="H61" s="26">
        <f>H62+H63</f>
        <v>0</v>
      </c>
      <c r="I61" s="26">
        <f>I62+I63</f>
        <v>0</v>
      </c>
      <c r="J61" s="94"/>
    </row>
    <row r="62" spans="1:10" x14ac:dyDescent="0.2">
      <c r="A62" s="202" t="s">
        <v>67</v>
      </c>
      <c r="B62" s="196"/>
      <c r="C62" s="196"/>
      <c r="D62" s="196"/>
      <c r="E62" s="196"/>
      <c r="F62" s="196"/>
      <c r="G62" s="5">
        <v>53</v>
      </c>
      <c r="H62" s="27">
        <v>0</v>
      </c>
      <c r="I62" s="27">
        <v>0</v>
      </c>
      <c r="J62" s="94"/>
    </row>
    <row r="63" spans="1:10" x14ac:dyDescent="0.2">
      <c r="A63" s="202" t="s">
        <v>68</v>
      </c>
      <c r="B63" s="196"/>
      <c r="C63" s="196"/>
      <c r="D63" s="196"/>
      <c r="E63" s="196"/>
      <c r="F63" s="196"/>
      <c r="G63" s="5">
        <v>54</v>
      </c>
      <c r="H63" s="27">
        <v>0</v>
      </c>
      <c r="I63" s="27">
        <v>0</v>
      </c>
      <c r="J63" s="94"/>
    </row>
    <row r="64" spans="1:10" x14ac:dyDescent="0.2">
      <c r="J64" s="94"/>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5"/>
  <sheetViews>
    <sheetView zoomScaleNormal="100" zoomScaleSheetLayoutView="100" workbookViewId="0">
      <selection activeCell="A3" sqref="A3:K3"/>
    </sheetView>
  </sheetViews>
  <sheetFormatPr defaultRowHeight="12.75" x14ac:dyDescent="0.2"/>
  <cols>
    <col min="1" max="7" width="9.140625" style="11"/>
    <col min="8" max="11" width="14" style="31" customWidth="1"/>
    <col min="12" max="12" width="10.85546875" style="9" customWidth="1"/>
    <col min="13" max="13" width="13.85546875" style="95" bestFit="1" customWidth="1"/>
    <col min="14" max="14" width="12.85546875" style="95" bestFit="1" customWidth="1"/>
    <col min="15" max="15" width="13.5703125" style="95" customWidth="1"/>
    <col min="16" max="16" width="13.5703125" style="96" customWidth="1"/>
    <col min="17" max="19" width="9.140625" style="9"/>
    <col min="20" max="20" width="13.42578125" style="9" customWidth="1"/>
    <col min="21" max="249" width="9.140625" style="9"/>
    <col min="250" max="250" width="9.85546875" style="9" bestFit="1" customWidth="1"/>
    <col min="251" max="251" width="11.7109375" style="9" bestFit="1" customWidth="1"/>
    <col min="252" max="505" width="9.140625" style="9"/>
    <col min="506" max="506" width="9.85546875" style="9" bestFit="1" customWidth="1"/>
    <col min="507" max="507" width="11.7109375" style="9" bestFit="1" customWidth="1"/>
    <col min="508" max="761" width="9.140625" style="9"/>
    <col min="762" max="762" width="9.85546875" style="9" bestFit="1" customWidth="1"/>
    <col min="763" max="763" width="11.7109375" style="9" bestFit="1" customWidth="1"/>
    <col min="764" max="1017" width="9.140625" style="9"/>
    <col min="1018" max="1018" width="9.85546875" style="9" bestFit="1" customWidth="1"/>
    <col min="1019" max="1019" width="11.7109375" style="9" bestFit="1" customWidth="1"/>
    <col min="1020" max="1273" width="9.140625" style="9"/>
    <col min="1274" max="1274" width="9.85546875" style="9" bestFit="1" customWidth="1"/>
    <col min="1275" max="1275" width="11.7109375" style="9" bestFit="1" customWidth="1"/>
    <col min="1276" max="1529" width="9.140625" style="9"/>
    <col min="1530" max="1530" width="9.85546875" style="9" bestFit="1" customWidth="1"/>
    <col min="1531" max="1531" width="11.7109375" style="9" bestFit="1" customWidth="1"/>
    <col min="1532" max="1785" width="9.140625" style="9"/>
    <col min="1786" max="1786" width="9.85546875" style="9" bestFit="1" customWidth="1"/>
    <col min="1787" max="1787" width="11.7109375" style="9" bestFit="1" customWidth="1"/>
    <col min="1788" max="2041" width="9.140625" style="9"/>
    <col min="2042" max="2042" width="9.85546875" style="9" bestFit="1" customWidth="1"/>
    <col min="2043" max="2043" width="11.7109375" style="9" bestFit="1" customWidth="1"/>
    <col min="2044" max="2297" width="9.140625" style="9"/>
    <col min="2298" max="2298" width="9.85546875" style="9" bestFit="1" customWidth="1"/>
    <col min="2299" max="2299" width="11.7109375" style="9" bestFit="1" customWidth="1"/>
    <col min="2300" max="2553" width="9.140625" style="9"/>
    <col min="2554" max="2554" width="9.85546875" style="9" bestFit="1" customWidth="1"/>
    <col min="2555" max="2555" width="11.7109375" style="9" bestFit="1" customWidth="1"/>
    <col min="2556" max="2809" width="9.140625" style="9"/>
    <col min="2810" max="2810" width="9.85546875" style="9" bestFit="1" customWidth="1"/>
    <col min="2811" max="2811" width="11.7109375" style="9" bestFit="1" customWidth="1"/>
    <col min="2812" max="3065" width="9.140625" style="9"/>
    <col min="3066" max="3066" width="9.85546875" style="9" bestFit="1" customWidth="1"/>
    <col min="3067" max="3067" width="11.7109375" style="9" bestFit="1" customWidth="1"/>
    <col min="3068" max="3321" width="9.140625" style="9"/>
    <col min="3322" max="3322" width="9.85546875" style="9" bestFit="1" customWidth="1"/>
    <col min="3323" max="3323" width="11.7109375" style="9" bestFit="1" customWidth="1"/>
    <col min="3324" max="3577" width="9.140625" style="9"/>
    <col min="3578" max="3578" width="9.85546875" style="9" bestFit="1" customWidth="1"/>
    <col min="3579" max="3579" width="11.7109375" style="9" bestFit="1" customWidth="1"/>
    <col min="3580" max="3833" width="9.140625" style="9"/>
    <col min="3834" max="3834" width="9.85546875" style="9" bestFit="1" customWidth="1"/>
    <col min="3835" max="3835" width="11.7109375" style="9" bestFit="1" customWidth="1"/>
    <col min="3836" max="4089" width="9.140625" style="9"/>
    <col min="4090" max="4090" width="9.85546875" style="9" bestFit="1" customWidth="1"/>
    <col min="4091" max="4091" width="11.7109375" style="9" bestFit="1" customWidth="1"/>
    <col min="4092" max="4345" width="9.140625" style="9"/>
    <col min="4346" max="4346" width="9.85546875" style="9" bestFit="1" customWidth="1"/>
    <col min="4347" max="4347" width="11.7109375" style="9" bestFit="1" customWidth="1"/>
    <col min="4348" max="4601" width="9.140625" style="9"/>
    <col min="4602" max="4602" width="9.85546875" style="9" bestFit="1" customWidth="1"/>
    <col min="4603" max="4603" width="11.7109375" style="9" bestFit="1" customWidth="1"/>
    <col min="4604" max="4857" width="9.140625" style="9"/>
    <col min="4858" max="4858" width="9.85546875" style="9" bestFit="1" customWidth="1"/>
    <col min="4859" max="4859" width="11.7109375" style="9" bestFit="1" customWidth="1"/>
    <col min="4860" max="5113" width="9.140625" style="9"/>
    <col min="5114" max="5114" width="9.85546875" style="9" bestFit="1" customWidth="1"/>
    <col min="5115" max="5115" width="11.7109375" style="9" bestFit="1" customWidth="1"/>
    <col min="5116" max="5369" width="9.140625" style="9"/>
    <col min="5370" max="5370" width="9.85546875" style="9" bestFit="1" customWidth="1"/>
    <col min="5371" max="5371" width="11.7109375" style="9" bestFit="1" customWidth="1"/>
    <col min="5372" max="5625" width="9.140625" style="9"/>
    <col min="5626" max="5626" width="9.85546875" style="9" bestFit="1" customWidth="1"/>
    <col min="5627" max="5627" width="11.7109375" style="9" bestFit="1" customWidth="1"/>
    <col min="5628" max="5881" width="9.140625" style="9"/>
    <col min="5882" max="5882" width="9.85546875" style="9" bestFit="1" customWidth="1"/>
    <col min="5883" max="5883" width="11.7109375" style="9" bestFit="1" customWidth="1"/>
    <col min="5884" max="6137" width="9.140625" style="9"/>
    <col min="6138" max="6138" width="9.85546875" style="9" bestFit="1" customWidth="1"/>
    <col min="6139" max="6139" width="11.7109375" style="9" bestFit="1" customWidth="1"/>
    <col min="6140" max="6393" width="9.140625" style="9"/>
    <col min="6394" max="6394" width="9.85546875" style="9" bestFit="1" customWidth="1"/>
    <col min="6395" max="6395" width="11.7109375" style="9" bestFit="1" customWidth="1"/>
    <col min="6396" max="6649" width="9.140625" style="9"/>
    <col min="6650" max="6650" width="9.85546875" style="9" bestFit="1" customWidth="1"/>
    <col min="6651" max="6651" width="11.7109375" style="9" bestFit="1" customWidth="1"/>
    <col min="6652" max="6905" width="9.140625" style="9"/>
    <col min="6906" max="6906" width="9.85546875" style="9" bestFit="1" customWidth="1"/>
    <col min="6907" max="6907" width="11.7109375" style="9" bestFit="1" customWidth="1"/>
    <col min="6908" max="7161" width="9.140625" style="9"/>
    <col min="7162" max="7162" width="9.85546875" style="9" bestFit="1" customWidth="1"/>
    <col min="7163" max="7163" width="11.7109375" style="9" bestFit="1" customWidth="1"/>
    <col min="7164" max="7417" width="9.140625" style="9"/>
    <col min="7418" max="7418" width="9.85546875" style="9" bestFit="1" customWidth="1"/>
    <col min="7419" max="7419" width="11.7109375" style="9" bestFit="1" customWidth="1"/>
    <col min="7420" max="7673" width="9.140625" style="9"/>
    <col min="7674" max="7674" width="9.85546875" style="9" bestFit="1" customWidth="1"/>
    <col min="7675" max="7675" width="11.7109375" style="9" bestFit="1" customWidth="1"/>
    <col min="7676" max="7929" width="9.140625" style="9"/>
    <col min="7930" max="7930" width="9.85546875" style="9" bestFit="1" customWidth="1"/>
    <col min="7931" max="7931" width="11.7109375" style="9" bestFit="1" customWidth="1"/>
    <col min="7932" max="8185" width="9.140625" style="9"/>
    <col min="8186" max="8186" width="9.85546875" style="9" bestFit="1" customWidth="1"/>
    <col min="8187" max="8187" width="11.7109375" style="9" bestFit="1" customWidth="1"/>
    <col min="8188" max="8441" width="9.140625" style="9"/>
    <col min="8442" max="8442" width="9.85546875" style="9" bestFit="1" customWidth="1"/>
    <col min="8443" max="8443" width="11.7109375" style="9" bestFit="1" customWidth="1"/>
    <col min="8444" max="8697" width="9.140625" style="9"/>
    <col min="8698" max="8698" width="9.85546875" style="9" bestFit="1" customWidth="1"/>
    <col min="8699" max="8699" width="11.7109375" style="9" bestFit="1" customWidth="1"/>
    <col min="8700" max="8953" width="9.140625" style="9"/>
    <col min="8954" max="8954" width="9.85546875" style="9" bestFit="1" customWidth="1"/>
    <col min="8955" max="8955" width="11.7109375" style="9" bestFit="1" customWidth="1"/>
    <col min="8956" max="9209" width="9.140625" style="9"/>
    <col min="9210" max="9210" width="9.85546875" style="9" bestFit="1" customWidth="1"/>
    <col min="9211" max="9211" width="11.7109375" style="9" bestFit="1" customWidth="1"/>
    <col min="9212" max="9465" width="9.140625" style="9"/>
    <col min="9466" max="9466" width="9.85546875" style="9" bestFit="1" customWidth="1"/>
    <col min="9467" max="9467" width="11.7109375" style="9" bestFit="1" customWidth="1"/>
    <col min="9468" max="9721" width="9.140625" style="9"/>
    <col min="9722" max="9722" width="9.85546875" style="9" bestFit="1" customWidth="1"/>
    <col min="9723" max="9723" width="11.7109375" style="9" bestFit="1" customWidth="1"/>
    <col min="9724" max="9977" width="9.140625" style="9"/>
    <col min="9978" max="9978" width="9.85546875" style="9" bestFit="1" customWidth="1"/>
    <col min="9979" max="9979" width="11.7109375" style="9" bestFit="1" customWidth="1"/>
    <col min="9980" max="10233" width="9.140625" style="9"/>
    <col min="10234" max="10234" width="9.85546875" style="9" bestFit="1" customWidth="1"/>
    <col min="10235" max="10235" width="11.7109375" style="9" bestFit="1" customWidth="1"/>
    <col min="10236" max="10489" width="9.140625" style="9"/>
    <col min="10490" max="10490" width="9.85546875" style="9" bestFit="1" customWidth="1"/>
    <col min="10491" max="10491" width="11.7109375" style="9" bestFit="1" customWidth="1"/>
    <col min="10492" max="10745" width="9.140625" style="9"/>
    <col min="10746" max="10746" width="9.85546875" style="9" bestFit="1" customWidth="1"/>
    <col min="10747" max="10747" width="11.7109375" style="9" bestFit="1" customWidth="1"/>
    <col min="10748" max="11001" width="9.140625" style="9"/>
    <col min="11002" max="11002" width="9.85546875" style="9" bestFit="1" customWidth="1"/>
    <col min="11003" max="11003" width="11.7109375" style="9" bestFit="1" customWidth="1"/>
    <col min="11004" max="11257" width="9.140625" style="9"/>
    <col min="11258" max="11258" width="9.85546875" style="9" bestFit="1" customWidth="1"/>
    <col min="11259" max="11259" width="11.7109375" style="9" bestFit="1" customWidth="1"/>
    <col min="11260" max="11513" width="9.140625" style="9"/>
    <col min="11514" max="11514" width="9.85546875" style="9" bestFit="1" customWidth="1"/>
    <col min="11515" max="11515" width="11.7109375" style="9" bestFit="1" customWidth="1"/>
    <col min="11516" max="11769" width="9.140625" style="9"/>
    <col min="11770" max="11770" width="9.85546875" style="9" bestFit="1" customWidth="1"/>
    <col min="11771" max="11771" width="11.7109375" style="9" bestFit="1" customWidth="1"/>
    <col min="11772" max="12025" width="9.140625" style="9"/>
    <col min="12026" max="12026" width="9.85546875" style="9" bestFit="1" customWidth="1"/>
    <col min="12027" max="12027" width="11.7109375" style="9" bestFit="1" customWidth="1"/>
    <col min="12028" max="12281" width="9.140625" style="9"/>
    <col min="12282" max="12282" width="9.85546875" style="9" bestFit="1" customWidth="1"/>
    <col min="12283" max="12283" width="11.7109375" style="9" bestFit="1" customWidth="1"/>
    <col min="12284" max="12537" width="9.140625" style="9"/>
    <col min="12538" max="12538" width="9.85546875" style="9" bestFit="1" customWidth="1"/>
    <col min="12539" max="12539" width="11.7109375" style="9" bestFit="1" customWidth="1"/>
    <col min="12540" max="12793" width="9.140625" style="9"/>
    <col min="12794" max="12794" width="9.85546875" style="9" bestFit="1" customWidth="1"/>
    <col min="12795" max="12795" width="11.7109375" style="9" bestFit="1" customWidth="1"/>
    <col min="12796" max="13049" width="9.140625" style="9"/>
    <col min="13050" max="13050" width="9.85546875" style="9" bestFit="1" customWidth="1"/>
    <col min="13051" max="13051" width="11.7109375" style="9" bestFit="1" customWidth="1"/>
    <col min="13052" max="13305" width="9.140625" style="9"/>
    <col min="13306" max="13306" width="9.85546875" style="9" bestFit="1" customWidth="1"/>
    <col min="13307" max="13307" width="11.7109375" style="9" bestFit="1" customWidth="1"/>
    <col min="13308" max="13561" width="9.140625" style="9"/>
    <col min="13562" max="13562" width="9.85546875" style="9" bestFit="1" customWidth="1"/>
    <col min="13563" max="13563" width="11.7109375" style="9" bestFit="1" customWidth="1"/>
    <col min="13564" max="13817" width="9.140625" style="9"/>
    <col min="13818" max="13818" width="9.85546875" style="9" bestFit="1" customWidth="1"/>
    <col min="13819" max="13819" width="11.7109375" style="9" bestFit="1" customWidth="1"/>
    <col min="13820" max="14073" width="9.140625" style="9"/>
    <col min="14074" max="14074" width="9.85546875" style="9" bestFit="1" customWidth="1"/>
    <col min="14075" max="14075" width="11.7109375" style="9" bestFit="1" customWidth="1"/>
    <col min="14076" max="14329" width="9.140625" style="9"/>
    <col min="14330" max="14330" width="9.85546875" style="9" bestFit="1" customWidth="1"/>
    <col min="14331" max="14331" width="11.7109375" style="9" bestFit="1" customWidth="1"/>
    <col min="14332" max="14585" width="9.140625" style="9"/>
    <col min="14586" max="14586" width="9.85546875" style="9" bestFit="1" customWidth="1"/>
    <col min="14587" max="14587" width="11.7109375" style="9" bestFit="1" customWidth="1"/>
    <col min="14588" max="14841" width="9.140625" style="9"/>
    <col min="14842" max="14842" width="9.85546875" style="9" bestFit="1" customWidth="1"/>
    <col min="14843" max="14843" width="11.7109375" style="9" bestFit="1" customWidth="1"/>
    <col min="14844" max="15097" width="9.140625" style="9"/>
    <col min="15098" max="15098" width="9.85546875" style="9" bestFit="1" customWidth="1"/>
    <col min="15099" max="15099" width="11.7109375" style="9" bestFit="1" customWidth="1"/>
    <col min="15100" max="15353" width="9.140625" style="9"/>
    <col min="15354" max="15354" width="9.85546875" style="9" bestFit="1" customWidth="1"/>
    <col min="15355" max="15355" width="11.7109375" style="9" bestFit="1" customWidth="1"/>
    <col min="15356" max="15609" width="9.140625" style="9"/>
    <col min="15610" max="15610" width="9.85546875" style="9" bestFit="1" customWidth="1"/>
    <col min="15611" max="15611" width="11.7109375" style="9" bestFit="1" customWidth="1"/>
    <col min="15612" max="15865" width="9.140625" style="9"/>
    <col min="15866" max="15866" width="9.85546875" style="9" bestFit="1" customWidth="1"/>
    <col min="15867" max="15867" width="11.7109375" style="9" bestFit="1" customWidth="1"/>
    <col min="15868" max="16121" width="9.140625" style="9"/>
    <col min="16122" max="16122" width="9.85546875" style="9" bestFit="1" customWidth="1"/>
    <col min="16123" max="16123" width="11.7109375" style="9" bestFit="1" customWidth="1"/>
    <col min="16124" max="16369" width="9.140625" style="9"/>
    <col min="16370" max="16384" width="9.140625" style="9" customWidth="1"/>
  </cols>
  <sheetData>
    <row r="1" spans="1:20" x14ac:dyDescent="0.2">
      <c r="A1" s="225" t="s">
        <v>5</v>
      </c>
      <c r="B1" s="204"/>
      <c r="C1" s="204"/>
      <c r="D1" s="204"/>
      <c r="E1" s="204"/>
      <c r="F1" s="204"/>
      <c r="G1" s="204"/>
      <c r="H1" s="204"/>
      <c r="I1" s="204"/>
    </row>
    <row r="2" spans="1:20" x14ac:dyDescent="0.2">
      <c r="A2" s="228" t="s">
        <v>286</v>
      </c>
      <c r="B2" s="206"/>
      <c r="C2" s="206"/>
      <c r="D2" s="206"/>
      <c r="E2" s="206"/>
      <c r="F2" s="206"/>
      <c r="G2" s="206"/>
      <c r="H2" s="206"/>
      <c r="I2" s="206"/>
    </row>
    <row r="3" spans="1:20" x14ac:dyDescent="0.2">
      <c r="A3" s="215" t="s">
        <v>14</v>
      </c>
      <c r="B3" s="216"/>
      <c r="C3" s="216"/>
      <c r="D3" s="216"/>
      <c r="E3" s="216"/>
      <c r="F3" s="216"/>
      <c r="G3" s="216"/>
      <c r="H3" s="216"/>
      <c r="I3" s="216"/>
      <c r="J3" s="217"/>
      <c r="K3" s="217"/>
    </row>
    <row r="4" spans="1:20" x14ac:dyDescent="0.2">
      <c r="A4" s="218" t="s">
        <v>280</v>
      </c>
      <c r="B4" s="219"/>
      <c r="C4" s="219"/>
      <c r="D4" s="219"/>
      <c r="E4" s="219"/>
      <c r="F4" s="219"/>
      <c r="G4" s="219"/>
      <c r="H4" s="219"/>
      <c r="I4" s="219"/>
      <c r="J4" s="220"/>
      <c r="K4" s="220"/>
    </row>
    <row r="5" spans="1:20" ht="27.75" customHeight="1" x14ac:dyDescent="0.2">
      <c r="A5" s="221" t="s">
        <v>2</v>
      </c>
      <c r="B5" s="222"/>
      <c r="C5" s="222"/>
      <c r="D5" s="222"/>
      <c r="E5" s="222"/>
      <c r="F5" s="222"/>
      <c r="G5" s="221" t="s">
        <v>6</v>
      </c>
      <c r="H5" s="223" t="s">
        <v>218</v>
      </c>
      <c r="I5" s="224"/>
      <c r="J5" s="223" t="s">
        <v>209</v>
      </c>
      <c r="K5" s="224"/>
    </row>
    <row r="6" spans="1:20" x14ac:dyDescent="0.2">
      <c r="A6" s="222"/>
      <c r="B6" s="222"/>
      <c r="C6" s="222"/>
      <c r="D6" s="222"/>
      <c r="E6" s="222"/>
      <c r="F6" s="222"/>
      <c r="G6" s="222"/>
      <c r="H6" s="32" t="s">
        <v>207</v>
      </c>
      <c r="I6" s="32" t="s">
        <v>208</v>
      </c>
      <c r="J6" s="32" t="s">
        <v>207</v>
      </c>
      <c r="K6" s="32" t="s">
        <v>208</v>
      </c>
    </row>
    <row r="7" spans="1:20" x14ac:dyDescent="0.2">
      <c r="A7" s="226">
        <v>1</v>
      </c>
      <c r="B7" s="227"/>
      <c r="C7" s="227"/>
      <c r="D7" s="227"/>
      <c r="E7" s="227"/>
      <c r="F7" s="227"/>
      <c r="G7" s="10">
        <v>2</v>
      </c>
      <c r="H7" s="32">
        <v>3</v>
      </c>
      <c r="I7" s="32">
        <v>4</v>
      </c>
      <c r="J7" s="32">
        <v>5</v>
      </c>
      <c r="K7" s="32">
        <v>6</v>
      </c>
    </row>
    <row r="8" spans="1:20" x14ac:dyDescent="0.2">
      <c r="A8" s="200" t="s">
        <v>223</v>
      </c>
      <c r="B8" s="201"/>
      <c r="C8" s="201"/>
      <c r="D8" s="201"/>
      <c r="E8" s="201"/>
      <c r="F8" s="201"/>
      <c r="G8" s="4">
        <v>1</v>
      </c>
      <c r="H8" s="26">
        <f>H9+H16</f>
        <v>10163409</v>
      </c>
      <c r="I8" s="26">
        <f>I9+I16</f>
        <v>3235245</v>
      </c>
      <c r="J8" s="26">
        <f>J9+J16</f>
        <v>11142649</v>
      </c>
      <c r="K8" s="26">
        <f>K9+K16</f>
        <v>3631680</v>
      </c>
      <c r="Q8" s="36"/>
      <c r="R8" s="36"/>
      <c r="S8" s="36"/>
      <c r="T8" s="36"/>
    </row>
    <row r="9" spans="1:20" x14ac:dyDescent="0.2">
      <c r="A9" s="201" t="s">
        <v>72</v>
      </c>
      <c r="B9" s="201"/>
      <c r="C9" s="201"/>
      <c r="D9" s="201"/>
      <c r="E9" s="201"/>
      <c r="F9" s="201"/>
      <c r="G9" s="8">
        <v>2</v>
      </c>
      <c r="H9" s="29">
        <f>SUM(H10:H15)</f>
        <v>7088054</v>
      </c>
      <c r="I9" s="29">
        <f>SUM(I10:I15)</f>
        <v>2319266</v>
      </c>
      <c r="J9" s="29">
        <f>SUM(J10:J15)</f>
        <v>7749322</v>
      </c>
      <c r="K9" s="29">
        <f>SUM(K10:K15)</f>
        <v>2552527</v>
      </c>
      <c r="Q9" s="36"/>
      <c r="R9" s="36"/>
      <c r="S9" s="36"/>
      <c r="T9" s="36"/>
    </row>
    <row r="10" spans="1:20" x14ac:dyDescent="0.2">
      <c r="A10" s="196" t="s">
        <v>73</v>
      </c>
      <c r="B10" s="196"/>
      <c r="C10" s="196"/>
      <c r="D10" s="196"/>
      <c r="E10" s="196"/>
      <c r="F10" s="196"/>
      <c r="G10" s="6">
        <v>3</v>
      </c>
      <c r="H10" s="28">
        <v>2571324</v>
      </c>
      <c r="I10" s="28">
        <v>826276</v>
      </c>
      <c r="J10" s="28">
        <v>3004884</v>
      </c>
      <c r="K10" s="28">
        <v>869933</v>
      </c>
      <c r="Q10" s="36"/>
      <c r="R10" s="36"/>
      <c r="S10" s="36"/>
      <c r="T10" s="36"/>
    </row>
    <row r="11" spans="1:20" x14ac:dyDescent="0.2">
      <c r="A11" s="196" t="s">
        <v>74</v>
      </c>
      <c r="B11" s="196"/>
      <c r="C11" s="196"/>
      <c r="D11" s="196"/>
      <c r="E11" s="196"/>
      <c r="F11" s="196"/>
      <c r="G11" s="6">
        <v>4</v>
      </c>
      <c r="H11" s="28">
        <v>3803557</v>
      </c>
      <c r="I11" s="28">
        <v>1262495</v>
      </c>
      <c r="J11" s="28">
        <v>3838115</v>
      </c>
      <c r="K11" s="28">
        <v>1304228</v>
      </c>
      <c r="Q11" s="36"/>
      <c r="R11" s="36"/>
      <c r="S11" s="36"/>
      <c r="T11" s="36"/>
    </row>
    <row r="12" spans="1:20" x14ac:dyDescent="0.2">
      <c r="A12" s="196" t="s">
        <v>75</v>
      </c>
      <c r="B12" s="196"/>
      <c r="C12" s="196"/>
      <c r="D12" s="196"/>
      <c r="E12" s="196"/>
      <c r="F12" s="196"/>
      <c r="G12" s="6">
        <v>5</v>
      </c>
      <c r="H12" s="28">
        <v>713173</v>
      </c>
      <c r="I12" s="28">
        <v>230495</v>
      </c>
      <c r="J12" s="28">
        <v>906323</v>
      </c>
      <c r="K12" s="28">
        <v>378366</v>
      </c>
      <c r="Q12" s="36"/>
      <c r="R12" s="36"/>
      <c r="S12" s="36"/>
      <c r="T12" s="36"/>
    </row>
    <row r="13" spans="1:20" x14ac:dyDescent="0.2">
      <c r="A13" s="196" t="s">
        <v>76</v>
      </c>
      <c r="B13" s="196"/>
      <c r="C13" s="196"/>
      <c r="D13" s="196"/>
      <c r="E13" s="196"/>
      <c r="F13" s="196"/>
      <c r="G13" s="6">
        <v>6</v>
      </c>
      <c r="H13" s="28">
        <v>0</v>
      </c>
      <c r="I13" s="28">
        <v>0</v>
      </c>
      <c r="J13" s="28">
        <v>0</v>
      </c>
      <c r="K13" s="28">
        <v>0</v>
      </c>
      <c r="Q13" s="36"/>
      <c r="R13" s="36"/>
      <c r="S13" s="36"/>
      <c r="T13" s="36"/>
    </row>
    <row r="14" spans="1:20" x14ac:dyDescent="0.2">
      <c r="A14" s="196" t="s">
        <v>77</v>
      </c>
      <c r="B14" s="196"/>
      <c r="C14" s="196"/>
      <c r="D14" s="196"/>
      <c r="E14" s="196"/>
      <c r="F14" s="196"/>
      <c r="G14" s="6">
        <v>7</v>
      </c>
      <c r="H14" s="28">
        <v>0</v>
      </c>
      <c r="I14" s="28">
        <v>0</v>
      </c>
      <c r="J14" s="28">
        <v>0</v>
      </c>
      <c r="K14" s="28">
        <v>0</v>
      </c>
      <c r="Q14" s="36"/>
      <c r="R14" s="36"/>
      <c r="S14" s="36"/>
      <c r="T14" s="36"/>
    </row>
    <row r="15" spans="1:20" x14ac:dyDescent="0.2">
      <c r="A15" s="196" t="s">
        <v>78</v>
      </c>
      <c r="B15" s="196"/>
      <c r="C15" s="196"/>
      <c r="D15" s="196"/>
      <c r="E15" s="196"/>
      <c r="F15" s="196"/>
      <c r="G15" s="6">
        <v>8</v>
      </c>
      <c r="H15" s="28">
        <v>0</v>
      </c>
      <c r="I15" s="28">
        <v>0</v>
      </c>
      <c r="J15" s="28">
        <v>0</v>
      </c>
      <c r="K15" s="28">
        <v>0</v>
      </c>
      <c r="Q15" s="36"/>
      <c r="R15" s="36"/>
      <c r="S15" s="36"/>
      <c r="T15" s="36"/>
    </row>
    <row r="16" spans="1:20" x14ac:dyDescent="0.2">
      <c r="A16" s="201" t="s">
        <v>79</v>
      </c>
      <c r="B16" s="201"/>
      <c r="C16" s="201"/>
      <c r="D16" s="201"/>
      <c r="E16" s="201"/>
      <c r="F16" s="201"/>
      <c r="G16" s="8">
        <v>9</v>
      </c>
      <c r="H16" s="29">
        <f>H17+H18+H19</f>
        <v>3075355</v>
      </c>
      <c r="I16" s="29">
        <f>I17+I18+I19</f>
        <v>915979</v>
      </c>
      <c r="J16" s="29">
        <f>J17+J18+J19</f>
        <v>3393327</v>
      </c>
      <c r="K16" s="29">
        <f>K17+K18+K19</f>
        <v>1079153</v>
      </c>
      <c r="Q16" s="36"/>
      <c r="R16" s="36"/>
      <c r="S16" s="36"/>
      <c r="T16" s="36"/>
    </row>
    <row r="17" spans="1:20" x14ac:dyDescent="0.2">
      <c r="A17" s="196" t="s">
        <v>80</v>
      </c>
      <c r="B17" s="196"/>
      <c r="C17" s="196"/>
      <c r="D17" s="196"/>
      <c r="E17" s="196"/>
      <c r="F17" s="196"/>
      <c r="G17" s="6">
        <v>10</v>
      </c>
      <c r="H17" s="28">
        <v>0</v>
      </c>
      <c r="I17" s="28">
        <v>0</v>
      </c>
      <c r="J17" s="28">
        <v>0</v>
      </c>
      <c r="K17" s="28">
        <v>0</v>
      </c>
      <c r="Q17" s="36"/>
      <c r="R17" s="36"/>
      <c r="S17" s="36"/>
      <c r="T17" s="36"/>
    </row>
    <row r="18" spans="1:20" x14ac:dyDescent="0.2">
      <c r="A18" s="196" t="s">
        <v>81</v>
      </c>
      <c r="B18" s="196"/>
      <c r="C18" s="196"/>
      <c r="D18" s="196"/>
      <c r="E18" s="196"/>
      <c r="F18" s="196"/>
      <c r="G18" s="6">
        <v>11</v>
      </c>
      <c r="H18" s="28">
        <v>1822434</v>
      </c>
      <c r="I18" s="28">
        <v>526356</v>
      </c>
      <c r="J18" s="28">
        <v>1798268</v>
      </c>
      <c r="K18" s="28">
        <v>570194</v>
      </c>
      <c r="Q18" s="36"/>
      <c r="R18" s="36"/>
      <c r="S18" s="36"/>
      <c r="T18" s="36"/>
    </row>
    <row r="19" spans="1:20" x14ac:dyDescent="0.2">
      <c r="A19" s="196" t="s">
        <v>82</v>
      </c>
      <c r="B19" s="196"/>
      <c r="C19" s="196"/>
      <c r="D19" s="196"/>
      <c r="E19" s="196"/>
      <c r="F19" s="196"/>
      <c r="G19" s="6">
        <v>12</v>
      </c>
      <c r="H19" s="28">
        <v>1252921</v>
      </c>
      <c r="I19" s="28">
        <v>389623</v>
      </c>
      <c r="J19" s="28">
        <v>1595059</v>
      </c>
      <c r="K19" s="28">
        <v>508959</v>
      </c>
      <c r="Q19" s="36"/>
      <c r="R19" s="36"/>
      <c r="S19" s="36"/>
      <c r="T19" s="36"/>
    </row>
    <row r="20" spans="1:20" x14ac:dyDescent="0.2">
      <c r="A20" s="200" t="s">
        <v>83</v>
      </c>
      <c r="B20" s="201"/>
      <c r="C20" s="201"/>
      <c r="D20" s="201"/>
      <c r="E20" s="201"/>
      <c r="F20" s="201"/>
      <c r="G20" s="4">
        <v>13</v>
      </c>
      <c r="H20" s="26">
        <f>H21+H24+H28+H29+H30+H33+H34</f>
        <v>9924337</v>
      </c>
      <c r="I20" s="26">
        <f>I21+I24+I28+I29+I30+I33+I34</f>
        <v>3262328</v>
      </c>
      <c r="J20" s="26">
        <f>J21+J24+J28+J29+J30+J33+J34</f>
        <v>10979003</v>
      </c>
      <c r="K20" s="26">
        <f>K21+K24+K28+K29+K30+K33+K34</f>
        <v>3475424</v>
      </c>
      <c r="L20" s="97"/>
      <c r="Q20" s="36"/>
      <c r="R20" s="36"/>
      <c r="S20" s="36"/>
      <c r="T20" s="36"/>
    </row>
    <row r="21" spans="1:20" x14ac:dyDescent="0.2">
      <c r="A21" s="201" t="s">
        <v>84</v>
      </c>
      <c r="B21" s="201"/>
      <c r="C21" s="201"/>
      <c r="D21" s="201"/>
      <c r="E21" s="201"/>
      <c r="F21" s="201"/>
      <c r="G21" s="8">
        <v>14</v>
      </c>
      <c r="H21" s="29">
        <f>H22+H23</f>
        <v>2820016</v>
      </c>
      <c r="I21" s="29">
        <f>I22+I23</f>
        <v>1043924</v>
      </c>
      <c r="J21" s="29">
        <f>J22+J23</f>
        <v>3048526</v>
      </c>
      <c r="K21" s="29">
        <f>K22+K23</f>
        <v>896785</v>
      </c>
      <c r="L21" s="97"/>
      <c r="Q21" s="36"/>
      <c r="R21" s="36"/>
      <c r="S21" s="36"/>
      <c r="T21" s="36"/>
    </row>
    <row r="22" spans="1:20" x14ac:dyDescent="0.2">
      <c r="A22" s="196" t="s">
        <v>85</v>
      </c>
      <c r="B22" s="196"/>
      <c r="C22" s="196"/>
      <c r="D22" s="196"/>
      <c r="E22" s="196"/>
      <c r="F22" s="196"/>
      <c r="G22" s="6">
        <v>15</v>
      </c>
      <c r="H22" s="28">
        <v>329229</v>
      </c>
      <c r="I22" s="28">
        <v>119255</v>
      </c>
      <c r="J22" s="28">
        <v>334587</v>
      </c>
      <c r="K22" s="28">
        <v>112777</v>
      </c>
      <c r="L22" s="97"/>
      <c r="Q22" s="36"/>
      <c r="R22" s="36"/>
      <c r="S22" s="36"/>
      <c r="T22" s="36"/>
    </row>
    <row r="23" spans="1:20" x14ac:dyDescent="0.2">
      <c r="A23" s="196" t="s">
        <v>86</v>
      </c>
      <c r="B23" s="196"/>
      <c r="C23" s="196"/>
      <c r="D23" s="196"/>
      <c r="E23" s="196"/>
      <c r="F23" s="196"/>
      <c r="G23" s="6">
        <v>16</v>
      </c>
      <c r="H23" s="28">
        <v>2490787</v>
      </c>
      <c r="I23" s="28">
        <v>924669</v>
      </c>
      <c r="J23" s="28">
        <v>2713939</v>
      </c>
      <c r="K23" s="28">
        <v>784008</v>
      </c>
      <c r="L23" s="97"/>
      <c r="Q23" s="36"/>
      <c r="R23" s="36"/>
      <c r="S23" s="36"/>
      <c r="T23" s="36"/>
    </row>
    <row r="24" spans="1:20" x14ac:dyDescent="0.2">
      <c r="A24" s="201" t="s">
        <v>221</v>
      </c>
      <c r="B24" s="201"/>
      <c r="C24" s="201"/>
      <c r="D24" s="201"/>
      <c r="E24" s="201"/>
      <c r="F24" s="201"/>
      <c r="G24" s="8">
        <v>17</v>
      </c>
      <c r="H24" s="29">
        <f>H25+H26+H27</f>
        <v>5087936</v>
      </c>
      <c r="I24" s="29">
        <f>I25+I26+I27</f>
        <v>1585814</v>
      </c>
      <c r="J24" s="29">
        <f>J25+J26+J27</f>
        <v>5504462</v>
      </c>
      <c r="K24" s="29">
        <f>K25+K26+K27</f>
        <v>1751694</v>
      </c>
      <c r="L24" s="97"/>
      <c r="Q24" s="36"/>
      <c r="R24" s="36"/>
      <c r="S24" s="36"/>
      <c r="T24" s="36"/>
    </row>
    <row r="25" spans="1:20" x14ac:dyDescent="0.2">
      <c r="A25" s="196" t="s">
        <v>87</v>
      </c>
      <c r="B25" s="196"/>
      <c r="C25" s="196"/>
      <c r="D25" s="196"/>
      <c r="E25" s="196"/>
      <c r="F25" s="196"/>
      <c r="G25" s="6">
        <v>18</v>
      </c>
      <c r="H25" s="28">
        <v>2909283</v>
      </c>
      <c r="I25" s="28">
        <v>914897</v>
      </c>
      <c r="J25" s="28">
        <v>3155174</v>
      </c>
      <c r="K25" s="28">
        <v>1004403</v>
      </c>
      <c r="L25" s="97"/>
      <c r="Q25" s="36"/>
      <c r="R25" s="36"/>
      <c r="S25" s="36"/>
      <c r="T25" s="36"/>
    </row>
    <row r="26" spans="1:20" x14ac:dyDescent="0.2">
      <c r="A26" s="196" t="s">
        <v>88</v>
      </c>
      <c r="B26" s="196"/>
      <c r="C26" s="196"/>
      <c r="D26" s="196"/>
      <c r="E26" s="196"/>
      <c r="F26" s="196"/>
      <c r="G26" s="6">
        <v>19</v>
      </c>
      <c r="H26" s="28">
        <v>1484940</v>
      </c>
      <c r="I26" s="28">
        <v>455282</v>
      </c>
      <c r="J26" s="28">
        <v>1593958</v>
      </c>
      <c r="K26" s="28">
        <v>504504</v>
      </c>
      <c r="L26" s="97"/>
      <c r="Q26" s="36"/>
      <c r="R26" s="36"/>
      <c r="S26" s="36"/>
      <c r="T26" s="36"/>
    </row>
    <row r="27" spans="1:20" x14ac:dyDescent="0.2">
      <c r="A27" s="196" t="s">
        <v>89</v>
      </c>
      <c r="B27" s="196"/>
      <c r="C27" s="196"/>
      <c r="D27" s="196"/>
      <c r="E27" s="196"/>
      <c r="F27" s="196"/>
      <c r="G27" s="6">
        <v>20</v>
      </c>
      <c r="H27" s="28">
        <v>693713</v>
      </c>
      <c r="I27" s="28">
        <v>215635</v>
      </c>
      <c r="J27" s="28">
        <v>755330</v>
      </c>
      <c r="K27" s="28">
        <v>242787</v>
      </c>
      <c r="L27" s="97"/>
      <c r="Q27" s="36"/>
      <c r="R27" s="36"/>
      <c r="S27" s="36"/>
      <c r="T27" s="36"/>
    </row>
    <row r="28" spans="1:20" x14ac:dyDescent="0.2">
      <c r="A28" s="196" t="s">
        <v>90</v>
      </c>
      <c r="B28" s="196"/>
      <c r="C28" s="196"/>
      <c r="D28" s="196"/>
      <c r="E28" s="196"/>
      <c r="F28" s="196"/>
      <c r="G28" s="6">
        <v>21</v>
      </c>
      <c r="H28" s="28">
        <v>853814</v>
      </c>
      <c r="I28" s="28">
        <v>301850</v>
      </c>
      <c r="J28" s="28">
        <v>975949</v>
      </c>
      <c r="K28" s="28">
        <v>333258</v>
      </c>
      <c r="L28" s="97"/>
      <c r="Q28" s="36"/>
      <c r="R28" s="36"/>
      <c r="S28" s="36"/>
      <c r="T28" s="36"/>
    </row>
    <row r="29" spans="1:20" x14ac:dyDescent="0.2">
      <c r="A29" s="196" t="s">
        <v>91</v>
      </c>
      <c r="B29" s="196"/>
      <c r="C29" s="196"/>
      <c r="D29" s="196"/>
      <c r="E29" s="196"/>
      <c r="F29" s="196"/>
      <c r="G29" s="6">
        <v>22</v>
      </c>
      <c r="H29" s="28">
        <v>1114056</v>
      </c>
      <c r="I29" s="28">
        <v>329198</v>
      </c>
      <c r="J29" s="28">
        <v>1389929</v>
      </c>
      <c r="K29" s="28">
        <v>511968</v>
      </c>
      <c r="L29" s="97"/>
      <c r="Q29" s="36"/>
      <c r="R29" s="36"/>
      <c r="S29" s="36"/>
      <c r="T29" s="36"/>
    </row>
    <row r="30" spans="1:20" x14ac:dyDescent="0.2">
      <c r="A30" s="201" t="s">
        <v>92</v>
      </c>
      <c r="B30" s="201"/>
      <c r="C30" s="201"/>
      <c r="D30" s="201"/>
      <c r="E30" s="201"/>
      <c r="F30" s="201"/>
      <c r="G30" s="8">
        <v>23</v>
      </c>
      <c r="H30" s="29">
        <f>H31+H32</f>
        <v>41873</v>
      </c>
      <c r="I30" s="29">
        <f>I31+I32</f>
        <v>0</v>
      </c>
      <c r="J30" s="29">
        <f>J31+J32</f>
        <v>20000</v>
      </c>
      <c r="K30" s="29">
        <f>K31+K32</f>
        <v>-30000</v>
      </c>
      <c r="L30" s="97"/>
      <c r="Q30" s="36"/>
      <c r="R30" s="36"/>
      <c r="S30" s="36"/>
      <c r="T30" s="36"/>
    </row>
    <row r="31" spans="1:20" x14ac:dyDescent="0.2">
      <c r="A31" s="196" t="s">
        <v>93</v>
      </c>
      <c r="B31" s="196"/>
      <c r="C31" s="196"/>
      <c r="D31" s="196"/>
      <c r="E31" s="196"/>
      <c r="F31" s="196"/>
      <c r="G31" s="6">
        <v>24</v>
      </c>
      <c r="H31" s="28">
        <v>0</v>
      </c>
      <c r="I31" s="28">
        <v>0</v>
      </c>
      <c r="J31" s="28">
        <v>0</v>
      </c>
      <c r="K31" s="28">
        <v>0</v>
      </c>
      <c r="L31" s="97"/>
      <c r="Q31" s="36"/>
      <c r="R31" s="36"/>
      <c r="S31" s="36"/>
      <c r="T31" s="36"/>
    </row>
    <row r="32" spans="1:20" x14ac:dyDescent="0.2">
      <c r="A32" s="196" t="s">
        <v>94</v>
      </c>
      <c r="B32" s="196"/>
      <c r="C32" s="196"/>
      <c r="D32" s="196"/>
      <c r="E32" s="196"/>
      <c r="F32" s="196"/>
      <c r="G32" s="6">
        <v>25</v>
      </c>
      <c r="H32" s="28">
        <v>41873</v>
      </c>
      <c r="I32" s="28">
        <v>0</v>
      </c>
      <c r="J32" s="28">
        <v>20000</v>
      </c>
      <c r="K32" s="28">
        <v>-30000</v>
      </c>
      <c r="Q32" s="36"/>
      <c r="R32" s="36"/>
      <c r="S32" s="36"/>
      <c r="T32" s="36"/>
    </row>
    <row r="33" spans="1:20" x14ac:dyDescent="0.2">
      <c r="A33" s="196" t="s">
        <v>95</v>
      </c>
      <c r="B33" s="196"/>
      <c r="C33" s="196"/>
      <c r="D33" s="196"/>
      <c r="E33" s="196"/>
      <c r="F33" s="196"/>
      <c r="G33" s="6">
        <v>26</v>
      </c>
      <c r="H33" s="28">
        <v>0</v>
      </c>
      <c r="I33" s="28">
        <v>0</v>
      </c>
      <c r="J33" s="28">
        <v>0</v>
      </c>
      <c r="K33" s="28">
        <v>0</v>
      </c>
      <c r="Q33" s="36"/>
      <c r="R33" s="36"/>
      <c r="S33" s="36"/>
      <c r="T33" s="36"/>
    </row>
    <row r="34" spans="1:20" x14ac:dyDescent="0.2">
      <c r="A34" s="196" t="s">
        <v>96</v>
      </c>
      <c r="B34" s="196"/>
      <c r="C34" s="196"/>
      <c r="D34" s="196"/>
      <c r="E34" s="196"/>
      <c r="F34" s="196"/>
      <c r="G34" s="6">
        <v>27</v>
      </c>
      <c r="H34" s="28">
        <v>6642</v>
      </c>
      <c r="I34" s="28">
        <v>1542</v>
      </c>
      <c r="J34" s="28">
        <v>40137</v>
      </c>
      <c r="K34" s="28">
        <v>11719</v>
      </c>
      <c r="Q34" s="36"/>
      <c r="R34" s="36"/>
      <c r="S34" s="36"/>
      <c r="T34" s="36"/>
    </row>
    <row r="35" spans="1:20" x14ac:dyDescent="0.2">
      <c r="A35" s="200" t="s">
        <v>97</v>
      </c>
      <c r="B35" s="201"/>
      <c r="C35" s="201"/>
      <c r="D35" s="201"/>
      <c r="E35" s="201"/>
      <c r="F35" s="201"/>
      <c r="G35" s="4">
        <v>28</v>
      </c>
      <c r="H35" s="26">
        <f>SUM(H36:H41)</f>
        <v>995568</v>
      </c>
      <c r="I35" s="26">
        <f t="shared" ref="I35:K35" si="0">SUM(I36:I41)</f>
        <v>37919</v>
      </c>
      <c r="J35" s="26">
        <f t="shared" si="0"/>
        <v>483519</v>
      </c>
      <c r="K35" s="26">
        <f t="shared" si="0"/>
        <v>111137</v>
      </c>
      <c r="Q35" s="36"/>
      <c r="R35" s="36"/>
      <c r="S35" s="36"/>
      <c r="T35" s="36"/>
    </row>
    <row r="36" spans="1:20" x14ac:dyDescent="0.2">
      <c r="A36" s="196" t="s">
        <v>98</v>
      </c>
      <c r="B36" s="196"/>
      <c r="C36" s="196"/>
      <c r="D36" s="196"/>
      <c r="E36" s="196"/>
      <c r="F36" s="196"/>
      <c r="G36" s="6">
        <v>29</v>
      </c>
      <c r="H36" s="28">
        <v>958709</v>
      </c>
      <c r="I36" s="28">
        <v>1396</v>
      </c>
      <c r="J36" s="28">
        <v>420648</v>
      </c>
      <c r="K36" s="28">
        <v>101553</v>
      </c>
      <c r="Q36" s="36"/>
      <c r="R36" s="36"/>
      <c r="S36" s="36"/>
      <c r="T36" s="36"/>
    </row>
    <row r="37" spans="1:20" x14ac:dyDescent="0.2">
      <c r="A37" s="196" t="s">
        <v>99</v>
      </c>
      <c r="B37" s="196"/>
      <c r="C37" s="196"/>
      <c r="D37" s="196"/>
      <c r="E37" s="196"/>
      <c r="F37" s="196"/>
      <c r="G37" s="6">
        <v>30</v>
      </c>
      <c r="H37" s="28">
        <v>28285</v>
      </c>
      <c r="I37" s="28">
        <v>33233</v>
      </c>
      <c r="J37" s="28">
        <v>60253</v>
      </c>
      <c r="K37" s="28">
        <v>9348</v>
      </c>
      <c r="Q37" s="36"/>
      <c r="R37" s="36"/>
      <c r="S37" s="36"/>
      <c r="T37" s="36"/>
    </row>
    <row r="38" spans="1:20" x14ac:dyDescent="0.2">
      <c r="A38" s="196" t="s">
        <v>100</v>
      </c>
      <c r="B38" s="196"/>
      <c r="C38" s="196"/>
      <c r="D38" s="196"/>
      <c r="E38" s="196"/>
      <c r="F38" s="196"/>
      <c r="G38" s="6">
        <v>31</v>
      </c>
      <c r="H38" s="28">
        <v>0</v>
      </c>
      <c r="I38" s="28">
        <v>0</v>
      </c>
      <c r="J38" s="28">
        <v>0</v>
      </c>
      <c r="K38" s="28">
        <v>0</v>
      </c>
      <c r="Q38" s="36"/>
      <c r="R38" s="36"/>
      <c r="S38" s="36"/>
      <c r="T38" s="36"/>
    </row>
    <row r="39" spans="1:20" x14ac:dyDescent="0.2">
      <c r="A39" s="196" t="s">
        <v>101</v>
      </c>
      <c r="B39" s="196"/>
      <c r="C39" s="196"/>
      <c r="D39" s="196"/>
      <c r="E39" s="196"/>
      <c r="F39" s="196"/>
      <c r="G39" s="6">
        <v>32</v>
      </c>
      <c r="H39" s="28">
        <v>0</v>
      </c>
      <c r="I39" s="28">
        <v>0</v>
      </c>
      <c r="J39" s="28">
        <v>0</v>
      </c>
      <c r="K39" s="28">
        <v>0</v>
      </c>
      <c r="Q39" s="36"/>
      <c r="R39" s="36"/>
      <c r="S39" s="36"/>
      <c r="T39" s="36"/>
    </row>
    <row r="40" spans="1:20" x14ac:dyDescent="0.2">
      <c r="A40" s="196" t="s">
        <v>102</v>
      </c>
      <c r="B40" s="196"/>
      <c r="C40" s="196"/>
      <c r="D40" s="196"/>
      <c r="E40" s="196"/>
      <c r="F40" s="196"/>
      <c r="G40" s="6">
        <v>33</v>
      </c>
      <c r="H40" s="28">
        <v>0</v>
      </c>
      <c r="I40" s="28">
        <v>0</v>
      </c>
      <c r="J40" s="28">
        <v>0</v>
      </c>
      <c r="K40" s="28">
        <v>0</v>
      </c>
      <c r="Q40" s="36"/>
      <c r="R40" s="36"/>
      <c r="S40" s="36"/>
      <c r="T40" s="36"/>
    </row>
    <row r="41" spans="1:20" x14ac:dyDescent="0.2">
      <c r="A41" s="196" t="s">
        <v>103</v>
      </c>
      <c r="B41" s="196"/>
      <c r="C41" s="196"/>
      <c r="D41" s="196"/>
      <c r="E41" s="196"/>
      <c r="F41" s="196"/>
      <c r="G41" s="6">
        <v>34</v>
      </c>
      <c r="H41" s="28">
        <v>8574</v>
      </c>
      <c r="I41" s="28">
        <v>3290</v>
      </c>
      <c r="J41" s="28">
        <v>2618</v>
      </c>
      <c r="K41" s="28">
        <v>236</v>
      </c>
      <c r="Q41" s="36"/>
      <c r="R41" s="36"/>
      <c r="S41" s="36"/>
      <c r="T41" s="36"/>
    </row>
    <row r="42" spans="1:20" x14ac:dyDescent="0.2">
      <c r="A42" s="200" t="s">
        <v>104</v>
      </c>
      <c r="B42" s="201"/>
      <c r="C42" s="201"/>
      <c r="D42" s="201"/>
      <c r="E42" s="201"/>
      <c r="F42" s="201"/>
      <c r="G42" s="4">
        <v>35</v>
      </c>
      <c r="H42" s="26">
        <f>H43+H44+H45+H46+H47</f>
        <v>379780</v>
      </c>
      <c r="I42" s="26">
        <f>I43+I44+I45+I46+I47</f>
        <v>121590</v>
      </c>
      <c r="J42" s="26">
        <f>J43+J44+J45+J46+J47</f>
        <v>854692</v>
      </c>
      <c r="K42" s="26">
        <f>K43+K44+K45+K46+K47</f>
        <v>176768</v>
      </c>
      <c r="Q42" s="36"/>
      <c r="R42" s="36"/>
      <c r="S42" s="36"/>
      <c r="T42" s="36"/>
    </row>
    <row r="43" spans="1:20" x14ac:dyDescent="0.2">
      <c r="A43" s="196" t="s">
        <v>105</v>
      </c>
      <c r="B43" s="196"/>
      <c r="C43" s="196"/>
      <c r="D43" s="196"/>
      <c r="E43" s="196"/>
      <c r="F43" s="196"/>
      <c r="G43" s="6">
        <v>36</v>
      </c>
      <c r="H43" s="28">
        <v>164</v>
      </c>
      <c r="I43" s="28">
        <v>17</v>
      </c>
      <c r="J43" s="28">
        <v>627</v>
      </c>
      <c r="K43" s="28">
        <v>457</v>
      </c>
      <c r="Q43" s="36"/>
      <c r="R43" s="36"/>
      <c r="S43" s="36"/>
      <c r="T43" s="36"/>
    </row>
    <row r="44" spans="1:20" ht="12.75" customHeight="1" x14ac:dyDescent="0.2">
      <c r="A44" s="196" t="s">
        <v>106</v>
      </c>
      <c r="B44" s="196"/>
      <c r="C44" s="196"/>
      <c r="D44" s="196"/>
      <c r="E44" s="196"/>
      <c r="F44" s="196"/>
      <c r="G44" s="6">
        <v>37</v>
      </c>
      <c r="H44" s="28">
        <v>78046</v>
      </c>
      <c r="I44" s="28">
        <v>78046</v>
      </c>
      <c r="J44" s="28">
        <v>145121</v>
      </c>
      <c r="K44" s="28">
        <v>39520</v>
      </c>
      <c r="Q44" s="36"/>
      <c r="R44" s="36"/>
      <c r="S44" s="36"/>
      <c r="T44" s="36"/>
    </row>
    <row r="45" spans="1:20" ht="13.15" customHeight="1" x14ac:dyDescent="0.2">
      <c r="A45" s="196" t="s">
        <v>107</v>
      </c>
      <c r="B45" s="196"/>
      <c r="C45" s="196"/>
      <c r="D45" s="196"/>
      <c r="E45" s="196"/>
      <c r="F45" s="196"/>
      <c r="G45" s="6">
        <v>38</v>
      </c>
      <c r="H45" s="28">
        <v>301570</v>
      </c>
      <c r="I45" s="28">
        <v>42690</v>
      </c>
      <c r="J45" s="28">
        <v>708944</v>
      </c>
      <c r="K45" s="28">
        <v>136791</v>
      </c>
      <c r="Q45" s="36"/>
      <c r="R45" s="36"/>
      <c r="S45" s="36"/>
      <c r="T45" s="36"/>
    </row>
    <row r="46" spans="1:20" x14ac:dyDescent="0.2">
      <c r="A46" s="196" t="s">
        <v>108</v>
      </c>
      <c r="B46" s="196"/>
      <c r="C46" s="196"/>
      <c r="D46" s="196"/>
      <c r="E46" s="196"/>
      <c r="F46" s="196"/>
      <c r="G46" s="6">
        <v>39</v>
      </c>
      <c r="H46" s="28">
        <v>0</v>
      </c>
      <c r="I46" s="28">
        <v>0</v>
      </c>
      <c r="J46" s="28">
        <v>0</v>
      </c>
      <c r="K46" s="28">
        <v>0</v>
      </c>
      <c r="Q46" s="36"/>
      <c r="R46" s="36"/>
      <c r="S46" s="36"/>
      <c r="T46" s="36"/>
    </row>
    <row r="47" spans="1:20" x14ac:dyDescent="0.2">
      <c r="A47" s="196" t="s">
        <v>109</v>
      </c>
      <c r="B47" s="196"/>
      <c r="C47" s="196"/>
      <c r="D47" s="196"/>
      <c r="E47" s="196"/>
      <c r="F47" s="196"/>
      <c r="G47" s="6">
        <v>40</v>
      </c>
      <c r="H47" s="28">
        <v>0</v>
      </c>
      <c r="I47" s="28">
        <v>837</v>
      </c>
      <c r="J47" s="28">
        <v>0</v>
      </c>
      <c r="K47" s="28">
        <v>0</v>
      </c>
      <c r="Q47" s="36"/>
      <c r="R47" s="36"/>
      <c r="S47" s="36"/>
      <c r="T47" s="36"/>
    </row>
    <row r="48" spans="1:20" x14ac:dyDescent="0.2">
      <c r="A48" s="200" t="s">
        <v>110</v>
      </c>
      <c r="B48" s="201"/>
      <c r="C48" s="201"/>
      <c r="D48" s="201"/>
      <c r="E48" s="201"/>
      <c r="F48" s="201"/>
      <c r="G48" s="4">
        <v>41</v>
      </c>
      <c r="H48" s="26">
        <f>H8+H35</f>
        <v>11158977</v>
      </c>
      <c r="I48" s="26">
        <f>I8+I35</f>
        <v>3273164</v>
      </c>
      <c r="J48" s="26">
        <f>J8+J35</f>
        <v>11626168</v>
      </c>
      <c r="K48" s="26">
        <f>K8+K35</f>
        <v>3742817</v>
      </c>
      <c r="Q48" s="36"/>
      <c r="R48" s="36"/>
      <c r="S48" s="36"/>
      <c r="T48" s="36"/>
    </row>
    <row r="49" spans="1:20" x14ac:dyDescent="0.2">
      <c r="A49" s="200" t="s">
        <v>111</v>
      </c>
      <c r="B49" s="201"/>
      <c r="C49" s="201"/>
      <c r="D49" s="201"/>
      <c r="E49" s="201"/>
      <c r="F49" s="201"/>
      <c r="G49" s="4">
        <v>42</v>
      </c>
      <c r="H49" s="26">
        <f>H42+H20</f>
        <v>10304117</v>
      </c>
      <c r="I49" s="26">
        <f>I42+I20</f>
        <v>3383918</v>
      </c>
      <c r="J49" s="26">
        <f>J42+J20</f>
        <v>11833695</v>
      </c>
      <c r="K49" s="26">
        <f>K42+K20</f>
        <v>3652192</v>
      </c>
      <c r="Q49" s="36"/>
      <c r="R49" s="36"/>
      <c r="S49" s="36"/>
      <c r="T49" s="36"/>
    </row>
    <row r="50" spans="1:20" x14ac:dyDescent="0.2">
      <c r="A50" s="202" t="s">
        <v>112</v>
      </c>
      <c r="B50" s="196"/>
      <c r="C50" s="196"/>
      <c r="D50" s="196"/>
      <c r="E50" s="196"/>
      <c r="F50" s="196"/>
      <c r="G50" s="5">
        <v>43</v>
      </c>
      <c r="H50" s="28">
        <v>0</v>
      </c>
      <c r="I50" s="28">
        <v>0</v>
      </c>
      <c r="J50" s="28">
        <v>0</v>
      </c>
      <c r="K50" s="28">
        <v>0</v>
      </c>
      <c r="Q50" s="36"/>
      <c r="R50" s="36"/>
      <c r="S50" s="36"/>
      <c r="T50" s="36"/>
    </row>
    <row r="51" spans="1:20" x14ac:dyDescent="0.2">
      <c r="A51" s="200" t="s">
        <v>113</v>
      </c>
      <c r="B51" s="201"/>
      <c r="C51" s="201"/>
      <c r="D51" s="201"/>
      <c r="E51" s="201"/>
      <c r="F51" s="201"/>
      <c r="G51" s="4">
        <v>44</v>
      </c>
      <c r="H51" s="26">
        <f>H48-H49+H50</f>
        <v>854860</v>
      </c>
      <c r="I51" s="26">
        <f>I48-I49+I50</f>
        <v>-110754</v>
      </c>
      <c r="J51" s="26">
        <f>J48-J49+J50</f>
        <v>-207527</v>
      </c>
      <c r="K51" s="26">
        <f>K48-K49+K50</f>
        <v>90625</v>
      </c>
      <c r="Q51" s="36"/>
      <c r="R51" s="36"/>
      <c r="S51" s="36"/>
      <c r="T51" s="36"/>
    </row>
    <row r="52" spans="1:20" x14ac:dyDescent="0.2">
      <c r="A52" s="202" t="s">
        <v>114</v>
      </c>
      <c r="B52" s="196"/>
      <c r="C52" s="196"/>
      <c r="D52" s="196"/>
      <c r="E52" s="196"/>
      <c r="F52" s="196"/>
      <c r="G52" s="5">
        <v>45</v>
      </c>
      <c r="H52" s="28">
        <v>0</v>
      </c>
      <c r="I52" s="28">
        <v>0</v>
      </c>
      <c r="J52" s="28">
        <v>0</v>
      </c>
      <c r="K52" s="28">
        <v>0</v>
      </c>
      <c r="Q52" s="36"/>
      <c r="R52" s="36"/>
      <c r="S52" s="36"/>
      <c r="T52" s="36"/>
    </row>
    <row r="53" spans="1:20" x14ac:dyDescent="0.2">
      <c r="A53" s="200" t="s">
        <v>115</v>
      </c>
      <c r="B53" s="201"/>
      <c r="C53" s="201"/>
      <c r="D53" s="201"/>
      <c r="E53" s="201"/>
      <c r="F53" s="201"/>
      <c r="G53" s="4">
        <v>46</v>
      </c>
      <c r="H53" s="26">
        <f>H51-H52</f>
        <v>854860</v>
      </c>
      <c r="I53" s="26">
        <f>I51-I52</f>
        <v>-110754</v>
      </c>
      <c r="J53" s="26">
        <f>J51-J52</f>
        <v>-207527</v>
      </c>
      <c r="K53" s="26">
        <f>K51-K52</f>
        <v>90625</v>
      </c>
      <c r="Q53" s="36"/>
      <c r="R53" s="36"/>
      <c r="S53" s="36"/>
      <c r="T53" s="36"/>
    </row>
    <row r="54" spans="1:20" ht="12.75" customHeight="1" x14ac:dyDescent="0.2">
      <c r="A54" s="202" t="s">
        <v>116</v>
      </c>
      <c r="B54" s="196"/>
      <c r="C54" s="196"/>
      <c r="D54" s="196"/>
      <c r="E54" s="196"/>
      <c r="F54" s="196"/>
      <c r="G54" s="5">
        <v>47</v>
      </c>
      <c r="H54" s="27">
        <v>0</v>
      </c>
      <c r="I54" s="27">
        <v>0</v>
      </c>
      <c r="J54" s="27">
        <v>0</v>
      </c>
      <c r="K54" s="27">
        <v>0</v>
      </c>
      <c r="Q54" s="36"/>
      <c r="R54" s="36"/>
      <c r="S54" s="36"/>
      <c r="T54" s="36"/>
    </row>
    <row r="55" spans="1:20" ht="12.75" customHeight="1" x14ac:dyDescent="0.2">
      <c r="A55" s="202" t="s">
        <v>117</v>
      </c>
      <c r="B55" s="196"/>
      <c r="C55" s="196"/>
      <c r="D55" s="196"/>
      <c r="E55" s="196"/>
      <c r="F55" s="196"/>
      <c r="G55" s="5">
        <v>48</v>
      </c>
      <c r="H55" s="27">
        <v>0</v>
      </c>
      <c r="I55" s="27">
        <v>0</v>
      </c>
      <c r="J55" s="27">
        <v>0</v>
      </c>
      <c r="K55" s="28">
        <v>0</v>
      </c>
      <c r="Q55" s="36"/>
      <c r="R55" s="36"/>
      <c r="S55" s="36"/>
      <c r="T55" s="36"/>
    </row>
    <row r="56" spans="1:20" ht="27" customHeight="1" x14ac:dyDescent="0.2">
      <c r="A56" s="202" t="s">
        <v>118</v>
      </c>
      <c r="B56" s="196"/>
      <c r="C56" s="196"/>
      <c r="D56" s="196"/>
      <c r="E56" s="196"/>
      <c r="F56" s="196"/>
      <c r="G56" s="5">
        <v>49</v>
      </c>
      <c r="H56" s="27">
        <v>0</v>
      </c>
      <c r="I56" s="27">
        <v>0</v>
      </c>
      <c r="J56" s="27">
        <v>0</v>
      </c>
      <c r="K56" s="28">
        <v>0</v>
      </c>
      <c r="Q56" s="36"/>
      <c r="R56" s="36"/>
      <c r="S56" s="36"/>
      <c r="T56" s="36"/>
    </row>
    <row r="57" spans="1:20" ht="18.600000000000001" customHeight="1" x14ac:dyDescent="0.2">
      <c r="A57" s="202" t="s">
        <v>119</v>
      </c>
      <c r="B57" s="196"/>
      <c r="C57" s="196"/>
      <c r="D57" s="196"/>
      <c r="E57" s="196"/>
      <c r="F57" s="196"/>
      <c r="G57" s="5">
        <v>50</v>
      </c>
      <c r="H57" s="27">
        <v>0</v>
      </c>
      <c r="I57" s="27">
        <v>0</v>
      </c>
      <c r="J57" s="27">
        <v>528686</v>
      </c>
      <c r="K57" s="28">
        <v>7163</v>
      </c>
      <c r="Q57" s="36"/>
      <c r="R57" s="36"/>
      <c r="S57" s="36"/>
      <c r="T57" s="36"/>
    </row>
    <row r="58" spans="1:20" ht="13.15" customHeight="1" x14ac:dyDescent="0.2">
      <c r="A58" s="202" t="s">
        <v>120</v>
      </c>
      <c r="B58" s="196"/>
      <c r="C58" s="196"/>
      <c r="D58" s="196"/>
      <c r="E58" s="196"/>
      <c r="F58" s="196"/>
      <c r="G58" s="5">
        <v>51</v>
      </c>
      <c r="H58" s="27">
        <v>0</v>
      </c>
      <c r="I58" s="27">
        <v>0</v>
      </c>
      <c r="J58" s="27">
        <v>0</v>
      </c>
      <c r="K58" s="27">
        <v>0</v>
      </c>
      <c r="Q58" s="36"/>
      <c r="R58" s="36"/>
      <c r="S58" s="36"/>
      <c r="T58" s="36"/>
    </row>
    <row r="59" spans="1:20" x14ac:dyDescent="0.2">
      <c r="A59" s="202" t="s">
        <v>121</v>
      </c>
      <c r="B59" s="196"/>
      <c r="C59" s="196"/>
      <c r="D59" s="196"/>
      <c r="E59" s="196"/>
      <c r="F59" s="196"/>
      <c r="G59" s="5">
        <v>52</v>
      </c>
      <c r="H59" s="27">
        <v>0</v>
      </c>
      <c r="I59" s="27">
        <v>0</v>
      </c>
      <c r="J59" s="27">
        <v>0</v>
      </c>
      <c r="K59" s="28">
        <v>0</v>
      </c>
      <c r="Q59" s="36"/>
      <c r="R59" s="36"/>
      <c r="S59" s="36"/>
      <c r="T59" s="36"/>
    </row>
    <row r="60" spans="1:20" x14ac:dyDescent="0.2">
      <c r="A60" s="200" t="s">
        <v>122</v>
      </c>
      <c r="B60" s="201"/>
      <c r="C60" s="201"/>
      <c r="D60" s="201"/>
      <c r="E60" s="201"/>
      <c r="F60" s="201"/>
      <c r="G60" s="4">
        <v>53</v>
      </c>
      <c r="H60" s="26">
        <f>H54+H55+H56+H57+H58-H59</f>
        <v>0</v>
      </c>
      <c r="I60" s="26">
        <f t="shared" ref="I60:K60" si="1">I54+I55+I56+I57+I58-I59</f>
        <v>0</v>
      </c>
      <c r="J60" s="26">
        <f t="shared" si="1"/>
        <v>528686</v>
      </c>
      <c r="K60" s="26">
        <f t="shared" si="1"/>
        <v>7163</v>
      </c>
      <c r="Q60" s="36"/>
      <c r="R60" s="36"/>
      <c r="S60" s="36"/>
      <c r="T60" s="36"/>
    </row>
    <row r="61" spans="1:20" x14ac:dyDescent="0.2">
      <c r="A61" s="200" t="s">
        <v>123</v>
      </c>
      <c r="B61" s="201"/>
      <c r="C61" s="201"/>
      <c r="D61" s="201"/>
      <c r="E61" s="201"/>
      <c r="F61" s="201"/>
      <c r="G61" s="4">
        <v>54</v>
      </c>
      <c r="H61" s="26">
        <f>H53+H60</f>
        <v>854860</v>
      </c>
      <c r="I61" s="26">
        <f>I53+I60</f>
        <v>-110754</v>
      </c>
      <c r="J61" s="26">
        <f t="shared" ref="J61" si="2">J53+J60</f>
        <v>321159</v>
      </c>
      <c r="K61" s="26">
        <f>K53+K60</f>
        <v>97788</v>
      </c>
      <c r="Q61" s="36"/>
      <c r="R61" s="36"/>
      <c r="S61" s="36"/>
      <c r="T61" s="36"/>
    </row>
    <row r="62" spans="1:20" x14ac:dyDescent="0.2">
      <c r="A62" s="202" t="s">
        <v>124</v>
      </c>
      <c r="B62" s="196"/>
      <c r="C62" s="196"/>
      <c r="D62" s="196"/>
      <c r="E62" s="196"/>
      <c r="F62" s="196"/>
      <c r="G62" s="5">
        <v>55</v>
      </c>
      <c r="H62" s="27">
        <v>0</v>
      </c>
      <c r="I62" s="27">
        <v>0</v>
      </c>
      <c r="J62" s="27">
        <v>0</v>
      </c>
      <c r="K62" s="27">
        <v>0</v>
      </c>
      <c r="Q62" s="36"/>
      <c r="R62" s="36"/>
      <c r="S62" s="36"/>
      <c r="T62" s="36"/>
    </row>
    <row r="63" spans="1:20" x14ac:dyDescent="0.2">
      <c r="A63" s="202" t="s">
        <v>69</v>
      </c>
      <c r="B63" s="196"/>
      <c r="C63" s="196"/>
      <c r="D63" s="196"/>
      <c r="E63" s="196"/>
      <c r="F63" s="196"/>
      <c r="G63" s="196"/>
      <c r="H63" s="196"/>
      <c r="I63" s="196"/>
      <c r="J63" s="33"/>
      <c r="K63" s="33"/>
      <c r="Q63" s="36"/>
      <c r="R63" s="36"/>
      <c r="S63" s="36"/>
      <c r="T63" s="36"/>
    </row>
    <row r="64" spans="1:20" x14ac:dyDescent="0.2">
      <c r="A64" s="202" t="s">
        <v>70</v>
      </c>
      <c r="B64" s="196"/>
      <c r="C64" s="196"/>
      <c r="D64" s="196"/>
      <c r="E64" s="196"/>
      <c r="F64" s="196"/>
      <c r="G64" s="5">
        <v>56</v>
      </c>
      <c r="H64" s="27">
        <v>0</v>
      </c>
      <c r="I64" s="27">
        <v>0</v>
      </c>
      <c r="J64" s="27">
        <v>0</v>
      </c>
      <c r="K64" s="27">
        <v>0</v>
      </c>
      <c r="Q64" s="36"/>
      <c r="R64" s="36"/>
      <c r="S64" s="36"/>
      <c r="T64" s="36"/>
    </row>
    <row r="65" spans="1:20" x14ac:dyDescent="0.2">
      <c r="A65" s="202" t="s">
        <v>71</v>
      </c>
      <c r="B65" s="196"/>
      <c r="C65" s="196"/>
      <c r="D65" s="196"/>
      <c r="E65" s="196"/>
      <c r="F65" s="196"/>
      <c r="G65" s="5">
        <v>57</v>
      </c>
      <c r="H65" s="27">
        <v>0</v>
      </c>
      <c r="I65" s="27">
        <v>0</v>
      </c>
      <c r="J65" s="27">
        <v>0</v>
      </c>
      <c r="K65" s="27">
        <v>0</v>
      </c>
      <c r="Q65" s="36"/>
      <c r="R65" s="36"/>
      <c r="S65" s="36"/>
      <c r="T65" s="36"/>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3"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1"/>
  <sheetViews>
    <sheetView zoomScaleNormal="100" zoomScaleSheetLayoutView="100" workbookViewId="0">
      <selection activeCell="A3" sqref="A3:I3"/>
    </sheetView>
  </sheetViews>
  <sheetFormatPr defaultColWidth="9.140625" defaultRowHeight="12.75" x14ac:dyDescent="0.2"/>
  <cols>
    <col min="1" max="7" width="9.140625" style="9"/>
    <col min="8" max="9" width="13" style="31" customWidth="1"/>
    <col min="10" max="11" width="9.140625" style="9"/>
    <col min="12" max="12" width="11.42578125" style="9" customWidth="1"/>
    <col min="13" max="16384" width="9.140625" style="9"/>
  </cols>
  <sheetData>
    <row r="1" spans="1:13" x14ac:dyDescent="0.2">
      <c r="A1" s="225" t="s">
        <v>7</v>
      </c>
      <c r="B1" s="230"/>
      <c r="C1" s="230"/>
      <c r="D1" s="230"/>
      <c r="E1" s="230"/>
      <c r="F1" s="230"/>
      <c r="G1" s="230"/>
      <c r="H1" s="230"/>
      <c r="I1" s="230"/>
    </row>
    <row r="2" spans="1:13" x14ac:dyDescent="0.2">
      <c r="A2" s="228" t="s">
        <v>286</v>
      </c>
      <c r="B2" s="206"/>
      <c r="C2" s="206"/>
      <c r="D2" s="206"/>
      <c r="E2" s="206"/>
      <c r="F2" s="206"/>
      <c r="G2" s="206"/>
      <c r="H2" s="206"/>
      <c r="I2" s="206"/>
    </row>
    <row r="3" spans="1:13" x14ac:dyDescent="0.2">
      <c r="A3" s="232" t="s">
        <v>14</v>
      </c>
      <c r="B3" s="233"/>
      <c r="C3" s="233"/>
      <c r="D3" s="233"/>
      <c r="E3" s="233"/>
      <c r="F3" s="233"/>
      <c r="G3" s="233"/>
      <c r="H3" s="233"/>
      <c r="I3" s="233"/>
    </row>
    <row r="4" spans="1:13" x14ac:dyDescent="0.2">
      <c r="A4" s="231" t="s">
        <v>280</v>
      </c>
      <c r="B4" s="198"/>
      <c r="C4" s="198"/>
      <c r="D4" s="198"/>
      <c r="E4" s="198"/>
      <c r="F4" s="198"/>
      <c r="G4" s="198"/>
      <c r="H4" s="198"/>
      <c r="I4" s="199"/>
    </row>
    <row r="5" spans="1:13" ht="33.75" x14ac:dyDescent="0.2">
      <c r="A5" s="221" t="s">
        <v>2</v>
      </c>
      <c r="B5" s="222"/>
      <c r="C5" s="222"/>
      <c r="D5" s="222"/>
      <c r="E5" s="222"/>
      <c r="F5" s="222"/>
      <c r="G5" s="12" t="s">
        <v>6</v>
      </c>
      <c r="H5" s="32" t="s">
        <v>218</v>
      </c>
      <c r="I5" s="32" t="s">
        <v>209</v>
      </c>
      <c r="L5" s="36"/>
      <c r="M5" s="36"/>
    </row>
    <row r="6" spans="1:13" x14ac:dyDescent="0.2">
      <c r="A6" s="229">
        <v>1</v>
      </c>
      <c r="B6" s="222"/>
      <c r="C6" s="222"/>
      <c r="D6" s="222"/>
      <c r="E6" s="222"/>
      <c r="F6" s="222"/>
      <c r="G6" s="10">
        <v>2</v>
      </c>
      <c r="H6" s="32" t="s">
        <v>8</v>
      </c>
      <c r="I6" s="32" t="s">
        <v>9</v>
      </c>
      <c r="L6" s="36"/>
      <c r="M6" s="36"/>
    </row>
    <row r="7" spans="1:13" x14ac:dyDescent="0.2">
      <c r="A7" s="202" t="s">
        <v>125</v>
      </c>
      <c r="B7" s="202"/>
      <c r="C7" s="202"/>
      <c r="D7" s="202"/>
      <c r="E7" s="202"/>
      <c r="F7" s="202"/>
      <c r="G7" s="214"/>
      <c r="H7" s="214"/>
      <c r="I7" s="214"/>
    </row>
    <row r="8" spans="1:13" x14ac:dyDescent="0.2">
      <c r="A8" s="196" t="s">
        <v>128</v>
      </c>
      <c r="B8" s="196"/>
      <c r="C8" s="196"/>
      <c r="D8" s="196"/>
      <c r="E8" s="196"/>
      <c r="F8" s="196"/>
      <c r="G8" s="6">
        <v>1</v>
      </c>
      <c r="H8" s="28">
        <v>854860</v>
      </c>
      <c r="I8" s="28">
        <v>-207527</v>
      </c>
      <c r="J8" s="36"/>
      <c r="L8" s="36"/>
      <c r="M8" s="36"/>
    </row>
    <row r="9" spans="1:13" x14ac:dyDescent="0.2">
      <c r="A9" s="196" t="s">
        <v>129</v>
      </c>
      <c r="B9" s="196"/>
      <c r="C9" s="196"/>
      <c r="D9" s="196"/>
      <c r="E9" s="196"/>
      <c r="F9" s="196"/>
      <c r="G9" s="6">
        <v>2</v>
      </c>
      <c r="H9" s="28">
        <v>853814</v>
      </c>
      <c r="I9" s="28">
        <v>975949</v>
      </c>
      <c r="J9" s="36"/>
      <c r="L9" s="36"/>
      <c r="M9" s="36"/>
    </row>
    <row r="10" spans="1:13" x14ac:dyDescent="0.2">
      <c r="A10" s="196" t="s">
        <v>130</v>
      </c>
      <c r="B10" s="196"/>
      <c r="C10" s="196"/>
      <c r="D10" s="196"/>
      <c r="E10" s="196"/>
      <c r="F10" s="196"/>
      <c r="G10" s="6">
        <v>3</v>
      </c>
      <c r="H10" s="28">
        <v>673423</v>
      </c>
      <c r="I10" s="28">
        <v>0</v>
      </c>
      <c r="J10" s="36"/>
      <c r="L10" s="36"/>
      <c r="M10" s="36"/>
    </row>
    <row r="11" spans="1:13" x14ac:dyDescent="0.2">
      <c r="A11" s="196" t="s">
        <v>224</v>
      </c>
      <c r="B11" s="196"/>
      <c r="C11" s="196"/>
      <c r="D11" s="196"/>
      <c r="E11" s="196"/>
      <c r="F11" s="196"/>
      <c r="G11" s="6">
        <v>4</v>
      </c>
      <c r="H11" s="28">
        <v>292814</v>
      </c>
      <c r="I11" s="28">
        <v>394950</v>
      </c>
      <c r="J11" s="36"/>
      <c r="L11" s="36"/>
      <c r="M11" s="36"/>
    </row>
    <row r="12" spans="1:13" x14ac:dyDescent="0.2">
      <c r="A12" s="196" t="s">
        <v>131</v>
      </c>
      <c r="B12" s="196"/>
      <c r="C12" s="196"/>
      <c r="D12" s="196"/>
      <c r="E12" s="196"/>
      <c r="F12" s="196"/>
      <c r="G12" s="6">
        <v>5</v>
      </c>
      <c r="H12" s="28">
        <v>0</v>
      </c>
      <c r="I12" s="28">
        <v>0</v>
      </c>
      <c r="J12" s="36"/>
      <c r="L12" s="36"/>
      <c r="M12" s="36"/>
    </row>
    <row r="13" spans="1:13" x14ac:dyDescent="0.2">
      <c r="A13" s="196" t="s">
        <v>132</v>
      </c>
      <c r="B13" s="196"/>
      <c r="C13" s="196"/>
      <c r="D13" s="196"/>
      <c r="E13" s="196"/>
      <c r="F13" s="196"/>
      <c r="G13" s="6">
        <v>6</v>
      </c>
      <c r="H13" s="28">
        <v>0</v>
      </c>
      <c r="I13" s="28">
        <v>0</v>
      </c>
      <c r="J13" s="36"/>
      <c r="L13" s="36"/>
      <c r="M13" s="36"/>
    </row>
    <row r="14" spans="1:13" x14ac:dyDescent="0.2">
      <c r="A14" s="196" t="s">
        <v>225</v>
      </c>
      <c r="B14" s="196"/>
      <c r="C14" s="196"/>
      <c r="D14" s="196"/>
      <c r="E14" s="196"/>
      <c r="F14" s="196"/>
      <c r="G14" s="6">
        <v>7</v>
      </c>
      <c r="H14" s="28">
        <v>575698</v>
      </c>
      <c r="I14" s="28">
        <v>553381</v>
      </c>
      <c r="J14" s="36"/>
      <c r="L14" s="36"/>
      <c r="M14" s="36"/>
    </row>
    <row r="15" spans="1:13" ht="30" customHeight="1" x14ac:dyDescent="0.2">
      <c r="A15" s="200" t="s">
        <v>133</v>
      </c>
      <c r="B15" s="201"/>
      <c r="C15" s="201"/>
      <c r="D15" s="201"/>
      <c r="E15" s="201"/>
      <c r="F15" s="201"/>
      <c r="G15" s="4">
        <v>8</v>
      </c>
      <c r="H15" s="26">
        <f>SUM(H8:H14)</f>
        <v>3250609</v>
      </c>
      <c r="I15" s="26">
        <f>SUM(I8:I14)</f>
        <v>1716753</v>
      </c>
      <c r="J15" s="36"/>
      <c r="L15" s="36"/>
      <c r="M15" s="36"/>
    </row>
    <row r="16" spans="1:13" x14ac:dyDescent="0.2">
      <c r="A16" s="196" t="s">
        <v>134</v>
      </c>
      <c r="B16" s="196"/>
      <c r="C16" s="196"/>
      <c r="D16" s="196"/>
      <c r="E16" s="196"/>
      <c r="F16" s="196"/>
      <c r="G16" s="6">
        <v>9</v>
      </c>
      <c r="H16" s="28">
        <v>0</v>
      </c>
      <c r="I16" s="28">
        <v>41762</v>
      </c>
      <c r="J16" s="36"/>
      <c r="L16" s="36"/>
      <c r="M16" s="36"/>
    </row>
    <row r="17" spans="1:13" x14ac:dyDescent="0.2">
      <c r="A17" s="196" t="s">
        <v>135</v>
      </c>
      <c r="B17" s="196"/>
      <c r="C17" s="196"/>
      <c r="D17" s="196"/>
      <c r="E17" s="196"/>
      <c r="F17" s="196"/>
      <c r="G17" s="6">
        <v>10</v>
      </c>
      <c r="H17" s="28">
        <v>0</v>
      </c>
      <c r="I17" s="28">
        <v>0</v>
      </c>
      <c r="J17" s="36"/>
      <c r="L17" s="36"/>
      <c r="M17" s="36"/>
    </row>
    <row r="18" spans="1:13" x14ac:dyDescent="0.2">
      <c r="A18" s="196" t="s">
        <v>136</v>
      </c>
      <c r="B18" s="196"/>
      <c r="C18" s="196"/>
      <c r="D18" s="196"/>
      <c r="E18" s="196"/>
      <c r="F18" s="196"/>
      <c r="G18" s="6">
        <v>11</v>
      </c>
      <c r="H18" s="28">
        <v>0</v>
      </c>
      <c r="I18" s="28">
        <v>0</v>
      </c>
      <c r="J18" s="36"/>
      <c r="L18" s="36"/>
      <c r="M18" s="36"/>
    </row>
    <row r="19" spans="1:13" x14ac:dyDescent="0.2">
      <c r="A19" s="196" t="s">
        <v>137</v>
      </c>
      <c r="B19" s="196"/>
      <c r="C19" s="196"/>
      <c r="D19" s="196"/>
      <c r="E19" s="196"/>
      <c r="F19" s="196"/>
      <c r="G19" s="6">
        <v>12</v>
      </c>
      <c r="H19" s="28">
        <v>0</v>
      </c>
      <c r="I19" s="28">
        <v>0</v>
      </c>
      <c r="J19" s="36"/>
      <c r="L19" s="36"/>
      <c r="M19" s="36"/>
    </row>
    <row r="20" spans="1:13" x14ac:dyDescent="0.2">
      <c r="A20" s="196" t="s">
        <v>138</v>
      </c>
      <c r="B20" s="196"/>
      <c r="C20" s="196"/>
      <c r="D20" s="196"/>
      <c r="E20" s="196"/>
      <c r="F20" s="196"/>
      <c r="G20" s="6">
        <v>13</v>
      </c>
      <c r="H20" s="28">
        <v>0</v>
      </c>
      <c r="I20" s="28">
        <v>382692</v>
      </c>
      <c r="J20" s="36"/>
      <c r="L20" s="36"/>
      <c r="M20" s="36"/>
    </row>
    <row r="21" spans="1:13" ht="28.9" customHeight="1" x14ac:dyDescent="0.2">
      <c r="A21" s="200" t="s">
        <v>139</v>
      </c>
      <c r="B21" s="201"/>
      <c r="C21" s="201"/>
      <c r="D21" s="201"/>
      <c r="E21" s="201"/>
      <c r="F21" s="201"/>
      <c r="G21" s="4">
        <v>14</v>
      </c>
      <c r="H21" s="26">
        <f>SUM(H16:H20)</f>
        <v>0</v>
      </c>
      <c r="I21" s="26">
        <f>SUM(I16:I20)</f>
        <v>424454</v>
      </c>
      <c r="J21" s="36"/>
      <c r="L21" s="36"/>
      <c r="M21" s="36"/>
    </row>
    <row r="22" spans="1:13" x14ac:dyDescent="0.2">
      <c r="A22" s="202" t="s">
        <v>126</v>
      </c>
      <c r="B22" s="202"/>
      <c r="C22" s="202"/>
      <c r="D22" s="202"/>
      <c r="E22" s="202"/>
      <c r="F22" s="202"/>
      <c r="G22" s="214"/>
      <c r="H22" s="214"/>
      <c r="I22" s="214"/>
      <c r="J22" s="36"/>
    </row>
    <row r="23" spans="1:13" x14ac:dyDescent="0.2">
      <c r="A23" s="196" t="s">
        <v>174</v>
      </c>
      <c r="B23" s="196"/>
      <c r="C23" s="196"/>
      <c r="D23" s="196"/>
      <c r="E23" s="196"/>
      <c r="F23" s="196"/>
      <c r="G23" s="6">
        <v>15</v>
      </c>
      <c r="H23" s="28">
        <v>0</v>
      </c>
      <c r="I23" s="28">
        <v>0</v>
      </c>
      <c r="J23" s="36"/>
      <c r="L23" s="36"/>
      <c r="M23" s="36"/>
    </row>
    <row r="24" spans="1:13" x14ac:dyDescent="0.2">
      <c r="A24" s="196" t="s">
        <v>175</v>
      </c>
      <c r="B24" s="196"/>
      <c r="C24" s="196"/>
      <c r="D24" s="196"/>
      <c r="E24" s="196"/>
      <c r="F24" s="196"/>
      <c r="G24" s="6">
        <v>16</v>
      </c>
      <c r="H24" s="28">
        <v>0</v>
      </c>
      <c r="I24" s="28">
        <v>0</v>
      </c>
      <c r="J24" s="36"/>
      <c r="L24" s="36"/>
      <c r="M24" s="36"/>
    </row>
    <row r="25" spans="1:13" x14ac:dyDescent="0.2">
      <c r="A25" s="196" t="s">
        <v>140</v>
      </c>
      <c r="B25" s="196"/>
      <c r="C25" s="196"/>
      <c r="D25" s="196"/>
      <c r="E25" s="196"/>
      <c r="F25" s="196"/>
      <c r="G25" s="6">
        <v>17</v>
      </c>
      <c r="H25" s="28">
        <v>0</v>
      </c>
      <c r="I25" s="28">
        <v>3799</v>
      </c>
      <c r="J25" s="36"/>
      <c r="L25" s="36"/>
      <c r="M25" s="36"/>
    </row>
    <row r="26" spans="1:13" x14ac:dyDescent="0.2">
      <c r="A26" s="196" t="s">
        <v>141</v>
      </c>
      <c r="B26" s="196"/>
      <c r="C26" s="196"/>
      <c r="D26" s="196"/>
      <c r="E26" s="196"/>
      <c r="F26" s="196"/>
      <c r="G26" s="6">
        <v>18</v>
      </c>
      <c r="H26" s="28">
        <v>9986</v>
      </c>
      <c r="I26" s="28">
        <v>420403</v>
      </c>
      <c r="J26" s="36"/>
      <c r="L26" s="36"/>
      <c r="M26" s="36"/>
    </row>
    <row r="27" spans="1:13" x14ac:dyDescent="0.2">
      <c r="A27" s="196" t="s">
        <v>142</v>
      </c>
      <c r="B27" s="196"/>
      <c r="C27" s="196"/>
      <c r="D27" s="196"/>
      <c r="E27" s="196"/>
      <c r="F27" s="196"/>
      <c r="G27" s="6">
        <v>19</v>
      </c>
      <c r="H27" s="28">
        <v>507982</v>
      </c>
      <c r="I27" s="28">
        <v>5539302</v>
      </c>
      <c r="J27" s="36"/>
      <c r="L27" s="36"/>
      <c r="M27" s="36"/>
    </row>
    <row r="28" spans="1:13" ht="25.9" customHeight="1" x14ac:dyDescent="0.2">
      <c r="A28" s="200" t="s">
        <v>143</v>
      </c>
      <c r="B28" s="201"/>
      <c r="C28" s="201"/>
      <c r="D28" s="201"/>
      <c r="E28" s="201"/>
      <c r="F28" s="201"/>
      <c r="G28" s="4">
        <v>20</v>
      </c>
      <c r="H28" s="26">
        <f>H23+H24+H25+H26+H27</f>
        <v>517968</v>
      </c>
      <c r="I28" s="26">
        <f>I23+I24+I25+I26+I27</f>
        <v>5963504</v>
      </c>
      <c r="J28" s="36"/>
      <c r="L28" s="36"/>
      <c r="M28" s="36"/>
    </row>
    <row r="29" spans="1:13" x14ac:dyDescent="0.2">
      <c r="A29" s="196" t="s">
        <v>144</v>
      </c>
      <c r="B29" s="196"/>
      <c r="C29" s="196"/>
      <c r="D29" s="196"/>
      <c r="E29" s="196"/>
      <c r="F29" s="196"/>
      <c r="G29" s="6">
        <v>21</v>
      </c>
      <c r="H29" s="28">
        <v>763315</v>
      </c>
      <c r="I29" s="28">
        <v>1331479</v>
      </c>
      <c r="J29" s="36"/>
      <c r="L29" s="36"/>
      <c r="M29" s="36"/>
    </row>
    <row r="30" spans="1:13" x14ac:dyDescent="0.2">
      <c r="A30" s="196" t="s">
        <v>145</v>
      </c>
      <c r="B30" s="196"/>
      <c r="C30" s="196"/>
      <c r="D30" s="196"/>
      <c r="E30" s="196"/>
      <c r="F30" s="196"/>
      <c r="G30" s="6">
        <v>22</v>
      </c>
      <c r="H30" s="28">
        <v>0</v>
      </c>
      <c r="I30" s="28">
        <v>7971032</v>
      </c>
      <c r="J30" s="36"/>
      <c r="L30" s="36"/>
      <c r="M30" s="36"/>
    </row>
    <row r="31" spans="1:13" x14ac:dyDescent="0.2">
      <c r="A31" s="196" t="s">
        <v>146</v>
      </c>
      <c r="B31" s="196"/>
      <c r="C31" s="196"/>
      <c r="D31" s="196"/>
      <c r="E31" s="196"/>
      <c r="F31" s="196"/>
      <c r="G31" s="6">
        <v>23</v>
      </c>
      <c r="H31" s="28">
        <v>0</v>
      </c>
      <c r="I31" s="28">
        <v>200000</v>
      </c>
      <c r="J31" s="36"/>
      <c r="L31" s="36"/>
      <c r="M31" s="36"/>
    </row>
    <row r="32" spans="1:13" ht="30.6" customHeight="1" x14ac:dyDescent="0.2">
      <c r="A32" s="200" t="s">
        <v>147</v>
      </c>
      <c r="B32" s="201"/>
      <c r="C32" s="201"/>
      <c r="D32" s="201"/>
      <c r="E32" s="201"/>
      <c r="F32" s="201"/>
      <c r="G32" s="4">
        <v>24</v>
      </c>
      <c r="H32" s="26">
        <f>H29+H30+H31</f>
        <v>763315</v>
      </c>
      <c r="I32" s="26">
        <f>I29+I30+I31</f>
        <v>9502511</v>
      </c>
      <c r="J32" s="36"/>
      <c r="L32" s="36"/>
      <c r="M32" s="36"/>
    </row>
    <row r="33" spans="1:13" x14ac:dyDescent="0.2">
      <c r="A33" s="202" t="s">
        <v>127</v>
      </c>
      <c r="B33" s="202"/>
      <c r="C33" s="202"/>
      <c r="D33" s="202"/>
      <c r="E33" s="202"/>
      <c r="F33" s="202"/>
      <c r="G33" s="214"/>
      <c r="H33" s="214"/>
      <c r="I33" s="214"/>
      <c r="J33" s="36"/>
    </row>
    <row r="34" spans="1:13" ht="29.25" customHeight="1" x14ac:dyDescent="0.2">
      <c r="A34" s="196" t="s">
        <v>148</v>
      </c>
      <c r="B34" s="196"/>
      <c r="C34" s="196"/>
      <c r="D34" s="196"/>
      <c r="E34" s="196"/>
      <c r="F34" s="196"/>
      <c r="G34" s="6">
        <v>25</v>
      </c>
      <c r="H34" s="28">
        <v>0</v>
      </c>
      <c r="I34" s="28">
        <v>0</v>
      </c>
      <c r="J34" s="36"/>
      <c r="L34" s="36"/>
      <c r="M34" s="36"/>
    </row>
    <row r="35" spans="1:13" ht="27.75" customHeight="1" x14ac:dyDescent="0.2">
      <c r="A35" s="196" t="s">
        <v>149</v>
      </c>
      <c r="B35" s="196"/>
      <c r="C35" s="196"/>
      <c r="D35" s="196"/>
      <c r="E35" s="196"/>
      <c r="F35" s="196"/>
      <c r="G35" s="6">
        <v>26</v>
      </c>
      <c r="H35" s="28">
        <v>0</v>
      </c>
      <c r="I35" s="28">
        <v>0</v>
      </c>
      <c r="J35" s="36"/>
      <c r="L35" s="36"/>
      <c r="M35" s="36"/>
    </row>
    <row r="36" spans="1:13" ht="13.5" customHeight="1" x14ac:dyDescent="0.2">
      <c r="A36" s="196" t="s">
        <v>150</v>
      </c>
      <c r="B36" s="196"/>
      <c r="C36" s="196"/>
      <c r="D36" s="196"/>
      <c r="E36" s="196"/>
      <c r="F36" s="196"/>
      <c r="G36" s="6">
        <v>27</v>
      </c>
      <c r="H36" s="28">
        <v>0</v>
      </c>
      <c r="I36" s="28">
        <v>0</v>
      </c>
      <c r="J36" s="36"/>
      <c r="L36" s="36"/>
      <c r="M36" s="36"/>
    </row>
    <row r="37" spans="1:13" ht="27.6" customHeight="1" x14ac:dyDescent="0.2">
      <c r="A37" s="200" t="s">
        <v>151</v>
      </c>
      <c r="B37" s="201"/>
      <c r="C37" s="201"/>
      <c r="D37" s="201"/>
      <c r="E37" s="201"/>
      <c r="F37" s="201"/>
      <c r="G37" s="4">
        <v>28</v>
      </c>
      <c r="H37" s="26">
        <f>H34+H35+H36</f>
        <v>0</v>
      </c>
      <c r="I37" s="26">
        <f>I34+I35+I36</f>
        <v>0</v>
      </c>
      <c r="J37" s="36"/>
      <c r="L37" s="36"/>
      <c r="M37" s="36"/>
    </row>
    <row r="38" spans="1:13" ht="14.45" customHeight="1" x14ac:dyDescent="0.2">
      <c r="A38" s="196" t="s">
        <v>152</v>
      </c>
      <c r="B38" s="196"/>
      <c r="C38" s="196"/>
      <c r="D38" s="196"/>
      <c r="E38" s="196"/>
      <c r="F38" s="196"/>
      <c r="G38" s="6">
        <v>29</v>
      </c>
      <c r="H38" s="28">
        <v>0</v>
      </c>
      <c r="I38" s="28">
        <v>0</v>
      </c>
      <c r="J38" s="36"/>
      <c r="L38" s="36"/>
      <c r="M38" s="36"/>
    </row>
    <row r="39" spans="1:13" ht="14.45" customHeight="1" x14ac:dyDescent="0.2">
      <c r="A39" s="196" t="s">
        <v>153</v>
      </c>
      <c r="B39" s="196"/>
      <c r="C39" s="196"/>
      <c r="D39" s="196"/>
      <c r="E39" s="196"/>
      <c r="F39" s="196"/>
      <c r="G39" s="6">
        <v>30</v>
      </c>
      <c r="H39" s="28">
        <v>0</v>
      </c>
      <c r="I39" s="28">
        <v>0</v>
      </c>
      <c r="J39" s="36"/>
      <c r="L39" s="36"/>
      <c r="M39" s="36"/>
    </row>
    <row r="40" spans="1:13" ht="14.45" customHeight="1" x14ac:dyDescent="0.2">
      <c r="A40" s="196" t="s">
        <v>154</v>
      </c>
      <c r="B40" s="196"/>
      <c r="C40" s="196"/>
      <c r="D40" s="196"/>
      <c r="E40" s="196"/>
      <c r="F40" s="196"/>
      <c r="G40" s="6">
        <v>31</v>
      </c>
      <c r="H40" s="28">
        <v>0</v>
      </c>
      <c r="I40" s="28">
        <v>0</v>
      </c>
      <c r="J40" s="36"/>
      <c r="L40" s="36"/>
      <c r="M40" s="36"/>
    </row>
    <row r="41" spans="1:13" ht="14.45" customHeight="1" x14ac:dyDescent="0.2">
      <c r="A41" s="196" t="s">
        <v>155</v>
      </c>
      <c r="B41" s="196"/>
      <c r="C41" s="196"/>
      <c r="D41" s="196"/>
      <c r="E41" s="196"/>
      <c r="F41" s="196"/>
      <c r="G41" s="6">
        <v>32</v>
      </c>
      <c r="H41" s="28">
        <v>0</v>
      </c>
      <c r="I41" s="28">
        <v>0</v>
      </c>
      <c r="J41" s="36"/>
      <c r="L41" s="36"/>
      <c r="M41" s="36"/>
    </row>
    <row r="42" spans="1:13" ht="14.45" customHeight="1" x14ac:dyDescent="0.2">
      <c r="A42" s="196" t="s">
        <v>156</v>
      </c>
      <c r="B42" s="196"/>
      <c r="C42" s="196"/>
      <c r="D42" s="196"/>
      <c r="E42" s="196"/>
      <c r="F42" s="196"/>
      <c r="G42" s="6">
        <v>33</v>
      </c>
      <c r="H42" s="28">
        <v>1122835</v>
      </c>
      <c r="I42" s="28">
        <v>567249</v>
      </c>
      <c r="J42" s="36"/>
      <c r="L42" s="36"/>
      <c r="M42" s="36"/>
    </row>
    <row r="43" spans="1:13" ht="25.5" customHeight="1" x14ac:dyDescent="0.2">
      <c r="A43" s="200" t="s">
        <v>157</v>
      </c>
      <c r="B43" s="201"/>
      <c r="C43" s="201"/>
      <c r="D43" s="201"/>
      <c r="E43" s="201"/>
      <c r="F43" s="201"/>
      <c r="G43" s="4">
        <v>34</v>
      </c>
      <c r="H43" s="26">
        <f>H38+H39+H40+H41+H42</f>
        <v>1122835</v>
      </c>
      <c r="I43" s="26">
        <f>I38+I39+I40+I41+I42</f>
        <v>567249</v>
      </c>
      <c r="J43" s="36"/>
      <c r="L43" s="36"/>
      <c r="M43" s="36"/>
    </row>
    <row r="44" spans="1:13" x14ac:dyDescent="0.2">
      <c r="A44" s="202" t="s">
        <v>158</v>
      </c>
      <c r="B44" s="196"/>
      <c r="C44" s="196"/>
      <c r="D44" s="196"/>
      <c r="E44" s="196"/>
      <c r="F44" s="196"/>
      <c r="G44" s="5">
        <v>35</v>
      </c>
      <c r="H44" s="27">
        <v>1638068</v>
      </c>
      <c r="I44" s="27">
        <v>3361751</v>
      </c>
      <c r="J44" s="36"/>
      <c r="L44" s="36"/>
      <c r="M44" s="36"/>
    </row>
    <row r="45" spans="1:13" x14ac:dyDescent="0.2">
      <c r="A45" s="202" t="s">
        <v>159</v>
      </c>
      <c r="B45" s="196"/>
      <c r="C45" s="196"/>
      <c r="D45" s="196"/>
      <c r="E45" s="196"/>
      <c r="F45" s="196"/>
      <c r="G45" s="5">
        <v>36</v>
      </c>
      <c r="H45" s="27">
        <v>1882427</v>
      </c>
      <c r="I45" s="27">
        <v>0</v>
      </c>
      <c r="J45" s="36"/>
      <c r="L45" s="36"/>
      <c r="M45" s="36"/>
    </row>
    <row r="46" spans="1:13" x14ac:dyDescent="0.2">
      <c r="A46" s="202" t="s">
        <v>160</v>
      </c>
      <c r="B46" s="196"/>
      <c r="C46" s="196"/>
      <c r="D46" s="196"/>
      <c r="E46" s="196"/>
      <c r="F46" s="196"/>
      <c r="G46" s="5">
        <v>37</v>
      </c>
      <c r="H46" s="27">
        <v>0</v>
      </c>
      <c r="I46" s="27">
        <v>2813957</v>
      </c>
      <c r="J46" s="36"/>
      <c r="L46" s="36"/>
      <c r="M46" s="36"/>
    </row>
    <row r="47" spans="1:13" ht="20.45" customHeight="1" x14ac:dyDescent="0.2">
      <c r="A47" s="200" t="s">
        <v>161</v>
      </c>
      <c r="B47" s="201"/>
      <c r="C47" s="201"/>
      <c r="D47" s="201"/>
      <c r="E47" s="201"/>
      <c r="F47" s="201"/>
      <c r="G47" s="4">
        <v>38</v>
      </c>
      <c r="H47" s="26">
        <f>H44+H45-H46</f>
        <v>3520495</v>
      </c>
      <c r="I47" s="26">
        <f>I44+I45-I46</f>
        <v>547794</v>
      </c>
      <c r="J47" s="36"/>
      <c r="L47" s="36"/>
      <c r="M47" s="36"/>
    </row>
    <row r="48" spans="1:13" x14ac:dyDescent="0.2">
      <c r="L48" s="36"/>
      <c r="M48" s="36"/>
    </row>
    <row r="49" spans="12:13" x14ac:dyDescent="0.2">
      <c r="L49" s="36"/>
      <c r="M49" s="36"/>
    </row>
    <row r="50" spans="12:13" x14ac:dyDescent="0.2">
      <c r="L50" s="36"/>
      <c r="M50" s="36"/>
    </row>
    <row r="51" spans="12:13" x14ac:dyDescent="0.2">
      <c r="L51" s="36"/>
      <c r="M51" s="36"/>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6"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9"/>
    <col min="8" max="9" width="9.85546875" style="36"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25" t="s">
        <v>10</v>
      </c>
      <c r="B1" s="230"/>
      <c r="C1" s="230"/>
      <c r="D1" s="230"/>
      <c r="E1" s="230"/>
      <c r="F1" s="230"/>
      <c r="G1" s="230"/>
      <c r="H1" s="230"/>
      <c r="I1" s="230"/>
    </row>
    <row r="2" spans="1:9" ht="12.75" customHeight="1" x14ac:dyDescent="0.2">
      <c r="A2" s="228" t="s">
        <v>286</v>
      </c>
      <c r="B2" s="206"/>
      <c r="C2" s="206"/>
      <c r="D2" s="206"/>
      <c r="E2" s="206"/>
      <c r="F2" s="206"/>
      <c r="G2" s="206"/>
      <c r="H2" s="206"/>
      <c r="I2" s="206"/>
    </row>
    <row r="3" spans="1:9" x14ac:dyDescent="0.2">
      <c r="A3" s="232" t="s">
        <v>14</v>
      </c>
      <c r="B3" s="236"/>
      <c r="C3" s="236"/>
      <c r="D3" s="236"/>
      <c r="E3" s="236"/>
      <c r="F3" s="236"/>
      <c r="G3" s="236"/>
      <c r="H3" s="236"/>
      <c r="I3" s="236"/>
    </row>
    <row r="4" spans="1:9" x14ac:dyDescent="0.2">
      <c r="A4" s="231" t="s">
        <v>247</v>
      </c>
      <c r="B4" s="198"/>
      <c r="C4" s="198"/>
      <c r="D4" s="198"/>
      <c r="E4" s="198"/>
      <c r="F4" s="198"/>
      <c r="G4" s="198"/>
      <c r="H4" s="198"/>
      <c r="I4" s="199"/>
    </row>
    <row r="5" spans="1:9" ht="57" thickBot="1" x14ac:dyDescent="0.25">
      <c r="A5" s="221" t="s">
        <v>2</v>
      </c>
      <c r="B5" s="212"/>
      <c r="C5" s="212"/>
      <c r="D5" s="212"/>
      <c r="E5" s="212"/>
      <c r="F5" s="212"/>
      <c r="G5" s="12" t="s">
        <v>6</v>
      </c>
      <c r="H5" s="34" t="s">
        <v>218</v>
      </c>
      <c r="I5" s="34" t="s">
        <v>219</v>
      </c>
    </row>
    <row r="6" spans="1:9" x14ac:dyDescent="0.2">
      <c r="A6" s="229">
        <v>1</v>
      </c>
      <c r="B6" s="212"/>
      <c r="C6" s="212"/>
      <c r="D6" s="212"/>
      <c r="E6" s="212"/>
      <c r="F6" s="212"/>
      <c r="G6" s="10">
        <v>2</v>
      </c>
      <c r="H6" s="32" t="s">
        <v>8</v>
      </c>
      <c r="I6" s="32" t="s">
        <v>9</v>
      </c>
    </row>
    <row r="7" spans="1:9" x14ac:dyDescent="0.2">
      <c r="A7" s="202" t="s">
        <v>125</v>
      </c>
      <c r="B7" s="202"/>
      <c r="C7" s="202"/>
      <c r="D7" s="202"/>
      <c r="E7" s="202"/>
      <c r="F7" s="202"/>
      <c r="G7" s="237"/>
      <c r="H7" s="237"/>
      <c r="I7" s="237"/>
    </row>
    <row r="8" spans="1:9" x14ac:dyDescent="0.2">
      <c r="A8" s="196" t="s">
        <v>162</v>
      </c>
      <c r="B8" s="234"/>
      <c r="C8" s="234"/>
      <c r="D8" s="234"/>
      <c r="E8" s="234"/>
      <c r="F8" s="234"/>
      <c r="G8" s="6">
        <v>1</v>
      </c>
      <c r="H8" s="35">
        <v>0</v>
      </c>
      <c r="I8" s="35">
        <v>0</v>
      </c>
    </row>
    <row r="9" spans="1:9" x14ac:dyDescent="0.2">
      <c r="A9" s="196" t="s">
        <v>163</v>
      </c>
      <c r="B9" s="234"/>
      <c r="C9" s="234"/>
      <c r="D9" s="234"/>
      <c r="E9" s="234"/>
      <c r="F9" s="234"/>
      <c r="G9" s="6">
        <v>2</v>
      </c>
      <c r="H9" s="35">
        <v>0</v>
      </c>
      <c r="I9" s="35">
        <v>0</v>
      </c>
    </row>
    <row r="10" spans="1:9" x14ac:dyDescent="0.2">
      <c r="A10" s="196" t="s">
        <v>164</v>
      </c>
      <c r="B10" s="234"/>
      <c r="C10" s="234"/>
      <c r="D10" s="234"/>
      <c r="E10" s="234"/>
      <c r="F10" s="234"/>
      <c r="G10" s="6">
        <v>3</v>
      </c>
      <c r="H10" s="35">
        <v>0</v>
      </c>
      <c r="I10" s="35">
        <v>0</v>
      </c>
    </row>
    <row r="11" spans="1:9" x14ac:dyDescent="0.2">
      <c r="A11" s="196" t="s">
        <v>165</v>
      </c>
      <c r="B11" s="234"/>
      <c r="C11" s="234"/>
      <c r="D11" s="234"/>
      <c r="E11" s="234"/>
      <c r="F11" s="234"/>
      <c r="G11" s="6">
        <v>4</v>
      </c>
      <c r="H11" s="35">
        <v>0</v>
      </c>
      <c r="I11" s="35">
        <v>0</v>
      </c>
    </row>
    <row r="12" spans="1:9" ht="19.899999999999999" customHeight="1" x14ac:dyDescent="0.2">
      <c r="A12" s="200" t="s">
        <v>166</v>
      </c>
      <c r="B12" s="235"/>
      <c r="C12" s="235"/>
      <c r="D12" s="235"/>
      <c r="E12" s="235"/>
      <c r="F12" s="235"/>
      <c r="G12" s="4">
        <v>5</v>
      </c>
      <c r="H12" s="26">
        <f>SUM(H8:H11)</f>
        <v>0</v>
      </c>
      <c r="I12" s="26">
        <f>SUM(I8:I11)</f>
        <v>0</v>
      </c>
    </row>
    <row r="13" spans="1:9" x14ac:dyDescent="0.2">
      <c r="A13" s="196" t="s">
        <v>167</v>
      </c>
      <c r="B13" s="234"/>
      <c r="C13" s="234"/>
      <c r="D13" s="234"/>
      <c r="E13" s="234"/>
      <c r="F13" s="234"/>
      <c r="G13" s="6">
        <v>6</v>
      </c>
      <c r="H13" s="35">
        <v>0</v>
      </c>
      <c r="I13" s="35">
        <v>0</v>
      </c>
    </row>
    <row r="14" spans="1:9" x14ac:dyDescent="0.2">
      <c r="A14" s="196" t="s">
        <v>168</v>
      </c>
      <c r="B14" s="234"/>
      <c r="C14" s="234"/>
      <c r="D14" s="234"/>
      <c r="E14" s="234"/>
      <c r="F14" s="234"/>
      <c r="G14" s="6">
        <v>7</v>
      </c>
      <c r="H14" s="35">
        <v>0</v>
      </c>
      <c r="I14" s="35">
        <v>0</v>
      </c>
    </row>
    <row r="15" spans="1:9" x14ac:dyDescent="0.2">
      <c r="A15" s="196" t="s">
        <v>169</v>
      </c>
      <c r="B15" s="234"/>
      <c r="C15" s="234"/>
      <c r="D15" s="234"/>
      <c r="E15" s="234"/>
      <c r="F15" s="234"/>
      <c r="G15" s="6">
        <v>8</v>
      </c>
      <c r="H15" s="35">
        <v>0</v>
      </c>
      <c r="I15" s="35">
        <v>0</v>
      </c>
    </row>
    <row r="16" spans="1:9" x14ac:dyDescent="0.2">
      <c r="A16" s="196" t="s">
        <v>170</v>
      </c>
      <c r="B16" s="234"/>
      <c r="C16" s="234"/>
      <c r="D16" s="234"/>
      <c r="E16" s="234"/>
      <c r="F16" s="234"/>
      <c r="G16" s="6">
        <v>9</v>
      </c>
      <c r="H16" s="35">
        <v>0</v>
      </c>
      <c r="I16" s="35">
        <v>0</v>
      </c>
    </row>
    <row r="17" spans="1:9" x14ac:dyDescent="0.2">
      <c r="A17" s="196" t="s">
        <v>171</v>
      </c>
      <c r="B17" s="234"/>
      <c r="C17" s="234"/>
      <c r="D17" s="234"/>
      <c r="E17" s="234"/>
      <c r="F17" s="234"/>
      <c r="G17" s="6">
        <v>10</v>
      </c>
      <c r="H17" s="35">
        <v>0</v>
      </c>
      <c r="I17" s="35">
        <v>0</v>
      </c>
    </row>
    <row r="18" spans="1:9" x14ac:dyDescent="0.2">
      <c r="A18" s="196" t="s">
        <v>172</v>
      </c>
      <c r="B18" s="234"/>
      <c r="C18" s="234"/>
      <c r="D18" s="234"/>
      <c r="E18" s="234"/>
      <c r="F18" s="234"/>
      <c r="G18" s="6">
        <v>11</v>
      </c>
      <c r="H18" s="35">
        <v>0</v>
      </c>
      <c r="I18" s="35">
        <v>0</v>
      </c>
    </row>
    <row r="19" spans="1:9" x14ac:dyDescent="0.2">
      <c r="A19" s="200" t="s">
        <v>173</v>
      </c>
      <c r="B19" s="235"/>
      <c r="C19" s="235"/>
      <c r="D19" s="235"/>
      <c r="E19" s="235"/>
      <c r="F19" s="235"/>
      <c r="G19" s="4">
        <v>12</v>
      </c>
      <c r="H19" s="26">
        <f>SUM(H13:H18)</f>
        <v>0</v>
      </c>
      <c r="I19" s="26">
        <f>SUM(I13:I18)</f>
        <v>0</v>
      </c>
    </row>
    <row r="20" spans="1:9" x14ac:dyDescent="0.2">
      <c r="A20" s="202" t="s">
        <v>126</v>
      </c>
      <c r="B20" s="202"/>
      <c r="C20" s="202"/>
      <c r="D20" s="202"/>
      <c r="E20" s="202"/>
      <c r="F20" s="202"/>
      <c r="G20" s="237"/>
      <c r="H20" s="237"/>
      <c r="I20" s="237"/>
    </row>
    <row r="21" spans="1:9" x14ac:dyDescent="0.2">
      <c r="A21" s="196" t="s">
        <v>174</v>
      </c>
      <c r="B21" s="234"/>
      <c r="C21" s="234"/>
      <c r="D21" s="234"/>
      <c r="E21" s="234"/>
      <c r="F21" s="234"/>
      <c r="G21" s="6">
        <v>13</v>
      </c>
      <c r="H21" s="35">
        <v>0</v>
      </c>
      <c r="I21" s="35">
        <v>0</v>
      </c>
    </row>
    <row r="22" spans="1:9" x14ac:dyDescent="0.2">
      <c r="A22" s="196" t="s">
        <v>175</v>
      </c>
      <c r="B22" s="234"/>
      <c r="C22" s="234"/>
      <c r="D22" s="234"/>
      <c r="E22" s="234"/>
      <c r="F22" s="234"/>
      <c r="G22" s="6">
        <v>14</v>
      </c>
      <c r="H22" s="35">
        <v>0</v>
      </c>
      <c r="I22" s="35">
        <v>0</v>
      </c>
    </row>
    <row r="23" spans="1:9" x14ac:dyDescent="0.2">
      <c r="A23" s="196" t="s">
        <v>140</v>
      </c>
      <c r="B23" s="234"/>
      <c r="C23" s="234"/>
      <c r="D23" s="234"/>
      <c r="E23" s="234"/>
      <c r="F23" s="234"/>
      <c r="G23" s="6">
        <v>15</v>
      </c>
      <c r="H23" s="35">
        <v>0</v>
      </c>
      <c r="I23" s="35">
        <v>0</v>
      </c>
    </row>
    <row r="24" spans="1:9" x14ac:dyDescent="0.2">
      <c r="A24" s="196" t="s">
        <v>141</v>
      </c>
      <c r="B24" s="234"/>
      <c r="C24" s="234"/>
      <c r="D24" s="234"/>
      <c r="E24" s="234"/>
      <c r="F24" s="234"/>
      <c r="G24" s="6">
        <v>16</v>
      </c>
      <c r="H24" s="35">
        <v>0</v>
      </c>
      <c r="I24" s="35">
        <v>0</v>
      </c>
    </row>
    <row r="25" spans="1:9" x14ac:dyDescent="0.2">
      <c r="A25" s="201" t="s">
        <v>176</v>
      </c>
      <c r="B25" s="235"/>
      <c r="C25" s="235"/>
      <c r="D25" s="235"/>
      <c r="E25" s="235"/>
      <c r="F25" s="235"/>
      <c r="G25" s="8">
        <v>17</v>
      </c>
      <c r="H25" s="29">
        <f>H26+H27</f>
        <v>0</v>
      </c>
      <c r="I25" s="29">
        <f>I26+I27</f>
        <v>0</v>
      </c>
    </row>
    <row r="26" spans="1:9" x14ac:dyDescent="0.2">
      <c r="A26" s="196" t="s">
        <v>177</v>
      </c>
      <c r="B26" s="234"/>
      <c r="C26" s="234"/>
      <c r="D26" s="234"/>
      <c r="E26" s="234"/>
      <c r="F26" s="234"/>
      <c r="G26" s="6">
        <v>18</v>
      </c>
      <c r="H26" s="35">
        <v>0</v>
      </c>
      <c r="I26" s="35">
        <v>0</v>
      </c>
    </row>
    <row r="27" spans="1:9" x14ac:dyDescent="0.2">
      <c r="A27" s="196" t="s">
        <v>178</v>
      </c>
      <c r="B27" s="234"/>
      <c r="C27" s="234"/>
      <c r="D27" s="234"/>
      <c r="E27" s="234"/>
      <c r="F27" s="234"/>
      <c r="G27" s="6">
        <v>19</v>
      </c>
      <c r="H27" s="35">
        <v>0</v>
      </c>
      <c r="I27" s="35">
        <v>0</v>
      </c>
    </row>
    <row r="28" spans="1:9" ht="27.6" customHeight="1" x14ac:dyDescent="0.2">
      <c r="A28" s="200" t="s">
        <v>179</v>
      </c>
      <c r="B28" s="235"/>
      <c r="C28" s="235"/>
      <c r="D28" s="235"/>
      <c r="E28" s="235"/>
      <c r="F28" s="235"/>
      <c r="G28" s="4">
        <v>20</v>
      </c>
      <c r="H28" s="26">
        <f>SUM(H21:H25)</f>
        <v>0</v>
      </c>
      <c r="I28" s="26">
        <f>SUM(I21:I25)</f>
        <v>0</v>
      </c>
    </row>
    <row r="29" spans="1:9" x14ac:dyDescent="0.2">
      <c r="A29" s="196" t="s">
        <v>144</v>
      </c>
      <c r="B29" s="234"/>
      <c r="C29" s="234"/>
      <c r="D29" s="234"/>
      <c r="E29" s="234"/>
      <c r="F29" s="234"/>
      <c r="G29" s="6">
        <v>21</v>
      </c>
      <c r="H29" s="35">
        <v>0</v>
      </c>
      <c r="I29" s="35">
        <v>0</v>
      </c>
    </row>
    <row r="30" spans="1:9" x14ac:dyDescent="0.2">
      <c r="A30" s="196" t="s">
        <v>145</v>
      </c>
      <c r="B30" s="234"/>
      <c r="C30" s="234"/>
      <c r="D30" s="234"/>
      <c r="E30" s="234"/>
      <c r="F30" s="234"/>
      <c r="G30" s="6">
        <v>22</v>
      </c>
      <c r="H30" s="35">
        <v>0</v>
      </c>
      <c r="I30" s="35">
        <v>0</v>
      </c>
    </row>
    <row r="31" spans="1:9" x14ac:dyDescent="0.2">
      <c r="A31" s="201" t="s">
        <v>180</v>
      </c>
      <c r="B31" s="235"/>
      <c r="C31" s="235"/>
      <c r="D31" s="235"/>
      <c r="E31" s="235"/>
      <c r="F31" s="235"/>
      <c r="G31" s="8">
        <v>23</v>
      </c>
      <c r="H31" s="29">
        <f>H32+H33</f>
        <v>0</v>
      </c>
      <c r="I31" s="29">
        <f>I32+I33</f>
        <v>0</v>
      </c>
    </row>
    <row r="32" spans="1:9" x14ac:dyDescent="0.2">
      <c r="A32" s="196" t="s">
        <v>181</v>
      </c>
      <c r="B32" s="234"/>
      <c r="C32" s="234"/>
      <c r="D32" s="234"/>
      <c r="E32" s="234"/>
      <c r="F32" s="234"/>
      <c r="G32" s="6">
        <v>24</v>
      </c>
      <c r="H32" s="35">
        <v>0</v>
      </c>
      <c r="I32" s="35">
        <v>0</v>
      </c>
    </row>
    <row r="33" spans="1:9" x14ac:dyDescent="0.2">
      <c r="A33" s="196" t="s">
        <v>182</v>
      </c>
      <c r="B33" s="234"/>
      <c r="C33" s="234"/>
      <c r="D33" s="234"/>
      <c r="E33" s="234"/>
      <c r="F33" s="234"/>
      <c r="G33" s="6">
        <v>25</v>
      </c>
      <c r="H33" s="35">
        <v>0</v>
      </c>
      <c r="I33" s="35">
        <v>0</v>
      </c>
    </row>
    <row r="34" spans="1:9" ht="26.45" customHeight="1" x14ac:dyDescent="0.2">
      <c r="A34" s="200" t="s">
        <v>147</v>
      </c>
      <c r="B34" s="235"/>
      <c r="C34" s="235"/>
      <c r="D34" s="235"/>
      <c r="E34" s="235"/>
      <c r="F34" s="235"/>
      <c r="G34" s="4">
        <v>26</v>
      </c>
      <c r="H34" s="26">
        <f>H29+H30+H31</f>
        <v>0</v>
      </c>
      <c r="I34" s="26">
        <f>I29+I30+I31</f>
        <v>0</v>
      </c>
    </row>
    <row r="35" spans="1:9" x14ac:dyDescent="0.2">
      <c r="A35" s="202" t="s">
        <v>127</v>
      </c>
      <c r="B35" s="202"/>
      <c r="C35" s="202"/>
      <c r="D35" s="202"/>
      <c r="E35" s="202"/>
      <c r="F35" s="202"/>
      <c r="G35" s="237"/>
      <c r="H35" s="237"/>
      <c r="I35" s="237"/>
    </row>
    <row r="36" spans="1:9" x14ac:dyDescent="0.2">
      <c r="A36" s="196" t="s">
        <v>148</v>
      </c>
      <c r="B36" s="234"/>
      <c r="C36" s="234"/>
      <c r="D36" s="234"/>
      <c r="E36" s="234"/>
      <c r="F36" s="234"/>
      <c r="G36" s="6">
        <v>27</v>
      </c>
      <c r="H36" s="35">
        <v>0</v>
      </c>
      <c r="I36" s="35">
        <v>0</v>
      </c>
    </row>
    <row r="37" spans="1:9" x14ac:dyDescent="0.2">
      <c r="A37" s="196" t="s">
        <v>149</v>
      </c>
      <c r="B37" s="234"/>
      <c r="C37" s="234"/>
      <c r="D37" s="234"/>
      <c r="E37" s="234"/>
      <c r="F37" s="234"/>
      <c r="G37" s="6">
        <v>28</v>
      </c>
      <c r="H37" s="35">
        <v>0</v>
      </c>
      <c r="I37" s="35">
        <v>0</v>
      </c>
    </row>
    <row r="38" spans="1:9" x14ac:dyDescent="0.2">
      <c r="A38" s="196" t="s">
        <v>150</v>
      </c>
      <c r="B38" s="234"/>
      <c r="C38" s="234"/>
      <c r="D38" s="234"/>
      <c r="E38" s="234"/>
      <c r="F38" s="234"/>
      <c r="G38" s="6">
        <v>29</v>
      </c>
      <c r="H38" s="35">
        <v>0</v>
      </c>
      <c r="I38" s="35">
        <v>0</v>
      </c>
    </row>
    <row r="39" spans="1:9" ht="27" customHeight="1" x14ac:dyDescent="0.2">
      <c r="A39" s="200" t="s">
        <v>183</v>
      </c>
      <c r="B39" s="235"/>
      <c r="C39" s="235"/>
      <c r="D39" s="235"/>
      <c r="E39" s="235"/>
      <c r="F39" s="235"/>
      <c r="G39" s="4">
        <v>30</v>
      </c>
      <c r="H39" s="26">
        <f>H36+H37+H38</f>
        <v>0</v>
      </c>
      <c r="I39" s="26">
        <f>I36+I37+I38</f>
        <v>0</v>
      </c>
    </row>
    <row r="40" spans="1:9" x14ac:dyDescent="0.2">
      <c r="A40" s="196" t="s">
        <v>152</v>
      </c>
      <c r="B40" s="234"/>
      <c r="C40" s="234"/>
      <c r="D40" s="234"/>
      <c r="E40" s="234"/>
      <c r="F40" s="234"/>
      <c r="G40" s="6">
        <v>31</v>
      </c>
      <c r="H40" s="35">
        <v>0</v>
      </c>
      <c r="I40" s="35">
        <v>0</v>
      </c>
    </row>
    <row r="41" spans="1:9" x14ac:dyDescent="0.2">
      <c r="A41" s="196" t="s">
        <v>153</v>
      </c>
      <c r="B41" s="234"/>
      <c r="C41" s="234"/>
      <c r="D41" s="234"/>
      <c r="E41" s="234"/>
      <c r="F41" s="234"/>
      <c r="G41" s="6">
        <v>32</v>
      </c>
      <c r="H41" s="35">
        <v>0</v>
      </c>
      <c r="I41" s="35">
        <v>0</v>
      </c>
    </row>
    <row r="42" spans="1:9" x14ac:dyDescent="0.2">
      <c r="A42" s="196" t="s">
        <v>154</v>
      </c>
      <c r="B42" s="234"/>
      <c r="C42" s="234"/>
      <c r="D42" s="234"/>
      <c r="E42" s="234"/>
      <c r="F42" s="234"/>
      <c r="G42" s="6">
        <v>33</v>
      </c>
      <c r="H42" s="35">
        <v>0</v>
      </c>
      <c r="I42" s="35">
        <v>0</v>
      </c>
    </row>
    <row r="43" spans="1:9" x14ac:dyDescent="0.2">
      <c r="A43" s="196" t="s">
        <v>155</v>
      </c>
      <c r="B43" s="234"/>
      <c r="C43" s="234"/>
      <c r="D43" s="234"/>
      <c r="E43" s="234"/>
      <c r="F43" s="234"/>
      <c r="G43" s="6">
        <v>34</v>
      </c>
      <c r="H43" s="35">
        <v>0</v>
      </c>
      <c r="I43" s="35">
        <v>0</v>
      </c>
    </row>
    <row r="44" spans="1:9" x14ac:dyDescent="0.2">
      <c r="A44" s="196" t="s">
        <v>156</v>
      </c>
      <c r="B44" s="234"/>
      <c r="C44" s="234"/>
      <c r="D44" s="234"/>
      <c r="E44" s="234"/>
      <c r="F44" s="234"/>
      <c r="G44" s="6">
        <v>35</v>
      </c>
      <c r="H44" s="35">
        <v>0</v>
      </c>
      <c r="I44" s="35">
        <v>0</v>
      </c>
    </row>
    <row r="45" spans="1:9" ht="27.6" customHeight="1" x14ac:dyDescent="0.2">
      <c r="A45" s="200" t="s">
        <v>184</v>
      </c>
      <c r="B45" s="235"/>
      <c r="C45" s="235"/>
      <c r="D45" s="235"/>
      <c r="E45" s="235"/>
      <c r="F45" s="235"/>
      <c r="G45" s="4">
        <v>36</v>
      </c>
      <c r="H45" s="26">
        <f>H40+H41+H42+H43+H44</f>
        <v>0</v>
      </c>
      <c r="I45" s="26">
        <f>I40+I41+I42+I43+I44</f>
        <v>0</v>
      </c>
    </row>
    <row r="46" spans="1:9" x14ac:dyDescent="0.2">
      <c r="A46" s="202" t="s">
        <v>158</v>
      </c>
      <c r="B46" s="234"/>
      <c r="C46" s="234"/>
      <c r="D46" s="234"/>
      <c r="E46" s="234"/>
      <c r="F46" s="234"/>
      <c r="G46" s="5">
        <v>37</v>
      </c>
      <c r="H46" s="35">
        <v>0</v>
      </c>
      <c r="I46" s="35">
        <v>0</v>
      </c>
    </row>
    <row r="47" spans="1:9" x14ac:dyDescent="0.2">
      <c r="A47" s="202" t="s">
        <v>159</v>
      </c>
      <c r="B47" s="234"/>
      <c r="C47" s="234"/>
      <c r="D47" s="234"/>
      <c r="E47" s="234"/>
      <c r="F47" s="234"/>
      <c r="G47" s="5">
        <v>38</v>
      </c>
      <c r="H47" s="35">
        <v>0</v>
      </c>
      <c r="I47" s="35">
        <v>0</v>
      </c>
    </row>
    <row r="48" spans="1:9" x14ac:dyDescent="0.2">
      <c r="A48" s="202" t="s">
        <v>160</v>
      </c>
      <c r="B48" s="234"/>
      <c r="C48" s="234"/>
      <c r="D48" s="234"/>
      <c r="E48" s="234"/>
      <c r="F48" s="234"/>
      <c r="G48" s="5">
        <v>39</v>
      </c>
      <c r="H48" s="35">
        <v>0</v>
      </c>
      <c r="I48" s="35">
        <v>0</v>
      </c>
    </row>
    <row r="49" spans="1:9" ht="15.6" customHeight="1" x14ac:dyDescent="0.2">
      <c r="A49" s="200" t="s">
        <v>161</v>
      </c>
      <c r="B49" s="235"/>
      <c r="C49" s="235"/>
      <c r="D49" s="235"/>
      <c r="E49" s="235"/>
      <c r="F49" s="235"/>
      <c r="G49" s="4">
        <v>40</v>
      </c>
      <c r="H49" s="26">
        <f>H46+H47-H48</f>
        <v>0</v>
      </c>
      <c r="I49" s="26">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K23" sqref="K23:K25"/>
    </sheetView>
  </sheetViews>
  <sheetFormatPr defaultRowHeight="12.75" x14ac:dyDescent="0.2"/>
  <cols>
    <col min="1" max="1" width="51.28515625" style="11" customWidth="1"/>
    <col min="2" max="2" width="12" style="11" customWidth="1"/>
    <col min="3" max="3" width="12.28515625" style="36" customWidth="1"/>
    <col min="4" max="4" width="12.140625" style="36" customWidth="1"/>
    <col min="5" max="5" width="10.42578125" style="36" customWidth="1"/>
    <col min="6" max="6" width="13.42578125" style="36" customWidth="1"/>
    <col min="7" max="7" width="11.28515625" style="36" customWidth="1"/>
    <col min="8" max="8" width="12.28515625" style="36" customWidth="1"/>
    <col min="9" max="9" width="14.5703125" style="36" customWidth="1"/>
    <col min="10" max="10" width="16.28515625" style="36" customWidth="1"/>
    <col min="11" max="11" width="14" style="36" customWidth="1"/>
    <col min="12" max="12" width="11" style="9" bestFit="1" customWidth="1"/>
    <col min="13" max="260" width="9.140625" style="9"/>
    <col min="261" max="261" width="10.140625" style="9" bestFit="1" customWidth="1"/>
    <col min="262" max="265" width="9.140625" style="9"/>
    <col min="266" max="267" width="9.85546875" style="9" bestFit="1" customWidth="1"/>
    <col min="268" max="516" width="9.140625" style="9"/>
    <col min="517" max="517" width="10.140625" style="9" bestFit="1" customWidth="1"/>
    <col min="518" max="521" width="9.140625" style="9"/>
    <col min="522" max="523" width="9.85546875" style="9" bestFit="1" customWidth="1"/>
    <col min="524" max="772" width="9.140625" style="9"/>
    <col min="773" max="773" width="10.140625" style="9" bestFit="1" customWidth="1"/>
    <col min="774" max="777" width="9.140625" style="9"/>
    <col min="778" max="779" width="9.85546875" style="9" bestFit="1" customWidth="1"/>
    <col min="780" max="1028" width="9.140625" style="9"/>
    <col min="1029" max="1029" width="10.140625" style="9" bestFit="1" customWidth="1"/>
    <col min="1030" max="1033" width="9.140625" style="9"/>
    <col min="1034" max="1035" width="9.85546875" style="9" bestFit="1" customWidth="1"/>
    <col min="1036" max="1284" width="9.140625" style="9"/>
    <col min="1285" max="1285" width="10.140625" style="9" bestFit="1" customWidth="1"/>
    <col min="1286" max="1289" width="9.140625" style="9"/>
    <col min="1290" max="1291" width="9.85546875" style="9" bestFit="1" customWidth="1"/>
    <col min="1292" max="1540" width="9.140625" style="9"/>
    <col min="1541" max="1541" width="10.140625" style="9" bestFit="1" customWidth="1"/>
    <col min="1542" max="1545" width="9.140625" style="9"/>
    <col min="1546" max="1547" width="9.85546875" style="9" bestFit="1" customWidth="1"/>
    <col min="1548" max="1796" width="9.140625" style="9"/>
    <col min="1797" max="1797" width="10.140625" style="9" bestFit="1" customWidth="1"/>
    <col min="1798" max="1801" width="9.140625" style="9"/>
    <col min="1802" max="1803" width="9.85546875" style="9" bestFit="1" customWidth="1"/>
    <col min="1804" max="2052" width="9.140625" style="9"/>
    <col min="2053" max="2053" width="10.140625" style="9" bestFit="1" customWidth="1"/>
    <col min="2054" max="2057" width="9.140625" style="9"/>
    <col min="2058" max="2059" width="9.85546875" style="9" bestFit="1" customWidth="1"/>
    <col min="2060" max="2308" width="9.140625" style="9"/>
    <col min="2309" max="2309" width="10.140625" style="9" bestFit="1" customWidth="1"/>
    <col min="2310" max="2313" width="9.140625" style="9"/>
    <col min="2314" max="2315" width="9.85546875" style="9" bestFit="1" customWidth="1"/>
    <col min="2316" max="2564" width="9.140625" style="9"/>
    <col min="2565" max="2565" width="10.140625" style="9" bestFit="1" customWidth="1"/>
    <col min="2566" max="2569" width="9.140625" style="9"/>
    <col min="2570" max="2571" width="9.85546875" style="9" bestFit="1" customWidth="1"/>
    <col min="2572" max="2820" width="9.140625" style="9"/>
    <col min="2821" max="2821" width="10.140625" style="9" bestFit="1" customWidth="1"/>
    <col min="2822" max="2825" width="9.140625" style="9"/>
    <col min="2826" max="2827" width="9.85546875" style="9" bestFit="1" customWidth="1"/>
    <col min="2828" max="3076" width="9.140625" style="9"/>
    <col min="3077" max="3077" width="10.140625" style="9" bestFit="1" customWidth="1"/>
    <col min="3078" max="3081" width="9.140625" style="9"/>
    <col min="3082" max="3083" width="9.85546875" style="9" bestFit="1" customWidth="1"/>
    <col min="3084" max="3332" width="9.140625" style="9"/>
    <col min="3333" max="3333" width="10.140625" style="9" bestFit="1" customWidth="1"/>
    <col min="3334" max="3337" width="9.140625" style="9"/>
    <col min="3338" max="3339" width="9.85546875" style="9" bestFit="1" customWidth="1"/>
    <col min="3340" max="3588" width="9.140625" style="9"/>
    <col min="3589" max="3589" width="10.140625" style="9" bestFit="1" customWidth="1"/>
    <col min="3590" max="3593" width="9.140625" style="9"/>
    <col min="3594" max="3595" width="9.85546875" style="9" bestFit="1" customWidth="1"/>
    <col min="3596" max="3844" width="9.140625" style="9"/>
    <col min="3845" max="3845" width="10.140625" style="9" bestFit="1" customWidth="1"/>
    <col min="3846" max="3849" width="9.140625" style="9"/>
    <col min="3850" max="3851" width="9.85546875" style="9" bestFit="1" customWidth="1"/>
    <col min="3852" max="4100" width="9.140625" style="9"/>
    <col min="4101" max="4101" width="10.140625" style="9" bestFit="1" customWidth="1"/>
    <col min="4102" max="4105" width="9.140625" style="9"/>
    <col min="4106" max="4107" width="9.85546875" style="9" bestFit="1" customWidth="1"/>
    <col min="4108" max="4356" width="9.140625" style="9"/>
    <col min="4357" max="4357" width="10.140625" style="9" bestFit="1" customWidth="1"/>
    <col min="4358" max="4361" width="9.140625" style="9"/>
    <col min="4362" max="4363" width="9.85546875" style="9" bestFit="1" customWidth="1"/>
    <col min="4364" max="4612" width="9.140625" style="9"/>
    <col min="4613" max="4613" width="10.140625" style="9" bestFit="1" customWidth="1"/>
    <col min="4614" max="4617" width="9.140625" style="9"/>
    <col min="4618" max="4619" width="9.85546875" style="9" bestFit="1" customWidth="1"/>
    <col min="4620" max="4868" width="9.140625" style="9"/>
    <col min="4869" max="4869" width="10.140625" style="9" bestFit="1" customWidth="1"/>
    <col min="4870" max="4873" width="9.140625" style="9"/>
    <col min="4874" max="4875" width="9.85546875" style="9" bestFit="1" customWidth="1"/>
    <col min="4876" max="5124" width="9.140625" style="9"/>
    <col min="5125" max="5125" width="10.140625" style="9" bestFit="1" customWidth="1"/>
    <col min="5126" max="5129" width="9.140625" style="9"/>
    <col min="5130" max="5131" width="9.85546875" style="9" bestFit="1" customWidth="1"/>
    <col min="5132" max="5380" width="9.140625" style="9"/>
    <col min="5381" max="5381" width="10.140625" style="9" bestFit="1" customWidth="1"/>
    <col min="5382" max="5385" width="9.140625" style="9"/>
    <col min="5386" max="5387" width="9.85546875" style="9" bestFit="1" customWidth="1"/>
    <col min="5388" max="5636" width="9.140625" style="9"/>
    <col min="5637" max="5637" width="10.140625" style="9" bestFit="1" customWidth="1"/>
    <col min="5638" max="5641" width="9.140625" style="9"/>
    <col min="5642" max="5643" width="9.85546875" style="9" bestFit="1" customWidth="1"/>
    <col min="5644" max="5892" width="9.140625" style="9"/>
    <col min="5893" max="5893" width="10.140625" style="9" bestFit="1" customWidth="1"/>
    <col min="5894" max="5897" width="9.140625" style="9"/>
    <col min="5898" max="5899" width="9.85546875" style="9" bestFit="1" customWidth="1"/>
    <col min="5900" max="6148" width="9.140625" style="9"/>
    <col min="6149" max="6149" width="10.140625" style="9" bestFit="1" customWidth="1"/>
    <col min="6150" max="6153" width="9.140625" style="9"/>
    <col min="6154" max="6155" width="9.85546875" style="9" bestFit="1" customWidth="1"/>
    <col min="6156" max="6404" width="9.140625" style="9"/>
    <col min="6405" max="6405" width="10.140625" style="9" bestFit="1" customWidth="1"/>
    <col min="6406" max="6409" width="9.140625" style="9"/>
    <col min="6410" max="6411" width="9.85546875" style="9" bestFit="1" customWidth="1"/>
    <col min="6412" max="6660" width="9.140625" style="9"/>
    <col min="6661" max="6661" width="10.140625" style="9" bestFit="1" customWidth="1"/>
    <col min="6662" max="6665" width="9.140625" style="9"/>
    <col min="6666" max="6667" width="9.85546875" style="9" bestFit="1" customWidth="1"/>
    <col min="6668" max="6916" width="9.140625" style="9"/>
    <col min="6917" max="6917" width="10.140625" style="9" bestFit="1" customWidth="1"/>
    <col min="6918" max="6921" width="9.140625" style="9"/>
    <col min="6922" max="6923" width="9.85546875" style="9" bestFit="1" customWidth="1"/>
    <col min="6924" max="7172" width="9.140625" style="9"/>
    <col min="7173" max="7173" width="10.140625" style="9" bestFit="1" customWidth="1"/>
    <col min="7174" max="7177" width="9.140625" style="9"/>
    <col min="7178" max="7179" width="9.85546875" style="9" bestFit="1" customWidth="1"/>
    <col min="7180" max="7428" width="9.140625" style="9"/>
    <col min="7429" max="7429" width="10.140625" style="9" bestFit="1" customWidth="1"/>
    <col min="7430" max="7433" width="9.140625" style="9"/>
    <col min="7434" max="7435" width="9.85546875" style="9" bestFit="1" customWidth="1"/>
    <col min="7436" max="7684" width="9.140625" style="9"/>
    <col min="7685" max="7685" width="10.140625" style="9" bestFit="1" customWidth="1"/>
    <col min="7686" max="7689" width="9.140625" style="9"/>
    <col min="7690" max="7691" width="9.85546875" style="9" bestFit="1" customWidth="1"/>
    <col min="7692" max="7940" width="9.140625" style="9"/>
    <col min="7941" max="7941" width="10.140625" style="9" bestFit="1" customWidth="1"/>
    <col min="7942" max="7945" width="9.140625" style="9"/>
    <col min="7946" max="7947" width="9.85546875" style="9" bestFit="1" customWidth="1"/>
    <col min="7948" max="8196" width="9.140625" style="9"/>
    <col min="8197" max="8197" width="10.140625" style="9" bestFit="1" customWidth="1"/>
    <col min="8198" max="8201" width="9.140625" style="9"/>
    <col min="8202" max="8203" width="9.85546875" style="9" bestFit="1" customWidth="1"/>
    <col min="8204" max="8452" width="9.140625" style="9"/>
    <col min="8453" max="8453" width="10.140625" style="9" bestFit="1" customWidth="1"/>
    <col min="8454" max="8457" width="9.140625" style="9"/>
    <col min="8458" max="8459" width="9.85546875" style="9" bestFit="1" customWidth="1"/>
    <col min="8460" max="8708" width="9.140625" style="9"/>
    <col min="8709" max="8709" width="10.140625" style="9" bestFit="1" customWidth="1"/>
    <col min="8710" max="8713" width="9.140625" style="9"/>
    <col min="8714" max="8715" width="9.85546875" style="9" bestFit="1" customWidth="1"/>
    <col min="8716" max="8964" width="9.140625" style="9"/>
    <col min="8965" max="8965" width="10.140625" style="9" bestFit="1" customWidth="1"/>
    <col min="8966" max="8969" width="9.140625" style="9"/>
    <col min="8970" max="8971" width="9.85546875" style="9" bestFit="1" customWidth="1"/>
    <col min="8972" max="9220" width="9.140625" style="9"/>
    <col min="9221" max="9221" width="10.140625" style="9" bestFit="1" customWidth="1"/>
    <col min="9222" max="9225" width="9.140625" style="9"/>
    <col min="9226" max="9227" width="9.85546875" style="9" bestFit="1" customWidth="1"/>
    <col min="9228" max="9476" width="9.140625" style="9"/>
    <col min="9477" max="9477" width="10.140625" style="9" bestFit="1" customWidth="1"/>
    <col min="9478" max="9481" width="9.140625" style="9"/>
    <col min="9482" max="9483" width="9.85546875" style="9" bestFit="1" customWidth="1"/>
    <col min="9484" max="9732" width="9.140625" style="9"/>
    <col min="9733" max="9733" width="10.140625" style="9" bestFit="1" customWidth="1"/>
    <col min="9734" max="9737" width="9.140625" style="9"/>
    <col min="9738" max="9739" width="9.85546875" style="9" bestFit="1" customWidth="1"/>
    <col min="9740" max="9988" width="9.140625" style="9"/>
    <col min="9989" max="9989" width="10.140625" style="9" bestFit="1" customWidth="1"/>
    <col min="9990" max="9993" width="9.140625" style="9"/>
    <col min="9994" max="9995" width="9.85546875" style="9" bestFit="1" customWidth="1"/>
    <col min="9996" max="10244" width="9.140625" style="9"/>
    <col min="10245" max="10245" width="10.140625" style="9" bestFit="1" customWidth="1"/>
    <col min="10246" max="10249" width="9.140625" style="9"/>
    <col min="10250" max="10251" width="9.85546875" style="9" bestFit="1" customWidth="1"/>
    <col min="10252" max="10500" width="9.140625" style="9"/>
    <col min="10501" max="10501" width="10.140625" style="9" bestFit="1" customWidth="1"/>
    <col min="10502" max="10505" width="9.140625" style="9"/>
    <col min="10506" max="10507" width="9.85546875" style="9" bestFit="1" customWidth="1"/>
    <col min="10508" max="10756" width="9.140625" style="9"/>
    <col min="10757" max="10757" width="10.140625" style="9" bestFit="1" customWidth="1"/>
    <col min="10758" max="10761" width="9.140625" style="9"/>
    <col min="10762" max="10763" width="9.85546875" style="9" bestFit="1" customWidth="1"/>
    <col min="10764" max="11012" width="9.140625" style="9"/>
    <col min="11013" max="11013" width="10.140625" style="9" bestFit="1" customWidth="1"/>
    <col min="11014" max="11017" width="9.140625" style="9"/>
    <col min="11018" max="11019" width="9.85546875" style="9" bestFit="1" customWidth="1"/>
    <col min="11020" max="11268" width="9.140625" style="9"/>
    <col min="11269" max="11269" width="10.140625" style="9" bestFit="1" customWidth="1"/>
    <col min="11270" max="11273" width="9.140625" style="9"/>
    <col min="11274" max="11275" width="9.85546875" style="9" bestFit="1" customWidth="1"/>
    <col min="11276" max="11524" width="9.140625" style="9"/>
    <col min="11525" max="11525" width="10.140625" style="9" bestFit="1" customWidth="1"/>
    <col min="11526" max="11529" width="9.140625" style="9"/>
    <col min="11530" max="11531" width="9.85546875" style="9" bestFit="1" customWidth="1"/>
    <col min="11532" max="11780" width="9.140625" style="9"/>
    <col min="11781" max="11781" width="10.140625" style="9" bestFit="1" customWidth="1"/>
    <col min="11782" max="11785" width="9.140625" style="9"/>
    <col min="11786" max="11787" width="9.85546875" style="9" bestFit="1" customWidth="1"/>
    <col min="11788" max="12036" width="9.140625" style="9"/>
    <col min="12037" max="12037" width="10.140625" style="9" bestFit="1" customWidth="1"/>
    <col min="12038" max="12041" width="9.140625" style="9"/>
    <col min="12042" max="12043" width="9.85546875" style="9" bestFit="1" customWidth="1"/>
    <col min="12044" max="12292" width="9.140625" style="9"/>
    <col min="12293" max="12293" width="10.140625" style="9" bestFit="1" customWidth="1"/>
    <col min="12294" max="12297" width="9.140625" style="9"/>
    <col min="12298" max="12299" width="9.85546875" style="9" bestFit="1" customWidth="1"/>
    <col min="12300" max="12548" width="9.140625" style="9"/>
    <col min="12549" max="12549" width="10.140625" style="9" bestFit="1" customWidth="1"/>
    <col min="12550" max="12553" width="9.140625" style="9"/>
    <col min="12554" max="12555" width="9.85546875" style="9" bestFit="1" customWidth="1"/>
    <col min="12556" max="12804" width="9.140625" style="9"/>
    <col min="12805" max="12805" width="10.140625" style="9" bestFit="1" customWidth="1"/>
    <col min="12806" max="12809" width="9.140625" style="9"/>
    <col min="12810" max="12811" width="9.85546875" style="9" bestFit="1" customWidth="1"/>
    <col min="12812" max="13060" width="9.140625" style="9"/>
    <col min="13061" max="13061" width="10.140625" style="9" bestFit="1" customWidth="1"/>
    <col min="13062" max="13065" width="9.140625" style="9"/>
    <col min="13066" max="13067" width="9.85546875" style="9" bestFit="1" customWidth="1"/>
    <col min="13068" max="13316" width="9.140625" style="9"/>
    <col min="13317" max="13317" width="10.140625" style="9" bestFit="1" customWidth="1"/>
    <col min="13318" max="13321" width="9.140625" style="9"/>
    <col min="13322" max="13323" width="9.85546875" style="9" bestFit="1" customWidth="1"/>
    <col min="13324" max="13572" width="9.140625" style="9"/>
    <col min="13573" max="13573" width="10.140625" style="9" bestFit="1" customWidth="1"/>
    <col min="13574" max="13577" width="9.140625" style="9"/>
    <col min="13578" max="13579" width="9.85546875" style="9" bestFit="1" customWidth="1"/>
    <col min="13580" max="13828" width="9.140625" style="9"/>
    <col min="13829" max="13829" width="10.140625" style="9" bestFit="1" customWidth="1"/>
    <col min="13830" max="13833" width="9.140625" style="9"/>
    <col min="13834" max="13835" width="9.85546875" style="9" bestFit="1" customWidth="1"/>
    <col min="13836" max="14084" width="9.140625" style="9"/>
    <col min="14085" max="14085" width="10.140625" style="9" bestFit="1" customWidth="1"/>
    <col min="14086" max="14089" width="9.140625" style="9"/>
    <col min="14090" max="14091" width="9.85546875" style="9" bestFit="1" customWidth="1"/>
    <col min="14092" max="14340" width="9.140625" style="9"/>
    <col min="14341" max="14341" width="10.140625" style="9" bestFit="1" customWidth="1"/>
    <col min="14342" max="14345" width="9.140625" style="9"/>
    <col min="14346" max="14347" width="9.85546875" style="9" bestFit="1" customWidth="1"/>
    <col min="14348" max="14596" width="9.140625" style="9"/>
    <col min="14597" max="14597" width="10.140625" style="9" bestFit="1" customWidth="1"/>
    <col min="14598" max="14601" width="9.140625" style="9"/>
    <col min="14602" max="14603" width="9.85546875" style="9" bestFit="1" customWidth="1"/>
    <col min="14604" max="14852" width="9.140625" style="9"/>
    <col min="14853" max="14853" width="10.140625" style="9" bestFit="1" customWidth="1"/>
    <col min="14854" max="14857" width="9.140625" style="9"/>
    <col min="14858" max="14859" width="9.85546875" style="9" bestFit="1" customWidth="1"/>
    <col min="14860" max="15108" width="9.140625" style="9"/>
    <col min="15109" max="15109" width="10.140625" style="9" bestFit="1" customWidth="1"/>
    <col min="15110" max="15113" width="9.140625" style="9"/>
    <col min="15114" max="15115" width="9.85546875" style="9" bestFit="1" customWidth="1"/>
    <col min="15116" max="15364" width="9.140625" style="9"/>
    <col min="15365" max="15365" width="10.140625" style="9" bestFit="1" customWidth="1"/>
    <col min="15366" max="15369" width="9.140625" style="9"/>
    <col min="15370" max="15371" width="9.85546875" style="9" bestFit="1" customWidth="1"/>
    <col min="15372" max="15620" width="9.140625" style="9"/>
    <col min="15621" max="15621" width="10.140625" style="9" bestFit="1" customWidth="1"/>
    <col min="15622" max="15625" width="9.140625" style="9"/>
    <col min="15626" max="15627" width="9.85546875" style="9" bestFit="1" customWidth="1"/>
    <col min="15628" max="15876" width="9.140625" style="9"/>
    <col min="15877" max="15877" width="10.140625" style="9" bestFit="1" customWidth="1"/>
    <col min="15878" max="15881" width="9.140625" style="9"/>
    <col min="15882" max="15883" width="9.85546875" style="9" bestFit="1" customWidth="1"/>
    <col min="15884" max="16132" width="9.140625" style="9"/>
    <col min="16133" max="16133" width="10.140625" style="9" bestFit="1" customWidth="1"/>
    <col min="16134" max="16137" width="9.140625" style="9"/>
    <col min="16138" max="16139" width="9.85546875" style="9" bestFit="1" customWidth="1"/>
    <col min="16140" max="16384" width="9.140625" style="9"/>
  </cols>
  <sheetData>
    <row r="1" spans="1:23" ht="15.75" x14ac:dyDescent="0.2">
      <c r="A1" s="241" t="s">
        <v>11</v>
      </c>
      <c r="B1" s="241"/>
      <c r="C1" s="242"/>
      <c r="D1" s="242"/>
      <c r="E1" s="242"/>
      <c r="F1" s="242"/>
      <c r="G1" s="242"/>
      <c r="H1" s="242"/>
      <c r="I1" s="242"/>
      <c r="J1" s="242"/>
      <c r="K1" s="242"/>
      <c r="L1" s="13"/>
    </row>
    <row r="2" spans="1:23" ht="15.75" x14ac:dyDescent="0.2">
      <c r="A2" s="14"/>
      <c r="B2" s="14"/>
      <c r="C2" s="37"/>
      <c r="D2" s="243" t="s">
        <v>12</v>
      </c>
      <c r="E2" s="243"/>
      <c r="F2" s="45">
        <v>44562</v>
      </c>
      <c r="G2" s="38" t="s">
        <v>0</v>
      </c>
      <c r="H2" s="45">
        <v>44834</v>
      </c>
      <c r="I2" s="37"/>
      <c r="J2" s="37"/>
      <c r="K2" s="39" t="s">
        <v>14</v>
      </c>
      <c r="L2" s="13"/>
      <c r="W2" s="11"/>
    </row>
    <row r="3" spans="1:23" ht="15.75" customHeight="1" x14ac:dyDescent="0.2">
      <c r="A3" s="238" t="s">
        <v>13</v>
      </c>
      <c r="B3" s="240" t="s">
        <v>205</v>
      </c>
      <c r="C3" s="239" t="s">
        <v>185</v>
      </c>
      <c r="D3" s="239"/>
      <c r="E3" s="239"/>
      <c r="F3" s="239"/>
      <c r="G3" s="239"/>
      <c r="H3" s="239"/>
      <c r="I3" s="239"/>
      <c r="J3" s="239" t="s">
        <v>186</v>
      </c>
      <c r="K3" s="244" t="s">
        <v>206</v>
      </c>
    </row>
    <row r="4" spans="1:23" ht="71.25" x14ac:dyDescent="0.2">
      <c r="A4" s="238"/>
      <c r="B4" s="222"/>
      <c r="C4" s="40" t="s">
        <v>187</v>
      </c>
      <c r="D4" s="40" t="s">
        <v>188</v>
      </c>
      <c r="E4" s="41" t="s">
        <v>189</v>
      </c>
      <c r="F4" s="41" t="s">
        <v>190</v>
      </c>
      <c r="G4" s="41" t="s">
        <v>191</v>
      </c>
      <c r="H4" s="41" t="s">
        <v>192</v>
      </c>
      <c r="I4" s="41" t="s">
        <v>193</v>
      </c>
      <c r="J4" s="239"/>
      <c r="K4" s="245"/>
    </row>
    <row r="5" spans="1:23" ht="15" x14ac:dyDescent="0.2">
      <c r="A5" s="16">
        <v>1</v>
      </c>
      <c r="B5" s="15">
        <v>2</v>
      </c>
      <c r="C5" s="40">
        <v>3</v>
      </c>
      <c r="D5" s="40">
        <v>4</v>
      </c>
      <c r="E5" s="40">
        <v>5</v>
      </c>
      <c r="F5" s="40">
        <v>6</v>
      </c>
      <c r="G5" s="40">
        <v>7</v>
      </c>
      <c r="H5" s="41">
        <v>8</v>
      </c>
      <c r="I5" s="40">
        <v>9</v>
      </c>
      <c r="J5" s="40">
        <v>10</v>
      </c>
      <c r="K5" s="42">
        <v>11</v>
      </c>
    </row>
    <row r="6" spans="1:23" ht="30" x14ac:dyDescent="0.2">
      <c r="A6" s="17" t="s">
        <v>212</v>
      </c>
      <c r="B6" s="18">
        <v>1</v>
      </c>
      <c r="C6" s="43">
        <v>46357000</v>
      </c>
      <c r="D6" s="43">
        <v>13860181</v>
      </c>
      <c r="E6" s="43">
        <v>141000</v>
      </c>
      <c r="F6" s="43">
        <v>1874402</v>
      </c>
      <c r="G6" s="43">
        <v>-19778307</v>
      </c>
      <c r="H6" s="43">
        <v>0</v>
      </c>
      <c r="I6" s="43">
        <v>0</v>
      </c>
      <c r="J6" s="43">
        <v>0</v>
      </c>
      <c r="K6" s="44">
        <f>SUM(C6:J6)</f>
        <v>42454276</v>
      </c>
    </row>
    <row r="7" spans="1:23" ht="15" x14ac:dyDescent="0.2">
      <c r="A7" s="16" t="s">
        <v>194</v>
      </c>
      <c r="B7" s="19">
        <v>2</v>
      </c>
      <c r="C7" s="43">
        <v>0</v>
      </c>
      <c r="D7" s="43">
        <v>0</v>
      </c>
      <c r="E7" s="43">
        <v>0</v>
      </c>
      <c r="F7" s="43">
        <v>0</v>
      </c>
      <c r="G7" s="43">
        <v>0</v>
      </c>
      <c r="H7" s="43">
        <v>0</v>
      </c>
      <c r="I7" s="43">
        <v>0</v>
      </c>
      <c r="J7" s="43">
        <v>0</v>
      </c>
      <c r="K7" s="44">
        <f t="shared" ref="K7:K31" si="0">SUM(C7:J7)</f>
        <v>0</v>
      </c>
    </row>
    <row r="8" spans="1:23" ht="15" x14ac:dyDescent="0.2">
      <c r="A8" s="16" t="s">
        <v>195</v>
      </c>
      <c r="B8" s="19">
        <v>3</v>
      </c>
      <c r="C8" s="43">
        <v>0</v>
      </c>
      <c r="D8" s="43">
        <v>0</v>
      </c>
      <c r="E8" s="43">
        <v>0</v>
      </c>
      <c r="F8" s="43">
        <v>0</v>
      </c>
      <c r="G8" s="43">
        <v>0</v>
      </c>
      <c r="H8" s="43">
        <v>0</v>
      </c>
      <c r="I8" s="43">
        <v>0</v>
      </c>
      <c r="J8" s="43">
        <v>0</v>
      </c>
      <c r="K8" s="44">
        <f t="shared" si="0"/>
        <v>0</v>
      </c>
    </row>
    <row r="9" spans="1:23" ht="30" x14ac:dyDescent="0.2">
      <c r="A9" s="20" t="s">
        <v>213</v>
      </c>
      <c r="B9" s="21">
        <v>4</v>
      </c>
      <c r="C9" s="44">
        <f>C6+C7+C8</f>
        <v>46357000</v>
      </c>
      <c r="D9" s="44">
        <f t="shared" ref="D9:J9" si="1">D6+D7+D8</f>
        <v>13860181</v>
      </c>
      <c r="E9" s="44">
        <f t="shared" si="1"/>
        <v>141000</v>
      </c>
      <c r="F9" s="44">
        <f t="shared" si="1"/>
        <v>1874402</v>
      </c>
      <c r="G9" s="44">
        <f t="shared" si="1"/>
        <v>-19778307</v>
      </c>
      <c r="H9" s="44">
        <f t="shared" si="1"/>
        <v>0</v>
      </c>
      <c r="I9" s="44">
        <f t="shared" si="1"/>
        <v>0</v>
      </c>
      <c r="J9" s="44">
        <f t="shared" si="1"/>
        <v>0</v>
      </c>
      <c r="K9" s="44">
        <f t="shared" si="0"/>
        <v>42454276</v>
      </c>
    </row>
    <row r="10" spans="1:23" ht="15" x14ac:dyDescent="0.2">
      <c r="A10" s="16" t="s">
        <v>196</v>
      </c>
      <c r="B10" s="19">
        <v>5</v>
      </c>
      <c r="C10" s="43">
        <v>0</v>
      </c>
      <c r="D10" s="43">
        <v>0</v>
      </c>
      <c r="E10" s="43">
        <v>0</v>
      </c>
      <c r="F10" s="43">
        <v>873255</v>
      </c>
      <c r="G10" s="43">
        <v>0</v>
      </c>
      <c r="H10" s="43">
        <v>0</v>
      </c>
      <c r="I10" s="43">
        <v>0</v>
      </c>
      <c r="J10" s="43">
        <v>0</v>
      </c>
      <c r="K10" s="44">
        <f t="shared" si="0"/>
        <v>873255</v>
      </c>
    </row>
    <row r="11" spans="1:23" ht="28.5" x14ac:dyDescent="0.2">
      <c r="A11" s="16" t="s">
        <v>197</v>
      </c>
      <c r="B11" s="19">
        <v>6</v>
      </c>
      <c r="C11" s="43">
        <v>0</v>
      </c>
      <c r="D11" s="43">
        <v>0</v>
      </c>
      <c r="E11" s="43">
        <v>0</v>
      </c>
      <c r="F11" s="43">
        <v>0</v>
      </c>
      <c r="G11" s="43">
        <v>0</v>
      </c>
      <c r="H11" s="43">
        <v>0</v>
      </c>
      <c r="I11" s="43">
        <v>0</v>
      </c>
      <c r="J11" s="43">
        <v>0</v>
      </c>
      <c r="K11" s="44">
        <f t="shared" si="0"/>
        <v>0</v>
      </c>
    </row>
    <row r="12" spans="1:23" ht="15" x14ac:dyDescent="0.2">
      <c r="A12" s="16" t="s">
        <v>198</v>
      </c>
      <c r="B12" s="19">
        <v>7</v>
      </c>
      <c r="C12" s="43">
        <v>0</v>
      </c>
      <c r="D12" s="43">
        <v>0</v>
      </c>
      <c r="E12" s="43">
        <v>0</v>
      </c>
      <c r="F12" s="43">
        <v>0</v>
      </c>
      <c r="G12" s="43">
        <v>0</v>
      </c>
      <c r="H12" s="43">
        <v>0</v>
      </c>
      <c r="I12" s="43">
        <v>0</v>
      </c>
      <c r="J12" s="43">
        <v>0</v>
      </c>
      <c r="K12" s="44">
        <f t="shared" si="0"/>
        <v>0</v>
      </c>
    </row>
    <row r="13" spans="1:23" ht="45" x14ac:dyDescent="0.2">
      <c r="A13" s="20" t="s">
        <v>199</v>
      </c>
      <c r="B13" s="21">
        <v>8</v>
      </c>
      <c r="C13" s="44">
        <f>C10+C11+C12</f>
        <v>0</v>
      </c>
      <c r="D13" s="44">
        <f t="shared" ref="D13:J13" si="2">D10+D11+D12</f>
        <v>0</v>
      </c>
      <c r="E13" s="44">
        <f t="shared" si="2"/>
        <v>0</v>
      </c>
      <c r="F13" s="44">
        <f t="shared" si="2"/>
        <v>873255</v>
      </c>
      <c r="G13" s="44">
        <f t="shared" si="2"/>
        <v>0</v>
      </c>
      <c r="H13" s="44">
        <f t="shared" si="2"/>
        <v>0</v>
      </c>
      <c r="I13" s="44">
        <f t="shared" si="2"/>
        <v>0</v>
      </c>
      <c r="J13" s="44">
        <f t="shared" si="2"/>
        <v>0</v>
      </c>
      <c r="K13" s="44">
        <f t="shared" si="0"/>
        <v>873255</v>
      </c>
    </row>
    <row r="14" spans="1:23" ht="15" x14ac:dyDescent="0.2">
      <c r="A14" s="16" t="s">
        <v>200</v>
      </c>
      <c r="B14" s="19">
        <v>9</v>
      </c>
      <c r="C14" s="43">
        <v>0</v>
      </c>
      <c r="D14" s="43">
        <v>0</v>
      </c>
      <c r="E14" s="43">
        <v>0</v>
      </c>
      <c r="F14" s="43">
        <v>0</v>
      </c>
      <c r="G14" s="43">
        <v>0</v>
      </c>
      <c r="H14" s="43">
        <v>0</v>
      </c>
      <c r="I14" s="43">
        <v>0</v>
      </c>
      <c r="J14" s="43">
        <v>0</v>
      </c>
      <c r="K14" s="44">
        <f t="shared" si="0"/>
        <v>0</v>
      </c>
    </row>
    <row r="15" spans="1:23" ht="15" x14ac:dyDescent="0.2">
      <c r="A15" s="16" t="s">
        <v>201</v>
      </c>
      <c r="B15" s="22">
        <v>10</v>
      </c>
      <c r="C15" s="43">
        <v>0</v>
      </c>
      <c r="D15" s="43">
        <v>0</v>
      </c>
      <c r="E15" s="43">
        <v>0</v>
      </c>
      <c r="F15" s="43">
        <v>0</v>
      </c>
      <c r="G15" s="43">
        <v>0</v>
      </c>
      <c r="H15" s="43">
        <v>0</v>
      </c>
      <c r="I15" s="43">
        <v>0</v>
      </c>
      <c r="J15" s="43">
        <v>0</v>
      </c>
      <c r="K15" s="44">
        <f t="shared" si="0"/>
        <v>0</v>
      </c>
    </row>
    <row r="16" spans="1:23" ht="15" x14ac:dyDescent="0.2">
      <c r="A16" s="16" t="s">
        <v>202</v>
      </c>
      <c r="B16" s="22">
        <v>11</v>
      </c>
      <c r="C16" s="43">
        <v>0</v>
      </c>
      <c r="D16" s="43">
        <v>0</v>
      </c>
      <c r="E16" s="43">
        <v>0</v>
      </c>
      <c r="F16" s="43">
        <v>0</v>
      </c>
      <c r="G16" s="43">
        <v>0</v>
      </c>
      <c r="H16" s="43">
        <v>0</v>
      </c>
      <c r="I16" s="43">
        <v>0</v>
      </c>
      <c r="J16" s="43">
        <v>0</v>
      </c>
      <c r="K16" s="44">
        <f t="shared" si="0"/>
        <v>0</v>
      </c>
    </row>
    <row r="17" spans="1:12" ht="15" x14ac:dyDescent="0.2">
      <c r="A17" s="16" t="s">
        <v>203</v>
      </c>
      <c r="B17" s="22">
        <v>12</v>
      </c>
      <c r="C17" s="43">
        <v>0</v>
      </c>
      <c r="D17" s="43">
        <v>0</v>
      </c>
      <c r="E17" s="43">
        <v>0</v>
      </c>
      <c r="F17" s="43">
        <v>-1874402</v>
      </c>
      <c r="G17" s="43">
        <v>1874402</v>
      </c>
      <c r="H17" s="43">
        <v>0</v>
      </c>
      <c r="I17" s="43">
        <v>0</v>
      </c>
      <c r="J17" s="43">
        <v>0</v>
      </c>
      <c r="K17" s="44">
        <f t="shared" si="0"/>
        <v>0</v>
      </c>
    </row>
    <row r="18" spans="1:12" ht="30" x14ac:dyDescent="0.2">
      <c r="A18" s="20" t="s">
        <v>214</v>
      </c>
      <c r="B18" s="23">
        <v>13</v>
      </c>
      <c r="C18" s="44">
        <f>C17+C16+C15+C14+C13+C9</f>
        <v>46357000</v>
      </c>
      <c r="D18" s="44">
        <f t="shared" ref="D18:J18" si="3">D17+D16+D15+D14+D13+D9</f>
        <v>13860181</v>
      </c>
      <c r="E18" s="44">
        <f t="shared" si="3"/>
        <v>141000</v>
      </c>
      <c r="F18" s="44">
        <f t="shared" si="3"/>
        <v>873255</v>
      </c>
      <c r="G18" s="44">
        <f t="shared" si="3"/>
        <v>-17903905</v>
      </c>
      <c r="H18" s="44">
        <f t="shared" si="3"/>
        <v>0</v>
      </c>
      <c r="I18" s="44">
        <f t="shared" si="3"/>
        <v>0</v>
      </c>
      <c r="J18" s="44">
        <f t="shared" si="3"/>
        <v>0</v>
      </c>
      <c r="K18" s="44">
        <f t="shared" si="0"/>
        <v>43327531</v>
      </c>
    </row>
    <row r="19" spans="1:12" ht="15" x14ac:dyDescent="0.2">
      <c r="A19" s="17" t="s">
        <v>215</v>
      </c>
      <c r="B19" s="24">
        <v>14</v>
      </c>
      <c r="C19" s="43">
        <v>46357000</v>
      </c>
      <c r="D19" s="43">
        <v>13860181</v>
      </c>
      <c r="E19" s="43">
        <v>141000</v>
      </c>
      <c r="F19" s="43">
        <v>873255</v>
      </c>
      <c r="G19" s="43">
        <v>-17903905</v>
      </c>
      <c r="H19" s="43">
        <v>0</v>
      </c>
      <c r="I19" s="43">
        <v>0</v>
      </c>
      <c r="J19" s="43">
        <v>0</v>
      </c>
      <c r="K19" s="44">
        <f t="shared" si="0"/>
        <v>43327531</v>
      </c>
    </row>
    <row r="20" spans="1:12" ht="15" x14ac:dyDescent="0.2">
      <c r="A20" s="16" t="s">
        <v>194</v>
      </c>
      <c r="B20" s="15">
        <v>15</v>
      </c>
      <c r="C20" s="43">
        <v>0</v>
      </c>
      <c r="D20" s="43">
        <v>0</v>
      </c>
      <c r="E20" s="43">
        <v>0</v>
      </c>
      <c r="F20" s="43">
        <v>0</v>
      </c>
      <c r="G20" s="43">
        <v>0</v>
      </c>
      <c r="H20" s="43">
        <v>0</v>
      </c>
      <c r="I20" s="43">
        <v>0</v>
      </c>
      <c r="J20" s="43">
        <v>0</v>
      </c>
      <c r="K20" s="44">
        <f t="shared" si="0"/>
        <v>0</v>
      </c>
    </row>
    <row r="21" spans="1:12" ht="15" x14ac:dyDescent="0.2">
      <c r="A21" s="16" t="s">
        <v>195</v>
      </c>
      <c r="B21" s="15">
        <v>16</v>
      </c>
      <c r="C21" s="43">
        <v>0</v>
      </c>
      <c r="D21" s="43">
        <v>0</v>
      </c>
      <c r="E21" s="43">
        <v>0</v>
      </c>
      <c r="F21" s="43">
        <v>0</v>
      </c>
      <c r="G21" s="43">
        <v>0</v>
      </c>
      <c r="H21" s="43">
        <v>0</v>
      </c>
      <c r="I21" s="43">
        <v>0</v>
      </c>
      <c r="J21" s="43">
        <v>0</v>
      </c>
      <c r="K21" s="44">
        <f t="shared" si="0"/>
        <v>0</v>
      </c>
    </row>
    <row r="22" spans="1:12" ht="30" x14ac:dyDescent="0.2">
      <c r="A22" s="20" t="s">
        <v>216</v>
      </c>
      <c r="B22" s="25">
        <v>17</v>
      </c>
      <c r="C22" s="44">
        <f>C19+C20+C21</f>
        <v>46357000</v>
      </c>
      <c r="D22" s="44">
        <f t="shared" ref="D22:J22" si="4">D19+D20+D21</f>
        <v>13860181</v>
      </c>
      <c r="E22" s="44">
        <f t="shared" si="4"/>
        <v>141000</v>
      </c>
      <c r="F22" s="44">
        <f t="shared" si="4"/>
        <v>873255</v>
      </c>
      <c r="G22" s="44">
        <f t="shared" si="4"/>
        <v>-17903905</v>
      </c>
      <c r="H22" s="44">
        <f t="shared" si="4"/>
        <v>0</v>
      </c>
      <c r="I22" s="44">
        <f t="shared" si="4"/>
        <v>0</v>
      </c>
      <c r="J22" s="44">
        <f t="shared" si="4"/>
        <v>0</v>
      </c>
      <c r="K22" s="44">
        <f t="shared" si="0"/>
        <v>43327531</v>
      </c>
    </row>
    <row r="23" spans="1:12" ht="15" x14ac:dyDescent="0.2">
      <c r="A23" s="16" t="s">
        <v>196</v>
      </c>
      <c r="B23" s="15">
        <v>18</v>
      </c>
      <c r="C23" s="43">
        <v>0</v>
      </c>
      <c r="D23" s="43">
        <v>0</v>
      </c>
      <c r="E23" s="43">
        <v>0</v>
      </c>
      <c r="F23" s="43">
        <v>-207527</v>
      </c>
      <c r="G23" s="43">
        <v>0</v>
      </c>
      <c r="H23" s="43">
        <v>0</v>
      </c>
      <c r="I23" s="43">
        <v>0</v>
      </c>
      <c r="J23" s="43">
        <v>0</v>
      </c>
      <c r="K23" s="44">
        <f t="shared" si="0"/>
        <v>-207527</v>
      </c>
    </row>
    <row r="24" spans="1:12" ht="28.5" x14ac:dyDescent="0.2">
      <c r="A24" s="16" t="s">
        <v>197</v>
      </c>
      <c r="B24" s="15">
        <v>19</v>
      </c>
      <c r="C24" s="43">
        <v>0</v>
      </c>
      <c r="D24" s="43">
        <v>0</v>
      </c>
      <c r="E24" s="43">
        <v>0</v>
      </c>
      <c r="F24" s="43">
        <v>0</v>
      </c>
      <c r="G24" s="43">
        <v>0</v>
      </c>
      <c r="H24" s="43">
        <v>528686</v>
      </c>
      <c r="I24" s="43">
        <v>0</v>
      </c>
      <c r="J24" s="43">
        <v>0</v>
      </c>
      <c r="K24" s="44">
        <f t="shared" si="0"/>
        <v>528686</v>
      </c>
    </row>
    <row r="25" spans="1:12" ht="15" x14ac:dyDescent="0.2">
      <c r="A25" s="16" t="s">
        <v>198</v>
      </c>
      <c r="B25" s="15">
        <v>20</v>
      </c>
      <c r="C25" s="43">
        <v>0</v>
      </c>
      <c r="D25" s="43">
        <v>0</v>
      </c>
      <c r="E25" s="43">
        <v>0</v>
      </c>
      <c r="F25" s="43">
        <v>0</v>
      </c>
      <c r="G25" s="43">
        <v>0</v>
      </c>
      <c r="H25" s="43">
        <v>0</v>
      </c>
      <c r="I25" s="43">
        <v>0</v>
      </c>
      <c r="J25" s="43">
        <v>0</v>
      </c>
      <c r="K25" s="44">
        <f t="shared" si="0"/>
        <v>0</v>
      </c>
    </row>
    <row r="26" spans="1:12" ht="30" x14ac:dyDescent="0.2">
      <c r="A26" s="20" t="s">
        <v>204</v>
      </c>
      <c r="B26" s="25">
        <v>21</v>
      </c>
      <c r="C26" s="44">
        <f>C23+C24+C25</f>
        <v>0</v>
      </c>
      <c r="D26" s="44">
        <f t="shared" ref="D26:J26" si="5">D23+D24+D25</f>
        <v>0</v>
      </c>
      <c r="E26" s="44">
        <f t="shared" si="5"/>
        <v>0</v>
      </c>
      <c r="F26" s="44">
        <f t="shared" si="5"/>
        <v>-207527</v>
      </c>
      <c r="G26" s="44">
        <f t="shared" si="5"/>
        <v>0</v>
      </c>
      <c r="H26" s="44">
        <f t="shared" si="5"/>
        <v>528686</v>
      </c>
      <c r="I26" s="44">
        <f t="shared" si="5"/>
        <v>0</v>
      </c>
      <c r="J26" s="44">
        <f t="shared" si="5"/>
        <v>0</v>
      </c>
      <c r="K26" s="44">
        <f t="shared" si="0"/>
        <v>321159</v>
      </c>
    </row>
    <row r="27" spans="1:12" ht="15" x14ac:dyDescent="0.2">
      <c r="A27" s="16" t="s">
        <v>200</v>
      </c>
      <c r="B27" s="15">
        <v>22</v>
      </c>
      <c r="C27" s="43">
        <v>-23178500</v>
      </c>
      <c r="D27" s="43">
        <v>0</v>
      </c>
      <c r="E27" s="43">
        <v>6147850</v>
      </c>
      <c r="F27" s="43">
        <v>0</v>
      </c>
      <c r="G27" s="43">
        <v>17030650</v>
      </c>
      <c r="H27" s="43">
        <v>0</v>
      </c>
      <c r="I27" s="43">
        <v>0</v>
      </c>
      <c r="J27" s="43">
        <v>0</v>
      </c>
      <c r="K27" s="44">
        <f t="shared" si="0"/>
        <v>0</v>
      </c>
    </row>
    <row r="28" spans="1:12" ht="15" x14ac:dyDescent="0.2">
      <c r="A28" s="16" t="s">
        <v>201</v>
      </c>
      <c r="B28" s="15">
        <v>23</v>
      </c>
      <c r="C28" s="43">
        <v>0</v>
      </c>
      <c r="D28" s="43">
        <v>0</v>
      </c>
      <c r="E28" s="43">
        <v>0</v>
      </c>
      <c r="F28" s="43">
        <v>0</v>
      </c>
      <c r="G28" s="43">
        <v>0</v>
      </c>
      <c r="H28" s="43">
        <v>0</v>
      </c>
      <c r="I28" s="43">
        <v>0</v>
      </c>
      <c r="J28" s="43">
        <v>0</v>
      </c>
      <c r="K28" s="44">
        <f>SUM(C28:J28)</f>
        <v>0</v>
      </c>
    </row>
    <row r="29" spans="1:12" ht="15" x14ac:dyDescent="0.2">
      <c r="A29" s="16" t="s">
        <v>202</v>
      </c>
      <c r="B29" s="15">
        <v>24</v>
      </c>
      <c r="C29" s="43">
        <v>0</v>
      </c>
      <c r="D29" s="43">
        <v>0</v>
      </c>
      <c r="E29" s="43">
        <v>0</v>
      </c>
      <c r="F29" s="43">
        <v>0</v>
      </c>
      <c r="G29" s="43">
        <v>0</v>
      </c>
      <c r="H29" s="43">
        <v>0</v>
      </c>
      <c r="I29" s="43">
        <v>0</v>
      </c>
      <c r="J29" s="43">
        <v>0</v>
      </c>
      <c r="K29" s="44">
        <f t="shared" si="0"/>
        <v>0</v>
      </c>
    </row>
    <row r="30" spans="1:12" ht="15" x14ac:dyDescent="0.2">
      <c r="A30" s="16" t="s">
        <v>203</v>
      </c>
      <c r="B30" s="15">
        <v>25</v>
      </c>
      <c r="C30" s="43">
        <v>0</v>
      </c>
      <c r="D30" s="43">
        <v>0</v>
      </c>
      <c r="E30" s="43">
        <v>0</v>
      </c>
      <c r="F30" s="43">
        <v>-873255</v>
      </c>
      <c r="G30" s="43">
        <v>873255</v>
      </c>
      <c r="H30" s="43">
        <v>0</v>
      </c>
      <c r="I30" s="43">
        <v>0</v>
      </c>
      <c r="J30" s="43">
        <v>0</v>
      </c>
      <c r="K30" s="44">
        <f t="shared" si="0"/>
        <v>0</v>
      </c>
    </row>
    <row r="31" spans="1:12" ht="30" x14ac:dyDescent="0.2">
      <c r="A31" s="20" t="s">
        <v>217</v>
      </c>
      <c r="B31" s="25">
        <v>26</v>
      </c>
      <c r="C31" s="44">
        <f>C30+C29+C28+C27+C26+C22</f>
        <v>23178500</v>
      </c>
      <c r="D31" s="44">
        <f t="shared" ref="D31:J31" si="6">D30+D29+D28+D27+D26+D22</f>
        <v>13860181</v>
      </c>
      <c r="E31" s="44">
        <f t="shared" si="6"/>
        <v>6288850</v>
      </c>
      <c r="F31" s="44">
        <f t="shared" si="6"/>
        <v>-207527</v>
      </c>
      <c r="G31" s="44">
        <f t="shared" si="6"/>
        <v>0</v>
      </c>
      <c r="H31" s="44">
        <f t="shared" si="6"/>
        <v>528686</v>
      </c>
      <c r="I31" s="44">
        <f t="shared" si="6"/>
        <v>0</v>
      </c>
      <c r="J31" s="44">
        <f t="shared" si="6"/>
        <v>0</v>
      </c>
      <c r="K31" s="44">
        <f t="shared" si="0"/>
        <v>43648690</v>
      </c>
      <c r="L31" s="36"/>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360" verticalDpi="360" r:id="rId1"/>
  <ignoredErrors>
    <ignoredError sqref="K6:K23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5"/>
  <sheetViews>
    <sheetView tabSelected="1" topLeftCell="A66" workbookViewId="0">
      <selection activeCell="C92" sqref="C92"/>
    </sheetView>
  </sheetViews>
  <sheetFormatPr defaultRowHeight="12.75" x14ac:dyDescent="0.2"/>
  <cols>
    <col min="1" max="1" width="58.42578125" bestFit="1" customWidth="1"/>
    <col min="2" max="2" width="11.42578125" customWidth="1"/>
    <col min="3" max="3" width="49.28515625" bestFit="1" customWidth="1"/>
    <col min="4" max="6" width="11.42578125" customWidth="1"/>
  </cols>
  <sheetData>
    <row r="1" spans="1:9" ht="24.95" customHeight="1" x14ac:dyDescent="0.2">
      <c r="A1" s="246" t="s">
        <v>348</v>
      </c>
      <c r="B1" s="247"/>
      <c r="C1" s="247"/>
      <c r="D1" s="247"/>
      <c r="E1" s="247"/>
      <c r="F1" s="247"/>
      <c r="G1" s="247"/>
      <c r="H1" s="247"/>
      <c r="I1" s="247"/>
    </row>
    <row r="2" spans="1:9" ht="24.95" customHeight="1" x14ac:dyDescent="0.2">
      <c r="A2" s="247"/>
      <c r="B2" s="247"/>
      <c r="C2" s="247"/>
      <c r="D2" s="247"/>
      <c r="E2" s="247"/>
      <c r="F2" s="247"/>
      <c r="G2" s="247"/>
      <c r="H2" s="247"/>
      <c r="I2" s="247"/>
    </row>
    <row r="3" spans="1:9" ht="24.95" customHeight="1" x14ac:dyDescent="0.2">
      <c r="A3" s="247"/>
      <c r="B3" s="247"/>
      <c r="C3" s="247"/>
      <c r="D3" s="247"/>
      <c r="E3" s="247"/>
      <c r="F3" s="247"/>
      <c r="G3" s="247"/>
      <c r="H3" s="247"/>
      <c r="I3" s="247"/>
    </row>
    <row r="4" spans="1:9" ht="24.95" customHeight="1" x14ac:dyDescent="0.2">
      <c r="A4" s="247"/>
      <c r="B4" s="247"/>
      <c r="C4" s="247"/>
      <c r="D4" s="247"/>
      <c r="E4" s="247"/>
      <c r="F4" s="247"/>
      <c r="G4" s="247"/>
      <c r="H4" s="247"/>
      <c r="I4" s="247"/>
    </row>
    <row r="5" spans="1:9" ht="24.95" customHeight="1" x14ac:dyDescent="0.2">
      <c r="A5" s="247"/>
      <c r="B5" s="247"/>
      <c r="C5" s="247"/>
      <c r="D5" s="247"/>
      <c r="E5" s="247"/>
      <c r="F5" s="247"/>
      <c r="G5" s="247"/>
      <c r="H5" s="247"/>
      <c r="I5" s="247"/>
    </row>
    <row r="6" spans="1:9" ht="24.95" customHeight="1" x14ac:dyDescent="0.2">
      <c r="A6" s="247"/>
      <c r="B6" s="247"/>
      <c r="C6" s="247"/>
      <c r="D6" s="247"/>
      <c r="E6" s="247"/>
      <c r="F6" s="247"/>
      <c r="G6" s="247"/>
      <c r="H6" s="247"/>
      <c r="I6" s="247"/>
    </row>
    <row r="7" spans="1:9" ht="24.95" customHeight="1" x14ac:dyDescent="0.2">
      <c r="A7" s="247"/>
      <c r="B7" s="247"/>
      <c r="C7" s="247"/>
      <c r="D7" s="247"/>
      <c r="E7" s="247"/>
      <c r="F7" s="247"/>
      <c r="G7" s="247"/>
      <c r="H7" s="247"/>
      <c r="I7" s="247"/>
    </row>
    <row r="8" spans="1:9" ht="24.95" customHeight="1" x14ac:dyDescent="0.2">
      <c r="A8" s="247"/>
      <c r="B8" s="247"/>
      <c r="C8" s="247"/>
      <c r="D8" s="247"/>
      <c r="E8" s="247"/>
      <c r="F8" s="247"/>
      <c r="G8" s="247"/>
      <c r="H8" s="247"/>
      <c r="I8" s="247"/>
    </row>
    <row r="9" spans="1:9" ht="24.95" customHeight="1" x14ac:dyDescent="0.2">
      <c r="A9" s="247"/>
      <c r="B9" s="247"/>
      <c r="C9" s="247"/>
      <c r="D9" s="247"/>
      <c r="E9" s="247"/>
      <c r="F9" s="247"/>
      <c r="G9" s="247"/>
      <c r="H9" s="247"/>
      <c r="I9" s="247"/>
    </row>
    <row r="10" spans="1:9" ht="24.95" customHeight="1" x14ac:dyDescent="0.2">
      <c r="A10" s="247"/>
      <c r="B10" s="247"/>
      <c r="C10" s="247"/>
      <c r="D10" s="247"/>
      <c r="E10" s="247"/>
      <c r="F10" s="247"/>
      <c r="G10" s="247"/>
      <c r="H10" s="247"/>
      <c r="I10" s="247"/>
    </row>
    <row r="11" spans="1:9" ht="24.95" customHeight="1" x14ac:dyDescent="0.2">
      <c r="A11" s="247"/>
      <c r="B11" s="247"/>
      <c r="C11" s="247"/>
      <c r="D11" s="247"/>
      <c r="E11" s="247"/>
      <c r="F11" s="247"/>
      <c r="G11" s="247"/>
      <c r="H11" s="247"/>
      <c r="I11" s="247"/>
    </row>
    <row r="12" spans="1:9" ht="24.95" customHeight="1" x14ac:dyDescent="0.2">
      <c r="A12" s="247"/>
      <c r="B12" s="247"/>
      <c r="C12" s="247"/>
      <c r="D12" s="247"/>
      <c r="E12" s="247"/>
      <c r="F12" s="247"/>
      <c r="G12" s="247"/>
      <c r="H12" s="247"/>
      <c r="I12" s="247"/>
    </row>
    <row r="13" spans="1:9" ht="24.95" customHeight="1" x14ac:dyDescent="0.2">
      <c r="A13" s="247"/>
      <c r="B13" s="247"/>
      <c r="C13" s="247"/>
      <c r="D13" s="247"/>
      <c r="E13" s="247"/>
      <c r="F13" s="247"/>
      <c r="G13" s="247"/>
      <c r="H13" s="247"/>
      <c r="I13" s="247"/>
    </row>
    <row r="14" spans="1:9" ht="24.95" customHeight="1" x14ac:dyDescent="0.2">
      <c r="A14" s="247"/>
      <c r="B14" s="247"/>
      <c r="C14" s="247"/>
      <c r="D14" s="247"/>
      <c r="E14" s="247"/>
      <c r="F14" s="247"/>
      <c r="G14" s="247"/>
      <c r="H14" s="247"/>
      <c r="I14" s="247"/>
    </row>
    <row r="15" spans="1:9" ht="24.95" customHeight="1" x14ac:dyDescent="0.2">
      <c r="A15" s="247"/>
      <c r="B15" s="247"/>
      <c r="C15" s="247"/>
      <c r="D15" s="247"/>
      <c r="E15" s="247"/>
      <c r="F15" s="247"/>
      <c r="G15" s="247"/>
      <c r="H15" s="247"/>
      <c r="I15" s="247"/>
    </row>
    <row r="16" spans="1:9" ht="24.95" customHeight="1" x14ac:dyDescent="0.2">
      <c r="A16" s="247"/>
      <c r="B16" s="247"/>
      <c r="C16" s="247"/>
      <c r="D16" s="247"/>
      <c r="E16" s="247"/>
      <c r="F16" s="247"/>
      <c r="G16" s="247"/>
      <c r="H16" s="247"/>
      <c r="I16" s="247"/>
    </row>
    <row r="17" spans="1:9" ht="24.95" customHeight="1" x14ac:dyDescent="0.2">
      <c r="A17" s="247"/>
      <c r="B17" s="247"/>
      <c r="C17" s="247"/>
      <c r="D17" s="247"/>
      <c r="E17" s="247"/>
      <c r="F17" s="247"/>
      <c r="G17" s="247"/>
      <c r="H17" s="247"/>
      <c r="I17" s="247"/>
    </row>
    <row r="18" spans="1:9" ht="24.95" customHeight="1" x14ac:dyDescent="0.2">
      <c r="A18" s="247"/>
      <c r="B18" s="247"/>
      <c r="C18" s="247"/>
      <c r="D18" s="247"/>
      <c r="E18" s="247"/>
      <c r="F18" s="247"/>
      <c r="G18" s="247"/>
      <c r="H18" s="247"/>
      <c r="I18" s="247"/>
    </row>
    <row r="19" spans="1:9" ht="24.95" customHeight="1" x14ac:dyDescent="0.2">
      <c r="A19" s="247"/>
      <c r="B19" s="247"/>
      <c r="C19" s="247"/>
      <c r="D19" s="247"/>
      <c r="E19" s="247"/>
      <c r="F19" s="247"/>
      <c r="G19" s="247"/>
      <c r="H19" s="247"/>
      <c r="I19" s="247"/>
    </row>
    <row r="20" spans="1:9" ht="24.95" customHeight="1" x14ac:dyDescent="0.2">
      <c r="A20" s="247"/>
      <c r="B20" s="247"/>
      <c r="C20" s="247"/>
      <c r="D20" s="247"/>
      <c r="E20" s="247"/>
      <c r="F20" s="247"/>
      <c r="G20" s="247"/>
      <c r="H20" s="247"/>
      <c r="I20" s="247"/>
    </row>
    <row r="21" spans="1:9" ht="24.95" customHeight="1" x14ac:dyDescent="0.2">
      <c r="A21" s="247"/>
      <c r="B21" s="247"/>
      <c r="C21" s="247"/>
      <c r="D21" s="247"/>
      <c r="E21" s="247"/>
      <c r="F21" s="247"/>
      <c r="G21" s="247"/>
      <c r="H21" s="247"/>
      <c r="I21" s="247"/>
    </row>
    <row r="22" spans="1:9" ht="24.95" customHeight="1" x14ac:dyDescent="0.2">
      <c r="A22" s="247"/>
      <c r="B22" s="247"/>
      <c r="C22" s="247"/>
      <c r="D22" s="247"/>
      <c r="E22" s="247"/>
      <c r="F22" s="247"/>
      <c r="G22" s="247"/>
      <c r="H22" s="247"/>
      <c r="I22" s="247"/>
    </row>
    <row r="23" spans="1:9" ht="24.95" customHeight="1" x14ac:dyDescent="0.2">
      <c r="A23" s="247"/>
      <c r="B23" s="247"/>
      <c r="C23" s="247"/>
      <c r="D23" s="247"/>
      <c r="E23" s="247"/>
      <c r="F23" s="247"/>
      <c r="G23" s="247"/>
      <c r="H23" s="247"/>
      <c r="I23" s="247"/>
    </row>
    <row r="24" spans="1:9" ht="24.95" customHeight="1" x14ac:dyDescent="0.2">
      <c r="A24" s="247"/>
      <c r="B24" s="247"/>
      <c r="C24" s="247"/>
      <c r="D24" s="247"/>
      <c r="E24" s="247"/>
      <c r="F24" s="247"/>
      <c r="G24" s="247"/>
      <c r="H24" s="247"/>
      <c r="I24" s="247"/>
    </row>
    <row r="25" spans="1:9" ht="24.95" customHeight="1" x14ac:dyDescent="0.2">
      <c r="A25" s="247"/>
      <c r="B25" s="247"/>
      <c r="C25" s="247"/>
      <c r="D25" s="247"/>
      <c r="E25" s="247"/>
      <c r="F25" s="247"/>
      <c r="G25" s="247"/>
      <c r="H25" s="247"/>
      <c r="I25" s="247"/>
    </row>
    <row r="26" spans="1:9" ht="24.95" customHeight="1" x14ac:dyDescent="0.2">
      <c r="A26" s="247"/>
      <c r="B26" s="247"/>
      <c r="C26" s="247"/>
      <c r="D26" s="247"/>
      <c r="E26" s="247"/>
      <c r="F26" s="247"/>
      <c r="G26" s="247"/>
      <c r="H26" s="247"/>
      <c r="I26" s="247"/>
    </row>
    <row r="27" spans="1:9" ht="24.95" customHeight="1" x14ac:dyDescent="0.2">
      <c r="A27" s="247"/>
      <c r="B27" s="247"/>
      <c r="C27" s="247"/>
      <c r="D27" s="247"/>
      <c r="E27" s="247"/>
      <c r="F27" s="247"/>
      <c r="G27" s="247"/>
      <c r="H27" s="247"/>
      <c r="I27" s="247"/>
    </row>
    <row r="28" spans="1:9" ht="24.95" customHeight="1" x14ac:dyDescent="0.2">
      <c r="A28" s="247"/>
      <c r="B28" s="247"/>
      <c r="C28" s="247"/>
      <c r="D28" s="247"/>
      <c r="E28" s="247"/>
      <c r="F28" s="247"/>
      <c r="G28" s="247"/>
      <c r="H28" s="247"/>
      <c r="I28" s="247"/>
    </row>
    <row r="29" spans="1:9" ht="24.95" customHeight="1" x14ac:dyDescent="0.2">
      <c r="A29" s="247"/>
      <c r="B29" s="247"/>
      <c r="C29" s="247"/>
      <c r="D29" s="247"/>
      <c r="E29" s="247"/>
      <c r="F29" s="247"/>
      <c r="G29" s="247"/>
      <c r="H29" s="247"/>
      <c r="I29" s="247"/>
    </row>
    <row r="30" spans="1:9" ht="24.95" customHeight="1" x14ac:dyDescent="0.2">
      <c r="A30" s="247"/>
      <c r="B30" s="247"/>
      <c r="C30" s="247"/>
      <c r="D30" s="247"/>
      <c r="E30" s="247"/>
      <c r="F30" s="247"/>
      <c r="G30" s="247"/>
      <c r="H30" s="247"/>
      <c r="I30" s="247"/>
    </row>
    <row r="31" spans="1:9" ht="24.95" customHeight="1" x14ac:dyDescent="0.2">
      <c r="A31" s="247"/>
      <c r="B31" s="247"/>
      <c r="C31" s="247"/>
      <c r="D31" s="247"/>
      <c r="E31" s="247"/>
      <c r="F31" s="247"/>
      <c r="G31" s="247"/>
      <c r="H31" s="247"/>
      <c r="I31" s="247"/>
    </row>
    <row r="32" spans="1:9" ht="24.95" customHeight="1" x14ac:dyDescent="0.2">
      <c r="A32" s="247"/>
      <c r="B32" s="247"/>
      <c r="C32" s="247"/>
      <c r="D32" s="247"/>
      <c r="E32" s="247"/>
      <c r="F32" s="247"/>
      <c r="G32" s="247"/>
      <c r="H32" s="247"/>
      <c r="I32" s="247"/>
    </row>
    <row r="33" spans="1:9" ht="24.95" customHeight="1" x14ac:dyDescent="0.2">
      <c r="A33" s="247"/>
      <c r="B33" s="247"/>
      <c r="C33" s="247"/>
      <c r="D33" s="247"/>
      <c r="E33" s="247"/>
      <c r="F33" s="247"/>
      <c r="G33" s="247"/>
      <c r="H33" s="247"/>
      <c r="I33" s="247"/>
    </row>
    <row r="34" spans="1:9" ht="24.95" customHeight="1" x14ac:dyDescent="0.2">
      <c r="A34" s="247"/>
      <c r="B34" s="247"/>
      <c r="C34" s="247"/>
      <c r="D34" s="247"/>
      <c r="E34" s="247"/>
      <c r="F34" s="247"/>
      <c r="G34" s="247"/>
      <c r="H34" s="247"/>
      <c r="I34" s="247"/>
    </row>
    <row r="35" spans="1:9" ht="24.95" customHeight="1" x14ac:dyDescent="0.2">
      <c r="A35" s="247"/>
      <c r="B35" s="247"/>
      <c r="C35" s="247"/>
      <c r="D35" s="247"/>
      <c r="E35" s="247"/>
      <c r="F35" s="247"/>
      <c r="G35" s="247"/>
      <c r="H35" s="247"/>
      <c r="I35" s="247"/>
    </row>
    <row r="36" spans="1:9" ht="24.95" customHeight="1" x14ac:dyDescent="0.2">
      <c r="A36" s="247"/>
      <c r="B36" s="247"/>
      <c r="C36" s="247"/>
      <c r="D36" s="247"/>
      <c r="E36" s="247"/>
      <c r="F36" s="247"/>
      <c r="G36" s="247"/>
      <c r="H36" s="247"/>
      <c r="I36" s="247"/>
    </row>
    <row r="37" spans="1:9" ht="24.95" customHeight="1" x14ac:dyDescent="0.2">
      <c r="A37" s="247"/>
      <c r="B37" s="247"/>
      <c r="C37" s="247"/>
      <c r="D37" s="247"/>
      <c r="E37" s="247"/>
      <c r="F37" s="247"/>
      <c r="G37" s="247"/>
      <c r="H37" s="247"/>
      <c r="I37" s="247"/>
    </row>
    <row r="38" spans="1:9" ht="24.95" customHeight="1" x14ac:dyDescent="0.2">
      <c r="A38" s="247"/>
      <c r="B38" s="247"/>
      <c r="C38" s="247"/>
      <c r="D38" s="247"/>
      <c r="E38" s="247"/>
      <c r="F38" s="247"/>
      <c r="G38" s="247"/>
      <c r="H38" s="247"/>
      <c r="I38" s="247"/>
    </row>
    <row r="39" spans="1:9" ht="24.95" customHeight="1" x14ac:dyDescent="0.2">
      <c r="A39" s="247"/>
      <c r="B39" s="247"/>
      <c r="C39" s="247"/>
      <c r="D39" s="247"/>
      <c r="E39" s="247"/>
      <c r="F39" s="247"/>
      <c r="G39" s="247"/>
      <c r="H39" s="247"/>
      <c r="I39" s="247"/>
    </row>
    <row r="40" spans="1:9" ht="24.95" customHeight="1" x14ac:dyDescent="0.2">
      <c r="A40" s="247"/>
      <c r="B40" s="247"/>
      <c r="C40" s="247"/>
      <c r="D40" s="247"/>
      <c r="E40" s="247"/>
      <c r="F40" s="247"/>
      <c r="G40" s="247"/>
      <c r="H40" s="247"/>
      <c r="I40" s="247"/>
    </row>
    <row r="42" spans="1:9" x14ac:dyDescent="0.2">
      <c r="A42" s="98" t="s">
        <v>287</v>
      </c>
    </row>
    <row r="43" spans="1:9" ht="25.5" x14ac:dyDescent="0.2">
      <c r="A43" s="99" t="s">
        <v>288</v>
      </c>
      <c r="B43" s="100" t="s">
        <v>289</v>
      </c>
      <c r="C43" s="101" t="s">
        <v>290</v>
      </c>
      <c r="D43" s="100" t="s">
        <v>289</v>
      </c>
    </row>
    <row r="44" spans="1:9" x14ac:dyDescent="0.2">
      <c r="A44" s="102" t="s">
        <v>291</v>
      </c>
      <c r="B44" s="103">
        <v>5692</v>
      </c>
      <c r="C44" s="104" t="s">
        <v>291</v>
      </c>
      <c r="D44" s="103">
        <v>5504</v>
      </c>
    </row>
    <row r="45" spans="1:9" x14ac:dyDescent="0.2">
      <c r="A45" s="102"/>
      <c r="B45" s="105"/>
      <c r="C45" s="104" t="s">
        <v>292</v>
      </c>
      <c r="D45" s="105">
        <v>188</v>
      </c>
    </row>
    <row r="46" spans="1:9" x14ac:dyDescent="0.2">
      <c r="A46" s="106" t="s">
        <v>293</v>
      </c>
      <c r="B46" s="107">
        <v>4308</v>
      </c>
      <c r="C46" s="108" t="s">
        <v>294</v>
      </c>
      <c r="D46" s="109">
        <v>335</v>
      </c>
    </row>
    <row r="47" spans="1:9" x14ac:dyDescent="0.2">
      <c r="A47" s="102"/>
      <c r="B47" s="105"/>
      <c r="C47" s="104" t="s">
        <v>295</v>
      </c>
      <c r="D47" s="103">
        <v>2714</v>
      </c>
    </row>
    <row r="48" spans="1:9" x14ac:dyDescent="0.2">
      <c r="A48" s="102"/>
      <c r="B48" s="105"/>
      <c r="C48" s="104" t="s">
        <v>296</v>
      </c>
      <c r="D48" s="110">
        <v>20</v>
      </c>
    </row>
    <row r="49" spans="1:4" x14ac:dyDescent="0.2">
      <c r="A49" s="102"/>
      <c r="B49" s="105"/>
      <c r="C49" s="104" t="s">
        <v>297</v>
      </c>
      <c r="D49" s="103">
        <v>1390</v>
      </c>
    </row>
    <row r="50" spans="1:4" x14ac:dyDescent="0.2">
      <c r="A50" s="102"/>
      <c r="B50" s="105"/>
      <c r="C50" s="104" t="s">
        <v>298</v>
      </c>
      <c r="D50" s="105">
        <v>40</v>
      </c>
    </row>
    <row r="51" spans="1:4" x14ac:dyDescent="0.2">
      <c r="A51" s="102"/>
      <c r="B51" s="102"/>
      <c r="C51" s="105" t="s">
        <v>299</v>
      </c>
      <c r="D51" s="105">
        <v>-188</v>
      </c>
    </row>
    <row r="52" spans="1:4" x14ac:dyDescent="0.2">
      <c r="A52" s="111"/>
      <c r="B52" s="112"/>
      <c r="C52" s="113" t="s">
        <v>300</v>
      </c>
      <c r="D52" s="112">
        <v>-3</v>
      </c>
    </row>
    <row r="53" spans="1:4" ht="25.5" x14ac:dyDescent="0.2">
      <c r="A53" s="114" t="s">
        <v>301</v>
      </c>
      <c r="B53" s="100" t="s">
        <v>289</v>
      </c>
      <c r="C53" s="115" t="s">
        <v>302</v>
      </c>
      <c r="D53" s="100" t="s">
        <v>289</v>
      </c>
    </row>
    <row r="54" spans="1:4" x14ac:dyDescent="0.2">
      <c r="A54" s="106" t="s">
        <v>303</v>
      </c>
      <c r="B54" s="107">
        <v>1706</v>
      </c>
      <c r="C54" s="108" t="s">
        <v>304</v>
      </c>
      <c r="D54" s="107">
        <v>2345</v>
      </c>
    </row>
    <row r="55" spans="1:4" x14ac:dyDescent="0.2">
      <c r="A55" s="102" t="s">
        <v>305</v>
      </c>
      <c r="B55" s="103">
        <v>2694</v>
      </c>
      <c r="C55" s="104" t="s">
        <v>306</v>
      </c>
      <c r="D55" s="103">
        <v>1377</v>
      </c>
    </row>
    <row r="56" spans="1:4" x14ac:dyDescent="0.2">
      <c r="A56" s="102"/>
      <c r="B56" s="105"/>
      <c r="C56" s="104" t="s">
        <v>307</v>
      </c>
      <c r="D56" s="105">
        <v>130</v>
      </c>
    </row>
    <row r="57" spans="1:4" x14ac:dyDescent="0.2">
      <c r="A57" s="102"/>
      <c r="B57" s="105"/>
      <c r="C57" s="104" t="s">
        <v>308</v>
      </c>
      <c r="D57" s="105">
        <v>547</v>
      </c>
    </row>
    <row r="58" spans="1:4" x14ac:dyDescent="0.2">
      <c r="A58" s="102"/>
      <c r="B58" s="105"/>
      <c r="C58" s="104" t="s">
        <v>309</v>
      </c>
      <c r="D58" s="116" t="s">
        <v>310</v>
      </c>
    </row>
    <row r="59" spans="1:4" x14ac:dyDescent="0.2">
      <c r="A59" s="102"/>
      <c r="B59" s="112"/>
      <c r="C59" s="104" t="s">
        <v>300</v>
      </c>
      <c r="D59" s="112">
        <v>1</v>
      </c>
    </row>
    <row r="60" spans="1:4" x14ac:dyDescent="0.2">
      <c r="A60" s="106" t="s">
        <v>311</v>
      </c>
      <c r="B60" s="107">
        <v>197</v>
      </c>
      <c r="C60" s="117" t="s">
        <v>312</v>
      </c>
      <c r="D60" s="107">
        <v>664</v>
      </c>
    </row>
    <row r="61" spans="1:4" x14ac:dyDescent="0.2">
      <c r="A61" s="102" t="s">
        <v>313</v>
      </c>
      <c r="B61" s="105">
        <v>250</v>
      </c>
      <c r="C61" s="104"/>
      <c r="D61" s="105"/>
    </row>
    <row r="62" spans="1:4" x14ac:dyDescent="0.2">
      <c r="A62" s="111" t="s">
        <v>314</v>
      </c>
      <c r="B62" s="112">
        <v>217</v>
      </c>
      <c r="C62" s="118"/>
      <c r="D62" s="112"/>
    </row>
    <row r="63" spans="1:4" x14ac:dyDescent="0.2">
      <c r="A63" s="106" t="s">
        <v>315</v>
      </c>
      <c r="B63" s="107">
        <v>1913</v>
      </c>
      <c r="C63" s="108" t="s">
        <v>316</v>
      </c>
      <c r="D63" s="107">
        <v>1919</v>
      </c>
    </row>
    <row r="64" spans="1:4" x14ac:dyDescent="0.2">
      <c r="A64" s="111" t="s">
        <v>317</v>
      </c>
      <c r="B64" s="112">
        <v>6</v>
      </c>
      <c r="C64" s="104" t="s">
        <v>300</v>
      </c>
      <c r="D64" s="119">
        <v>-1</v>
      </c>
    </row>
    <row r="65" spans="1:6" x14ac:dyDescent="0.2">
      <c r="A65" s="106" t="s">
        <v>318</v>
      </c>
      <c r="B65" s="107">
        <v>1540</v>
      </c>
      <c r="C65" s="108" t="s">
        <v>319</v>
      </c>
      <c r="D65" s="109">
        <v>752</v>
      </c>
    </row>
    <row r="66" spans="1:6" x14ac:dyDescent="0.2">
      <c r="A66" s="102" t="s">
        <v>320</v>
      </c>
      <c r="B66" s="105">
        <v>734</v>
      </c>
      <c r="C66" s="104" t="s">
        <v>321</v>
      </c>
      <c r="D66" s="105">
        <v>324</v>
      </c>
    </row>
    <row r="67" spans="1:6" x14ac:dyDescent="0.2">
      <c r="A67" s="102"/>
      <c r="B67" s="105"/>
      <c r="C67" s="120" t="s">
        <v>322</v>
      </c>
      <c r="D67" s="110">
        <v>1</v>
      </c>
    </row>
    <row r="68" spans="1:6" x14ac:dyDescent="0.2">
      <c r="A68" s="102"/>
      <c r="B68" s="105"/>
      <c r="C68" s="104" t="s">
        <v>323</v>
      </c>
      <c r="D68" s="105">
        <v>216</v>
      </c>
    </row>
    <row r="69" spans="1:6" x14ac:dyDescent="0.2">
      <c r="A69" s="102"/>
      <c r="B69" s="102"/>
      <c r="C69" s="105" t="s">
        <v>324</v>
      </c>
      <c r="D69" s="121">
        <v>981</v>
      </c>
    </row>
    <row r="70" spans="1:6" x14ac:dyDescent="0.2">
      <c r="A70" s="111"/>
      <c r="B70" s="112"/>
      <c r="C70" s="113" t="s">
        <v>300</v>
      </c>
      <c r="D70" s="122" t="s">
        <v>310</v>
      </c>
    </row>
    <row r="71" spans="1:6" x14ac:dyDescent="0.2">
      <c r="A71" s="106" t="s">
        <v>325</v>
      </c>
      <c r="B71" s="107">
        <v>3925</v>
      </c>
      <c r="C71" s="108" t="s">
        <v>326</v>
      </c>
      <c r="D71" s="107">
        <v>3928</v>
      </c>
    </row>
    <row r="72" spans="1:6" x14ac:dyDescent="0.2">
      <c r="A72" s="111"/>
      <c r="B72" s="123"/>
      <c r="C72" s="124" t="s">
        <v>300</v>
      </c>
      <c r="D72" s="125">
        <v>-2</v>
      </c>
    </row>
    <row r="74" spans="1:6" x14ac:dyDescent="0.2">
      <c r="A74" s="98" t="s">
        <v>347</v>
      </c>
    </row>
    <row r="75" spans="1:6" ht="45" x14ac:dyDescent="0.2">
      <c r="A75" s="126" t="s">
        <v>327</v>
      </c>
      <c r="B75" s="126" t="s">
        <v>328</v>
      </c>
      <c r="C75" s="126" t="s">
        <v>329</v>
      </c>
      <c r="D75" s="126" t="s">
        <v>330</v>
      </c>
      <c r="E75" s="126" t="s">
        <v>331</v>
      </c>
      <c r="F75" s="126" t="s">
        <v>332</v>
      </c>
    </row>
    <row r="76" spans="1:6" ht="15" x14ac:dyDescent="0.2">
      <c r="A76" s="127"/>
      <c r="B76" s="127"/>
      <c r="C76" s="127"/>
      <c r="D76" s="128" t="s">
        <v>333</v>
      </c>
      <c r="E76" s="128" t="s">
        <v>334</v>
      </c>
      <c r="F76" s="128" t="s">
        <v>334</v>
      </c>
    </row>
    <row r="77" spans="1:6" ht="15" x14ac:dyDescent="0.2">
      <c r="A77" s="248" t="s">
        <v>335</v>
      </c>
      <c r="B77" s="248"/>
      <c r="C77" s="248"/>
      <c r="D77" s="248"/>
      <c r="E77" s="248"/>
      <c r="F77" s="248"/>
    </row>
    <row r="78" spans="1:6" ht="30" x14ac:dyDescent="0.2">
      <c r="A78" s="129" t="s">
        <v>336</v>
      </c>
      <c r="B78" s="129" t="s">
        <v>337</v>
      </c>
      <c r="C78" s="129" t="s">
        <v>338</v>
      </c>
      <c r="D78" s="130">
        <v>1</v>
      </c>
      <c r="E78" s="131">
        <v>18525</v>
      </c>
      <c r="F78" s="132">
        <v>514</v>
      </c>
    </row>
    <row r="79" spans="1:6" ht="30" x14ac:dyDescent="0.2">
      <c r="A79" s="129" t="s">
        <v>339</v>
      </c>
      <c r="B79" s="129" t="s">
        <v>340</v>
      </c>
      <c r="C79" s="129" t="s">
        <v>341</v>
      </c>
      <c r="D79" s="130">
        <v>0.33300000000000002</v>
      </c>
      <c r="E79" s="132">
        <v>442</v>
      </c>
      <c r="F79" s="132">
        <v>14</v>
      </c>
    </row>
    <row r="80" spans="1:6" ht="30" x14ac:dyDescent="0.2">
      <c r="A80" s="129" t="s">
        <v>342</v>
      </c>
      <c r="B80" s="129" t="s">
        <v>343</v>
      </c>
      <c r="C80" s="129" t="s">
        <v>344</v>
      </c>
      <c r="D80" s="130">
        <v>0.3</v>
      </c>
      <c r="E80" s="131">
        <v>-1068</v>
      </c>
      <c r="F80" s="132">
        <v>31</v>
      </c>
    </row>
    <row r="81" spans="1:6" ht="30" x14ac:dyDescent="0.2">
      <c r="A81" s="129" t="s">
        <v>345</v>
      </c>
      <c r="B81" s="129" t="s">
        <v>343</v>
      </c>
      <c r="C81" s="129" t="s">
        <v>341</v>
      </c>
      <c r="D81" s="130">
        <v>0.3</v>
      </c>
      <c r="E81" s="131">
        <v>22763</v>
      </c>
      <c r="F81" s="131">
        <v>1577</v>
      </c>
    </row>
    <row r="82" spans="1:6" ht="15" x14ac:dyDescent="0.2">
      <c r="A82" s="248" t="s">
        <v>346</v>
      </c>
      <c r="B82" s="248"/>
      <c r="C82" s="248"/>
      <c r="D82" s="248"/>
      <c r="E82" s="248"/>
      <c r="F82" s="248"/>
    </row>
    <row r="83" spans="1:6" ht="30" x14ac:dyDescent="0.2">
      <c r="A83" s="129" t="s">
        <v>336</v>
      </c>
      <c r="B83" s="129" t="s">
        <v>337</v>
      </c>
      <c r="C83" s="129" t="s">
        <v>338</v>
      </c>
      <c r="D83" s="130">
        <v>1</v>
      </c>
      <c r="E83" s="131">
        <v>18356</v>
      </c>
      <c r="F83" s="132">
        <v>316</v>
      </c>
    </row>
    <row r="84" spans="1:6" ht="30" x14ac:dyDescent="0.2">
      <c r="A84" s="129" t="s">
        <v>339</v>
      </c>
      <c r="B84" s="129" t="s">
        <v>340</v>
      </c>
      <c r="C84" s="129" t="s">
        <v>341</v>
      </c>
      <c r="D84" s="130">
        <v>0.33300000000000002</v>
      </c>
      <c r="E84" s="132">
        <v>429</v>
      </c>
      <c r="F84" s="132">
        <v>90</v>
      </c>
    </row>
    <row r="85" spans="1:6" ht="30" x14ac:dyDescent="0.2">
      <c r="A85" s="129" t="s">
        <v>342</v>
      </c>
      <c r="B85" s="129" t="s">
        <v>343</v>
      </c>
      <c r="C85" s="129" t="s">
        <v>344</v>
      </c>
      <c r="D85" s="130">
        <v>0.3</v>
      </c>
      <c r="E85" s="131">
        <v>-1099</v>
      </c>
      <c r="F85" s="132">
        <v>-115</v>
      </c>
    </row>
  </sheetData>
  <mergeCells count="3">
    <mergeCell ref="A1:I40"/>
    <mergeCell ref="A77:F77"/>
    <mergeCell ref="A82:F8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Bilješke!_Hlk116986498</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2021-10-07T12:25:03Z</cp:lastPrinted>
  <dcterms:created xsi:type="dcterms:W3CDTF">2008-10-17T11:51:54Z</dcterms:created>
  <dcterms:modified xsi:type="dcterms:W3CDTF">2022-10-24T07:32:57Z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