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7-24 Financijski izvještaji 1H (2Q) 2024\xls\"/>
    </mc:Choice>
  </mc:AlternateContent>
  <xr:revisionPtr revIDLastSave="0" documentId="13_ncr:1_{2CCA160B-3C7E-4891-A432-1347207FDE93}" xr6:coauthVersionLast="47" xr6:coauthVersionMax="47" xr10:uidLastSave="{00000000-0000-0000-0000-000000000000}"/>
  <workbookProtection workbookPassword="CA29" lockStructure="1"/>
  <bookViews>
    <workbookView xWindow="38280" yWindow="2220" windowWidth="29040" windowHeight="1752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I26" i="22"/>
  <c r="H22" i="22"/>
  <c r="I22" i="22"/>
  <c r="H13" i="22"/>
  <c r="I13" i="22"/>
  <c r="H9" i="22"/>
  <c r="I9" i="22"/>
  <c r="H9" i="19"/>
  <c r="H40" i="18"/>
  <c r="H37" i="18" s="1"/>
  <c r="H31" i="22" l="1"/>
  <c r="I18" i="22"/>
  <c r="I31" i="22"/>
  <c r="H18" i="22"/>
  <c r="I51" i="18"/>
  <c r="H51" i="18"/>
  <c r="H61" i="18" s="1"/>
  <c r="I28" i="18"/>
  <c r="H28" i="18"/>
  <c r="I22" i="18"/>
  <c r="H22" i="18"/>
  <c r="I16" i="18"/>
  <c r="H16" i="18"/>
  <c r="I10" i="18"/>
  <c r="H10" i="18"/>
  <c r="H8" i="18" l="1"/>
  <c r="I8" i="18"/>
  <c r="H21" i="18"/>
  <c r="I21" i="18"/>
  <c r="I59" i="19"/>
  <c r="J59" i="19"/>
  <c r="K59" i="19"/>
  <c r="H59" i="19"/>
  <c r="I34" i="18" l="1"/>
  <c r="H34" i="18"/>
  <c r="H67" i="18" s="1"/>
  <c r="M28" i="22"/>
  <c r="C26" i="22"/>
  <c r="C22" i="22"/>
  <c r="C13" i="22"/>
  <c r="C9" i="22"/>
  <c r="H49" i="21"/>
  <c r="H45" i="21"/>
  <c r="H39" i="21"/>
  <c r="H31" i="21"/>
  <c r="H34" i="21" s="1"/>
  <c r="H25" i="21"/>
  <c r="H28" i="21" s="1"/>
  <c r="I19" i="21"/>
  <c r="H12" i="21"/>
  <c r="H43" i="20"/>
  <c r="H32" i="20"/>
  <c r="H28" i="20"/>
  <c r="H21" i="20"/>
  <c r="H15" i="20"/>
  <c r="C18" i="22" l="1"/>
  <c r="C31" i="22"/>
  <c r="I43" i="20"/>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G18" i="22" s="1"/>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I28" i="20"/>
  <c r="K41" i="19"/>
  <c r="K34" i="19"/>
  <c r="K23" i="19"/>
  <c r="K20" i="19"/>
  <c r="K15" i="19"/>
  <c r="K9" i="19"/>
  <c r="J41" i="19"/>
  <c r="J34" i="19"/>
  <c r="J23" i="19"/>
  <c r="J20" i="19"/>
  <c r="J15" i="19"/>
  <c r="J9" i="19"/>
  <c r="I41" i="19"/>
  <c r="I34" i="19"/>
  <c r="I23" i="19"/>
  <c r="I20" i="19"/>
  <c r="I15" i="19"/>
  <c r="I9" i="19"/>
  <c r="I64" i="18"/>
  <c r="I40" i="18"/>
  <c r="I37" i="18" s="1"/>
  <c r="I61" i="18" l="1"/>
  <c r="I67" i="18" s="1"/>
  <c r="E18" i="22"/>
  <c r="J18" i="22"/>
  <c r="M22" i="22"/>
  <c r="G31" i="22"/>
  <c r="L18" i="22"/>
  <c r="D18" i="22"/>
  <c r="J31" i="22"/>
  <c r="K18" i="22"/>
  <c r="M9" i="22"/>
  <c r="F18" i="22"/>
  <c r="M13" i="22"/>
  <c r="K31" i="22"/>
  <c r="L31" i="22"/>
  <c r="D31" i="22"/>
  <c r="E31" i="22"/>
  <c r="F31" i="22"/>
  <c r="J8" i="19"/>
  <c r="J47" i="19" s="1"/>
  <c r="K8" i="19"/>
  <c r="K47" i="19" s="1"/>
  <c r="H50" i="19"/>
  <c r="H52" i="19" s="1"/>
  <c r="H60" i="19" s="1"/>
  <c r="I19" i="19"/>
  <c r="I48" i="19" s="1"/>
  <c r="J19" i="19"/>
  <c r="J48" i="19" s="1"/>
  <c r="I8" i="19"/>
  <c r="I47" i="19" s="1"/>
  <c r="K19" i="19"/>
  <c r="K48" i="19" s="1"/>
  <c r="M26" i="22"/>
  <c r="M18" i="22" l="1"/>
  <c r="M31" i="22"/>
  <c r="K50" i="19"/>
  <c r="K52" i="19" s="1"/>
  <c r="K60" i="19" s="1"/>
  <c r="J50" i="19"/>
  <c r="J52" i="19" s="1"/>
  <c r="J60" i="19" s="1"/>
  <c r="I50" i="19"/>
  <c r="I52" i="19" s="1"/>
  <c r="I60" i="19" s="1"/>
  <c r="I15" i="20" l="1"/>
  <c r="I32" i="20" l="1"/>
  <c r="H37" i="20" l="1"/>
  <c r="H47" i="20" l="1"/>
  <c r="I21" i="20" l="1"/>
  <c r="I47" i="20" l="1"/>
</calcChain>
</file>

<file path=xl/sharedStrings.xml><?xml version="1.0" encoding="utf-8"?>
<sst xmlns="http://schemas.openxmlformats.org/spreadsheetml/2006/main" count="505" uniqueCount="400">
  <si>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</si>
  <si>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</si>
  <si>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</si>
  <si>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</si>
  <si>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</si>
  <si>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</si>
  <si>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</si>
  <si>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</si>
  <si>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</si>
  <si>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</si>
  <si>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</si>
  <si>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</si>
  <si>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</si>
  <si>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</si>
  <si>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</si>
  <si>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</si>
  <si>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</si>
  <si>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</si>
  <si>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</si>
  <si>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</si>
  <si>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</si>
  <si>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</si>
  <si>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</si>
  <si>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</si>
  <si>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</si>
  <si>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</si>
  <si>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</si>
  <si>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</si>
  <si>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</si>
  <si>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</si>
  <si>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</si>
  <si>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</si>
  <si>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</si>
  <si>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</si>
  <si>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</si>
  <si>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</si>
  <si>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</si>
  <si>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</si>
  <si>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</si>
  <si>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</si>
  <si>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</si>
  <si>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</si>
  <si>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</si>
  <si>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</si>
  <si>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</si>
  <si>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</si>
  <si>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</si>
  <si>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</si>
  <si>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</si>
  <si>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</si>
  <si>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</si>
  <si>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</si>
  <si>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</si>
  <si>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</si>
  <si>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</si>
  <si>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</si>
  <si>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</si>
  <si>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</si>
  <si>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</si>
  <si>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</si>
  <si>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</si>
  <si>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</si>
  <si>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</si>
  <si>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</si>
  <si>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</si>
  <si>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</si>
  <si>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</si>
  <si>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</si>
  <si>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</si>
  <si>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</si>
  <si>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</si>
  <si>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</si>
  <si>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</si>
  <si>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</si>
  <si>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</si>
  <si>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</si>
  <si>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</si>
  <si>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</si>
  <si>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</si>
  <si>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</si>
  <si>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</si>
  <si>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</si>
  <si>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</si>
  <si>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</si>
  <si>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</si>
  <si>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</si>
  <si>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</si>
  <si>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</si>
  <si>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</si>
  <si>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</si>
  <si>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</si>
  <si>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</si>
  <si>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</si>
  <si>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</si>
  <si>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</si>
  <si>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</si>
  <si>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</si>
  <si>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</si>
  <si>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</si>
  <si>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</si>
  <si>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</si>
  <si>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</si>
  <si>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</si>
  <si>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</si>
  <si>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</si>
  <si>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</si>
  <si>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</si>
  <si>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</si>
  <si>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</si>
  <si>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</si>
  <si>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</si>
  <si>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</si>
  <si>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</si>
  <si>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</si>
  <si>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</si>
  <si>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</si>
  <si>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</si>
  <si>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</si>
  <si>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</si>
  <si>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</si>
  <si>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</si>
  <si>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</si>
  <si>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</si>
  <si>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</si>
  <si>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</si>
  <si>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</si>
  <si>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</si>
  <si>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</si>
  <si>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</si>
  <si>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</si>
  <si>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</si>
  <si>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</si>
  <si>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</si>
  <si>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</si>
  <si>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</si>
  <si>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</si>
  <si>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</si>
  <si>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</si>
  <si>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</si>
  <si>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</si>
  <si>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</si>
  <si>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</si>
  <si>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</si>
  <si>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</si>
  <si>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</si>
  <si>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</si>
  <si>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</si>
  <si>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</si>
  <si>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</si>
  <si>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</si>
  <si>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</si>
  <si>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</si>
  <si>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</si>
  <si>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</si>
  <si>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</si>
  <si>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</si>
  <si>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</si>
  <si>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</si>
  <si>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</si>
  <si>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</si>
  <si>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</si>
  <si>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</si>
  <si>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</si>
  <si>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</si>
  <si>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</si>
  <si>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</si>
  <si>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</si>
  <si>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</si>
  <si>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</si>
  <si>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</si>
  <si>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</si>
  <si>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</si>
  <si>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</si>
  <si>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</si>
  <si>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</si>
  <si>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</si>
  <si>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</si>
  <si>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</si>
  <si>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</si>
  <si>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</si>
  <si>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</si>
  <si>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</si>
  <si>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</si>
  <si>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</si>
  <si>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</si>
  <si>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</si>
  <si>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</si>
  <si>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</si>
  <si>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</si>
  <si>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</si>
  <si>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</si>
  <si>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</si>
  <si>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</si>
  <si>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</si>
  <si>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</si>
  <si>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</si>
  <si>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</si>
  <si>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</si>
  <si>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</si>
  <si>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</si>
  <si>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</si>
  <si>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</si>
  <si>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</si>
  <si>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</si>
  <si>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</si>
  <si>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</si>
  <si>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</si>
  <si>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</si>
  <si>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</si>
  <si>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</si>
  <si>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</si>
  <si>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</si>
  <si>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</si>
  <si>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</si>
  <si>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</si>
  <si>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</si>
  <si>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</si>
  <si>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</si>
  <si>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</si>
  <si>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</si>
  <si>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</si>
  <si>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</si>
  <si>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</si>
  <si>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</si>
  <si>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</si>
  <si>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</si>
  <si>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</si>
  <si>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</si>
  <si>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</si>
  <si>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</si>
  <si>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</si>
  <si>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</si>
  <si>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</si>
  <si>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</si>
  <si>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</si>
  <si>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</si>
  <si>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</si>
  <si>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</si>
  <si>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</si>
  <si>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</si>
  <si>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</si>
  <si>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</si>
  <si>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</si>
  <si>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</si>
  <si>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</si>
  <si>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</si>
  <si>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</si>
  <si>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</si>
  <si>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</si>
  <si>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</si>
  <si>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</si>
  <si>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</si>
  <si>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</si>
  <si>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</si>
  <si>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</si>
  <si>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</si>
  <si>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</si>
  <si>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</si>
  <si>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</si>
  <si>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</si>
  <si>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</si>
  <si>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</si>
  <si>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</si>
  <si>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</si>
  <si>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</si>
  <si>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</si>
  <si>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</si>
  <si>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</si>
  <si>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</si>
  <si>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</si>
  <si>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</si>
  <si>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</si>
  <si>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</si>
  <si>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</si>
  <si>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</si>
  <si>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</si>
  <si>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</si>
  <si>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</si>
  <si>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</si>
  <si>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</si>
  <si>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</si>
  <si>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</si>
  <si>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</si>
  <si>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</si>
  <si>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</si>
  <si>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</si>
  <si>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</si>
  <si>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30.6.2024</t>
  </si>
  <si>
    <t>u razdoblju 1.1. do 30.6.2024.</t>
  </si>
  <si>
    <t>u razdoblju 1.1. do 30.6.2024</t>
  </si>
  <si>
    <t>BILJEŠKE UZ FINANCIJSKE IZVJEŠTAJE - TFI
(koji se sastavljaju za tromjesečna razdoblja)
Naziv izdavatelja:   Zagrebačka burza d.d.
OIB:   84368186611
Izvještajno razdoblje: 1.1.2024.-30.6.2024.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izvješću o stanju Društva i poslovanju u 2023. godini koje je raspoloživo na internet stranici www.zse.hr (dalje u tekstu: Godišnje izvješće Društva).
Značajne računovodstvene politike
Prilikom sastavljanja ovih financijskih izvještaja za izvještajno razdoblje primjenjuju se računovodstvene politike koje su objavljene u odvojenim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31.12.2023.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30. lipnja 2024. godine niti ima dano uspostavljeno jamstvo.
4.	Iznos predujmova i odobrenih kredita članovima administrativnih, upravljačkih i nadzornih tijela
Društvo nije davalo predujmove niti odobravalo kredite članovima administrativnih, upravljačkih i nadzornih tijela tijekom 2024.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2024.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1.1.2024.	Povećanje	Smanjenje	30.6.2024.
	eur'000	eur'000	eur'000	eur'000
Odgođena porezna imovina	13	-	-	13
Odgođene porezne obveze	(20)	-	-	(20)
	(7)	-	-	(7)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Tijekom perioda Društvo je povećalo temeljni ulog u društvu Adria Digital Exchange d.o.o. na 51.600,00 EUR. Osim toga u izvještajnom razdoblju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</si>
  <si>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 xml:space="preserve">Usporedba TFI bilance i bilance pripremljene u skladu s Međunarodnim standardima financijskog izvještavanja za drugo tromjesečje 2024. godine </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</si>
  <si>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</si>
  <si>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</si>
  <si>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</si>
  <si>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</si>
  <si>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</si>
  <si>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</si>
  <si>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</si>
  <si>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</si>
  <si>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</si>
  <si>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</si>
  <si>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</si>
  <si>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</si>
  <si>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</si>
  <si>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</si>
  <si>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</si>
  <si>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</si>
  <si>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</si>
  <si>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</si>
  <si>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</si>
  <si>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</si>
  <si>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</si>
  <si>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</si>
  <si>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</si>
  <si>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Odgođena porezna imovina</t>
  </si>
  <si>
    <t>-</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</si>
  <si>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</si>
  <si>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</si>
  <si>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</si>
  <si>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</si>
  <si>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</si>
  <si>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</si>
  <si>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</si>
  <si>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</si>
  <si>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</si>
  <si>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</si>
  <si>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</si>
  <si>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</si>
  <si>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</si>
  <si>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</si>
  <si>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</si>
  <si>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</si>
  <si>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</si>
  <si>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</si>
  <si>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</si>
  <si>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</si>
  <si>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</si>
  <si>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</si>
  <si>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</si>
  <si>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</si>
  <si>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</si>
  <si>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</si>
  <si>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</si>
  <si>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</si>
  <si>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</si>
  <si>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</si>
  <si>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</si>
  <si>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</si>
  <si>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</si>
  <si>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</si>
  <si>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</si>
  <si>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</si>
  <si>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</si>
  <si>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</si>
  <si>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</si>
  <si>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</si>
  <si>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</si>
  <si>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</si>
  <si>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</si>
  <si>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</si>
  <si>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</si>
  <si>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 xml:space="preserve">Usporedba TFI izvještaja o sveobuhvatnoj dobiti i izvještaja o sveobuhvatnoj dobiti pripremljenog u skladu s Međunarodnim standardima financijskog izvještavanja za drugo tromjesečje 2024. godine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</si>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</sst>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0">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3" fontId="30" fillId="0" borderId="17" xfId="0" applyNumberFormat="1" applyFont="1" applyBorder="1" applyAlignment="1">
      <alignment horizontal="righ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22" fillId="0" borderId="18" xfId="0" applyFont="1" applyBorder="1" applyAlignment="1">
      <alignment horizontal="center" vertical="center"/>
    </xf>
    <xf numFmtId="0" fontId="30" fillId="0" borderId="19" xfId="0" applyFont="1" applyBorder="1" applyAlignment="1">
      <alignment vertical="center" wrapText="1"/>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0" borderId="0" xfId="0" applyFont="1" applyAlignment="1">
      <alignment vertical="center"/>
    </xf>
    <xf numFmtId="3" fontId="29" fillId="0" borderId="0" xfId="0" applyNumberFormat="1" applyFont="1" applyAlignment="1">
      <alignment horizontal="right" vertical="center"/>
    </xf>
    <xf numFmtId="0" fontId="30" fillId="0" borderId="18" xfId="0" applyFont="1" applyBorder="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horizontal="right" vertical="center"/>
    </xf>
    <xf numFmtId="0" fontId="29" fillId="15" borderId="17" xfId="0" applyFont="1" applyFill="1" applyBorder="1" applyAlignment="1">
      <alignment vertical="center"/>
    </xf>
    <xf numFmtId="0" fontId="30" fillId="15" borderId="0" xfId="0" applyFont="1" applyFill="1" applyAlignment="1">
      <alignment horizontal="right" vertical="center"/>
    </xf>
    <xf numFmtId="0" fontId="30" fillId="15" borderId="17" xfId="0" applyFont="1" applyFill="1" applyBorder="1" applyAlignment="1">
      <alignment horizontal="right" vertical="center"/>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9" fillId="0" borderId="19" xfId="0" applyFont="1" applyBorder="1" applyAlignment="1">
      <alignment vertical="center"/>
    </xf>
    <xf numFmtId="0" fontId="29" fillId="0" borderId="17" xfId="0" applyFont="1" applyBorder="1" applyAlignment="1">
      <alignment vertical="center"/>
    </xf>
    <xf numFmtId="0" fontId="3" fillId="0" borderId="0" xfId="0" applyFont="1" applyAlignment="1">
      <alignment vertical="center"/>
    </xf>
    <xf numFmtId="0" fontId="3" fillId="0" borderId="17" xfId="0" applyFont="1" applyBorder="1" applyAlignment="1">
      <alignment vertical="center"/>
    </xf>
    <xf numFmtId="0" fontId="29" fillId="0" borderId="18" xfId="0" applyFont="1" applyBorder="1" applyAlignment="1">
      <alignment vertical="center"/>
    </xf>
    <xf numFmtId="0" fontId="29" fillId="0" borderId="0" xfId="0" applyFont="1" applyAlignment="1">
      <alignment vertical="center"/>
    </xf>
    <xf numFmtId="0" fontId="3" fillId="0" borderId="0" xfId="0" applyFont="1" applyAlignment="1">
      <alignment vertical="center" wrapText="1"/>
    </xf>
    <xf numFmtId="0" fontId="3" fillId="0" borderId="17" xfId="0" applyFont="1" applyBorder="1" applyAlignment="1">
      <alignment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30" fillId="0" borderId="18" xfId="0" applyFont="1" applyBorder="1" applyAlignment="1">
      <alignment vertical="center"/>
    </xf>
    <xf numFmtId="0" fontId="4" fillId="0" borderId="0" xfId="0" applyFont="1" applyAlignment="1">
      <alignment horizontal="center"/>
    </xf>
    <xf numFmtId="0" fontId="3" fillId="0" borderId="18" xfId="0" applyFont="1" applyBorder="1" applyAlignment="1">
      <alignment vertical="center"/>
    </xf>
    <xf numFmtId="0" fontId="30"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C31" sqref="C31"/>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207" t="s">
        <v>183</v>
      </c>
      <c r="B1" s="208"/>
      <c r="C1" s="208"/>
      <c r="D1" s="42"/>
      <c r="E1" s="42"/>
      <c r="F1" s="42"/>
      <c r="G1" s="42"/>
      <c r="H1" s="42"/>
      <c r="I1" s="42"/>
      <c r="J1" s="43"/>
    </row>
    <row r="2" spans="1:10" ht="14.45" customHeight="1" x14ac:dyDescent="0.25">
      <c r="A2" s="209" t="s">
        <v>199</v>
      </c>
      <c r="B2" s="210"/>
      <c r="C2" s="210"/>
      <c r="D2" s="210"/>
      <c r="E2" s="210"/>
      <c r="F2" s="210"/>
      <c r="G2" s="210"/>
      <c r="H2" s="210"/>
      <c r="I2" s="210"/>
      <c r="J2" s="211"/>
    </row>
    <row r="3" spans="1:10" x14ac:dyDescent="0.25">
      <c r="A3" s="45"/>
      <c r="B3" s="46"/>
      <c r="C3" s="46"/>
      <c r="D3" s="46"/>
      <c r="E3" s="46"/>
      <c r="F3" s="46"/>
      <c r="G3" s="46"/>
      <c r="H3" s="46"/>
      <c r="I3" s="46"/>
      <c r="J3" s="47"/>
    </row>
    <row r="4" spans="1:10" ht="33.6" customHeight="1" x14ac:dyDescent="0.25">
      <c r="A4" s="212" t="s">
        <v>184</v>
      </c>
      <c r="B4" s="213"/>
      <c r="C4" s="213"/>
      <c r="D4" s="213"/>
      <c r="E4" s="214">
        <v>45292</v>
      </c>
      <c r="F4" s="215"/>
      <c r="G4" s="48" t="s">
        <v>0</v>
      </c>
      <c r="H4" s="214">
        <v>45473</v>
      </c>
      <c r="I4" s="215"/>
      <c r="J4" s="49"/>
    </row>
    <row r="5" spans="1:10" s="50" customFormat="1" ht="10.15" customHeight="1" x14ac:dyDescent="0.25">
      <c r="A5" s="216"/>
      <c r="B5" s="217"/>
      <c r="C5" s="217"/>
      <c r="D5" s="217"/>
      <c r="E5" s="217"/>
      <c r="F5" s="217"/>
      <c r="G5" s="217"/>
      <c r="H5" s="217"/>
      <c r="I5" s="217"/>
      <c r="J5" s="218"/>
    </row>
    <row r="6" spans="1:10" ht="20.45" customHeight="1" x14ac:dyDescent="0.25">
      <c r="A6" s="51"/>
      <c r="B6" s="52" t="s">
        <v>205</v>
      </c>
      <c r="C6" s="53"/>
      <c r="D6" s="53"/>
      <c r="E6" s="59">
        <v>2024</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2</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203" t="s">
        <v>207</v>
      </c>
      <c r="B10" s="204"/>
      <c r="C10" s="204"/>
      <c r="D10" s="204"/>
      <c r="E10" s="204"/>
      <c r="F10" s="204"/>
      <c r="G10" s="204"/>
      <c r="H10" s="204"/>
      <c r="I10" s="204"/>
      <c r="J10" s="61"/>
    </row>
    <row r="11" spans="1:10" ht="24.6" customHeight="1" x14ac:dyDescent="0.25">
      <c r="A11" s="191" t="s">
        <v>185</v>
      </c>
      <c r="B11" s="205"/>
      <c r="C11" s="197" t="s">
        <v>272</v>
      </c>
      <c r="D11" s="198"/>
      <c r="E11" s="62"/>
      <c r="F11" s="162" t="s">
        <v>208</v>
      </c>
      <c r="G11" s="201"/>
      <c r="H11" s="179" t="s">
        <v>273</v>
      </c>
      <c r="I11" s="180"/>
      <c r="J11" s="63"/>
    </row>
    <row r="12" spans="1:10" ht="14.45" customHeight="1" x14ac:dyDescent="0.25">
      <c r="A12" s="64"/>
      <c r="B12" s="65"/>
      <c r="C12" s="65"/>
      <c r="D12" s="65"/>
      <c r="E12" s="206"/>
      <c r="F12" s="206"/>
      <c r="G12" s="206"/>
      <c r="H12" s="206"/>
      <c r="I12" s="66"/>
      <c r="J12" s="63"/>
    </row>
    <row r="13" spans="1:10" ht="21" customHeight="1" x14ac:dyDescent="0.25">
      <c r="A13" s="161" t="s">
        <v>200</v>
      </c>
      <c r="B13" s="201"/>
      <c r="C13" s="197" t="s">
        <v>274</v>
      </c>
      <c r="D13" s="198"/>
      <c r="E13" s="219"/>
      <c r="F13" s="206"/>
      <c r="G13" s="206"/>
      <c r="H13" s="206"/>
      <c r="I13" s="66"/>
      <c r="J13" s="63"/>
    </row>
    <row r="14" spans="1:10" ht="10.9" customHeight="1" x14ac:dyDescent="0.25">
      <c r="A14" s="62"/>
      <c r="B14" s="66"/>
      <c r="C14" s="65"/>
      <c r="D14" s="65"/>
      <c r="E14" s="168"/>
      <c r="F14" s="168"/>
      <c r="G14" s="168"/>
      <c r="H14" s="168"/>
      <c r="I14" s="65"/>
      <c r="J14" s="67"/>
    </row>
    <row r="15" spans="1:10" ht="22.9" customHeight="1" x14ac:dyDescent="0.25">
      <c r="A15" s="161" t="s">
        <v>186</v>
      </c>
      <c r="B15" s="201"/>
      <c r="C15" s="197" t="s">
        <v>275</v>
      </c>
      <c r="D15" s="198"/>
      <c r="E15" s="202"/>
      <c r="F15" s="193"/>
      <c r="G15" s="68" t="s">
        <v>209</v>
      </c>
      <c r="H15" s="179" t="s">
        <v>285</v>
      </c>
      <c r="I15" s="180"/>
      <c r="J15" s="69"/>
    </row>
    <row r="16" spans="1:10" ht="10.9" customHeight="1" x14ac:dyDescent="0.25">
      <c r="A16" s="62"/>
      <c r="B16" s="66"/>
      <c r="C16" s="65"/>
      <c r="D16" s="65"/>
      <c r="E16" s="168"/>
      <c r="F16" s="168"/>
      <c r="G16" s="168"/>
      <c r="H16" s="168"/>
      <c r="I16" s="65"/>
      <c r="J16" s="67"/>
    </row>
    <row r="17" spans="1:10" ht="22.9" customHeight="1" x14ac:dyDescent="0.25">
      <c r="A17" s="70"/>
      <c r="B17" s="68" t="s">
        <v>210</v>
      </c>
      <c r="C17" s="197" t="s">
        <v>9</v>
      </c>
      <c r="D17" s="198"/>
      <c r="E17" s="71"/>
      <c r="F17" s="71"/>
      <c r="G17" s="71"/>
      <c r="H17" s="71"/>
      <c r="I17" s="71"/>
      <c r="J17" s="69"/>
    </row>
    <row r="18" spans="1:10" x14ac:dyDescent="0.25">
      <c r="A18" s="199"/>
      <c r="B18" s="200"/>
      <c r="C18" s="168"/>
      <c r="D18" s="168"/>
      <c r="E18" s="168"/>
      <c r="F18" s="168"/>
      <c r="G18" s="168"/>
      <c r="H18" s="168"/>
      <c r="I18" s="65"/>
      <c r="J18" s="67"/>
    </row>
    <row r="19" spans="1:10" x14ac:dyDescent="0.25">
      <c r="A19" s="191" t="s">
        <v>187</v>
      </c>
      <c r="B19" s="192"/>
      <c r="C19" s="170" t="s">
        <v>276</v>
      </c>
      <c r="D19" s="171"/>
      <c r="E19" s="171"/>
      <c r="F19" s="171"/>
      <c r="G19" s="171"/>
      <c r="H19" s="171"/>
      <c r="I19" s="171"/>
      <c r="J19" s="172"/>
    </row>
    <row r="20" spans="1:10" x14ac:dyDescent="0.25">
      <c r="A20" s="64"/>
      <c r="B20" s="65"/>
      <c r="C20" s="72"/>
      <c r="D20" s="65"/>
      <c r="E20" s="168"/>
      <c r="F20" s="168"/>
      <c r="G20" s="168"/>
      <c r="H20" s="168"/>
      <c r="I20" s="65"/>
      <c r="J20" s="67"/>
    </row>
    <row r="21" spans="1:10" x14ac:dyDescent="0.25">
      <c r="A21" s="191" t="s">
        <v>188</v>
      </c>
      <c r="B21" s="192"/>
      <c r="C21" s="179">
        <v>10000</v>
      </c>
      <c r="D21" s="180"/>
      <c r="E21" s="168"/>
      <c r="F21" s="168"/>
      <c r="G21" s="170" t="s">
        <v>277</v>
      </c>
      <c r="H21" s="171"/>
      <c r="I21" s="171"/>
      <c r="J21" s="172"/>
    </row>
    <row r="22" spans="1:10" x14ac:dyDescent="0.25">
      <c r="A22" s="64"/>
      <c r="B22" s="65"/>
      <c r="C22" s="65"/>
      <c r="D22" s="65"/>
      <c r="E22" s="168"/>
      <c r="F22" s="168"/>
      <c r="G22" s="168"/>
      <c r="H22" s="168"/>
      <c r="I22" s="65"/>
      <c r="J22" s="67"/>
    </row>
    <row r="23" spans="1:10" x14ac:dyDescent="0.25">
      <c r="A23" s="191" t="s">
        <v>189</v>
      </c>
      <c r="B23" s="192"/>
      <c r="C23" s="170" t="s">
        <v>278</v>
      </c>
      <c r="D23" s="171"/>
      <c r="E23" s="171"/>
      <c r="F23" s="171"/>
      <c r="G23" s="171"/>
      <c r="H23" s="171"/>
      <c r="I23" s="171"/>
      <c r="J23" s="172"/>
    </row>
    <row r="24" spans="1:10" x14ac:dyDescent="0.25">
      <c r="A24" s="64"/>
      <c r="B24" s="65"/>
      <c r="C24" s="65"/>
      <c r="D24" s="65"/>
      <c r="E24" s="168"/>
      <c r="F24" s="168"/>
      <c r="G24" s="168"/>
      <c r="H24" s="168"/>
      <c r="I24" s="65"/>
      <c r="J24" s="67"/>
    </row>
    <row r="25" spans="1:10" x14ac:dyDescent="0.25">
      <c r="A25" s="191" t="s">
        <v>190</v>
      </c>
      <c r="B25" s="192"/>
      <c r="C25" s="194" t="s">
        <v>279</v>
      </c>
      <c r="D25" s="195"/>
      <c r="E25" s="195"/>
      <c r="F25" s="195"/>
      <c r="G25" s="195"/>
      <c r="H25" s="195"/>
      <c r="I25" s="195"/>
      <c r="J25" s="196"/>
    </row>
    <row r="26" spans="1:10" x14ac:dyDescent="0.25">
      <c r="A26" s="64"/>
      <c r="B26" s="65"/>
      <c r="C26" s="72"/>
      <c r="D26" s="65"/>
      <c r="E26" s="168"/>
      <c r="F26" s="168"/>
      <c r="G26" s="168"/>
      <c r="H26" s="168"/>
      <c r="I26" s="65"/>
      <c r="J26" s="67"/>
    </row>
    <row r="27" spans="1:10" x14ac:dyDescent="0.25">
      <c r="A27" s="191" t="s">
        <v>191</v>
      </c>
      <c r="B27" s="192"/>
      <c r="C27" s="194" t="s">
        <v>280</v>
      </c>
      <c r="D27" s="195"/>
      <c r="E27" s="195"/>
      <c r="F27" s="195"/>
      <c r="G27" s="195"/>
      <c r="H27" s="195"/>
      <c r="I27" s="195"/>
      <c r="J27" s="196"/>
    </row>
    <row r="28" spans="1:10" ht="13.9" customHeight="1" x14ac:dyDescent="0.25">
      <c r="A28" s="64"/>
      <c r="B28" s="65"/>
      <c r="C28" s="72"/>
      <c r="D28" s="65"/>
      <c r="E28" s="168"/>
      <c r="F28" s="168"/>
      <c r="G28" s="168"/>
      <c r="H28" s="168"/>
      <c r="I28" s="65"/>
      <c r="J28" s="67"/>
    </row>
    <row r="29" spans="1:10" ht="22.9" customHeight="1" x14ac:dyDescent="0.25">
      <c r="A29" s="161" t="s">
        <v>201</v>
      </c>
      <c r="B29" s="192"/>
      <c r="C29" s="73">
        <v>23</v>
      </c>
      <c r="D29" s="74"/>
      <c r="E29" s="173"/>
      <c r="F29" s="173"/>
      <c r="G29" s="173"/>
      <c r="H29" s="173"/>
      <c r="I29" s="75"/>
      <c r="J29" s="76"/>
    </row>
    <row r="30" spans="1:10" x14ac:dyDescent="0.25">
      <c r="A30" s="64"/>
      <c r="B30" s="65"/>
      <c r="C30" s="65"/>
      <c r="D30" s="65"/>
      <c r="E30" s="168"/>
      <c r="F30" s="168"/>
      <c r="G30" s="168"/>
      <c r="H30" s="168"/>
      <c r="I30" s="75"/>
      <c r="J30" s="76"/>
    </row>
    <row r="31" spans="1:10" x14ac:dyDescent="0.25">
      <c r="A31" s="191" t="s">
        <v>192</v>
      </c>
      <c r="B31" s="192"/>
      <c r="C31" s="88" t="s">
        <v>212</v>
      </c>
      <c r="D31" s="190" t="s">
        <v>211</v>
      </c>
      <c r="E31" s="177"/>
      <c r="F31" s="177"/>
      <c r="G31" s="177"/>
      <c r="H31" s="65"/>
      <c r="I31" s="77" t="s">
        <v>212</v>
      </c>
      <c r="J31" s="78" t="s">
        <v>213</v>
      </c>
    </row>
    <row r="32" spans="1:10" x14ac:dyDescent="0.25">
      <c r="A32" s="191"/>
      <c r="B32" s="192"/>
      <c r="C32" s="79"/>
      <c r="D32" s="48"/>
      <c r="E32" s="193"/>
      <c r="F32" s="193"/>
      <c r="G32" s="193"/>
      <c r="H32" s="193"/>
      <c r="I32" s="75"/>
      <c r="J32" s="76"/>
    </row>
    <row r="33" spans="1:10" x14ac:dyDescent="0.25">
      <c r="A33" s="191" t="s">
        <v>202</v>
      </c>
      <c r="B33" s="192"/>
      <c r="C33" s="73" t="s">
        <v>215</v>
      </c>
      <c r="D33" s="190" t="s">
        <v>214</v>
      </c>
      <c r="E33" s="177"/>
      <c r="F33" s="177"/>
      <c r="G33" s="177"/>
      <c r="H33" s="71"/>
      <c r="I33" s="77" t="s">
        <v>215</v>
      </c>
      <c r="J33" s="78" t="s">
        <v>216</v>
      </c>
    </row>
    <row r="34" spans="1:10" x14ac:dyDescent="0.25">
      <c r="A34" s="64"/>
      <c r="B34" s="65"/>
      <c r="C34" s="65"/>
      <c r="D34" s="65"/>
      <c r="E34" s="168"/>
      <c r="F34" s="168"/>
      <c r="G34" s="168"/>
      <c r="H34" s="168"/>
      <c r="I34" s="65"/>
      <c r="J34" s="67"/>
    </row>
    <row r="35" spans="1:10" x14ac:dyDescent="0.25">
      <c r="A35" s="190" t="s">
        <v>203</v>
      </c>
      <c r="B35" s="177"/>
      <c r="C35" s="177"/>
      <c r="D35" s="177"/>
      <c r="E35" s="177" t="s">
        <v>193</v>
      </c>
      <c r="F35" s="177"/>
      <c r="G35" s="177"/>
      <c r="H35" s="177"/>
      <c r="I35" s="177"/>
      <c r="J35" s="80" t="s">
        <v>194</v>
      </c>
    </row>
    <row r="36" spans="1:10" x14ac:dyDescent="0.25">
      <c r="A36" s="64"/>
      <c r="B36" s="65"/>
      <c r="C36" s="65"/>
      <c r="D36" s="65"/>
      <c r="E36" s="168"/>
      <c r="F36" s="168"/>
      <c r="G36" s="168"/>
      <c r="H36" s="168"/>
      <c r="I36" s="65"/>
      <c r="J36" s="76"/>
    </row>
    <row r="37" spans="1:10" x14ac:dyDescent="0.25">
      <c r="A37" s="185"/>
      <c r="B37" s="186"/>
      <c r="C37" s="186"/>
      <c r="D37" s="186"/>
      <c r="E37" s="185"/>
      <c r="F37" s="186"/>
      <c r="G37" s="186"/>
      <c r="H37" s="186"/>
      <c r="I37" s="187"/>
      <c r="J37" s="81"/>
    </row>
    <row r="38" spans="1:10" x14ac:dyDescent="0.25">
      <c r="A38" s="64"/>
      <c r="B38" s="65"/>
      <c r="C38" s="72"/>
      <c r="D38" s="189"/>
      <c r="E38" s="189"/>
      <c r="F38" s="189"/>
      <c r="G38" s="189"/>
      <c r="H38" s="189"/>
      <c r="I38" s="189"/>
      <c r="J38" s="67"/>
    </row>
    <row r="39" spans="1:10" x14ac:dyDescent="0.25">
      <c r="A39" s="185"/>
      <c r="B39" s="186"/>
      <c r="C39" s="186"/>
      <c r="D39" s="187"/>
      <c r="E39" s="185"/>
      <c r="F39" s="186"/>
      <c r="G39" s="186"/>
      <c r="H39" s="186"/>
      <c r="I39" s="187"/>
      <c r="J39" s="73"/>
    </row>
    <row r="40" spans="1:10" x14ac:dyDescent="0.25">
      <c r="A40" s="64"/>
      <c r="B40" s="65"/>
      <c r="C40" s="72"/>
      <c r="D40" s="82"/>
      <c r="E40" s="189"/>
      <c r="F40" s="189"/>
      <c r="G40" s="189"/>
      <c r="H40" s="189"/>
      <c r="I40" s="66"/>
      <c r="J40" s="67"/>
    </row>
    <row r="41" spans="1:10" x14ac:dyDescent="0.25">
      <c r="A41" s="185"/>
      <c r="B41" s="186"/>
      <c r="C41" s="186"/>
      <c r="D41" s="187"/>
      <c r="E41" s="185"/>
      <c r="F41" s="186"/>
      <c r="G41" s="186"/>
      <c r="H41" s="186"/>
      <c r="I41" s="187"/>
      <c r="J41" s="73"/>
    </row>
    <row r="42" spans="1:10" x14ac:dyDescent="0.25">
      <c r="A42" s="64"/>
      <c r="B42" s="65"/>
      <c r="C42" s="72"/>
      <c r="D42" s="82"/>
      <c r="E42" s="189"/>
      <c r="F42" s="189"/>
      <c r="G42" s="189"/>
      <c r="H42" s="189"/>
      <c r="I42" s="66"/>
      <c r="J42" s="67"/>
    </row>
    <row r="43" spans="1:10" x14ac:dyDescent="0.25">
      <c r="A43" s="185"/>
      <c r="B43" s="186"/>
      <c r="C43" s="186"/>
      <c r="D43" s="187"/>
      <c r="E43" s="185"/>
      <c r="F43" s="186"/>
      <c r="G43" s="186"/>
      <c r="H43" s="186"/>
      <c r="I43" s="187"/>
      <c r="J43" s="73"/>
    </row>
    <row r="44" spans="1:10" x14ac:dyDescent="0.25">
      <c r="A44" s="83"/>
      <c r="B44" s="72"/>
      <c r="C44" s="183"/>
      <c r="D44" s="183"/>
      <c r="E44" s="168"/>
      <c r="F44" s="168"/>
      <c r="G44" s="183"/>
      <c r="H44" s="183"/>
      <c r="I44" s="183"/>
      <c r="J44" s="67"/>
    </row>
    <row r="45" spans="1:10" x14ac:dyDescent="0.25">
      <c r="A45" s="185"/>
      <c r="B45" s="186"/>
      <c r="C45" s="186"/>
      <c r="D45" s="187"/>
      <c r="E45" s="185"/>
      <c r="F45" s="186"/>
      <c r="G45" s="186"/>
      <c r="H45" s="186"/>
      <c r="I45" s="187"/>
      <c r="J45" s="73"/>
    </row>
    <row r="46" spans="1:10" x14ac:dyDescent="0.25">
      <c r="A46" s="83"/>
      <c r="B46" s="72"/>
      <c r="C46" s="72"/>
      <c r="D46" s="65"/>
      <c r="E46" s="188"/>
      <c r="F46" s="188"/>
      <c r="G46" s="183"/>
      <c r="H46" s="183"/>
      <c r="I46" s="65"/>
      <c r="J46" s="67"/>
    </row>
    <row r="47" spans="1:10" x14ac:dyDescent="0.25">
      <c r="A47" s="185"/>
      <c r="B47" s="186"/>
      <c r="C47" s="186"/>
      <c r="D47" s="187"/>
      <c r="E47" s="185"/>
      <c r="F47" s="186"/>
      <c r="G47" s="186"/>
      <c r="H47" s="186"/>
      <c r="I47" s="187"/>
      <c r="J47" s="73"/>
    </row>
    <row r="48" spans="1:10" x14ac:dyDescent="0.25">
      <c r="A48" s="83"/>
      <c r="B48" s="72"/>
      <c r="C48" s="72"/>
      <c r="D48" s="65"/>
      <c r="E48" s="168"/>
      <c r="F48" s="168"/>
      <c r="G48" s="183"/>
      <c r="H48" s="183"/>
      <c r="I48" s="65"/>
      <c r="J48" s="84" t="s">
        <v>217</v>
      </c>
    </row>
    <row r="49" spans="1:10" x14ac:dyDescent="0.25">
      <c r="A49" s="83"/>
      <c r="B49" s="72"/>
      <c r="C49" s="72"/>
      <c r="D49" s="65"/>
      <c r="E49" s="168"/>
      <c r="F49" s="168"/>
      <c r="G49" s="183"/>
      <c r="H49" s="183"/>
      <c r="I49" s="65"/>
      <c r="J49" s="84" t="s">
        <v>218</v>
      </c>
    </row>
    <row r="50" spans="1:10" ht="14.45" customHeight="1" x14ac:dyDescent="0.25">
      <c r="A50" s="161" t="s">
        <v>195</v>
      </c>
      <c r="B50" s="162"/>
      <c r="C50" s="179" t="s">
        <v>217</v>
      </c>
      <c r="D50" s="180"/>
      <c r="E50" s="181" t="s">
        <v>219</v>
      </c>
      <c r="F50" s="182"/>
      <c r="G50" s="170" t="s">
        <v>281</v>
      </c>
      <c r="H50" s="171"/>
      <c r="I50" s="171"/>
      <c r="J50" s="172"/>
    </row>
    <row r="51" spans="1:10" x14ac:dyDescent="0.25">
      <c r="A51" s="83"/>
      <c r="B51" s="72"/>
      <c r="C51" s="183"/>
      <c r="D51" s="183"/>
      <c r="E51" s="168"/>
      <c r="F51" s="168"/>
      <c r="G51" s="184" t="s">
        <v>220</v>
      </c>
      <c r="H51" s="184"/>
      <c r="I51" s="184"/>
      <c r="J51" s="56"/>
    </row>
    <row r="52" spans="1:10" ht="13.9" customHeight="1" x14ac:dyDescent="0.25">
      <c r="A52" s="161" t="s">
        <v>196</v>
      </c>
      <c r="B52" s="162"/>
      <c r="C52" s="170" t="s">
        <v>282</v>
      </c>
      <c r="D52" s="171"/>
      <c r="E52" s="171"/>
      <c r="F52" s="171"/>
      <c r="G52" s="171"/>
      <c r="H52" s="171"/>
      <c r="I52" s="171"/>
      <c r="J52" s="172"/>
    </row>
    <row r="53" spans="1:10" x14ac:dyDescent="0.25">
      <c r="A53" s="64"/>
      <c r="B53" s="65"/>
      <c r="C53" s="173" t="s">
        <v>197</v>
      </c>
      <c r="D53" s="173"/>
      <c r="E53" s="173"/>
      <c r="F53" s="173"/>
      <c r="G53" s="173"/>
      <c r="H53" s="173"/>
      <c r="I53" s="173"/>
      <c r="J53" s="67"/>
    </row>
    <row r="54" spans="1:10" x14ac:dyDescent="0.25">
      <c r="A54" s="161" t="s">
        <v>198</v>
      </c>
      <c r="B54" s="162"/>
      <c r="C54" s="174" t="s">
        <v>283</v>
      </c>
      <c r="D54" s="175"/>
      <c r="E54" s="176"/>
      <c r="F54" s="168"/>
      <c r="G54" s="168"/>
      <c r="H54" s="177"/>
      <c r="I54" s="177"/>
      <c r="J54" s="178"/>
    </row>
    <row r="55" spans="1:10" x14ac:dyDescent="0.25">
      <c r="A55" s="64"/>
      <c r="B55" s="65"/>
      <c r="C55" s="72"/>
      <c r="D55" s="65"/>
      <c r="E55" s="168"/>
      <c r="F55" s="168"/>
      <c r="G55" s="168"/>
      <c r="H55" s="168"/>
      <c r="I55" s="65"/>
      <c r="J55" s="67"/>
    </row>
    <row r="56" spans="1:10" ht="14.45" customHeight="1" x14ac:dyDescent="0.25">
      <c r="A56" s="161" t="s">
        <v>190</v>
      </c>
      <c r="B56" s="162"/>
      <c r="C56" s="169" t="s">
        <v>284</v>
      </c>
      <c r="D56" s="164"/>
      <c r="E56" s="164"/>
      <c r="F56" s="164"/>
      <c r="G56" s="164"/>
      <c r="H56" s="164"/>
      <c r="I56" s="164"/>
      <c r="J56" s="165"/>
    </row>
    <row r="57" spans="1:10" x14ac:dyDescent="0.25">
      <c r="A57" s="64"/>
      <c r="B57" s="65"/>
      <c r="C57" s="65"/>
      <c r="D57" s="65"/>
      <c r="E57" s="168"/>
      <c r="F57" s="168"/>
      <c r="G57" s="168"/>
      <c r="H57" s="168"/>
      <c r="I57" s="65"/>
      <c r="J57" s="67"/>
    </row>
    <row r="58" spans="1:10" x14ac:dyDescent="0.25">
      <c r="A58" s="161" t="s">
        <v>221</v>
      </c>
      <c r="B58" s="162"/>
      <c r="C58" s="163"/>
      <c r="D58" s="164"/>
      <c r="E58" s="164"/>
      <c r="F58" s="164"/>
      <c r="G58" s="164"/>
      <c r="H58" s="164"/>
      <c r="I58" s="164"/>
      <c r="J58" s="165"/>
    </row>
    <row r="59" spans="1:10" ht="14.45" customHeight="1" x14ac:dyDescent="0.25">
      <c r="A59" s="64"/>
      <c r="B59" s="65"/>
      <c r="C59" s="166" t="s">
        <v>222</v>
      </c>
      <c r="D59" s="166"/>
      <c r="E59" s="166"/>
      <c r="F59" s="166"/>
      <c r="G59" s="65"/>
      <c r="H59" s="65"/>
      <c r="I59" s="65"/>
      <c r="J59" s="67"/>
    </row>
    <row r="60" spans="1:10" x14ac:dyDescent="0.25">
      <c r="A60" s="161" t="s">
        <v>223</v>
      </c>
      <c r="B60" s="162"/>
      <c r="C60" s="163"/>
      <c r="D60" s="164"/>
      <c r="E60" s="164"/>
      <c r="F60" s="164"/>
      <c r="G60" s="164"/>
      <c r="H60" s="164"/>
      <c r="I60" s="164"/>
      <c r="J60" s="165"/>
    </row>
    <row r="61" spans="1:10" ht="14.45" customHeight="1" x14ac:dyDescent="0.25">
      <c r="A61" s="85"/>
      <c r="B61" s="86"/>
      <c r="C61" s="167" t="s">
        <v>224</v>
      </c>
      <c r="D61" s="167"/>
      <c r="E61" s="167"/>
      <c r="F61" s="167"/>
      <c r="G61" s="167"/>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7"/>
  <sheetViews>
    <sheetView view="pageBreakPreview" zoomScaleNormal="100" zoomScaleSheetLayoutView="100" workbookViewId="0">
      <selection activeCell="A57" sqref="A57:F57"/>
    </sheetView>
  </sheetViews>
  <sheetFormatPr defaultColWidth="8.85546875" defaultRowHeight="12.75" x14ac:dyDescent="0.2"/>
  <cols>
    <col min="8" max="9" width="9.85546875" style="27" customWidth="1"/>
    <col min="10" max="10" width="10.28515625" bestFit="1" customWidth="1"/>
  </cols>
  <sheetData>
    <row r="1" spans="1:9" x14ac:dyDescent="0.2">
      <c r="A1" s="233" t="s">
        <v>1</v>
      </c>
      <c r="B1" s="234"/>
      <c r="C1" s="234"/>
      <c r="D1" s="234"/>
      <c r="E1" s="234"/>
      <c r="F1" s="234"/>
      <c r="G1" s="234"/>
      <c r="H1" s="234"/>
      <c r="I1" s="234"/>
    </row>
    <row r="2" spans="1:9" x14ac:dyDescent="0.2">
      <c r="A2" s="235" t="s">
        <v>287</v>
      </c>
      <c r="B2" s="236"/>
      <c r="C2" s="236"/>
      <c r="D2" s="236"/>
      <c r="E2" s="236"/>
      <c r="F2" s="236"/>
      <c r="G2" s="236"/>
      <c r="H2" s="236"/>
      <c r="I2" s="236"/>
    </row>
    <row r="3" spans="1:9" x14ac:dyDescent="0.2">
      <c r="A3" s="237" t="s">
        <v>225</v>
      </c>
      <c r="B3" s="237"/>
      <c r="C3" s="237"/>
      <c r="D3" s="237"/>
      <c r="E3" s="237"/>
      <c r="F3" s="237"/>
      <c r="G3" s="237"/>
      <c r="H3" s="237"/>
      <c r="I3" s="237"/>
    </row>
    <row r="4" spans="1:9" x14ac:dyDescent="0.2">
      <c r="A4" s="221" t="s">
        <v>286</v>
      </c>
      <c r="B4" s="222"/>
      <c r="C4" s="222"/>
      <c r="D4" s="222"/>
      <c r="E4" s="222"/>
      <c r="F4" s="222"/>
      <c r="G4" s="222"/>
      <c r="H4" s="222"/>
      <c r="I4" s="223"/>
    </row>
    <row r="5" spans="1:9" ht="67.5" x14ac:dyDescent="0.2">
      <c r="A5" s="227" t="s">
        <v>2</v>
      </c>
      <c r="B5" s="228"/>
      <c r="C5" s="228"/>
      <c r="D5" s="228"/>
      <c r="E5" s="228"/>
      <c r="F5" s="228"/>
      <c r="G5" s="1" t="s">
        <v>4</v>
      </c>
      <c r="H5" s="3" t="s">
        <v>177</v>
      </c>
      <c r="I5" s="3" t="s">
        <v>178</v>
      </c>
    </row>
    <row r="6" spans="1:9" x14ac:dyDescent="0.2">
      <c r="A6" s="231">
        <v>1</v>
      </c>
      <c r="B6" s="232"/>
      <c r="C6" s="232"/>
      <c r="D6" s="232"/>
      <c r="E6" s="232"/>
      <c r="F6" s="232"/>
      <c r="G6" s="2">
        <v>2</v>
      </c>
      <c r="H6" s="3">
        <v>3</v>
      </c>
      <c r="I6" s="3">
        <v>4</v>
      </c>
    </row>
    <row r="7" spans="1:9" x14ac:dyDescent="0.2">
      <c r="A7" s="229" t="s">
        <v>36</v>
      </c>
      <c r="B7" s="230"/>
      <c r="C7" s="230"/>
      <c r="D7" s="230"/>
      <c r="E7" s="230"/>
      <c r="F7" s="230"/>
      <c r="G7" s="230"/>
      <c r="H7" s="230"/>
      <c r="I7" s="230"/>
    </row>
    <row r="8" spans="1:9" x14ac:dyDescent="0.2">
      <c r="A8" s="224" t="s">
        <v>226</v>
      </c>
      <c r="B8" s="225"/>
      <c r="C8" s="225"/>
      <c r="D8" s="225"/>
      <c r="E8" s="225"/>
      <c r="F8" s="225"/>
      <c r="G8" s="4">
        <v>1</v>
      </c>
      <c r="H8" s="23">
        <f>H9+H10+H16+H20</f>
        <v>4604038</v>
      </c>
      <c r="I8" s="23">
        <f>I9+I10+I16+I20</f>
        <v>4527525</v>
      </c>
    </row>
    <row r="9" spans="1:9" x14ac:dyDescent="0.2">
      <c r="A9" s="226" t="s">
        <v>15</v>
      </c>
      <c r="B9" s="220"/>
      <c r="C9" s="220"/>
      <c r="D9" s="220"/>
      <c r="E9" s="220"/>
      <c r="F9" s="220"/>
      <c r="G9" s="5">
        <v>2</v>
      </c>
      <c r="H9" s="24">
        <v>197756</v>
      </c>
      <c r="I9" s="24">
        <v>142220</v>
      </c>
    </row>
    <row r="10" spans="1:9" x14ac:dyDescent="0.2">
      <c r="A10" s="224" t="s">
        <v>16</v>
      </c>
      <c r="B10" s="225"/>
      <c r="C10" s="225"/>
      <c r="D10" s="225"/>
      <c r="E10" s="225"/>
      <c r="F10" s="225"/>
      <c r="G10" s="4">
        <v>3</v>
      </c>
      <c r="H10" s="23">
        <f>H11+H12+H13+H14+H15</f>
        <v>398839</v>
      </c>
      <c r="I10" s="23">
        <f>I11+I12+I13+I14+I15</f>
        <v>327461</v>
      </c>
    </row>
    <row r="11" spans="1:9" x14ac:dyDescent="0.2">
      <c r="A11" s="220" t="s">
        <v>17</v>
      </c>
      <c r="B11" s="220"/>
      <c r="C11" s="220"/>
      <c r="D11" s="220"/>
      <c r="E11" s="220"/>
      <c r="F11" s="220"/>
      <c r="G11" s="89">
        <v>4</v>
      </c>
      <c r="H11" s="25">
        <v>202351</v>
      </c>
      <c r="I11" s="25">
        <v>158782</v>
      </c>
    </row>
    <row r="12" spans="1:9" x14ac:dyDescent="0.2">
      <c r="A12" s="220" t="s">
        <v>18</v>
      </c>
      <c r="B12" s="220"/>
      <c r="C12" s="220"/>
      <c r="D12" s="220"/>
      <c r="E12" s="220"/>
      <c r="F12" s="220"/>
      <c r="G12" s="89">
        <v>5</v>
      </c>
      <c r="H12" s="25">
        <v>128543</v>
      </c>
      <c r="I12" s="25">
        <v>114842</v>
      </c>
    </row>
    <row r="13" spans="1:9" x14ac:dyDescent="0.2">
      <c r="A13" s="220" t="s">
        <v>19</v>
      </c>
      <c r="B13" s="220"/>
      <c r="C13" s="220"/>
      <c r="D13" s="220"/>
      <c r="E13" s="220"/>
      <c r="F13" s="220"/>
      <c r="G13" s="89">
        <v>6</v>
      </c>
      <c r="H13" s="25">
        <v>51059</v>
      </c>
      <c r="I13" s="25">
        <v>40354</v>
      </c>
    </row>
    <row r="14" spans="1:9" x14ac:dyDescent="0.2">
      <c r="A14" s="220" t="s">
        <v>20</v>
      </c>
      <c r="B14" s="220"/>
      <c r="C14" s="220"/>
      <c r="D14" s="220"/>
      <c r="E14" s="220"/>
      <c r="F14" s="220"/>
      <c r="G14" s="89">
        <v>7</v>
      </c>
      <c r="H14" s="25">
        <v>16886</v>
      </c>
      <c r="I14" s="25">
        <v>13483</v>
      </c>
    </row>
    <row r="15" spans="1:9" x14ac:dyDescent="0.2">
      <c r="A15" s="220" t="s">
        <v>21</v>
      </c>
      <c r="B15" s="220"/>
      <c r="C15" s="220"/>
      <c r="D15" s="220"/>
      <c r="E15" s="220"/>
      <c r="F15" s="220"/>
      <c r="G15" s="89">
        <v>8</v>
      </c>
      <c r="H15" s="25">
        <v>0</v>
      </c>
      <c r="I15" s="25">
        <v>0</v>
      </c>
    </row>
    <row r="16" spans="1:9" x14ac:dyDescent="0.2">
      <c r="A16" s="224" t="s">
        <v>242</v>
      </c>
      <c r="B16" s="225"/>
      <c r="C16" s="225"/>
      <c r="D16" s="225"/>
      <c r="E16" s="225"/>
      <c r="F16" s="225"/>
      <c r="G16" s="4">
        <v>9</v>
      </c>
      <c r="H16" s="23">
        <f>H17+H18+H19</f>
        <v>4007443</v>
      </c>
      <c r="I16" s="23">
        <f>I17+I18+I19</f>
        <v>4057844</v>
      </c>
    </row>
    <row r="17" spans="1:9" x14ac:dyDescent="0.2">
      <c r="A17" s="238" t="s">
        <v>22</v>
      </c>
      <c r="B17" s="220"/>
      <c r="C17" s="220"/>
      <c r="D17" s="220"/>
      <c r="E17" s="220"/>
      <c r="F17" s="220"/>
      <c r="G17" s="89">
        <v>10</v>
      </c>
      <c r="H17" s="25">
        <v>3800980</v>
      </c>
      <c r="I17" s="25">
        <v>3851381</v>
      </c>
    </row>
    <row r="18" spans="1:9" x14ac:dyDescent="0.2">
      <c r="A18" s="238" t="s">
        <v>23</v>
      </c>
      <c r="B18" s="220"/>
      <c r="C18" s="220"/>
      <c r="D18" s="220"/>
      <c r="E18" s="220"/>
      <c r="F18" s="220"/>
      <c r="G18" s="89">
        <v>11</v>
      </c>
      <c r="H18" s="25">
        <v>60547</v>
      </c>
      <c r="I18" s="25">
        <v>60547</v>
      </c>
    </row>
    <row r="19" spans="1:9" ht="27.6" customHeight="1" x14ac:dyDescent="0.2">
      <c r="A19" s="238" t="s">
        <v>227</v>
      </c>
      <c r="B19" s="220"/>
      <c r="C19" s="220"/>
      <c r="D19" s="220"/>
      <c r="E19" s="220"/>
      <c r="F19" s="220"/>
      <c r="G19" s="89">
        <v>12</v>
      </c>
      <c r="H19" s="25">
        <v>145916</v>
      </c>
      <c r="I19" s="25">
        <v>145916</v>
      </c>
    </row>
    <row r="20" spans="1:9" x14ac:dyDescent="0.2">
      <c r="A20" s="226" t="s">
        <v>14</v>
      </c>
      <c r="B20" s="220"/>
      <c r="C20" s="220"/>
      <c r="D20" s="220"/>
      <c r="E20" s="220"/>
      <c r="F20" s="220"/>
      <c r="G20" s="90">
        <v>13</v>
      </c>
      <c r="H20" s="25">
        <v>0</v>
      </c>
      <c r="I20" s="25">
        <v>0</v>
      </c>
    </row>
    <row r="21" spans="1:9" x14ac:dyDescent="0.2">
      <c r="A21" s="224" t="s">
        <v>228</v>
      </c>
      <c r="B21" s="225"/>
      <c r="C21" s="225"/>
      <c r="D21" s="225"/>
      <c r="E21" s="225"/>
      <c r="F21" s="225"/>
      <c r="G21" s="4">
        <v>14</v>
      </c>
      <c r="H21" s="23">
        <f>H22+H28+H32</f>
        <v>2299674</v>
      </c>
      <c r="I21" s="23">
        <f>I22+I28+I32</f>
        <v>2111094</v>
      </c>
    </row>
    <row r="22" spans="1:9" x14ac:dyDescent="0.2">
      <c r="A22" s="224" t="s">
        <v>229</v>
      </c>
      <c r="B22" s="225"/>
      <c r="C22" s="225"/>
      <c r="D22" s="225"/>
      <c r="E22" s="225"/>
      <c r="F22" s="225"/>
      <c r="G22" s="4">
        <v>15</v>
      </c>
      <c r="H22" s="23">
        <f>H23+H24+H25+H26+H27</f>
        <v>322757</v>
      </c>
      <c r="I22" s="23">
        <f>I23+I24+I25+I26+I27</f>
        <v>272286</v>
      </c>
    </row>
    <row r="23" spans="1:9" x14ac:dyDescent="0.2">
      <c r="A23" s="220" t="s">
        <v>24</v>
      </c>
      <c r="B23" s="220"/>
      <c r="C23" s="220"/>
      <c r="D23" s="220"/>
      <c r="E23" s="220"/>
      <c r="F23" s="220"/>
      <c r="G23" s="89">
        <v>16</v>
      </c>
      <c r="H23" s="25">
        <v>218857</v>
      </c>
      <c r="I23" s="25">
        <v>155394</v>
      </c>
    </row>
    <row r="24" spans="1:9" x14ac:dyDescent="0.2">
      <c r="A24" s="220" t="s">
        <v>25</v>
      </c>
      <c r="B24" s="220"/>
      <c r="C24" s="220"/>
      <c r="D24" s="220"/>
      <c r="E24" s="220"/>
      <c r="F24" s="220"/>
      <c r="G24" s="89">
        <v>17</v>
      </c>
      <c r="H24" s="25">
        <v>212</v>
      </c>
      <c r="I24" s="25">
        <v>180</v>
      </c>
    </row>
    <row r="25" spans="1:9" x14ac:dyDescent="0.2">
      <c r="A25" s="220" t="s">
        <v>26</v>
      </c>
      <c r="B25" s="220"/>
      <c r="C25" s="220"/>
      <c r="D25" s="220"/>
      <c r="E25" s="220"/>
      <c r="F25" s="220"/>
      <c r="G25" s="89">
        <v>18</v>
      </c>
      <c r="H25" s="25">
        <v>16210</v>
      </c>
      <c r="I25" s="25">
        <v>23362</v>
      </c>
    </row>
    <row r="26" spans="1:9" x14ac:dyDescent="0.2">
      <c r="A26" s="220" t="s">
        <v>27</v>
      </c>
      <c r="B26" s="220"/>
      <c r="C26" s="220"/>
      <c r="D26" s="220"/>
      <c r="E26" s="220"/>
      <c r="F26" s="220"/>
      <c r="G26" s="89">
        <v>19</v>
      </c>
      <c r="H26" s="25">
        <v>3735</v>
      </c>
      <c r="I26" s="25">
        <v>6783</v>
      </c>
    </row>
    <row r="27" spans="1:9" x14ac:dyDescent="0.2">
      <c r="A27" s="220" t="s">
        <v>28</v>
      </c>
      <c r="B27" s="220"/>
      <c r="C27" s="220"/>
      <c r="D27" s="220"/>
      <c r="E27" s="220"/>
      <c r="F27" s="220"/>
      <c r="G27" s="89">
        <v>20</v>
      </c>
      <c r="H27" s="25">
        <v>83743</v>
      </c>
      <c r="I27" s="25">
        <v>86567</v>
      </c>
    </row>
    <row r="28" spans="1:9" x14ac:dyDescent="0.2">
      <c r="A28" s="224" t="s">
        <v>230</v>
      </c>
      <c r="B28" s="224"/>
      <c r="C28" s="224"/>
      <c r="D28" s="224"/>
      <c r="E28" s="224"/>
      <c r="F28" s="224"/>
      <c r="G28" s="4">
        <v>21</v>
      </c>
      <c r="H28" s="23">
        <f>H29+H30+H31</f>
        <v>1862668</v>
      </c>
      <c r="I28" s="23">
        <f>I29+I30+I31</f>
        <v>1808533</v>
      </c>
    </row>
    <row r="29" spans="1:9" x14ac:dyDescent="0.2">
      <c r="A29" s="220" t="s">
        <v>29</v>
      </c>
      <c r="B29" s="220"/>
      <c r="C29" s="220"/>
      <c r="D29" s="220"/>
      <c r="E29" s="220"/>
      <c r="F29" s="220"/>
      <c r="G29" s="89">
        <v>22</v>
      </c>
      <c r="H29" s="25">
        <v>1126163</v>
      </c>
      <c r="I29" s="25">
        <v>1161696</v>
      </c>
    </row>
    <row r="30" spans="1:9" x14ac:dyDescent="0.2">
      <c r="A30" s="220" t="s">
        <v>30</v>
      </c>
      <c r="B30" s="220"/>
      <c r="C30" s="220"/>
      <c r="D30" s="220"/>
      <c r="E30" s="220"/>
      <c r="F30" s="220"/>
      <c r="G30" s="89">
        <v>23</v>
      </c>
      <c r="H30" s="25">
        <v>0</v>
      </c>
      <c r="I30" s="25">
        <v>0</v>
      </c>
    </row>
    <row r="31" spans="1:9" x14ac:dyDescent="0.2">
      <c r="A31" s="220" t="s">
        <v>31</v>
      </c>
      <c r="B31" s="220"/>
      <c r="C31" s="220"/>
      <c r="D31" s="220"/>
      <c r="E31" s="220"/>
      <c r="F31" s="220"/>
      <c r="G31" s="89">
        <v>24</v>
      </c>
      <c r="H31" s="25">
        <v>736505</v>
      </c>
      <c r="I31" s="25">
        <v>646837</v>
      </c>
    </row>
    <row r="32" spans="1:9" x14ac:dyDescent="0.2">
      <c r="A32" s="226" t="s">
        <v>32</v>
      </c>
      <c r="B32" s="220"/>
      <c r="C32" s="220"/>
      <c r="D32" s="220"/>
      <c r="E32" s="220"/>
      <c r="F32" s="220"/>
      <c r="G32" s="5">
        <v>25</v>
      </c>
      <c r="H32" s="24">
        <v>114249</v>
      </c>
      <c r="I32" s="24">
        <v>30275</v>
      </c>
    </row>
    <row r="33" spans="1:9" ht="25.9" customHeight="1" x14ac:dyDescent="0.2">
      <c r="A33" s="226" t="s">
        <v>33</v>
      </c>
      <c r="B33" s="220"/>
      <c r="C33" s="220"/>
      <c r="D33" s="220"/>
      <c r="E33" s="220"/>
      <c r="F33" s="220"/>
      <c r="G33" s="5">
        <v>26</v>
      </c>
      <c r="H33" s="24">
        <v>25308</v>
      </c>
      <c r="I33" s="24">
        <v>124471</v>
      </c>
    </row>
    <row r="34" spans="1:9" x14ac:dyDescent="0.2">
      <c r="A34" s="224" t="s">
        <v>231</v>
      </c>
      <c r="B34" s="225"/>
      <c r="C34" s="225"/>
      <c r="D34" s="225"/>
      <c r="E34" s="225"/>
      <c r="F34" s="225"/>
      <c r="G34" s="4">
        <v>27</v>
      </c>
      <c r="H34" s="23">
        <f>H8+H21+H33</f>
        <v>6929020</v>
      </c>
      <c r="I34" s="23">
        <f>I8+I21+I33</f>
        <v>6763090</v>
      </c>
    </row>
    <row r="35" spans="1:9" x14ac:dyDescent="0.2">
      <c r="A35" s="226" t="s">
        <v>34</v>
      </c>
      <c r="B35" s="220"/>
      <c r="C35" s="220"/>
      <c r="D35" s="220"/>
      <c r="E35" s="220"/>
      <c r="F35" s="220"/>
      <c r="G35" s="5">
        <v>28</v>
      </c>
      <c r="H35" s="24">
        <v>0</v>
      </c>
      <c r="I35" s="24">
        <v>0</v>
      </c>
    </row>
    <row r="36" spans="1:9" x14ac:dyDescent="0.2">
      <c r="A36" s="229" t="s">
        <v>3</v>
      </c>
      <c r="B36" s="229"/>
      <c r="C36" s="229"/>
      <c r="D36" s="229"/>
      <c r="E36" s="229"/>
      <c r="F36" s="229"/>
      <c r="G36" s="229"/>
      <c r="H36" s="229"/>
      <c r="I36" s="229"/>
    </row>
    <row r="37" spans="1:9" x14ac:dyDescent="0.2">
      <c r="A37" s="224" t="s">
        <v>232</v>
      </c>
      <c r="B37" s="225"/>
      <c r="C37" s="225"/>
      <c r="D37" s="225"/>
      <c r="E37" s="225"/>
      <c r="F37" s="225"/>
      <c r="G37" s="4">
        <v>29</v>
      </c>
      <c r="H37" s="23">
        <f>H38+H39+H40+H45+H46+H47+H48+H49</f>
        <v>6027948</v>
      </c>
      <c r="I37" s="23">
        <f>I38+I39+I40+I45+I46+I47+I48+I49</f>
        <v>5928347</v>
      </c>
    </row>
    <row r="38" spans="1:9" x14ac:dyDescent="0.2">
      <c r="A38" s="220" t="s">
        <v>37</v>
      </c>
      <c r="B38" s="220"/>
      <c r="C38" s="220"/>
      <c r="D38" s="220"/>
      <c r="E38" s="220"/>
      <c r="F38" s="220"/>
      <c r="G38" s="89">
        <v>30</v>
      </c>
      <c r="H38" s="25">
        <v>3076315</v>
      </c>
      <c r="I38" s="25">
        <v>3076315</v>
      </c>
    </row>
    <row r="39" spans="1:9" x14ac:dyDescent="0.2">
      <c r="A39" s="220" t="s">
        <v>38</v>
      </c>
      <c r="B39" s="220"/>
      <c r="C39" s="220"/>
      <c r="D39" s="220"/>
      <c r="E39" s="220"/>
      <c r="F39" s="220"/>
      <c r="G39" s="89">
        <v>31</v>
      </c>
      <c r="H39" s="25">
        <v>1840833</v>
      </c>
      <c r="I39" s="25">
        <v>1840833</v>
      </c>
    </row>
    <row r="40" spans="1:9" x14ac:dyDescent="0.2">
      <c r="A40" s="225" t="s">
        <v>233</v>
      </c>
      <c r="B40" s="225"/>
      <c r="C40" s="225"/>
      <c r="D40" s="225"/>
      <c r="E40" s="225"/>
      <c r="F40" s="225"/>
      <c r="G40" s="91">
        <v>32</v>
      </c>
      <c r="H40" s="26">
        <f>H41+H42+H43+H44</f>
        <v>966150</v>
      </c>
      <c r="I40" s="26">
        <f>I41+I42+I43+I44</f>
        <v>966150</v>
      </c>
    </row>
    <row r="41" spans="1:9" x14ac:dyDescent="0.2">
      <c r="A41" s="220" t="s">
        <v>39</v>
      </c>
      <c r="B41" s="220"/>
      <c r="C41" s="220"/>
      <c r="D41" s="220"/>
      <c r="E41" s="220"/>
      <c r="F41" s="220"/>
      <c r="G41" s="89">
        <v>33</v>
      </c>
      <c r="H41" s="25">
        <v>18714</v>
      </c>
      <c r="I41" s="25">
        <v>18714</v>
      </c>
    </row>
    <row r="42" spans="1:9" x14ac:dyDescent="0.2">
      <c r="A42" s="220" t="s">
        <v>40</v>
      </c>
      <c r="B42" s="220"/>
      <c r="C42" s="220"/>
      <c r="D42" s="220"/>
      <c r="E42" s="220"/>
      <c r="F42" s="220"/>
      <c r="G42" s="89">
        <v>34</v>
      </c>
      <c r="H42" s="25">
        <v>-30483</v>
      </c>
      <c r="I42" s="25">
        <v>-30483</v>
      </c>
    </row>
    <row r="43" spans="1:9" x14ac:dyDescent="0.2">
      <c r="A43" s="220" t="s">
        <v>41</v>
      </c>
      <c r="B43" s="220"/>
      <c r="C43" s="220"/>
      <c r="D43" s="220"/>
      <c r="E43" s="220"/>
      <c r="F43" s="220"/>
      <c r="G43" s="89">
        <v>35</v>
      </c>
      <c r="H43" s="25">
        <v>162041</v>
      </c>
      <c r="I43" s="25">
        <v>162041</v>
      </c>
    </row>
    <row r="44" spans="1:9" x14ac:dyDescent="0.2">
      <c r="A44" s="220" t="s">
        <v>42</v>
      </c>
      <c r="B44" s="220"/>
      <c r="C44" s="220"/>
      <c r="D44" s="220"/>
      <c r="E44" s="220"/>
      <c r="F44" s="220"/>
      <c r="G44" s="89">
        <v>36</v>
      </c>
      <c r="H44" s="25">
        <v>815878</v>
      </c>
      <c r="I44" s="25">
        <v>815878</v>
      </c>
    </row>
    <row r="45" spans="1:9" x14ac:dyDescent="0.2">
      <c r="A45" s="220" t="s">
        <v>234</v>
      </c>
      <c r="B45" s="220"/>
      <c r="C45" s="220"/>
      <c r="D45" s="220"/>
      <c r="E45" s="220"/>
      <c r="F45" s="220"/>
      <c r="G45" s="89">
        <v>37</v>
      </c>
      <c r="H45" s="25">
        <v>0</v>
      </c>
      <c r="I45" s="25">
        <v>0</v>
      </c>
    </row>
    <row r="46" spans="1:9" x14ac:dyDescent="0.2">
      <c r="A46" s="220" t="s">
        <v>235</v>
      </c>
      <c r="B46" s="220"/>
      <c r="C46" s="220"/>
      <c r="D46" s="220"/>
      <c r="E46" s="220"/>
      <c r="F46" s="220"/>
      <c r="G46" s="89">
        <v>38</v>
      </c>
      <c r="H46" s="25">
        <v>0</v>
      </c>
      <c r="I46" s="25">
        <v>0</v>
      </c>
    </row>
    <row r="47" spans="1:9" x14ac:dyDescent="0.2">
      <c r="A47" s="220" t="s">
        <v>236</v>
      </c>
      <c r="B47" s="220"/>
      <c r="C47" s="220"/>
      <c r="D47" s="220"/>
      <c r="E47" s="220"/>
      <c r="F47" s="220"/>
      <c r="G47" s="89">
        <v>39</v>
      </c>
      <c r="H47" s="25">
        <v>8447</v>
      </c>
      <c r="I47" s="25">
        <v>28757</v>
      </c>
    </row>
    <row r="48" spans="1:9" x14ac:dyDescent="0.2">
      <c r="A48" s="220" t="s">
        <v>237</v>
      </c>
      <c r="B48" s="220"/>
      <c r="C48" s="220"/>
      <c r="D48" s="220"/>
      <c r="E48" s="220"/>
      <c r="F48" s="220"/>
      <c r="G48" s="89">
        <v>40</v>
      </c>
      <c r="H48" s="25">
        <v>136203</v>
      </c>
      <c r="I48" s="25">
        <v>16292</v>
      </c>
    </row>
    <row r="49" spans="1:9" x14ac:dyDescent="0.2">
      <c r="A49" s="240" t="s">
        <v>238</v>
      </c>
      <c r="B49" s="240"/>
      <c r="C49" s="240"/>
      <c r="D49" s="240"/>
      <c r="E49" s="240"/>
      <c r="F49" s="240"/>
      <c r="G49" s="89">
        <v>41</v>
      </c>
      <c r="H49" s="25">
        <v>0</v>
      </c>
      <c r="I49" s="25">
        <v>0</v>
      </c>
    </row>
    <row r="50" spans="1:9" x14ac:dyDescent="0.2">
      <c r="A50" s="226" t="s">
        <v>43</v>
      </c>
      <c r="B50" s="220"/>
      <c r="C50" s="220"/>
      <c r="D50" s="220"/>
      <c r="E50" s="220"/>
      <c r="F50" s="220"/>
      <c r="G50" s="90">
        <v>42</v>
      </c>
      <c r="H50" s="24">
        <v>0</v>
      </c>
      <c r="I50" s="24">
        <v>0</v>
      </c>
    </row>
    <row r="51" spans="1:9" x14ac:dyDescent="0.2">
      <c r="A51" s="224" t="s">
        <v>239</v>
      </c>
      <c r="B51" s="225"/>
      <c r="C51" s="225"/>
      <c r="D51" s="225"/>
      <c r="E51" s="225"/>
      <c r="F51" s="225"/>
      <c r="G51" s="4">
        <v>43</v>
      </c>
      <c r="H51" s="23">
        <f>H52+H53+H54+H55+H56+H57</f>
        <v>294829</v>
      </c>
      <c r="I51" s="23">
        <f>I52+I53+I54+I55+I56+I57</f>
        <v>271825</v>
      </c>
    </row>
    <row r="52" spans="1:9" x14ac:dyDescent="0.2">
      <c r="A52" s="220" t="s">
        <v>44</v>
      </c>
      <c r="B52" s="220"/>
      <c r="C52" s="220"/>
      <c r="D52" s="220"/>
      <c r="E52" s="220"/>
      <c r="F52" s="220"/>
      <c r="G52" s="89">
        <v>44</v>
      </c>
      <c r="H52" s="25">
        <v>7795</v>
      </c>
      <c r="I52" s="25">
        <v>4438</v>
      </c>
    </row>
    <row r="53" spans="1:9" x14ac:dyDescent="0.2">
      <c r="A53" s="220" t="s">
        <v>45</v>
      </c>
      <c r="B53" s="220"/>
      <c r="C53" s="220"/>
      <c r="D53" s="220"/>
      <c r="E53" s="220"/>
      <c r="F53" s="220"/>
      <c r="G53" s="89">
        <v>45</v>
      </c>
      <c r="H53" s="25">
        <v>72174</v>
      </c>
      <c r="I53" s="25">
        <v>82041</v>
      </c>
    </row>
    <row r="54" spans="1:9" x14ac:dyDescent="0.2">
      <c r="A54" s="220" t="s">
        <v>46</v>
      </c>
      <c r="B54" s="220"/>
      <c r="C54" s="220"/>
      <c r="D54" s="220"/>
      <c r="E54" s="220"/>
      <c r="F54" s="220"/>
      <c r="G54" s="89">
        <v>46</v>
      </c>
      <c r="H54" s="25">
        <v>43758</v>
      </c>
      <c r="I54" s="25">
        <v>47839</v>
      </c>
    </row>
    <row r="55" spans="1:9" x14ac:dyDescent="0.2">
      <c r="A55" s="220" t="s">
        <v>47</v>
      </c>
      <c r="B55" s="220"/>
      <c r="C55" s="220"/>
      <c r="D55" s="220"/>
      <c r="E55" s="220"/>
      <c r="F55" s="220"/>
      <c r="G55" s="89">
        <v>47</v>
      </c>
      <c r="H55" s="25">
        <v>39659</v>
      </c>
      <c r="I55" s="25">
        <v>38248</v>
      </c>
    </row>
    <row r="56" spans="1:9" x14ac:dyDescent="0.2">
      <c r="A56" s="220" t="s">
        <v>48</v>
      </c>
      <c r="B56" s="220"/>
      <c r="C56" s="220"/>
      <c r="D56" s="220"/>
      <c r="E56" s="220"/>
      <c r="F56" s="220"/>
      <c r="G56" s="89">
        <v>48</v>
      </c>
      <c r="H56" s="25">
        <v>591</v>
      </c>
      <c r="I56" s="25">
        <v>16099</v>
      </c>
    </row>
    <row r="57" spans="1:9" x14ac:dyDescent="0.2">
      <c r="A57" s="220" t="s">
        <v>49</v>
      </c>
      <c r="B57" s="220"/>
      <c r="C57" s="220"/>
      <c r="D57" s="220"/>
      <c r="E57" s="220"/>
      <c r="F57" s="220"/>
      <c r="G57" s="89">
        <v>49</v>
      </c>
      <c r="H57" s="25">
        <v>130852</v>
      </c>
      <c r="I57" s="25">
        <v>83160</v>
      </c>
    </row>
    <row r="58" spans="1:9" x14ac:dyDescent="0.2">
      <c r="A58" s="226" t="s">
        <v>50</v>
      </c>
      <c r="B58" s="220"/>
      <c r="C58" s="220"/>
      <c r="D58" s="220"/>
      <c r="E58" s="220"/>
      <c r="F58" s="220"/>
      <c r="G58" s="5">
        <v>50</v>
      </c>
      <c r="H58" s="24">
        <v>134348</v>
      </c>
      <c r="I58" s="24">
        <v>134348</v>
      </c>
    </row>
    <row r="59" spans="1:9" x14ac:dyDescent="0.2">
      <c r="A59" s="226" t="s">
        <v>51</v>
      </c>
      <c r="B59" s="220"/>
      <c r="C59" s="220"/>
      <c r="D59" s="220"/>
      <c r="E59" s="220"/>
      <c r="F59" s="220"/>
      <c r="G59" s="5">
        <v>51</v>
      </c>
      <c r="H59" s="24">
        <v>6540</v>
      </c>
      <c r="I59" s="24">
        <v>6539</v>
      </c>
    </row>
    <row r="60" spans="1:9" x14ac:dyDescent="0.2">
      <c r="A60" s="226" t="s">
        <v>52</v>
      </c>
      <c r="B60" s="220"/>
      <c r="C60" s="220"/>
      <c r="D60" s="220"/>
      <c r="E60" s="220"/>
      <c r="F60" s="220"/>
      <c r="G60" s="90">
        <v>52</v>
      </c>
      <c r="H60" s="24">
        <v>465355</v>
      </c>
      <c r="I60" s="24">
        <v>422031</v>
      </c>
    </row>
    <row r="61" spans="1:9" x14ac:dyDescent="0.2">
      <c r="A61" s="224" t="s">
        <v>240</v>
      </c>
      <c r="B61" s="225"/>
      <c r="C61" s="225"/>
      <c r="D61" s="225"/>
      <c r="E61" s="225"/>
      <c r="F61" s="225"/>
      <c r="G61" s="4">
        <v>53</v>
      </c>
      <c r="H61" s="23">
        <f>H37+H50+H51+H58+H59+H60</f>
        <v>6929020</v>
      </c>
      <c r="I61" s="23">
        <f>I37+I50+I51+I58+I59+I60</f>
        <v>6763090</v>
      </c>
    </row>
    <row r="62" spans="1:9" x14ac:dyDescent="0.2">
      <c r="A62" s="226" t="s">
        <v>53</v>
      </c>
      <c r="B62" s="220"/>
      <c r="C62" s="220"/>
      <c r="D62" s="220"/>
      <c r="E62" s="220"/>
      <c r="F62" s="220"/>
      <c r="G62" s="90">
        <v>54</v>
      </c>
      <c r="H62" s="24">
        <v>0</v>
      </c>
      <c r="I62" s="24">
        <v>0</v>
      </c>
    </row>
    <row r="63" spans="1:9" ht="25.5" customHeight="1" x14ac:dyDescent="0.2">
      <c r="A63" s="226" t="s">
        <v>35</v>
      </c>
      <c r="B63" s="226"/>
      <c r="C63" s="226"/>
      <c r="D63" s="226"/>
      <c r="E63" s="226"/>
      <c r="F63" s="226"/>
      <c r="G63" s="239"/>
      <c r="H63" s="239"/>
      <c r="I63" s="239"/>
    </row>
    <row r="64" spans="1:9" x14ac:dyDescent="0.2">
      <c r="A64" s="224" t="s">
        <v>241</v>
      </c>
      <c r="B64" s="225"/>
      <c r="C64" s="225"/>
      <c r="D64" s="225"/>
      <c r="E64" s="225"/>
      <c r="F64" s="225"/>
      <c r="G64" s="4">
        <v>55</v>
      </c>
      <c r="H64" s="23">
        <f>H65+H66</f>
        <v>0</v>
      </c>
      <c r="I64" s="23">
        <f>I65+I66</f>
        <v>0</v>
      </c>
    </row>
    <row r="65" spans="1:9" x14ac:dyDescent="0.2">
      <c r="A65" s="226" t="s">
        <v>54</v>
      </c>
      <c r="B65" s="220"/>
      <c r="C65" s="220"/>
      <c r="D65" s="220"/>
      <c r="E65" s="220"/>
      <c r="F65" s="220"/>
      <c r="G65" s="5">
        <v>56</v>
      </c>
      <c r="H65" s="24">
        <v>0</v>
      </c>
      <c r="I65" s="24">
        <v>0</v>
      </c>
    </row>
    <row r="66" spans="1:9" x14ac:dyDescent="0.2">
      <c r="A66" s="226" t="s">
        <v>55</v>
      </c>
      <c r="B66" s="220"/>
      <c r="C66" s="220"/>
      <c r="D66" s="220"/>
      <c r="E66" s="220"/>
      <c r="F66" s="220"/>
      <c r="G66" s="5">
        <v>57</v>
      </c>
      <c r="H66" s="24">
        <v>0</v>
      </c>
      <c r="I66" s="24">
        <v>0</v>
      </c>
    </row>
    <row r="67" spans="1:9" x14ac:dyDescent="0.2">
      <c r="H67" s="27">
        <f>+H61-H34</f>
        <v>0</v>
      </c>
      <c r="I67" s="27">
        <f>+I61-I34</f>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7" zoomScaleNormal="100" zoomScaleSheetLayoutView="100" workbookViewId="0">
      <selection activeCell="O38" sqref="O38"/>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251" t="s">
        <v>5</v>
      </c>
      <c r="B1" s="234"/>
      <c r="C1" s="234"/>
      <c r="D1" s="234"/>
      <c r="E1" s="234"/>
      <c r="F1" s="234"/>
      <c r="G1" s="234"/>
      <c r="H1" s="234"/>
      <c r="I1" s="234"/>
    </row>
    <row r="2" spans="1:11" x14ac:dyDescent="0.2">
      <c r="A2" s="254" t="s">
        <v>288</v>
      </c>
      <c r="B2" s="236"/>
      <c r="C2" s="236"/>
      <c r="D2" s="236"/>
      <c r="E2" s="236"/>
      <c r="F2" s="236"/>
      <c r="G2" s="236"/>
      <c r="H2" s="236"/>
      <c r="I2" s="236"/>
    </row>
    <row r="3" spans="1:11" x14ac:dyDescent="0.2">
      <c r="A3" s="241" t="s">
        <v>225</v>
      </c>
      <c r="B3" s="242"/>
      <c r="C3" s="242"/>
      <c r="D3" s="242"/>
      <c r="E3" s="242"/>
      <c r="F3" s="242"/>
      <c r="G3" s="242"/>
      <c r="H3" s="242"/>
      <c r="I3" s="242"/>
      <c r="J3" s="243"/>
      <c r="K3" s="243"/>
    </row>
    <row r="4" spans="1:11" x14ac:dyDescent="0.2">
      <c r="A4" s="244" t="s">
        <v>286</v>
      </c>
      <c r="B4" s="245"/>
      <c r="C4" s="245"/>
      <c r="D4" s="245"/>
      <c r="E4" s="245"/>
      <c r="F4" s="245"/>
      <c r="G4" s="245"/>
      <c r="H4" s="245"/>
      <c r="I4" s="245"/>
      <c r="J4" s="246"/>
      <c r="K4" s="246"/>
    </row>
    <row r="5" spans="1:11" ht="27.75" customHeight="1" x14ac:dyDescent="0.2">
      <c r="A5" s="247" t="s">
        <v>2</v>
      </c>
      <c r="B5" s="248"/>
      <c r="C5" s="248"/>
      <c r="D5" s="248"/>
      <c r="E5" s="248"/>
      <c r="F5" s="248"/>
      <c r="G5" s="247" t="s">
        <v>6</v>
      </c>
      <c r="H5" s="249" t="s">
        <v>179</v>
      </c>
      <c r="I5" s="250"/>
      <c r="J5" s="249" t="s">
        <v>176</v>
      </c>
      <c r="K5" s="250"/>
    </row>
    <row r="6" spans="1:11" x14ac:dyDescent="0.2">
      <c r="A6" s="248"/>
      <c r="B6" s="248"/>
      <c r="C6" s="248"/>
      <c r="D6" s="248"/>
      <c r="E6" s="248"/>
      <c r="F6" s="248"/>
      <c r="G6" s="248"/>
      <c r="H6" s="29" t="s">
        <v>174</v>
      </c>
      <c r="I6" s="29" t="s">
        <v>175</v>
      </c>
      <c r="J6" s="29" t="s">
        <v>174</v>
      </c>
      <c r="K6" s="29" t="s">
        <v>175</v>
      </c>
    </row>
    <row r="7" spans="1:11" x14ac:dyDescent="0.2">
      <c r="A7" s="252">
        <v>1</v>
      </c>
      <c r="B7" s="253"/>
      <c r="C7" s="253"/>
      <c r="D7" s="253"/>
      <c r="E7" s="253"/>
      <c r="F7" s="253"/>
      <c r="G7" s="9">
        <v>2</v>
      </c>
      <c r="H7" s="29">
        <v>3</v>
      </c>
      <c r="I7" s="29">
        <v>4</v>
      </c>
      <c r="J7" s="29">
        <v>5</v>
      </c>
      <c r="K7" s="29">
        <v>6</v>
      </c>
    </row>
    <row r="8" spans="1:11" x14ac:dyDescent="0.2">
      <c r="A8" s="224" t="s">
        <v>243</v>
      </c>
      <c r="B8" s="225"/>
      <c r="C8" s="225"/>
      <c r="D8" s="225"/>
      <c r="E8" s="225"/>
      <c r="F8" s="225"/>
      <c r="G8" s="4">
        <v>1</v>
      </c>
      <c r="H8" s="23">
        <f>H9+H15</f>
        <v>934476</v>
      </c>
      <c r="I8" s="23">
        <f>I9+I15</f>
        <v>473165</v>
      </c>
      <c r="J8" s="23">
        <f>J9+J15</f>
        <v>999159</v>
      </c>
      <c r="K8" s="23">
        <f>K9+K15</f>
        <v>487476</v>
      </c>
    </row>
    <row r="9" spans="1:11" x14ac:dyDescent="0.2">
      <c r="A9" s="225" t="s">
        <v>244</v>
      </c>
      <c r="B9" s="225"/>
      <c r="C9" s="225"/>
      <c r="D9" s="225"/>
      <c r="E9" s="225"/>
      <c r="F9" s="225"/>
      <c r="G9" s="7">
        <v>2</v>
      </c>
      <c r="H9" s="26">
        <f>SUM(H10:H14)</f>
        <v>614670</v>
      </c>
      <c r="I9" s="26">
        <f>SUM(I10:I14)</f>
        <v>305207</v>
      </c>
      <c r="J9" s="26">
        <f>SUM(J10:J14)</f>
        <v>673012</v>
      </c>
      <c r="K9" s="26">
        <f>SUM(K10:K14)</f>
        <v>316035</v>
      </c>
    </row>
    <row r="10" spans="1:11" x14ac:dyDescent="0.2">
      <c r="A10" s="220" t="s">
        <v>59</v>
      </c>
      <c r="B10" s="220"/>
      <c r="C10" s="220"/>
      <c r="D10" s="220"/>
      <c r="E10" s="220"/>
      <c r="F10" s="220"/>
      <c r="G10" s="89">
        <v>3</v>
      </c>
      <c r="H10" s="25">
        <v>214994</v>
      </c>
      <c r="I10" s="25">
        <v>104760</v>
      </c>
      <c r="J10" s="25">
        <v>291701</v>
      </c>
      <c r="K10" s="25">
        <v>125720</v>
      </c>
    </row>
    <row r="11" spans="1:11" x14ac:dyDescent="0.2">
      <c r="A11" s="220" t="s">
        <v>60</v>
      </c>
      <c r="B11" s="220"/>
      <c r="C11" s="220"/>
      <c r="D11" s="220"/>
      <c r="E11" s="220"/>
      <c r="F11" s="220"/>
      <c r="G11" s="89">
        <v>4</v>
      </c>
      <c r="H11" s="25">
        <v>334921</v>
      </c>
      <c r="I11" s="25">
        <v>169366</v>
      </c>
      <c r="J11" s="25">
        <v>330260</v>
      </c>
      <c r="K11" s="25">
        <v>165148</v>
      </c>
    </row>
    <row r="12" spans="1:11" x14ac:dyDescent="0.2">
      <c r="A12" s="220" t="s">
        <v>61</v>
      </c>
      <c r="B12" s="220"/>
      <c r="C12" s="220"/>
      <c r="D12" s="220"/>
      <c r="E12" s="220"/>
      <c r="F12" s="220"/>
      <c r="G12" s="89">
        <v>5</v>
      </c>
      <c r="H12" s="25">
        <v>64755</v>
      </c>
      <c r="I12" s="25">
        <v>31081</v>
      </c>
      <c r="J12" s="25">
        <v>51051</v>
      </c>
      <c r="K12" s="25">
        <v>25167</v>
      </c>
    </row>
    <row r="13" spans="1:11" x14ac:dyDescent="0.2">
      <c r="A13" s="220" t="s">
        <v>62</v>
      </c>
      <c r="B13" s="220"/>
      <c r="C13" s="220"/>
      <c r="D13" s="220"/>
      <c r="E13" s="220"/>
      <c r="F13" s="220"/>
      <c r="G13" s="89">
        <v>6</v>
      </c>
      <c r="H13" s="25">
        <v>0</v>
      </c>
      <c r="I13" s="25">
        <v>0</v>
      </c>
      <c r="J13" s="25">
        <v>0</v>
      </c>
      <c r="K13" s="25">
        <v>0</v>
      </c>
    </row>
    <row r="14" spans="1:11" x14ac:dyDescent="0.2">
      <c r="A14" s="220" t="s">
        <v>63</v>
      </c>
      <c r="B14" s="220"/>
      <c r="C14" s="220"/>
      <c r="D14" s="220"/>
      <c r="E14" s="220"/>
      <c r="F14" s="220"/>
      <c r="G14" s="89">
        <v>7</v>
      </c>
      <c r="H14" s="25">
        <v>0</v>
      </c>
      <c r="I14" s="25">
        <v>0</v>
      </c>
      <c r="J14" s="25">
        <v>0</v>
      </c>
      <c r="K14" s="25">
        <v>0</v>
      </c>
    </row>
    <row r="15" spans="1:11" x14ac:dyDescent="0.2">
      <c r="A15" s="225" t="s">
        <v>245</v>
      </c>
      <c r="B15" s="225"/>
      <c r="C15" s="225"/>
      <c r="D15" s="225"/>
      <c r="E15" s="225"/>
      <c r="F15" s="225"/>
      <c r="G15" s="7">
        <v>8</v>
      </c>
      <c r="H15" s="26">
        <f>H16+H17+H18</f>
        <v>319806</v>
      </c>
      <c r="I15" s="26">
        <f>I16+I17+I18</f>
        <v>167958</v>
      </c>
      <c r="J15" s="26">
        <f>J16+J17+J18</f>
        <v>326147</v>
      </c>
      <c r="K15" s="26">
        <f>K16+K17+K18</f>
        <v>171441</v>
      </c>
    </row>
    <row r="16" spans="1:11" x14ac:dyDescent="0.2">
      <c r="A16" s="220" t="s">
        <v>64</v>
      </c>
      <c r="B16" s="220"/>
      <c r="C16" s="220"/>
      <c r="D16" s="220"/>
      <c r="E16" s="220"/>
      <c r="F16" s="220"/>
      <c r="G16" s="89">
        <v>9</v>
      </c>
      <c r="H16" s="25">
        <v>0</v>
      </c>
      <c r="I16" s="25">
        <v>0</v>
      </c>
      <c r="J16" s="25">
        <v>0</v>
      </c>
      <c r="K16" s="25">
        <v>0</v>
      </c>
    </row>
    <row r="17" spans="1:11" x14ac:dyDescent="0.2">
      <c r="A17" s="220" t="s">
        <v>65</v>
      </c>
      <c r="B17" s="220"/>
      <c r="C17" s="220"/>
      <c r="D17" s="220"/>
      <c r="E17" s="220"/>
      <c r="F17" s="220"/>
      <c r="G17" s="89">
        <v>10</v>
      </c>
      <c r="H17" s="25">
        <v>160761</v>
      </c>
      <c r="I17" s="25">
        <v>80882</v>
      </c>
      <c r="J17" s="25">
        <v>159565</v>
      </c>
      <c r="K17" s="25">
        <v>80452</v>
      </c>
    </row>
    <row r="18" spans="1:11" x14ac:dyDescent="0.2">
      <c r="A18" s="220" t="s">
        <v>66</v>
      </c>
      <c r="B18" s="220"/>
      <c r="C18" s="220"/>
      <c r="D18" s="220"/>
      <c r="E18" s="220"/>
      <c r="F18" s="220"/>
      <c r="G18" s="89">
        <v>11</v>
      </c>
      <c r="H18" s="25">
        <v>159045</v>
      </c>
      <c r="I18" s="25">
        <v>87076</v>
      </c>
      <c r="J18" s="25">
        <v>166582</v>
      </c>
      <c r="K18" s="25">
        <v>90989</v>
      </c>
    </row>
    <row r="19" spans="1:11" x14ac:dyDescent="0.2">
      <c r="A19" s="224" t="s">
        <v>246</v>
      </c>
      <c r="B19" s="225"/>
      <c r="C19" s="225"/>
      <c r="D19" s="225"/>
      <c r="E19" s="225"/>
      <c r="F19" s="225"/>
      <c r="G19" s="92">
        <v>12</v>
      </c>
      <c r="H19" s="23">
        <f>H20+H23+H27+H28+H29+H32+H33</f>
        <v>1005870</v>
      </c>
      <c r="I19" s="23">
        <f>I20+I23+I27+I28+I29+I32+I33</f>
        <v>521548</v>
      </c>
      <c r="J19" s="23">
        <f>J20+J23+J27+J28+J29+J32+J33</f>
        <v>1084829</v>
      </c>
      <c r="K19" s="23">
        <f>K20+K23+K27+K28+K29+K32+K33</f>
        <v>570089</v>
      </c>
    </row>
    <row r="20" spans="1:11" x14ac:dyDescent="0.2">
      <c r="A20" s="225" t="s">
        <v>247</v>
      </c>
      <c r="B20" s="225"/>
      <c r="C20" s="225"/>
      <c r="D20" s="225"/>
      <c r="E20" s="225"/>
      <c r="F20" s="225"/>
      <c r="G20" s="91">
        <v>13</v>
      </c>
      <c r="H20" s="26">
        <f>H21+H22</f>
        <v>277347</v>
      </c>
      <c r="I20" s="26">
        <f>I21+I22</f>
        <v>144397</v>
      </c>
      <c r="J20" s="26">
        <f>J21+J22</f>
        <v>293276</v>
      </c>
      <c r="K20" s="26">
        <f>K21+K22</f>
        <v>148873</v>
      </c>
    </row>
    <row r="21" spans="1:11" x14ac:dyDescent="0.2">
      <c r="A21" s="220" t="s">
        <v>67</v>
      </c>
      <c r="B21" s="220"/>
      <c r="C21" s="220"/>
      <c r="D21" s="220"/>
      <c r="E21" s="220"/>
      <c r="F21" s="220"/>
      <c r="G21" s="89">
        <v>14</v>
      </c>
      <c r="H21" s="25">
        <v>32042</v>
      </c>
      <c r="I21" s="25">
        <v>16964</v>
      </c>
      <c r="J21" s="25">
        <v>36452</v>
      </c>
      <c r="K21" s="25">
        <v>18828</v>
      </c>
    </row>
    <row r="22" spans="1:11" x14ac:dyDescent="0.2">
      <c r="A22" s="220" t="s">
        <v>68</v>
      </c>
      <c r="B22" s="220"/>
      <c r="C22" s="220"/>
      <c r="D22" s="220"/>
      <c r="E22" s="220"/>
      <c r="F22" s="220"/>
      <c r="G22" s="89">
        <v>15</v>
      </c>
      <c r="H22" s="25">
        <v>245305</v>
      </c>
      <c r="I22" s="25">
        <v>127433</v>
      </c>
      <c r="J22" s="25">
        <v>256824</v>
      </c>
      <c r="K22" s="25">
        <v>130045</v>
      </c>
    </row>
    <row r="23" spans="1:11" x14ac:dyDescent="0.2">
      <c r="A23" s="225" t="s">
        <v>248</v>
      </c>
      <c r="B23" s="225"/>
      <c r="C23" s="225"/>
      <c r="D23" s="225"/>
      <c r="E23" s="225"/>
      <c r="F23" s="225"/>
      <c r="G23" s="91">
        <v>16</v>
      </c>
      <c r="H23" s="26">
        <f>H24+H25+H26</f>
        <v>482674</v>
      </c>
      <c r="I23" s="26">
        <f>I24+I25+I26</f>
        <v>254205</v>
      </c>
      <c r="J23" s="26">
        <f>J24+J25+J26</f>
        <v>495216</v>
      </c>
      <c r="K23" s="26">
        <f>K24+K25+K26</f>
        <v>252362</v>
      </c>
    </row>
    <row r="24" spans="1:11" x14ac:dyDescent="0.2">
      <c r="A24" s="220" t="s">
        <v>69</v>
      </c>
      <c r="B24" s="220"/>
      <c r="C24" s="220"/>
      <c r="D24" s="220"/>
      <c r="E24" s="220"/>
      <c r="F24" s="220"/>
      <c r="G24" s="89">
        <v>17</v>
      </c>
      <c r="H24" s="25">
        <v>274171</v>
      </c>
      <c r="I24" s="25">
        <v>143979</v>
      </c>
      <c r="J24" s="25">
        <v>286066</v>
      </c>
      <c r="K24" s="25">
        <v>143516</v>
      </c>
    </row>
    <row r="25" spans="1:11" x14ac:dyDescent="0.2">
      <c r="A25" s="220" t="s">
        <v>70</v>
      </c>
      <c r="B25" s="220"/>
      <c r="C25" s="220"/>
      <c r="D25" s="220"/>
      <c r="E25" s="220"/>
      <c r="F25" s="220"/>
      <c r="G25" s="89">
        <v>18</v>
      </c>
      <c r="H25" s="25">
        <v>140989</v>
      </c>
      <c r="I25" s="25">
        <v>74722</v>
      </c>
      <c r="J25" s="25">
        <v>147446</v>
      </c>
      <c r="K25" s="25">
        <v>73935</v>
      </c>
    </row>
    <row r="26" spans="1:11" x14ac:dyDescent="0.2">
      <c r="A26" s="220" t="s">
        <v>71</v>
      </c>
      <c r="B26" s="220"/>
      <c r="C26" s="220"/>
      <c r="D26" s="220"/>
      <c r="E26" s="220"/>
      <c r="F26" s="220"/>
      <c r="G26" s="89">
        <v>19</v>
      </c>
      <c r="H26" s="25">
        <v>67514</v>
      </c>
      <c r="I26" s="25">
        <v>35504</v>
      </c>
      <c r="J26" s="25">
        <v>61704</v>
      </c>
      <c r="K26" s="25">
        <v>34911</v>
      </c>
    </row>
    <row r="27" spans="1:11" x14ac:dyDescent="0.2">
      <c r="A27" s="220" t="s">
        <v>72</v>
      </c>
      <c r="B27" s="220"/>
      <c r="C27" s="220"/>
      <c r="D27" s="220"/>
      <c r="E27" s="220"/>
      <c r="F27" s="220"/>
      <c r="G27" s="89">
        <v>20</v>
      </c>
      <c r="H27" s="25">
        <v>102212</v>
      </c>
      <c r="I27" s="25">
        <v>50574</v>
      </c>
      <c r="J27" s="25">
        <v>108560</v>
      </c>
      <c r="K27" s="25">
        <v>54327</v>
      </c>
    </row>
    <row r="28" spans="1:11" x14ac:dyDescent="0.2">
      <c r="A28" s="220" t="s">
        <v>73</v>
      </c>
      <c r="B28" s="220"/>
      <c r="C28" s="220"/>
      <c r="D28" s="220"/>
      <c r="E28" s="220"/>
      <c r="F28" s="220"/>
      <c r="G28" s="89">
        <v>21</v>
      </c>
      <c r="H28" s="25">
        <v>135446</v>
      </c>
      <c r="I28" s="25">
        <v>72344</v>
      </c>
      <c r="J28" s="25">
        <v>138984</v>
      </c>
      <c r="K28" s="25">
        <v>74218</v>
      </c>
    </row>
    <row r="29" spans="1:11" x14ac:dyDescent="0.2">
      <c r="A29" s="225" t="s">
        <v>249</v>
      </c>
      <c r="B29" s="225"/>
      <c r="C29" s="225"/>
      <c r="D29" s="225"/>
      <c r="E29" s="225"/>
      <c r="F29" s="225"/>
      <c r="G29" s="7">
        <v>22</v>
      </c>
      <c r="H29" s="25">
        <v>0</v>
      </c>
      <c r="I29" s="25">
        <v>0</v>
      </c>
      <c r="J29" s="25">
        <v>8700</v>
      </c>
      <c r="K29" s="25">
        <v>8700</v>
      </c>
    </row>
    <row r="30" spans="1:11" x14ac:dyDescent="0.2">
      <c r="A30" s="220" t="s">
        <v>74</v>
      </c>
      <c r="B30" s="220"/>
      <c r="C30" s="220"/>
      <c r="D30" s="220"/>
      <c r="E30" s="220"/>
      <c r="F30" s="220"/>
      <c r="G30" s="89">
        <v>23</v>
      </c>
      <c r="H30" s="25">
        <v>0</v>
      </c>
      <c r="I30" s="25">
        <v>0</v>
      </c>
      <c r="J30" s="25">
        <v>0</v>
      </c>
      <c r="K30" s="25">
        <v>0</v>
      </c>
    </row>
    <row r="31" spans="1:11" x14ac:dyDescent="0.2">
      <c r="A31" s="220" t="s">
        <v>75</v>
      </c>
      <c r="B31" s="220"/>
      <c r="C31" s="220"/>
      <c r="D31" s="220"/>
      <c r="E31" s="220"/>
      <c r="F31" s="220"/>
      <c r="G31" s="89">
        <v>24</v>
      </c>
      <c r="H31" s="25">
        <v>0</v>
      </c>
      <c r="I31" s="25">
        <v>0</v>
      </c>
      <c r="J31" s="25">
        <v>8700</v>
      </c>
      <c r="K31" s="25">
        <v>8700</v>
      </c>
    </row>
    <row r="32" spans="1:11" x14ac:dyDescent="0.2">
      <c r="A32" s="220" t="s">
        <v>76</v>
      </c>
      <c r="B32" s="220"/>
      <c r="C32" s="220"/>
      <c r="D32" s="220"/>
      <c r="E32" s="220"/>
      <c r="F32" s="220"/>
      <c r="G32" s="89">
        <v>25</v>
      </c>
      <c r="H32" s="25">
        <v>0</v>
      </c>
      <c r="I32" s="25">
        <v>0</v>
      </c>
      <c r="J32" s="25">
        <v>0</v>
      </c>
      <c r="K32" s="25">
        <v>0</v>
      </c>
    </row>
    <row r="33" spans="1:11" x14ac:dyDescent="0.2">
      <c r="A33" s="220" t="s">
        <v>77</v>
      </c>
      <c r="B33" s="220"/>
      <c r="C33" s="220"/>
      <c r="D33" s="220"/>
      <c r="E33" s="220"/>
      <c r="F33" s="220"/>
      <c r="G33" s="89">
        <v>26</v>
      </c>
      <c r="H33" s="25">
        <v>8191</v>
      </c>
      <c r="I33" s="25">
        <v>28</v>
      </c>
      <c r="J33" s="25">
        <v>40093</v>
      </c>
      <c r="K33" s="25">
        <v>31609</v>
      </c>
    </row>
    <row r="34" spans="1:11" x14ac:dyDescent="0.2">
      <c r="A34" s="224" t="s">
        <v>250</v>
      </c>
      <c r="B34" s="225"/>
      <c r="C34" s="225"/>
      <c r="D34" s="225"/>
      <c r="E34" s="225"/>
      <c r="F34" s="225"/>
      <c r="G34" s="4">
        <v>27</v>
      </c>
      <c r="H34" s="23">
        <f>H35+H36+H37+H38+H39+H40</f>
        <v>153917</v>
      </c>
      <c r="I34" s="23">
        <f>I35+I36+I37+I38+I39+I40</f>
        <v>144860</v>
      </c>
      <c r="J34" s="23">
        <f>J35+J36+J37+J38+J39+J40</f>
        <v>106063</v>
      </c>
      <c r="K34" s="23">
        <f>K35+K36+K37+K38+K39+K40</f>
        <v>90699</v>
      </c>
    </row>
    <row r="35" spans="1:11" x14ac:dyDescent="0.2">
      <c r="A35" s="220" t="s">
        <v>78</v>
      </c>
      <c r="B35" s="220"/>
      <c r="C35" s="220"/>
      <c r="D35" s="220"/>
      <c r="E35" s="220"/>
      <c r="F35" s="220"/>
      <c r="G35" s="89">
        <v>28</v>
      </c>
      <c r="H35" s="25">
        <v>106029</v>
      </c>
      <c r="I35" s="25">
        <v>106029</v>
      </c>
      <c r="J35" s="25">
        <v>24845</v>
      </c>
      <c r="K35" s="25">
        <v>24845</v>
      </c>
    </row>
    <row r="36" spans="1:11" x14ac:dyDescent="0.2">
      <c r="A36" s="220" t="s">
        <v>79</v>
      </c>
      <c r="B36" s="220"/>
      <c r="C36" s="220"/>
      <c r="D36" s="220"/>
      <c r="E36" s="220"/>
      <c r="F36" s="220"/>
      <c r="G36" s="89">
        <v>29</v>
      </c>
      <c r="H36" s="25">
        <v>37495</v>
      </c>
      <c r="I36" s="25">
        <v>35226</v>
      </c>
      <c r="J36" s="25">
        <v>20478</v>
      </c>
      <c r="K36" s="25">
        <v>10330</v>
      </c>
    </row>
    <row r="37" spans="1:11" x14ac:dyDescent="0.2">
      <c r="A37" s="220" t="s">
        <v>80</v>
      </c>
      <c r="B37" s="220"/>
      <c r="C37" s="220"/>
      <c r="D37" s="220"/>
      <c r="E37" s="220"/>
      <c r="F37" s="220"/>
      <c r="G37" s="89">
        <v>30</v>
      </c>
      <c r="H37" s="25">
        <v>0</v>
      </c>
      <c r="I37" s="25">
        <v>0</v>
      </c>
      <c r="J37" s="25">
        <v>0</v>
      </c>
      <c r="K37" s="25">
        <v>0</v>
      </c>
    </row>
    <row r="38" spans="1:11" x14ac:dyDescent="0.2">
      <c r="A38" s="220" t="s">
        <v>81</v>
      </c>
      <c r="B38" s="220"/>
      <c r="C38" s="220"/>
      <c r="D38" s="220"/>
      <c r="E38" s="220"/>
      <c r="F38" s="220"/>
      <c r="G38" s="89">
        <v>31</v>
      </c>
      <c r="H38" s="25">
        <v>4932</v>
      </c>
      <c r="I38" s="25">
        <v>3577</v>
      </c>
      <c r="J38" s="25">
        <v>2266</v>
      </c>
      <c r="K38" s="25">
        <v>2266</v>
      </c>
    </row>
    <row r="39" spans="1:11" x14ac:dyDescent="0.2">
      <c r="A39" s="220" t="s">
        <v>82</v>
      </c>
      <c r="B39" s="220"/>
      <c r="C39" s="220"/>
      <c r="D39" s="220"/>
      <c r="E39" s="220"/>
      <c r="F39" s="220"/>
      <c r="G39" s="89">
        <v>32</v>
      </c>
      <c r="H39" s="25">
        <v>0</v>
      </c>
      <c r="I39" s="25">
        <v>0</v>
      </c>
      <c r="J39" s="25">
        <v>0</v>
      </c>
      <c r="K39" s="25">
        <v>0</v>
      </c>
    </row>
    <row r="40" spans="1:11" x14ac:dyDescent="0.2">
      <c r="A40" s="220" t="s">
        <v>83</v>
      </c>
      <c r="B40" s="220"/>
      <c r="C40" s="220"/>
      <c r="D40" s="220"/>
      <c r="E40" s="220"/>
      <c r="F40" s="220"/>
      <c r="G40" s="89">
        <v>33</v>
      </c>
      <c r="H40" s="25">
        <v>5461</v>
      </c>
      <c r="I40" s="25">
        <v>28</v>
      </c>
      <c r="J40" s="25">
        <v>58474</v>
      </c>
      <c r="K40" s="25">
        <v>53258</v>
      </c>
    </row>
    <row r="41" spans="1:11" x14ac:dyDescent="0.2">
      <c r="A41" s="224" t="s">
        <v>251</v>
      </c>
      <c r="B41" s="225"/>
      <c r="C41" s="225"/>
      <c r="D41" s="225"/>
      <c r="E41" s="225"/>
      <c r="F41" s="225"/>
      <c r="G41" s="92">
        <v>34</v>
      </c>
      <c r="H41" s="23">
        <f>H42+H43+H44+H45+H46</f>
        <v>5364</v>
      </c>
      <c r="I41" s="23">
        <f>I42+I43+I44+I45+I46</f>
        <v>2688</v>
      </c>
      <c r="J41" s="23">
        <f>J42+J43+J44+J45+J46</f>
        <v>4101</v>
      </c>
      <c r="K41" s="23">
        <f>K42+K43+K44+K45+K46</f>
        <v>1940</v>
      </c>
    </row>
    <row r="42" spans="1:11" x14ac:dyDescent="0.2">
      <c r="A42" s="220" t="s">
        <v>84</v>
      </c>
      <c r="B42" s="220"/>
      <c r="C42" s="220"/>
      <c r="D42" s="220"/>
      <c r="E42" s="220"/>
      <c r="F42" s="220"/>
      <c r="G42" s="89">
        <v>35</v>
      </c>
      <c r="H42" s="25">
        <v>0</v>
      </c>
      <c r="I42" s="25">
        <v>0</v>
      </c>
      <c r="J42" s="25">
        <v>0</v>
      </c>
      <c r="K42" s="25">
        <v>0</v>
      </c>
    </row>
    <row r="43" spans="1:11" ht="12.75" customHeight="1" x14ac:dyDescent="0.2">
      <c r="A43" s="220" t="s">
        <v>85</v>
      </c>
      <c r="B43" s="220"/>
      <c r="C43" s="220"/>
      <c r="D43" s="220"/>
      <c r="E43" s="220"/>
      <c r="F43" s="220"/>
      <c r="G43" s="89">
        <v>36</v>
      </c>
      <c r="H43" s="25">
        <v>5364</v>
      </c>
      <c r="I43" s="25">
        <v>2688</v>
      </c>
      <c r="J43" s="25">
        <v>4101</v>
      </c>
      <c r="K43" s="25">
        <v>1940</v>
      </c>
    </row>
    <row r="44" spans="1:11" ht="13.15" customHeight="1" x14ac:dyDescent="0.2">
      <c r="A44" s="220" t="s">
        <v>86</v>
      </c>
      <c r="B44" s="220"/>
      <c r="C44" s="220"/>
      <c r="D44" s="220"/>
      <c r="E44" s="220"/>
      <c r="F44" s="220"/>
      <c r="G44" s="89">
        <v>37</v>
      </c>
      <c r="H44" s="25">
        <v>0</v>
      </c>
      <c r="I44" s="25">
        <v>0</v>
      </c>
      <c r="J44" s="25">
        <v>0</v>
      </c>
      <c r="K44" s="25">
        <v>0</v>
      </c>
    </row>
    <row r="45" spans="1:11" x14ac:dyDescent="0.2">
      <c r="A45" s="220" t="s">
        <v>87</v>
      </c>
      <c r="B45" s="220"/>
      <c r="C45" s="220"/>
      <c r="D45" s="220"/>
      <c r="E45" s="220"/>
      <c r="F45" s="220"/>
      <c r="G45" s="89">
        <v>38</v>
      </c>
      <c r="H45" s="25">
        <v>0</v>
      </c>
      <c r="I45" s="25">
        <v>0</v>
      </c>
      <c r="J45" s="25">
        <v>0</v>
      </c>
      <c r="K45" s="25">
        <v>0</v>
      </c>
    </row>
    <row r="46" spans="1:11" x14ac:dyDescent="0.2">
      <c r="A46" s="220" t="s">
        <v>88</v>
      </c>
      <c r="B46" s="220"/>
      <c r="C46" s="220"/>
      <c r="D46" s="220"/>
      <c r="E46" s="220"/>
      <c r="F46" s="220"/>
      <c r="G46" s="89">
        <v>39</v>
      </c>
      <c r="H46" s="25">
        <v>0</v>
      </c>
      <c r="I46" s="25">
        <v>0</v>
      </c>
      <c r="J46" s="25">
        <v>0</v>
      </c>
      <c r="K46" s="25">
        <v>0</v>
      </c>
    </row>
    <row r="47" spans="1:11" x14ac:dyDescent="0.2">
      <c r="A47" s="224" t="s">
        <v>252</v>
      </c>
      <c r="B47" s="225"/>
      <c r="C47" s="225"/>
      <c r="D47" s="225"/>
      <c r="E47" s="225"/>
      <c r="F47" s="225"/>
      <c r="G47" s="92">
        <v>40</v>
      </c>
      <c r="H47" s="23">
        <f>H8+H34</f>
        <v>1088393</v>
      </c>
      <c r="I47" s="23">
        <f>I8+I34</f>
        <v>618025</v>
      </c>
      <c r="J47" s="23">
        <f>J8+J34</f>
        <v>1105222</v>
      </c>
      <c r="K47" s="23">
        <f>K8+K34</f>
        <v>578175</v>
      </c>
    </row>
    <row r="48" spans="1:11" x14ac:dyDescent="0.2">
      <c r="A48" s="224" t="s">
        <v>253</v>
      </c>
      <c r="B48" s="225"/>
      <c r="C48" s="225"/>
      <c r="D48" s="225"/>
      <c r="E48" s="225"/>
      <c r="F48" s="225"/>
      <c r="G48" s="4">
        <v>41</v>
      </c>
      <c r="H48" s="23">
        <f>H41+H19</f>
        <v>1011234</v>
      </c>
      <c r="I48" s="23">
        <f>I41+I19</f>
        <v>524236</v>
      </c>
      <c r="J48" s="23">
        <f>J41+J19</f>
        <v>1088930</v>
      </c>
      <c r="K48" s="23">
        <f>K41+K19</f>
        <v>572029</v>
      </c>
    </row>
    <row r="49" spans="1:11" x14ac:dyDescent="0.2">
      <c r="A49" s="226" t="s">
        <v>89</v>
      </c>
      <c r="B49" s="220"/>
      <c r="C49" s="220"/>
      <c r="D49" s="220"/>
      <c r="E49" s="220"/>
      <c r="F49" s="220"/>
      <c r="G49" s="5">
        <v>42</v>
      </c>
      <c r="H49" s="24">
        <v>0</v>
      </c>
      <c r="I49" s="24">
        <v>0</v>
      </c>
      <c r="J49" s="24">
        <v>0</v>
      </c>
      <c r="K49" s="24">
        <v>0</v>
      </c>
    </row>
    <row r="50" spans="1:11" x14ac:dyDescent="0.2">
      <c r="A50" s="224" t="s">
        <v>254</v>
      </c>
      <c r="B50" s="225"/>
      <c r="C50" s="225"/>
      <c r="D50" s="225"/>
      <c r="E50" s="225"/>
      <c r="F50" s="225"/>
      <c r="G50" s="4">
        <v>43</v>
      </c>
      <c r="H50" s="23">
        <f>H47-H48+H49</f>
        <v>77159</v>
      </c>
      <c r="I50" s="23">
        <f>I47-I48+I49</f>
        <v>93789</v>
      </c>
      <c r="J50" s="23">
        <f>J47-J48+J49</f>
        <v>16292</v>
      </c>
      <c r="K50" s="23">
        <f>K47-K48+K49</f>
        <v>6146</v>
      </c>
    </row>
    <row r="51" spans="1:11" x14ac:dyDescent="0.2">
      <c r="A51" s="226" t="s">
        <v>90</v>
      </c>
      <c r="B51" s="220"/>
      <c r="C51" s="220"/>
      <c r="D51" s="220"/>
      <c r="E51" s="220"/>
      <c r="F51" s="220"/>
      <c r="G51" s="5">
        <v>44</v>
      </c>
      <c r="H51" s="24">
        <v>0</v>
      </c>
      <c r="I51" s="24">
        <v>0</v>
      </c>
      <c r="J51" s="24">
        <v>0</v>
      </c>
      <c r="K51" s="24">
        <v>0</v>
      </c>
    </row>
    <row r="52" spans="1:11" x14ac:dyDescent="0.2">
      <c r="A52" s="224" t="s">
        <v>255</v>
      </c>
      <c r="B52" s="225"/>
      <c r="C52" s="225"/>
      <c r="D52" s="225"/>
      <c r="E52" s="225"/>
      <c r="F52" s="225"/>
      <c r="G52" s="4">
        <v>45</v>
      </c>
      <c r="H52" s="23">
        <f>H50-H51</f>
        <v>77159</v>
      </c>
      <c r="I52" s="23">
        <f>I50-I51</f>
        <v>93789</v>
      </c>
      <c r="J52" s="23">
        <f>J50-J51</f>
        <v>16292</v>
      </c>
      <c r="K52" s="23">
        <f>K50-K51</f>
        <v>6146</v>
      </c>
    </row>
    <row r="53" spans="1:11" ht="12.75" customHeight="1" x14ac:dyDescent="0.2">
      <c r="A53" s="226" t="s">
        <v>91</v>
      </c>
      <c r="B53" s="220"/>
      <c r="C53" s="220"/>
      <c r="D53" s="220"/>
      <c r="E53" s="220"/>
      <c r="F53" s="220"/>
      <c r="G53" s="5">
        <v>46</v>
      </c>
      <c r="H53" s="24">
        <v>0</v>
      </c>
      <c r="I53" s="24">
        <v>0</v>
      </c>
      <c r="J53" s="24">
        <v>0</v>
      </c>
      <c r="K53" s="24">
        <v>0</v>
      </c>
    </row>
    <row r="54" spans="1:11" ht="12.75" customHeight="1" x14ac:dyDescent="0.2">
      <c r="A54" s="226" t="s">
        <v>92</v>
      </c>
      <c r="B54" s="220"/>
      <c r="C54" s="220"/>
      <c r="D54" s="220"/>
      <c r="E54" s="220"/>
      <c r="F54" s="220"/>
      <c r="G54" s="5">
        <v>47</v>
      </c>
      <c r="H54" s="24">
        <v>0</v>
      </c>
      <c r="I54" s="24">
        <v>0</v>
      </c>
      <c r="J54" s="24">
        <v>0</v>
      </c>
      <c r="K54" s="24">
        <v>0</v>
      </c>
    </row>
    <row r="55" spans="1:11" ht="27" customHeight="1" x14ac:dyDescent="0.2">
      <c r="A55" s="226" t="s">
        <v>93</v>
      </c>
      <c r="B55" s="220"/>
      <c r="C55" s="220"/>
      <c r="D55" s="220"/>
      <c r="E55" s="220"/>
      <c r="F55" s="220"/>
      <c r="G55" s="5">
        <v>48</v>
      </c>
      <c r="H55" s="24">
        <v>0</v>
      </c>
      <c r="I55" s="24">
        <v>0</v>
      </c>
      <c r="J55" s="24">
        <v>0</v>
      </c>
      <c r="K55" s="24">
        <v>0</v>
      </c>
    </row>
    <row r="56" spans="1:11" ht="18.600000000000001" customHeight="1" x14ac:dyDescent="0.2">
      <c r="A56" s="226" t="s">
        <v>94</v>
      </c>
      <c r="B56" s="220"/>
      <c r="C56" s="220"/>
      <c r="D56" s="220"/>
      <c r="E56" s="220"/>
      <c r="F56" s="220"/>
      <c r="G56" s="5">
        <v>49</v>
      </c>
      <c r="H56" s="24">
        <v>0</v>
      </c>
      <c r="I56" s="24">
        <v>0</v>
      </c>
      <c r="J56" s="24">
        <v>0</v>
      </c>
      <c r="K56" s="24">
        <v>0</v>
      </c>
    </row>
    <row r="57" spans="1:11" ht="13.15" customHeight="1" x14ac:dyDescent="0.2">
      <c r="A57" s="226" t="s">
        <v>95</v>
      </c>
      <c r="B57" s="220"/>
      <c r="C57" s="220"/>
      <c r="D57" s="220"/>
      <c r="E57" s="220"/>
      <c r="F57" s="220"/>
      <c r="G57" s="5">
        <v>50</v>
      </c>
      <c r="H57" s="24">
        <v>0</v>
      </c>
      <c r="I57" s="24">
        <v>0</v>
      </c>
      <c r="J57" s="24">
        <v>0</v>
      </c>
      <c r="K57" s="24">
        <v>0</v>
      </c>
    </row>
    <row r="58" spans="1:11" x14ac:dyDescent="0.2">
      <c r="A58" s="226" t="s">
        <v>96</v>
      </c>
      <c r="B58" s="220"/>
      <c r="C58" s="220"/>
      <c r="D58" s="220"/>
      <c r="E58" s="220"/>
      <c r="F58" s="220"/>
      <c r="G58" s="5">
        <v>51</v>
      </c>
      <c r="H58" s="24">
        <v>0</v>
      </c>
      <c r="I58" s="24">
        <v>0</v>
      </c>
      <c r="J58" s="24">
        <v>0</v>
      </c>
      <c r="K58" s="24">
        <v>0</v>
      </c>
    </row>
    <row r="59" spans="1:11" x14ac:dyDescent="0.2">
      <c r="A59" s="224" t="s">
        <v>256</v>
      </c>
      <c r="B59" s="225"/>
      <c r="C59" s="225"/>
      <c r="D59" s="225"/>
      <c r="E59" s="225"/>
      <c r="F59" s="225"/>
      <c r="G59" s="92">
        <v>52</v>
      </c>
      <c r="H59" s="23">
        <f>H53+H54+H55+H56+H57-H58</f>
        <v>0</v>
      </c>
      <c r="I59" s="23">
        <f t="shared" ref="I59:K59" si="0">I53+I54+I55+I56+I57-I58</f>
        <v>0</v>
      </c>
      <c r="J59" s="23">
        <f t="shared" si="0"/>
        <v>0</v>
      </c>
      <c r="K59" s="23">
        <f t="shared" si="0"/>
        <v>0</v>
      </c>
    </row>
    <row r="60" spans="1:11" x14ac:dyDescent="0.2">
      <c r="A60" s="224" t="s">
        <v>257</v>
      </c>
      <c r="B60" s="225"/>
      <c r="C60" s="225"/>
      <c r="D60" s="225"/>
      <c r="E60" s="225"/>
      <c r="F60" s="225"/>
      <c r="G60" s="92">
        <v>52</v>
      </c>
      <c r="H60" s="23">
        <f>H52+H59</f>
        <v>77159</v>
      </c>
      <c r="I60" s="23">
        <f>I52+I59</f>
        <v>93789</v>
      </c>
      <c r="J60" s="23">
        <f t="shared" ref="J60" si="1">J52+J59</f>
        <v>16292</v>
      </c>
      <c r="K60" s="23">
        <f>K52+K59</f>
        <v>6146</v>
      </c>
    </row>
    <row r="61" spans="1:11" x14ac:dyDescent="0.2">
      <c r="A61" s="226" t="s">
        <v>97</v>
      </c>
      <c r="B61" s="220"/>
      <c r="C61" s="220"/>
      <c r="D61" s="220"/>
      <c r="E61" s="220"/>
      <c r="F61" s="220"/>
      <c r="G61" s="5">
        <v>54</v>
      </c>
      <c r="H61" s="24">
        <v>0</v>
      </c>
      <c r="I61" s="24">
        <v>0</v>
      </c>
      <c r="J61" s="24">
        <v>0</v>
      </c>
      <c r="K61" s="24">
        <v>0</v>
      </c>
    </row>
    <row r="62" spans="1:11" x14ac:dyDescent="0.2">
      <c r="A62" s="226" t="s">
        <v>56</v>
      </c>
      <c r="B62" s="220"/>
      <c r="C62" s="220"/>
      <c r="D62" s="220"/>
      <c r="E62" s="220"/>
      <c r="F62" s="220"/>
      <c r="G62" s="220"/>
      <c r="H62" s="220"/>
      <c r="I62" s="220"/>
      <c r="J62" s="30"/>
      <c r="K62" s="30"/>
    </row>
    <row r="63" spans="1:11" x14ac:dyDescent="0.2">
      <c r="A63" s="226" t="s">
        <v>57</v>
      </c>
      <c r="B63" s="220"/>
      <c r="C63" s="220"/>
      <c r="D63" s="220"/>
      <c r="E63" s="220"/>
      <c r="F63" s="220"/>
      <c r="G63" s="5">
        <v>55</v>
      </c>
      <c r="H63" s="24">
        <v>0</v>
      </c>
      <c r="I63" s="24">
        <v>0</v>
      </c>
      <c r="J63" s="24">
        <v>0</v>
      </c>
      <c r="K63" s="24">
        <v>0</v>
      </c>
    </row>
    <row r="64" spans="1:11" x14ac:dyDescent="0.2">
      <c r="A64" s="226" t="s">
        <v>58</v>
      </c>
      <c r="B64" s="220"/>
      <c r="C64" s="220"/>
      <c r="D64" s="220"/>
      <c r="E64" s="220"/>
      <c r="F64" s="220"/>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Normal="100" zoomScaleSheetLayoutView="100" workbookViewId="0">
      <selection activeCell="I49" sqref="I49"/>
    </sheetView>
  </sheetViews>
  <sheetFormatPr defaultColWidth="9.140625" defaultRowHeight="12.75" x14ac:dyDescent="0.2"/>
  <cols>
    <col min="1" max="7" width="9.140625" style="8"/>
    <col min="8" max="9" width="13" style="28" customWidth="1"/>
    <col min="10" max="16384" width="9.140625" style="8"/>
  </cols>
  <sheetData>
    <row r="1" spans="1:9" x14ac:dyDescent="0.2">
      <c r="A1" s="251" t="s">
        <v>7</v>
      </c>
      <c r="B1" s="256"/>
      <c r="C1" s="256"/>
      <c r="D1" s="256"/>
      <c r="E1" s="256"/>
      <c r="F1" s="256"/>
      <c r="G1" s="256"/>
      <c r="H1" s="256"/>
      <c r="I1" s="256"/>
    </row>
    <row r="2" spans="1:9" x14ac:dyDescent="0.2">
      <c r="A2" s="254" t="s">
        <v>289</v>
      </c>
      <c r="B2" s="236"/>
      <c r="C2" s="236"/>
      <c r="D2" s="236"/>
      <c r="E2" s="236"/>
      <c r="F2" s="236"/>
      <c r="G2" s="236"/>
      <c r="H2" s="236"/>
      <c r="I2" s="236"/>
    </row>
    <row r="3" spans="1:9" x14ac:dyDescent="0.2">
      <c r="A3" s="258" t="s">
        <v>225</v>
      </c>
      <c r="B3" s="259"/>
      <c r="C3" s="259"/>
      <c r="D3" s="259"/>
      <c r="E3" s="259"/>
      <c r="F3" s="259"/>
      <c r="G3" s="259"/>
      <c r="H3" s="259"/>
      <c r="I3" s="259"/>
    </row>
    <row r="4" spans="1:9" x14ac:dyDescent="0.2">
      <c r="A4" s="257" t="s">
        <v>286</v>
      </c>
      <c r="B4" s="222"/>
      <c r="C4" s="222"/>
      <c r="D4" s="222"/>
      <c r="E4" s="222"/>
      <c r="F4" s="222"/>
      <c r="G4" s="222"/>
      <c r="H4" s="222"/>
      <c r="I4" s="223"/>
    </row>
    <row r="5" spans="1:9" ht="33.75" x14ac:dyDescent="0.2">
      <c r="A5" s="247" t="s">
        <v>2</v>
      </c>
      <c r="B5" s="248"/>
      <c r="C5" s="248"/>
      <c r="D5" s="248"/>
      <c r="E5" s="248"/>
      <c r="F5" s="248"/>
      <c r="G5" s="11" t="s">
        <v>6</v>
      </c>
      <c r="H5" s="29" t="s">
        <v>179</v>
      </c>
      <c r="I5" s="29" t="s">
        <v>176</v>
      </c>
    </row>
    <row r="6" spans="1:9" x14ac:dyDescent="0.2">
      <c r="A6" s="255">
        <v>1</v>
      </c>
      <c r="B6" s="248"/>
      <c r="C6" s="248"/>
      <c r="D6" s="248"/>
      <c r="E6" s="248"/>
      <c r="F6" s="248"/>
      <c r="G6" s="9">
        <v>2</v>
      </c>
      <c r="H6" s="29" t="s">
        <v>8</v>
      </c>
      <c r="I6" s="29" t="s">
        <v>9</v>
      </c>
    </row>
    <row r="7" spans="1:9" x14ac:dyDescent="0.2">
      <c r="A7" s="226" t="s">
        <v>98</v>
      </c>
      <c r="B7" s="226"/>
      <c r="C7" s="226"/>
      <c r="D7" s="226"/>
      <c r="E7" s="226"/>
      <c r="F7" s="226"/>
      <c r="G7" s="239"/>
      <c r="H7" s="239"/>
      <c r="I7" s="239"/>
    </row>
    <row r="8" spans="1:9" x14ac:dyDescent="0.2">
      <c r="A8" s="220" t="s">
        <v>101</v>
      </c>
      <c r="B8" s="220"/>
      <c r="C8" s="220"/>
      <c r="D8" s="220"/>
      <c r="E8" s="220"/>
      <c r="F8" s="220"/>
      <c r="G8" s="6">
        <v>1</v>
      </c>
      <c r="H8" s="25">
        <v>77159</v>
      </c>
      <c r="I8" s="25">
        <v>16292</v>
      </c>
    </row>
    <row r="9" spans="1:9" x14ac:dyDescent="0.2">
      <c r="A9" s="220" t="s">
        <v>102</v>
      </c>
      <c r="B9" s="220"/>
      <c r="C9" s="220"/>
      <c r="D9" s="220"/>
      <c r="E9" s="220"/>
      <c r="F9" s="220"/>
      <c r="G9" s="6">
        <v>2</v>
      </c>
      <c r="H9" s="25">
        <v>102212</v>
      </c>
      <c r="I9" s="25">
        <v>108560</v>
      </c>
    </row>
    <row r="10" spans="1:9" x14ac:dyDescent="0.2">
      <c r="A10" s="220" t="s">
        <v>103</v>
      </c>
      <c r="B10" s="220"/>
      <c r="C10" s="220"/>
      <c r="D10" s="220"/>
      <c r="E10" s="220"/>
      <c r="F10" s="220"/>
      <c r="G10" s="6">
        <v>3</v>
      </c>
      <c r="H10" s="25">
        <v>109475</v>
      </c>
      <c r="I10" s="25">
        <v>0</v>
      </c>
    </row>
    <row r="11" spans="1:9" x14ac:dyDescent="0.2">
      <c r="A11" s="220" t="s">
        <v>181</v>
      </c>
      <c r="B11" s="220"/>
      <c r="C11" s="220"/>
      <c r="D11" s="220"/>
      <c r="E11" s="220"/>
      <c r="F11" s="220"/>
      <c r="G11" s="6">
        <v>4</v>
      </c>
      <c r="H11" s="25">
        <v>0</v>
      </c>
      <c r="I11" s="25">
        <v>50471</v>
      </c>
    </row>
    <row r="12" spans="1:9" x14ac:dyDescent="0.2">
      <c r="A12" s="220" t="s">
        <v>104</v>
      </c>
      <c r="B12" s="220"/>
      <c r="C12" s="220"/>
      <c r="D12" s="220"/>
      <c r="E12" s="220"/>
      <c r="F12" s="220"/>
      <c r="G12" s="6">
        <v>5</v>
      </c>
      <c r="H12" s="25">
        <v>0</v>
      </c>
      <c r="I12" s="25">
        <v>0</v>
      </c>
    </row>
    <row r="13" spans="1:9" x14ac:dyDescent="0.2">
      <c r="A13" s="220" t="s">
        <v>105</v>
      </c>
      <c r="B13" s="220"/>
      <c r="C13" s="220"/>
      <c r="D13" s="220"/>
      <c r="E13" s="220"/>
      <c r="F13" s="220"/>
      <c r="G13" s="6">
        <v>6</v>
      </c>
      <c r="H13" s="25">
        <v>0</v>
      </c>
      <c r="I13" s="25">
        <v>0</v>
      </c>
    </row>
    <row r="14" spans="1:9" x14ac:dyDescent="0.2">
      <c r="A14" s="220" t="s">
        <v>182</v>
      </c>
      <c r="B14" s="220"/>
      <c r="C14" s="220"/>
      <c r="D14" s="220"/>
      <c r="E14" s="220"/>
      <c r="F14" s="220"/>
      <c r="G14" s="6">
        <v>7</v>
      </c>
      <c r="H14" s="25">
        <v>-90295</v>
      </c>
      <c r="I14" s="25">
        <v>31546</v>
      </c>
    </row>
    <row r="15" spans="1:9" ht="30" customHeight="1" x14ac:dyDescent="0.2">
      <c r="A15" s="224" t="s">
        <v>106</v>
      </c>
      <c r="B15" s="225"/>
      <c r="C15" s="225"/>
      <c r="D15" s="225"/>
      <c r="E15" s="225"/>
      <c r="F15" s="225"/>
      <c r="G15" s="4">
        <v>8</v>
      </c>
      <c r="H15" s="23">
        <f>SUM(H8:H14)</f>
        <v>198551</v>
      </c>
      <c r="I15" s="23">
        <f>SUM(I8:I14)</f>
        <v>206869</v>
      </c>
    </row>
    <row r="16" spans="1:9" x14ac:dyDescent="0.2">
      <c r="A16" s="220" t="s">
        <v>107</v>
      </c>
      <c r="B16" s="220"/>
      <c r="C16" s="220"/>
      <c r="D16" s="220"/>
      <c r="E16" s="220"/>
      <c r="F16" s="220"/>
      <c r="G16" s="6">
        <v>9</v>
      </c>
      <c r="H16" s="25">
        <v>0</v>
      </c>
      <c r="I16" s="25">
        <v>87239</v>
      </c>
    </row>
    <row r="17" spans="1:9" x14ac:dyDescent="0.2">
      <c r="A17" s="220" t="s">
        <v>108</v>
      </c>
      <c r="B17" s="220"/>
      <c r="C17" s="220"/>
      <c r="D17" s="220"/>
      <c r="E17" s="220"/>
      <c r="F17" s="220"/>
      <c r="G17" s="6">
        <v>10</v>
      </c>
      <c r="H17" s="25">
        <v>2841</v>
      </c>
      <c r="I17" s="25">
        <v>0</v>
      </c>
    </row>
    <row r="18" spans="1:9" x14ac:dyDescent="0.2">
      <c r="A18" s="220" t="s">
        <v>109</v>
      </c>
      <c r="B18" s="220"/>
      <c r="C18" s="220"/>
      <c r="D18" s="220"/>
      <c r="E18" s="220"/>
      <c r="F18" s="220"/>
      <c r="G18" s="6">
        <v>11</v>
      </c>
      <c r="H18" s="25">
        <v>0</v>
      </c>
      <c r="I18" s="25">
        <v>0</v>
      </c>
    </row>
    <row r="19" spans="1:9" x14ac:dyDescent="0.2">
      <c r="A19" s="220" t="s">
        <v>110</v>
      </c>
      <c r="B19" s="220"/>
      <c r="C19" s="220"/>
      <c r="D19" s="220"/>
      <c r="E19" s="220"/>
      <c r="F19" s="220"/>
      <c r="G19" s="6">
        <v>12</v>
      </c>
      <c r="H19" s="25">
        <v>0</v>
      </c>
      <c r="I19" s="25">
        <v>0</v>
      </c>
    </row>
    <row r="20" spans="1:9" x14ac:dyDescent="0.2">
      <c r="A20" s="220" t="s">
        <v>111</v>
      </c>
      <c r="B20" s="220"/>
      <c r="C20" s="220"/>
      <c r="D20" s="220"/>
      <c r="E20" s="220"/>
      <c r="F20" s="220"/>
      <c r="G20" s="6">
        <v>13</v>
      </c>
      <c r="H20" s="25">
        <v>321523</v>
      </c>
      <c r="I20" s="25">
        <v>97724</v>
      </c>
    </row>
    <row r="21" spans="1:9" ht="28.9" customHeight="1" x14ac:dyDescent="0.2">
      <c r="A21" s="224" t="s">
        <v>112</v>
      </c>
      <c r="B21" s="225"/>
      <c r="C21" s="225"/>
      <c r="D21" s="225"/>
      <c r="E21" s="225"/>
      <c r="F21" s="225"/>
      <c r="G21" s="4">
        <v>14</v>
      </c>
      <c r="H21" s="23">
        <f>SUM(H16:H20)</f>
        <v>324364</v>
      </c>
      <c r="I21" s="23">
        <f>SUM(I16:I20)</f>
        <v>184963</v>
      </c>
    </row>
    <row r="22" spans="1:9" x14ac:dyDescent="0.2">
      <c r="A22" s="226" t="s">
        <v>99</v>
      </c>
      <c r="B22" s="226"/>
      <c r="C22" s="226"/>
      <c r="D22" s="226"/>
      <c r="E22" s="226"/>
      <c r="F22" s="226"/>
      <c r="G22" s="239"/>
      <c r="H22" s="239"/>
      <c r="I22" s="239"/>
    </row>
    <row r="23" spans="1:9" x14ac:dyDescent="0.2">
      <c r="A23" s="220" t="s">
        <v>147</v>
      </c>
      <c r="B23" s="220"/>
      <c r="C23" s="220"/>
      <c r="D23" s="220"/>
      <c r="E23" s="220"/>
      <c r="F23" s="220"/>
      <c r="G23" s="6">
        <v>15</v>
      </c>
      <c r="H23" s="25">
        <v>0</v>
      </c>
      <c r="I23" s="25">
        <v>0</v>
      </c>
    </row>
    <row r="24" spans="1:9" x14ac:dyDescent="0.2">
      <c r="A24" s="220" t="s">
        <v>148</v>
      </c>
      <c r="B24" s="220"/>
      <c r="C24" s="220"/>
      <c r="D24" s="220"/>
      <c r="E24" s="220"/>
      <c r="F24" s="220"/>
      <c r="G24" s="6">
        <v>16</v>
      </c>
      <c r="H24" s="25">
        <v>0</v>
      </c>
      <c r="I24" s="25">
        <v>0</v>
      </c>
    </row>
    <row r="25" spans="1:9" x14ac:dyDescent="0.2">
      <c r="A25" s="220" t="s">
        <v>113</v>
      </c>
      <c r="B25" s="220"/>
      <c r="C25" s="220"/>
      <c r="D25" s="220"/>
      <c r="E25" s="220"/>
      <c r="F25" s="220"/>
      <c r="G25" s="6">
        <v>17</v>
      </c>
      <c r="H25" s="25">
        <v>4879</v>
      </c>
      <c r="I25" s="25">
        <v>0</v>
      </c>
    </row>
    <row r="26" spans="1:9" x14ac:dyDescent="0.2">
      <c r="A26" s="220" t="s">
        <v>114</v>
      </c>
      <c r="B26" s="220"/>
      <c r="C26" s="220"/>
      <c r="D26" s="220"/>
      <c r="E26" s="220"/>
      <c r="F26" s="220"/>
      <c r="G26" s="6">
        <v>18</v>
      </c>
      <c r="H26" s="25">
        <v>106029</v>
      </c>
      <c r="I26" s="25">
        <v>24845</v>
      </c>
    </row>
    <row r="27" spans="1:9" x14ac:dyDescent="0.2">
      <c r="A27" s="220" t="s">
        <v>115</v>
      </c>
      <c r="B27" s="220"/>
      <c r="C27" s="220"/>
      <c r="D27" s="220"/>
      <c r="E27" s="220"/>
      <c r="F27" s="220"/>
      <c r="G27" s="6">
        <v>19</v>
      </c>
      <c r="H27" s="25">
        <v>142744</v>
      </c>
      <c r="I27" s="25">
        <v>100000</v>
      </c>
    </row>
    <row r="28" spans="1:9" ht="25.9" customHeight="1" x14ac:dyDescent="0.2">
      <c r="A28" s="224" t="s">
        <v>116</v>
      </c>
      <c r="B28" s="225"/>
      <c r="C28" s="225"/>
      <c r="D28" s="225"/>
      <c r="E28" s="225"/>
      <c r="F28" s="225"/>
      <c r="G28" s="4">
        <v>20</v>
      </c>
      <c r="H28" s="23">
        <f>H23+H24+H25+H26+H27</f>
        <v>253652</v>
      </c>
      <c r="I28" s="23">
        <f>I23+I24+I25+I26+I27</f>
        <v>124845</v>
      </c>
    </row>
    <row r="29" spans="1:9" x14ac:dyDescent="0.2">
      <c r="A29" s="220" t="s">
        <v>117</v>
      </c>
      <c r="B29" s="220"/>
      <c r="C29" s="220"/>
      <c r="D29" s="220"/>
      <c r="E29" s="220"/>
      <c r="F29" s="220"/>
      <c r="G29" s="6">
        <v>21</v>
      </c>
      <c r="H29" s="25">
        <v>21421</v>
      </c>
      <c r="I29" s="25">
        <v>13192</v>
      </c>
    </row>
    <row r="30" spans="1:9" x14ac:dyDescent="0.2">
      <c r="A30" s="220" t="s">
        <v>118</v>
      </c>
      <c r="B30" s="220"/>
      <c r="C30" s="220"/>
      <c r="D30" s="220"/>
      <c r="E30" s="220"/>
      <c r="F30" s="220"/>
      <c r="G30" s="6">
        <v>22</v>
      </c>
      <c r="H30" s="25">
        <v>4536</v>
      </c>
      <c r="I30" s="25">
        <v>50401</v>
      </c>
    </row>
    <row r="31" spans="1:9" x14ac:dyDescent="0.2">
      <c r="A31" s="220" t="s">
        <v>119</v>
      </c>
      <c r="B31" s="220"/>
      <c r="C31" s="220"/>
      <c r="D31" s="220"/>
      <c r="E31" s="220"/>
      <c r="F31" s="220"/>
      <c r="G31" s="6">
        <v>23</v>
      </c>
      <c r="H31" s="25">
        <v>601744</v>
      </c>
      <c r="I31" s="25">
        <v>115474</v>
      </c>
    </row>
    <row r="32" spans="1:9" ht="30.6" customHeight="1" x14ac:dyDescent="0.2">
      <c r="A32" s="224" t="s">
        <v>120</v>
      </c>
      <c r="B32" s="225"/>
      <c r="C32" s="225"/>
      <c r="D32" s="225"/>
      <c r="E32" s="225"/>
      <c r="F32" s="225"/>
      <c r="G32" s="4">
        <v>24</v>
      </c>
      <c r="H32" s="23">
        <f>H29+H30+H31</f>
        <v>627701</v>
      </c>
      <c r="I32" s="23">
        <f>I29+I30+I31</f>
        <v>179067</v>
      </c>
    </row>
    <row r="33" spans="1:9" x14ac:dyDescent="0.2">
      <c r="A33" s="226" t="s">
        <v>100</v>
      </c>
      <c r="B33" s="226"/>
      <c r="C33" s="226"/>
      <c r="D33" s="226"/>
      <c r="E33" s="226"/>
      <c r="F33" s="226"/>
      <c r="G33" s="239"/>
      <c r="H33" s="239"/>
      <c r="I33" s="239"/>
    </row>
    <row r="34" spans="1:9" ht="29.25" customHeight="1" x14ac:dyDescent="0.2">
      <c r="A34" s="220" t="s">
        <v>121</v>
      </c>
      <c r="B34" s="220"/>
      <c r="C34" s="220"/>
      <c r="D34" s="220"/>
      <c r="E34" s="220"/>
      <c r="F34" s="220"/>
      <c r="G34" s="6">
        <v>25</v>
      </c>
      <c r="H34" s="25">
        <v>0</v>
      </c>
      <c r="I34" s="25">
        <v>0</v>
      </c>
    </row>
    <row r="35" spans="1:9" ht="27.75" customHeight="1" x14ac:dyDescent="0.2">
      <c r="A35" s="220" t="s">
        <v>122</v>
      </c>
      <c r="B35" s="220"/>
      <c r="C35" s="220"/>
      <c r="D35" s="220"/>
      <c r="E35" s="220"/>
      <c r="F35" s="220"/>
      <c r="G35" s="6">
        <v>26</v>
      </c>
      <c r="H35" s="25">
        <v>0</v>
      </c>
      <c r="I35" s="25">
        <v>0</v>
      </c>
    </row>
    <row r="36" spans="1:9" ht="13.5" customHeight="1" x14ac:dyDescent="0.2">
      <c r="A36" s="220" t="s">
        <v>123</v>
      </c>
      <c r="B36" s="220"/>
      <c r="C36" s="220"/>
      <c r="D36" s="220"/>
      <c r="E36" s="220"/>
      <c r="F36" s="220"/>
      <c r="G36" s="6">
        <v>27</v>
      </c>
      <c r="H36" s="25">
        <v>0</v>
      </c>
      <c r="I36" s="25">
        <v>0</v>
      </c>
    </row>
    <row r="37" spans="1:9" ht="27.6" customHeight="1" x14ac:dyDescent="0.2">
      <c r="A37" s="224" t="s">
        <v>124</v>
      </c>
      <c r="B37" s="225"/>
      <c r="C37" s="225"/>
      <c r="D37" s="225"/>
      <c r="E37" s="225"/>
      <c r="F37" s="225"/>
      <c r="G37" s="4">
        <v>28</v>
      </c>
      <c r="H37" s="23">
        <f>H34+H35+H36</f>
        <v>0</v>
      </c>
      <c r="I37" s="23">
        <f>I34+I35+I36</f>
        <v>0</v>
      </c>
    </row>
    <row r="38" spans="1:9" ht="14.45" customHeight="1" x14ac:dyDescent="0.2">
      <c r="A38" s="220" t="s">
        <v>125</v>
      </c>
      <c r="B38" s="220"/>
      <c r="C38" s="220"/>
      <c r="D38" s="220"/>
      <c r="E38" s="220"/>
      <c r="F38" s="220"/>
      <c r="G38" s="6">
        <v>29</v>
      </c>
      <c r="H38" s="25">
        <v>0</v>
      </c>
      <c r="I38" s="25">
        <v>0</v>
      </c>
    </row>
    <row r="39" spans="1:9" ht="14.45" customHeight="1" x14ac:dyDescent="0.2">
      <c r="A39" s="220" t="s">
        <v>126</v>
      </c>
      <c r="B39" s="220"/>
      <c r="C39" s="220"/>
      <c r="D39" s="220"/>
      <c r="E39" s="220"/>
      <c r="F39" s="220"/>
      <c r="G39" s="6">
        <v>30</v>
      </c>
      <c r="H39" s="25">
        <v>1995</v>
      </c>
      <c r="I39" s="25">
        <v>0</v>
      </c>
    </row>
    <row r="40" spans="1:9" ht="14.45" customHeight="1" x14ac:dyDescent="0.2">
      <c r="A40" s="220" t="s">
        <v>127</v>
      </c>
      <c r="B40" s="220"/>
      <c r="C40" s="220"/>
      <c r="D40" s="220"/>
      <c r="E40" s="220"/>
      <c r="F40" s="220"/>
      <c r="G40" s="6">
        <v>31</v>
      </c>
      <c r="H40" s="25">
        <v>0</v>
      </c>
      <c r="I40" s="25">
        <v>0</v>
      </c>
    </row>
    <row r="41" spans="1:9" ht="14.45" customHeight="1" x14ac:dyDescent="0.2">
      <c r="A41" s="220" t="s">
        <v>128</v>
      </c>
      <c r="B41" s="220"/>
      <c r="C41" s="220"/>
      <c r="D41" s="220"/>
      <c r="E41" s="220"/>
      <c r="F41" s="220"/>
      <c r="G41" s="6">
        <v>32</v>
      </c>
      <c r="H41" s="25">
        <v>17256</v>
      </c>
      <c r="I41" s="25">
        <v>0</v>
      </c>
    </row>
    <row r="42" spans="1:9" ht="14.45" customHeight="1" x14ac:dyDescent="0.2">
      <c r="A42" s="220" t="s">
        <v>129</v>
      </c>
      <c r="B42" s="220"/>
      <c r="C42" s="220"/>
      <c r="D42" s="220"/>
      <c r="E42" s="220"/>
      <c r="F42" s="220"/>
      <c r="G42" s="6">
        <v>33</v>
      </c>
      <c r="H42" s="25">
        <v>45990</v>
      </c>
      <c r="I42" s="25">
        <v>51658</v>
      </c>
    </row>
    <row r="43" spans="1:9" ht="25.5" customHeight="1" x14ac:dyDescent="0.2">
      <c r="A43" s="224" t="s">
        <v>130</v>
      </c>
      <c r="B43" s="225"/>
      <c r="C43" s="225"/>
      <c r="D43" s="225"/>
      <c r="E43" s="225"/>
      <c r="F43" s="225"/>
      <c r="G43" s="4">
        <v>34</v>
      </c>
      <c r="H43" s="23">
        <f>H38+H39+H40+H41+H42</f>
        <v>65241</v>
      </c>
      <c r="I43" s="23">
        <f>I38+I39+I40+I41+I42</f>
        <v>51658</v>
      </c>
    </row>
    <row r="44" spans="1:9" x14ac:dyDescent="0.2">
      <c r="A44" s="226" t="s">
        <v>131</v>
      </c>
      <c r="B44" s="220"/>
      <c r="C44" s="220"/>
      <c r="D44" s="220"/>
      <c r="E44" s="220"/>
      <c r="F44" s="220"/>
      <c r="G44" s="5">
        <v>35</v>
      </c>
      <c r="H44" s="24">
        <v>667895</v>
      </c>
      <c r="I44" s="24">
        <v>114249</v>
      </c>
    </row>
    <row r="45" spans="1:9" x14ac:dyDescent="0.2">
      <c r="A45" s="226" t="s">
        <v>132</v>
      </c>
      <c r="B45" s="220"/>
      <c r="C45" s="220"/>
      <c r="D45" s="220"/>
      <c r="E45" s="220"/>
      <c r="F45" s="220"/>
      <c r="G45" s="5">
        <v>36</v>
      </c>
      <c r="H45" s="24">
        <v>0</v>
      </c>
      <c r="I45" s="24">
        <v>0</v>
      </c>
    </row>
    <row r="46" spans="1:9" x14ac:dyDescent="0.2">
      <c r="A46" s="226" t="s">
        <v>133</v>
      </c>
      <c r="B46" s="220"/>
      <c r="C46" s="220"/>
      <c r="D46" s="220"/>
      <c r="E46" s="220"/>
      <c r="F46" s="220"/>
      <c r="G46" s="5">
        <v>37</v>
      </c>
      <c r="H46" s="24">
        <v>565103</v>
      </c>
      <c r="I46" s="24">
        <v>83974</v>
      </c>
    </row>
    <row r="47" spans="1:9" ht="20.45" customHeight="1" x14ac:dyDescent="0.2">
      <c r="A47" s="224" t="s">
        <v>134</v>
      </c>
      <c r="B47" s="225"/>
      <c r="C47" s="225"/>
      <c r="D47" s="225"/>
      <c r="E47" s="225"/>
      <c r="F47" s="225"/>
      <c r="G47" s="4">
        <v>38</v>
      </c>
      <c r="H47" s="23">
        <f>H44+H45-H46</f>
        <v>102792</v>
      </c>
      <c r="I47" s="23">
        <f>I44+I45-I46</f>
        <v>30275</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251" t="s">
        <v>10</v>
      </c>
      <c r="B1" s="256"/>
      <c r="C1" s="256"/>
      <c r="D1" s="256"/>
      <c r="E1" s="256"/>
      <c r="F1" s="256"/>
      <c r="G1" s="256"/>
      <c r="H1" s="256"/>
      <c r="I1" s="256"/>
    </row>
    <row r="2" spans="1:9" ht="12.75" customHeight="1" x14ac:dyDescent="0.2">
      <c r="A2" s="254" t="s">
        <v>204</v>
      </c>
      <c r="B2" s="236"/>
      <c r="C2" s="236"/>
      <c r="D2" s="236"/>
      <c r="E2" s="236"/>
      <c r="F2" s="236"/>
      <c r="G2" s="236"/>
      <c r="H2" s="236"/>
      <c r="I2" s="236"/>
    </row>
    <row r="3" spans="1:9" x14ac:dyDescent="0.2">
      <c r="A3" s="258" t="s">
        <v>225</v>
      </c>
      <c r="B3" s="262"/>
      <c r="C3" s="262"/>
      <c r="D3" s="262"/>
      <c r="E3" s="262"/>
      <c r="F3" s="262"/>
      <c r="G3" s="262"/>
      <c r="H3" s="262"/>
      <c r="I3" s="262"/>
    </row>
    <row r="4" spans="1:9" x14ac:dyDescent="0.2">
      <c r="A4" s="257" t="s">
        <v>286</v>
      </c>
      <c r="B4" s="222"/>
      <c r="C4" s="222"/>
      <c r="D4" s="222"/>
      <c r="E4" s="222"/>
      <c r="F4" s="222"/>
      <c r="G4" s="222"/>
      <c r="H4" s="222"/>
      <c r="I4" s="223"/>
    </row>
    <row r="5" spans="1:9" ht="57" thickBot="1" x14ac:dyDescent="0.25">
      <c r="A5" s="247" t="s">
        <v>2</v>
      </c>
      <c r="B5" s="228"/>
      <c r="C5" s="228"/>
      <c r="D5" s="228"/>
      <c r="E5" s="228"/>
      <c r="F5" s="228"/>
      <c r="G5" s="11" t="s">
        <v>6</v>
      </c>
      <c r="H5" s="31" t="s">
        <v>179</v>
      </c>
      <c r="I5" s="31" t="s">
        <v>180</v>
      </c>
    </row>
    <row r="6" spans="1:9" x14ac:dyDescent="0.2">
      <c r="A6" s="255">
        <v>1</v>
      </c>
      <c r="B6" s="228"/>
      <c r="C6" s="228"/>
      <c r="D6" s="228"/>
      <c r="E6" s="228"/>
      <c r="F6" s="228"/>
      <c r="G6" s="9">
        <v>2</v>
      </c>
      <c r="H6" s="29" t="s">
        <v>8</v>
      </c>
      <c r="I6" s="29" t="s">
        <v>9</v>
      </c>
    </row>
    <row r="7" spans="1:9" x14ac:dyDescent="0.2">
      <c r="A7" s="226" t="s">
        <v>98</v>
      </c>
      <c r="B7" s="226"/>
      <c r="C7" s="226"/>
      <c r="D7" s="226"/>
      <c r="E7" s="226"/>
      <c r="F7" s="226"/>
      <c r="G7" s="263"/>
      <c r="H7" s="263"/>
      <c r="I7" s="263"/>
    </row>
    <row r="8" spans="1:9" x14ac:dyDescent="0.2">
      <c r="A8" s="220" t="s">
        <v>135</v>
      </c>
      <c r="B8" s="260"/>
      <c r="C8" s="260"/>
      <c r="D8" s="260"/>
      <c r="E8" s="260"/>
      <c r="F8" s="260"/>
      <c r="G8" s="6">
        <v>1</v>
      </c>
      <c r="H8" s="25">
        <v>0</v>
      </c>
      <c r="I8" s="25">
        <v>0</v>
      </c>
    </row>
    <row r="9" spans="1:9" x14ac:dyDescent="0.2">
      <c r="A9" s="220" t="s">
        <v>136</v>
      </c>
      <c r="B9" s="260"/>
      <c r="C9" s="260"/>
      <c r="D9" s="260"/>
      <c r="E9" s="260"/>
      <c r="F9" s="260"/>
      <c r="G9" s="6">
        <v>2</v>
      </c>
      <c r="H9" s="25">
        <v>0</v>
      </c>
      <c r="I9" s="25">
        <v>0</v>
      </c>
    </row>
    <row r="10" spans="1:9" x14ac:dyDescent="0.2">
      <c r="A10" s="220" t="s">
        <v>137</v>
      </c>
      <c r="B10" s="260"/>
      <c r="C10" s="260"/>
      <c r="D10" s="260"/>
      <c r="E10" s="260"/>
      <c r="F10" s="260"/>
      <c r="G10" s="6">
        <v>3</v>
      </c>
      <c r="H10" s="25">
        <v>0</v>
      </c>
      <c r="I10" s="25">
        <v>0</v>
      </c>
    </row>
    <row r="11" spans="1:9" x14ac:dyDescent="0.2">
      <c r="A11" s="220" t="s">
        <v>138</v>
      </c>
      <c r="B11" s="260"/>
      <c r="C11" s="260"/>
      <c r="D11" s="260"/>
      <c r="E11" s="260"/>
      <c r="F11" s="260"/>
      <c r="G11" s="6">
        <v>4</v>
      </c>
      <c r="H11" s="25">
        <v>0</v>
      </c>
      <c r="I11" s="25">
        <v>0</v>
      </c>
    </row>
    <row r="12" spans="1:9" ht="19.899999999999999" customHeight="1" x14ac:dyDescent="0.2">
      <c r="A12" s="224" t="s">
        <v>139</v>
      </c>
      <c r="B12" s="261"/>
      <c r="C12" s="261"/>
      <c r="D12" s="261"/>
      <c r="E12" s="261"/>
      <c r="F12" s="261"/>
      <c r="G12" s="4">
        <v>5</v>
      </c>
      <c r="H12" s="23">
        <f>SUM(H8:H11)</f>
        <v>0</v>
      </c>
      <c r="I12" s="23">
        <f>SUM(I8:I11)</f>
        <v>0</v>
      </c>
    </row>
    <row r="13" spans="1:9" x14ac:dyDescent="0.2">
      <c r="A13" s="220" t="s">
        <v>140</v>
      </c>
      <c r="B13" s="260"/>
      <c r="C13" s="260"/>
      <c r="D13" s="260"/>
      <c r="E13" s="260"/>
      <c r="F13" s="260"/>
      <c r="G13" s="6">
        <v>6</v>
      </c>
      <c r="H13" s="25">
        <v>0</v>
      </c>
      <c r="I13" s="25">
        <v>0</v>
      </c>
    </row>
    <row r="14" spans="1:9" x14ac:dyDescent="0.2">
      <c r="A14" s="220" t="s">
        <v>141</v>
      </c>
      <c r="B14" s="260"/>
      <c r="C14" s="260"/>
      <c r="D14" s="260"/>
      <c r="E14" s="260"/>
      <c r="F14" s="260"/>
      <c r="G14" s="6">
        <v>7</v>
      </c>
      <c r="H14" s="25">
        <v>0</v>
      </c>
      <c r="I14" s="25">
        <v>0</v>
      </c>
    </row>
    <row r="15" spans="1:9" x14ac:dyDescent="0.2">
      <c r="A15" s="220" t="s">
        <v>142</v>
      </c>
      <c r="B15" s="260"/>
      <c r="C15" s="260"/>
      <c r="D15" s="260"/>
      <c r="E15" s="260"/>
      <c r="F15" s="260"/>
      <c r="G15" s="6">
        <v>8</v>
      </c>
      <c r="H15" s="25">
        <v>0</v>
      </c>
      <c r="I15" s="25">
        <v>0</v>
      </c>
    </row>
    <row r="16" spans="1:9" x14ac:dyDescent="0.2">
      <c r="A16" s="220" t="s">
        <v>143</v>
      </c>
      <c r="B16" s="260"/>
      <c r="C16" s="260"/>
      <c r="D16" s="260"/>
      <c r="E16" s="260"/>
      <c r="F16" s="260"/>
      <c r="G16" s="6">
        <v>9</v>
      </c>
      <c r="H16" s="25">
        <v>0</v>
      </c>
      <c r="I16" s="25">
        <v>0</v>
      </c>
    </row>
    <row r="17" spans="1:9" x14ac:dyDescent="0.2">
      <c r="A17" s="220" t="s">
        <v>144</v>
      </c>
      <c r="B17" s="260"/>
      <c r="C17" s="260"/>
      <c r="D17" s="260"/>
      <c r="E17" s="260"/>
      <c r="F17" s="260"/>
      <c r="G17" s="6">
        <v>10</v>
      </c>
      <c r="H17" s="25">
        <v>0</v>
      </c>
      <c r="I17" s="25">
        <v>0</v>
      </c>
    </row>
    <row r="18" spans="1:9" x14ac:dyDescent="0.2">
      <c r="A18" s="220" t="s">
        <v>145</v>
      </c>
      <c r="B18" s="260"/>
      <c r="C18" s="260"/>
      <c r="D18" s="260"/>
      <c r="E18" s="260"/>
      <c r="F18" s="260"/>
      <c r="G18" s="6">
        <v>11</v>
      </c>
      <c r="H18" s="25">
        <v>0</v>
      </c>
      <c r="I18" s="25">
        <v>0</v>
      </c>
    </row>
    <row r="19" spans="1:9" x14ac:dyDescent="0.2">
      <c r="A19" s="224" t="s">
        <v>146</v>
      </c>
      <c r="B19" s="261"/>
      <c r="C19" s="261"/>
      <c r="D19" s="261"/>
      <c r="E19" s="261"/>
      <c r="F19" s="261"/>
      <c r="G19" s="4">
        <v>12</v>
      </c>
      <c r="H19" s="23">
        <f>SUM(H13:H18)</f>
        <v>0</v>
      </c>
      <c r="I19" s="23">
        <f>SUM(I13:I18)</f>
        <v>0</v>
      </c>
    </row>
    <row r="20" spans="1:9" x14ac:dyDescent="0.2">
      <c r="A20" s="226" t="s">
        <v>99</v>
      </c>
      <c r="B20" s="226"/>
      <c r="C20" s="226"/>
      <c r="D20" s="226"/>
      <c r="E20" s="226"/>
      <c r="F20" s="226"/>
      <c r="G20" s="263"/>
      <c r="H20" s="263"/>
      <c r="I20" s="263"/>
    </row>
    <row r="21" spans="1:9" x14ac:dyDescent="0.2">
      <c r="A21" s="220" t="s">
        <v>147</v>
      </c>
      <c r="B21" s="260"/>
      <c r="C21" s="260"/>
      <c r="D21" s="260"/>
      <c r="E21" s="260"/>
      <c r="F21" s="260"/>
      <c r="G21" s="6">
        <v>13</v>
      </c>
      <c r="H21" s="25">
        <v>0</v>
      </c>
      <c r="I21" s="25">
        <v>0</v>
      </c>
    </row>
    <row r="22" spans="1:9" x14ac:dyDescent="0.2">
      <c r="A22" s="220" t="s">
        <v>148</v>
      </c>
      <c r="B22" s="260"/>
      <c r="C22" s="260"/>
      <c r="D22" s="260"/>
      <c r="E22" s="260"/>
      <c r="F22" s="260"/>
      <c r="G22" s="6">
        <v>14</v>
      </c>
      <c r="H22" s="25">
        <v>0</v>
      </c>
      <c r="I22" s="25">
        <v>0</v>
      </c>
    </row>
    <row r="23" spans="1:9" x14ac:dyDescent="0.2">
      <c r="A23" s="220" t="s">
        <v>113</v>
      </c>
      <c r="B23" s="260"/>
      <c r="C23" s="260"/>
      <c r="D23" s="260"/>
      <c r="E23" s="260"/>
      <c r="F23" s="260"/>
      <c r="G23" s="6">
        <v>15</v>
      </c>
      <c r="H23" s="25">
        <v>0</v>
      </c>
      <c r="I23" s="25">
        <v>0</v>
      </c>
    </row>
    <row r="24" spans="1:9" x14ac:dyDescent="0.2">
      <c r="A24" s="220" t="s">
        <v>114</v>
      </c>
      <c r="B24" s="260"/>
      <c r="C24" s="260"/>
      <c r="D24" s="260"/>
      <c r="E24" s="260"/>
      <c r="F24" s="260"/>
      <c r="G24" s="6">
        <v>16</v>
      </c>
      <c r="H24" s="25">
        <v>0</v>
      </c>
      <c r="I24" s="25">
        <v>0</v>
      </c>
    </row>
    <row r="25" spans="1:9" x14ac:dyDescent="0.2">
      <c r="A25" s="225" t="s">
        <v>149</v>
      </c>
      <c r="B25" s="261"/>
      <c r="C25" s="261"/>
      <c r="D25" s="261"/>
      <c r="E25" s="261"/>
      <c r="F25" s="261"/>
      <c r="G25" s="7">
        <v>17</v>
      </c>
      <c r="H25" s="26">
        <f>H26+H27</f>
        <v>0</v>
      </c>
      <c r="I25" s="26">
        <f>I26+I27</f>
        <v>0</v>
      </c>
    </row>
    <row r="26" spans="1:9" x14ac:dyDescent="0.2">
      <c r="A26" s="220" t="s">
        <v>150</v>
      </c>
      <c r="B26" s="260"/>
      <c r="C26" s="260"/>
      <c r="D26" s="260"/>
      <c r="E26" s="260"/>
      <c r="F26" s="260"/>
      <c r="G26" s="6">
        <v>18</v>
      </c>
      <c r="H26" s="25">
        <v>0</v>
      </c>
      <c r="I26" s="25">
        <v>0</v>
      </c>
    </row>
    <row r="27" spans="1:9" x14ac:dyDescent="0.2">
      <c r="A27" s="220" t="s">
        <v>151</v>
      </c>
      <c r="B27" s="260"/>
      <c r="C27" s="260"/>
      <c r="D27" s="260"/>
      <c r="E27" s="260"/>
      <c r="F27" s="260"/>
      <c r="G27" s="6">
        <v>19</v>
      </c>
      <c r="H27" s="25">
        <v>0</v>
      </c>
      <c r="I27" s="25">
        <v>0</v>
      </c>
    </row>
    <row r="28" spans="1:9" ht="27.6" customHeight="1" x14ac:dyDescent="0.2">
      <c r="A28" s="224" t="s">
        <v>152</v>
      </c>
      <c r="B28" s="261"/>
      <c r="C28" s="261"/>
      <c r="D28" s="261"/>
      <c r="E28" s="261"/>
      <c r="F28" s="261"/>
      <c r="G28" s="4">
        <v>20</v>
      </c>
      <c r="H28" s="23">
        <f>SUM(H21:H25)</f>
        <v>0</v>
      </c>
      <c r="I28" s="23">
        <f>SUM(I21:I25)</f>
        <v>0</v>
      </c>
    </row>
    <row r="29" spans="1:9" x14ac:dyDescent="0.2">
      <c r="A29" s="220" t="s">
        <v>117</v>
      </c>
      <c r="B29" s="260"/>
      <c r="C29" s="260"/>
      <c r="D29" s="260"/>
      <c r="E29" s="260"/>
      <c r="F29" s="260"/>
      <c r="G29" s="6">
        <v>21</v>
      </c>
      <c r="H29" s="25">
        <v>0</v>
      </c>
      <c r="I29" s="25">
        <v>0</v>
      </c>
    </row>
    <row r="30" spans="1:9" x14ac:dyDescent="0.2">
      <c r="A30" s="220" t="s">
        <v>118</v>
      </c>
      <c r="B30" s="260"/>
      <c r="C30" s="260"/>
      <c r="D30" s="260"/>
      <c r="E30" s="260"/>
      <c r="F30" s="260"/>
      <c r="G30" s="6">
        <v>22</v>
      </c>
      <c r="H30" s="25">
        <v>0</v>
      </c>
      <c r="I30" s="25">
        <v>0</v>
      </c>
    </row>
    <row r="31" spans="1:9" x14ac:dyDescent="0.2">
      <c r="A31" s="225" t="s">
        <v>153</v>
      </c>
      <c r="B31" s="261"/>
      <c r="C31" s="261"/>
      <c r="D31" s="261"/>
      <c r="E31" s="261"/>
      <c r="F31" s="261"/>
      <c r="G31" s="7">
        <v>23</v>
      </c>
      <c r="H31" s="26">
        <f>H32+H33</f>
        <v>0</v>
      </c>
      <c r="I31" s="26">
        <f>I32+I33</f>
        <v>0</v>
      </c>
    </row>
    <row r="32" spans="1:9" x14ac:dyDescent="0.2">
      <c r="A32" s="220" t="s">
        <v>154</v>
      </c>
      <c r="B32" s="260"/>
      <c r="C32" s="260"/>
      <c r="D32" s="260"/>
      <c r="E32" s="260"/>
      <c r="F32" s="260"/>
      <c r="G32" s="6">
        <v>24</v>
      </c>
      <c r="H32" s="25">
        <v>0</v>
      </c>
      <c r="I32" s="25">
        <v>0</v>
      </c>
    </row>
    <row r="33" spans="1:9" x14ac:dyDescent="0.2">
      <c r="A33" s="220" t="s">
        <v>155</v>
      </c>
      <c r="B33" s="260"/>
      <c r="C33" s="260"/>
      <c r="D33" s="260"/>
      <c r="E33" s="260"/>
      <c r="F33" s="260"/>
      <c r="G33" s="6">
        <v>25</v>
      </c>
      <c r="H33" s="25">
        <v>0</v>
      </c>
      <c r="I33" s="25">
        <v>0</v>
      </c>
    </row>
    <row r="34" spans="1:9" ht="26.45" customHeight="1" x14ac:dyDescent="0.2">
      <c r="A34" s="224" t="s">
        <v>120</v>
      </c>
      <c r="B34" s="261"/>
      <c r="C34" s="261"/>
      <c r="D34" s="261"/>
      <c r="E34" s="261"/>
      <c r="F34" s="261"/>
      <c r="G34" s="4">
        <v>26</v>
      </c>
      <c r="H34" s="23">
        <f>H29+H30+H31</f>
        <v>0</v>
      </c>
      <c r="I34" s="23">
        <f>I29+I30+I31</f>
        <v>0</v>
      </c>
    </row>
    <row r="35" spans="1:9" x14ac:dyDescent="0.2">
      <c r="A35" s="226" t="s">
        <v>100</v>
      </c>
      <c r="B35" s="226"/>
      <c r="C35" s="226"/>
      <c r="D35" s="226"/>
      <c r="E35" s="226"/>
      <c r="F35" s="226"/>
      <c r="G35" s="263"/>
      <c r="H35" s="263"/>
      <c r="I35" s="263"/>
    </row>
    <row r="36" spans="1:9" x14ac:dyDescent="0.2">
      <c r="A36" s="220" t="s">
        <v>121</v>
      </c>
      <c r="B36" s="260"/>
      <c r="C36" s="260"/>
      <c r="D36" s="260"/>
      <c r="E36" s="260"/>
      <c r="F36" s="260"/>
      <c r="G36" s="6">
        <v>27</v>
      </c>
      <c r="H36" s="96">
        <v>0</v>
      </c>
      <c r="I36" s="96">
        <v>0</v>
      </c>
    </row>
    <row r="37" spans="1:9" x14ac:dyDescent="0.2">
      <c r="A37" s="220" t="s">
        <v>122</v>
      </c>
      <c r="B37" s="260"/>
      <c r="C37" s="260"/>
      <c r="D37" s="260"/>
      <c r="E37" s="260"/>
      <c r="F37" s="260"/>
      <c r="G37" s="6">
        <v>28</v>
      </c>
      <c r="H37" s="96">
        <v>0</v>
      </c>
      <c r="I37" s="96">
        <v>0</v>
      </c>
    </row>
    <row r="38" spans="1:9" x14ac:dyDescent="0.2">
      <c r="A38" s="220" t="s">
        <v>123</v>
      </c>
      <c r="B38" s="260"/>
      <c r="C38" s="260"/>
      <c r="D38" s="260"/>
      <c r="E38" s="260"/>
      <c r="F38" s="260"/>
      <c r="G38" s="6">
        <v>29</v>
      </c>
      <c r="H38" s="96">
        <v>0</v>
      </c>
      <c r="I38" s="96">
        <v>0</v>
      </c>
    </row>
    <row r="39" spans="1:9" ht="27" customHeight="1" x14ac:dyDescent="0.2">
      <c r="A39" s="224" t="s">
        <v>156</v>
      </c>
      <c r="B39" s="261"/>
      <c r="C39" s="261"/>
      <c r="D39" s="261"/>
      <c r="E39" s="261"/>
      <c r="F39" s="261"/>
      <c r="G39" s="4">
        <v>30</v>
      </c>
      <c r="H39" s="97">
        <f>H36+H37+H38</f>
        <v>0</v>
      </c>
      <c r="I39" s="97">
        <f>I36+I37+I38</f>
        <v>0</v>
      </c>
    </row>
    <row r="40" spans="1:9" x14ac:dyDescent="0.2">
      <c r="A40" s="220" t="s">
        <v>125</v>
      </c>
      <c r="B40" s="260"/>
      <c r="C40" s="260"/>
      <c r="D40" s="260"/>
      <c r="E40" s="260"/>
      <c r="F40" s="260"/>
      <c r="G40" s="6">
        <v>31</v>
      </c>
      <c r="H40" s="96">
        <v>0</v>
      </c>
      <c r="I40" s="96">
        <v>0</v>
      </c>
    </row>
    <row r="41" spans="1:9" x14ac:dyDescent="0.2">
      <c r="A41" s="220" t="s">
        <v>126</v>
      </c>
      <c r="B41" s="260"/>
      <c r="C41" s="260"/>
      <c r="D41" s="260"/>
      <c r="E41" s="260"/>
      <c r="F41" s="260"/>
      <c r="G41" s="6">
        <v>32</v>
      </c>
      <c r="H41" s="96">
        <v>0</v>
      </c>
      <c r="I41" s="96">
        <v>0</v>
      </c>
    </row>
    <row r="42" spans="1:9" x14ac:dyDescent="0.2">
      <c r="A42" s="220" t="s">
        <v>127</v>
      </c>
      <c r="B42" s="260"/>
      <c r="C42" s="260"/>
      <c r="D42" s="260"/>
      <c r="E42" s="260"/>
      <c r="F42" s="260"/>
      <c r="G42" s="6">
        <v>33</v>
      </c>
      <c r="H42" s="96">
        <v>0</v>
      </c>
      <c r="I42" s="96">
        <v>0</v>
      </c>
    </row>
    <row r="43" spans="1:9" x14ac:dyDescent="0.2">
      <c r="A43" s="220" t="s">
        <v>128</v>
      </c>
      <c r="B43" s="260"/>
      <c r="C43" s="260"/>
      <c r="D43" s="260"/>
      <c r="E43" s="260"/>
      <c r="F43" s="260"/>
      <c r="G43" s="6">
        <v>34</v>
      </c>
      <c r="H43" s="96">
        <v>0</v>
      </c>
      <c r="I43" s="96">
        <v>0</v>
      </c>
    </row>
    <row r="44" spans="1:9" x14ac:dyDescent="0.2">
      <c r="A44" s="220" t="s">
        <v>129</v>
      </c>
      <c r="B44" s="260"/>
      <c r="C44" s="260"/>
      <c r="D44" s="260"/>
      <c r="E44" s="260"/>
      <c r="F44" s="260"/>
      <c r="G44" s="6">
        <v>35</v>
      </c>
      <c r="H44" s="96">
        <v>0</v>
      </c>
      <c r="I44" s="96">
        <v>0</v>
      </c>
    </row>
    <row r="45" spans="1:9" ht="27.6" customHeight="1" x14ac:dyDescent="0.2">
      <c r="A45" s="224" t="s">
        <v>157</v>
      </c>
      <c r="B45" s="261"/>
      <c r="C45" s="261"/>
      <c r="D45" s="261"/>
      <c r="E45" s="261"/>
      <c r="F45" s="261"/>
      <c r="G45" s="4">
        <v>36</v>
      </c>
      <c r="H45" s="97">
        <f>H40+H41+H42+H43+H44</f>
        <v>0</v>
      </c>
      <c r="I45" s="97">
        <f>I40+I41+I42+I43+I44</f>
        <v>0</v>
      </c>
    </row>
    <row r="46" spans="1:9" x14ac:dyDescent="0.2">
      <c r="A46" s="226" t="s">
        <v>131</v>
      </c>
      <c r="B46" s="260"/>
      <c r="C46" s="260"/>
      <c r="D46" s="260"/>
      <c r="E46" s="260"/>
      <c r="F46" s="260"/>
      <c r="G46" s="5">
        <v>37</v>
      </c>
      <c r="H46" s="96">
        <v>0</v>
      </c>
      <c r="I46" s="96">
        <v>0</v>
      </c>
    </row>
    <row r="47" spans="1:9" x14ac:dyDescent="0.2">
      <c r="A47" s="226" t="s">
        <v>132</v>
      </c>
      <c r="B47" s="260"/>
      <c r="C47" s="260"/>
      <c r="D47" s="260"/>
      <c r="E47" s="260"/>
      <c r="F47" s="260"/>
      <c r="G47" s="5">
        <v>38</v>
      </c>
      <c r="H47" s="96">
        <v>0</v>
      </c>
      <c r="I47" s="96">
        <v>0</v>
      </c>
    </row>
    <row r="48" spans="1:9" x14ac:dyDescent="0.2">
      <c r="A48" s="226" t="s">
        <v>133</v>
      </c>
      <c r="B48" s="260"/>
      <c r="C48" s="260"/>
      <c r="D48" s="260"/>
      <c r="E48" s="260"/>
      <c r="F48" s="260"/>
      <c r="G48" s="5">
        <v>39</v>
      </c>
      <c r="H48" s="96">
        <v>0</v>
      </c>
      <c r="I48" s="96">
        <v>0</v>
      </c>
    </row>
    <row r="49" spans="1:9" ht="15.6" customHeight="1" x14ac:dyDescent="0.2">
      <c r="A49" s="224" t="s">
        <v>134</v>
      </c>
      <c r="B49" s="261"/>
      <c r="C49" s="261"/>
      <c r="D49" s="261"/>
      <c r="E49" s="261"/>
      <c r="F49" s="261"/>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7" zoomScale="90" zoomScaleNormal="100" zoomScaleSheetLayoutView="90" workbookViewId="0">
      <selection activeCell="M33" sqref="M33"/>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67" t="s">
        <v>11</v>
      </c>
      <c r="B1" s="267"/>
      <c r="C1" s="268"/>
      <c r="D1" s="268"/>
      <c r="E1" s="268"/>
      <c r="F1" s="268"/>
      <c r="G1" s="268"/>
      <c r="H1" s="268"/>
      <c r="I1" s="268"/>
      <c r="J1" s="268"/>
      <c r="K1" s="268"/>
      <c r="L1" s="268"/>
      <c r="M1" s="268"/>
      <c r="N1" s="12"/>
    </row>
    <row r="2" spans="1:25" ht="15.75" x14ac:dyDescent="0.2">
      <c r="A2" s="13"/>
      <c r="B2" s="13"/>
      <c r="C2" s="33"/>
      <c r="D2" s="269" t="s">
        <v>12</v>
      </c>
      <c r="E2" s="269"/>
      <c r="F2" s="41">
        <v>45292</v>
      </c>
      <c r="G2" s="34" t="s">
        <v>0</v>
      </c>
      <c r="H2" s="34"/>
      <c r="I2" s="34"/>
      <c r="J2" s="41">
        <v>45473</v>
      </c>
      <c r="K2" s="33"/>
      <c r="L2" s="33"/>
      <c r="M2" s="35" t="s">
        <v>225</v>
      </c>
      <c r="N2" s="12"/>
      <c r="Y2" s="10"/>
    </row>
    <row r="3" spans="1:25" ht="15.75" customHeight="1" x14ac:dyDescent="0.2">
      <c r="A3" s="264" t="s">
        <v>13</v>
      </c>
      <c r="B3" s="266" t="s">
        <v>172</v>
      </c>
      <c r="C3" s="265" t="s">
        <v>158</v>
      </c>
      <c r="D3" s="265"/>
      <c r="E3" s="265"/>
      <c r="F3" s="265"/>
      <c r="G3" s="265"/>
      <c r="H3" s="265"/>
      <c r="I3" s="265"/>
      <c r="J3" s="265"/>
      <c r="K3" s="265"/>
      <c r="L3" s="265" t="s">
        <v>159</v>
      </c>
      <c r="M3" s="270" t="s">
        <v>173</v>
      </c>
    </row>
    <row r="4" spans="1:25" ht="142.5" x14ac:dyDescent="0.2">
      <c r="A4" s="264"/>
      <c r="B4" s="248"/>
      <c r="C4" s="36" t="s">
        <v>160</v>
      </c>
      <c r="D4" s="36" t="s">
        <v>258</v>
      </c>
      <c r="E4" s="37" t="s">
        <v>259</v>
      </c>
      <c r="F4" s="37" t="s">
        <v>260</v>
      </c>
      <c r="G4" s="37" t="s">
        <v>261</v>
      </c>
      <c r="H4" s="37" t="s">
        <v>262</v>
      </c>
      <c r="I4" s="37" t="s">
        <v>263</v>
      </c>
      <c r="J4" s="37" t="s">
        <v>264</v>
      </c>
      <c r="K4" s="37" t="s">
        <v>265</v>
      </c>
      <c r="L4" s="265"/>
      <c r="M4" s="271"/>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3086622</v>
      </c>
      <c r="D6" s="39">
        <v>1843000</v>
      </c>
      <c r="E6" s="39">
        <v>333</v>
      </c>
      <c r="F6" s="39">
        <v>70196</v>
      </c>
      <c r="G6" s="39">
        <v>815878</v>
      </c>
      <c r="H6" s="39">
        <v>0</v>
      </c>
      <c r="I6" s="39">
        <v>0</v>
      </c>
      <c r="J6" s="39">
        <v>-3033</v>
      </c>
      <c r="K6" s="39">
        <v>16900</v>
      </c>
      <c r="L6" s="39">
        <v>0</v>
      </c>
      <c r="M6" s="40">
        <f>SUM(C6:L6)</f>
        <v>5829896</v>
      </c>
    </row>
    <row r="7" spans="1:25" ht="15" x14ac:dyDescent="0.2">
      <c r="A7" s="94" t="s">
        <v>161</v>
      </c>
      <c r="B7" s="17">
        <v>2</v>
      </c>
      <c r="C7" s="39">
        <v>-10306</v>
      </c>
      <c r="D7" s="39">
        <v>-3438</v>
      </c>
      <c r="E7" s="39">
        <v>-28</v>
      </c>
      <c r="F7" s="39">
        <v>-27</v>
      </c>
      <c r="G7" s="39">
        <v>0</v>
      </c>
      <c r="H7" s="39">
        <v>0</v>
      </c>
      <c r="I7" s="39">
        <v>0</v>
      </c>
      <c r="J7" s="39">
        <v>3026</v>
      </c>
      <c r="K7" s="39">
        <v>0</v>
      </c>
      <c r="L7" s="39">
        <v>0</v>
      </c>
      <c r="M7" s="40">
        <f t="shared" ref="M7:M31" si="0">SUM(C7:L7)</f>
        <v>-10773</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267</v>
      </c>
      <c r="B9" s="18">
        <v>4</v>
      </c>
      <c r="C9" s="40">
        <f>C6+C7+C8</f>
        <v>3076316</v>
      </c>
      <c r="D9" s="40">
        <f t="shared" ref="D9:L9" si="1">D6+D7+D8</f>
        <v>1839562</v>
      </c>
      <c r="E9" s="40">
        <f t="shared" si="1"/>
        <v>305</v>
      </c>
      <c r="F9" s="40">
        <f t="shared" si="1"/>
        <v>70169</v>
      </c>
      <c r="G9" s="40">
        <f t="shared" si="1"/>
        <v>815878</v>
      </c>
      <c r="H9" s="40">
        <f t="shared" si="1"/>
        <v>0</v>
      </c>
      <c r="I9" s="40">
        <f t="shared" si="1"/>
        <v>0</v>
      </c>
      <c r="J9" s="40">
        <f t="shared" si="1"/>
        <v>-7</v>
      </c>
      <c r="K9" s="40">
        <f t="shared" si="1"/>
        <v>16900</v>
      </c>
      <c r="L9" s="40">
        <f t="shared" si="1"/>
        <v>0</v>
      </c>
      <c r="M9" s="40">
        <f t="shared" si="0"/>
        <v>5819123</v>
      </c>
    </row>
    <row r="10" spans="1:25" ht="15" x14ac:dyDescent="0.2">
      <c r="A10" s="94" t="s">
        <v>163</v>
      </c>
      <c r="B10" s="17">
        <v>5</v>
      </c>
      <c r="C10" s="39">
        <v>0</v>
      </c>
      <c r="D10" s="39">
        <v>0</v>
      </c>
      <c r="E10" s="39">
        <v>0</v>
      </c>
      <c r="F10" s="39">
        <v>0</v>
      </c>
      <c r="G10" s="39">
        <v>0</v>
      </c>
      <c r="H10" s="39">
        <v>0</v>
      </c>
      <c r="I10" s="39">
        <v>0</v>
      </c>
      <c r="J10" s="39">
        <v>0</v>
      </c>
      <c r="K10" s="39">
        <v>136203</v>
      </c>
      <c r="L10" s="39">
        <v>0</v>
      </c>
      <c r="M10" s="40">
        <f t="shared" si="0"/>
        <v>136203</v>
      </c>
    </row>
    <row r="11" spans="1:25" ht="42.75" x14ac:dyDescent="0.2">
      <c r="A11" s="94" t="s">
        <v>164</v>
      </c>
      <c r="B11" s="17">
        <v>6</v>
      </c>
      <c r="C11" s="39">
        <v>0</v>
      </c>
      <c r="D11" s="39">
        <v>0</v>
      </c>
      <c r="E11" s="39">
        <v>0</v>
      </c>
      <c r="F11" s="39">
        <v>91872</v>
      </c>
      <c r="G11" s="39">
        <v>0</v>
      </c>
      <c r="H11" s="39">
        <v>0</v>
      </c>
      <c r="I11" s="39">
        <v>0</v>
      </c>
      <c r="J11" s="39">
        <v>0</v>
      </c>
      <c r="K11" s="39">
        <v>0</v>
      </c>
      <c r="L11" s="39">
        <v>0</v>
      </c>
      <c r="M11" s="40">
        <f t="shared" si="0"/>
        <v>91872</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91872</v>
      </c>
      <c r="G13" s="40">
        <f t="shared" si="2"/>
        <v>0</v>
      </c>
      <c r="H13" s="40">
        <f t="shared" si="2"/>
        <v>0</v>
      </c>
      <c r="I13" s="40">
        <f t="shared" si="2"/>
        <v>0</v>
      </c>
      <c r="J13" s="40">
        <f t="shared" si="2"/>
        <v>0</v>
      </c>
      <c r="K13" s="40">
        <f t="shared" si="2"/>
        <v>136203</v>
      </c>
      <c r="L13" s="40">
        <f t="shared" si="2"/>
        <v>0</v>
      </c>
      <c r="M13" s="40">
        <f t="shared" si="0"/>
        <v>228075</v>
      </c>
    </row>
    <row r="14" spans="1:25" ht="15" x14ac:dyDescent="0.2">
      <c r="A14" s="94" t="s">
        <v>167</v>
      </c>
      <c r="B14" s="17">
        <v>9</v>
      </c>
      <c r="C14" s="39">
        <v>-1</v>
      </c>
      <c r="D14" s="39">
        <v>1</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1270</v>
      </c>
      <c r="E16" s="39">
        <v>5182</v>
      </c>
      <c r="F16" s="39">
        <v>0</v>
      </c>
      <c r="G16" s="39">
        <v>0</v>
      </c>
      <c r="H16" s="39">
        <v>0</v>
      </c>
      <c r="I16" s="39">
        <v>0</v>
      </c>
      <c r="J16" s="39">
        <v>-8446</v>
      </c>
      <c r="K16" s="39">
        <v>0</v>
      </c>
      <c r="L16" s="39">
        <v>0</v>
      </c>
      <c r="M16" s="40">
        <f t="shared" si="0"/>
        <v>-1994</v>
      </c>
    </row>
    <row r="17" spans="1:13" ht="15" x14ac:dyDescent="0.2">
      <c r="A17" s="94" t="s">
        <v>170</v>
      </c>
      <c r="B17" s="19">
        <v>12</v>
      </c>
      <c r="C17" s="39">
        <v>0</v>
      </c>
      <c r="D17" s="39">
        <v>0</v>
      </c>
      <c r="E17" s="39">
        <v>-17256</v>
      </c>
      <c r="F17" s="39">
        <v>0</v>
      </c>
      <c r="G17" s="39">
        <v>0</v>
      </c>
      <c r="H17" s="39">
        <v>0</v>
      </c>
      <c r="I17" s="39">
        <v>0</v>
      </c>
      <c r="J17" s="39">
        <v>16900</v>
      </c>
      <c r="K17" s="39">
        <v>-16900</v>
      </c>
      <c r="L17" s="39">
        <v>0</v>
      </c>
      <c r="M17" s="40">
        <f t="shared" si="0"/>
        <v>-17256</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8447</v>
      </c>
      <c r="K18" s="40">
        <f t="shared" si="3"/>
        <v>136203</v>
      </c>
      <c r="L18" s="40">
        <f t="shared" si="3"/>
        <v>0</v>
      </c>
      <c r="M18" s="40">
        <f t="shared" si="0"/>
        <v>6027948</v>
      </c>
    </row>
    <row r="19" spans="1:13" ht="15" x14ac:dyDescent="0.2">
      <c r="A19" s="93" t="s">
        <v>269</v>
      </c>
      <c r="B19" s="21">
        <v>14</v>
      </c>
      <c r="C19" s="39">
        <v>3076315</v>
      </c>
      <c r="D19" s="39">
        <v>1840833</v>
      </c>
      <c r="E19" s="39">
        <v>-11769</v>
      </c>
      <c r="F19" s="39">
        <v>162041</v>
      </c>
      <c r="G19" s="39">
        <v>815878</v>
      </c>
      <c r="H19" s="39">
        <v>0</v>
      </c>
      <c r="I19" s="39">
        <v>0</v>
      </c>
      <c r="J19" s="39">
        <v>8447</v>
      </c>
      <c r="K19" s="39">
        <v>136203</v>
      </c>
      <c r="L19" s="39">
        <v>0</v>
      </c>
      <c r="M19" s="40">
        <f t="shared" si="0"/>
        <v>6027948</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8447</v>
      </c>
      <c r="K22" s="40">
        <f t="shared" si="4"/>
        <v>136203</v>
      </c>
      <c r="L22" s="40">
        <f t="shared" si="4"/>
        <v>0</v>
      </c>
      <c r="M22" s="40">
        <f t="shared" si="0"/>
        <v>6027948</v>
      </c>
    </row>
    <row r="23" spans="1:13" ht="15" x14ac:dyDescent="0.2">
      <c r="A23" s="94" t="s">
        <v>163</v>
      </c>
      <c r="B23" s="14">
        <v>18</v>
      </c>
      <c r="C23" s="39">
        <v>0</v>
      </c>
      <c r="D23" s="39">
        <v>0</v>
      </c>
      <c r="E23" s="39">
        <v>0</v>
      </c>
      <c r="F23" s="39">
        <v>0</v>
      </c>
      <c r="G23" s="39">
        <v>0</v>
      </c>
      <c r="H23" s="39">
        <v>0</v>
      </c>
      <c r="I23" s="39">
        <v>0</v>
      </c>
      <c r="J23" s="39">
        <v>0</v>
      </c>
      <c r="K23" s="39">
        <v>16292</v>
      </c>
      <c r="L23" s="39">
        <v>0</v>
      </c>
      <c r="M23" s="40">
        <f t="shared" si="0"/>
        <v>16292</v>
      </c>
    </row>
    <row r="24" spans="1:13" ht="42.75" x14ac:dyDescent="0.2">
      <c r="A24" s="94" t="s">
        <v>164</v>
      </c>
      <c r="B24" s="14">
        <v>19</v>
      </c>
      <c r="C24" s="39">
        <v>0</v>
      </c>
      <c r="D24" s="39">
        <v>0</v>
      </c>
      <c r="E24" s="39">
        <v>0</v>
      </c>
      <c r="F24" s="39">
        <v>0</v>
      </c>
      <c r="G24" s="39">
        <v>0</v>
      </c>
      <c r="H24" s="39">
        <v>0</v>
      </c>
      <c r="I24" s="39">
        <v>0</v>
      </c>
      <c r="J24" s="39">
        <v>0</v>
      </c>
      <c r="K24" s="39">
        <v>0</v>
      </c>
      <c r="L24" s="39">
        <v>0</v>
      </c>
      <c r="M24" s="40">
        <f t="shared" si="0"/>
        <v>0</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16292</v>
      </c>
      <c r="L26" s="40">
        <f t="shared" si="5"/>
        <v>0</v>
      </c>
      <c r="M26" s="40">
        <f t="shared" si="0"/>
        <v>16292</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-115893</v>
      </c>
      <c r="K29" s="39">
        <v>0</v>
      </c>
      <c r="L29" s="39">
        <v>0</v>
      </c>
      <c r="M29" s="40">
        <f t="shared" si="0"/>
        <v>-115893</v>
      </c>
    </row>
    <row r="30" spans="1:13" ht="15" x14ac:dyDescent="0.2">
      <c r="A30" s="94" t="s">
        <v>170</v>
      </c>
      <c r="B30" s="14">
        <v>25</v>
      </c>
      <c r="C30" s="39">
        <v>0</v>
      </c>
      <c r="D30" s="39">
        <v>0</v>
      </c>
      <c r="E30" s="39">
        <v>0</v>
      </c>
      <c r="F30" s="39">
        <v>0</v>
      </c>
      <c r="G30" s="39">
        <v>0</v>
      </c>
      <c r="H30" s="39">
        <v>0</v>
      </c>
      <c r="I30" s="39">
        <v>0</v>
      </c>
      <c r="J30" s="39">
        <v>136203</v>
      </c>
      <c r="K30" s="39">
        <v>-136203</v>
      </c>
      <c r="L30" s="39">
        <v>0</v>
      </c>
      <c r="M30" s="40">
        <f t="shared" si="0"/>
        <v>0</v>
      </c>
    </row>
    <row r="31" spans="1:13" ht="15" x14ac:dyDescent="0.2">
      <c r="A31" s="95" t="s">
        <v>271</v>
      </c>
      <c r="B31" s="22">
        <v>26</v>
      </c>
      <c r="C31" s="40">
        <f>C30+C29+C28+C27+C26+C22</f>
        <v>3076315</v>
      </c>
      <c r="D31" s="40">
        <f t="shared" ref="D31:L31" si="6">D30+D29+D28+D27+D26+D22</f>
        <v>1840833</v>
      </c>
      <c r="E31" s="40">
        <f t="shared" si="6"/>
        <v>-11769</v>
      </c>
      <c r="F31" s="40">
        <f t="shared" si="6"/>
        <v>162041</v>
      </c>
      <c r="G31" s="40">
        <f t="shared" si="6"/>
        <v>815878</v>
      </c>
      <c r="H31" s="40">
        <f t="shared" si="6"/>
        <v>0</v>
      </c>
      <c r="I31" s="40">
        <f t="shared" si="6"/>
        <v>0</v>
      </c>
      <c r="J31" s="40">
        <f t="shared" si="6"/>
        <v>28757</v>
      </c>
      <c r="K31" s="40">
        <f t="shared" si="6"/>
        <v>16292</v>
      </c>
      <c r="L31" s="40">
        <f t="shared" si="6"/>
        <v>0</v>
      </c>
      <c r="M31" s="40">
        <f t="shared" si="0"/>
        <v>5928347</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1"/>
  <sheetViews>
    <sheetView zoomScaleNormal="100" workbookViewId="0">
      <selection activeCell="I45" sqref="I45"/>
    </sheetView>
  </sheetViews>
  <sheetFormatPr defaultRowHeight="12.75" x14ac:dyDescent="0.2"/>
  <cols>
    <col min="3" max="3" width="27.5703125" bestFit="1" customWidth="1"/>
    <col min="4" max="4" width="9.42578125" bestFit="1" customWidth="1"/>
    <col min="6" max="6" width="36.7109375" bestFit="1" customWidth="1"/>
    <col min="9" max="9" width="100.42578125" customWidth="1"/>
  </cols>
  <sheetData>
    <row r="1" spans="1:9" x14ac:dyDescent="0.2">
      <c r="A1" s="288" t="s">
        <v>290</v>
      </c>
      <c r="B1" s="289"/>
      <c r="C1" s="289"/>
      <c r="D1" s="289"/>
      <c r="E1" s="289"/>
      <c r="F1" s="289"/>
      <c r="G1" s="289"/>
      <c r="H1" s="289"/>
      <c r="I1" s="289"/>
    </row>
    <row r="2" spans="1:9" x14ac:dyDescent="0.2">
      <c r="A2" s="289"/>
      <c r="B2" s="289"/>
      <c r="C2" s="289"/>
      <c r="D2" s="289"/>
      <c r="E2" s="289"/>
      <c r="F2" s="289"/>
      <c r="G2" s="289"/>
      <c r="H2" s="289"/>
      <c r="I2" s="289"/>
    </row>
    <row r="3" spans="1:9" x14ac:dyDescent="0.2">
      <c r="A3" s="289"/>
      <c r="B3" s="289"/>
      <c r="C3" s="289"/>
      <c r="D3" s="289"/>
      <c r="E3" s="289"/>
      <c r="F3" s="289"/>
      <c r="G3" s="289"/>
      <c r="H3" s="289"/>
      <c r="I3" s="289"/>
    </row>
    <row r="4" spans="1:9" x14ac:dyDescent="0.2">
      <c r="A4" s="289"/>
      <c r="B4" s="289"/>
      <c r="C4" s="289"/>
      <c r="D4" s="289"/>
      <c r="E4" s="289"/>
      <c r="F4" s="289"/>
      <c r="G4" s="289"/>
      <c r="H4" s="289"/>
      <c r="I4" s="289"/>
    </row>
    <row r="5" spans="1:9" x14ac:dyDescent="0.2">
      <c r="A5" s="289"/>
      <c r="B5" s="289"/>
      <c r="C5" s="289"/>
      <c r="D5" s="289"/>
      <c r="E5" s="289"/>
      <c r="F5" s="289"/>
      <c r="G5" s="289"/>
      <c r="H5" s="289"/>
      <c r="I5" s="289"/>
    </row>
    <row r="6" spans="1:9" x14ac:dyDescent="0.2">
      <c r="A6" s="289"/>
      <c r="B6" s="289"/>
      <c r="C6" s="289"/>
      <c r="D6" s="289"/>
      <c r="E6" s="289"/>
      <c r="F6" s="289"/>
      <c r="G6" s="289"/>
      <c r="H6" s="289"/>
      <c r="I6" s="289"/>
    </row>
    <row r="7" spans="1:9" x14ac:dyDescent="0.2">
      <c r="A7" s="289"/>
      <c r="B7" s="289"/>
      <c r="C7" s="289"/>
      <c r="D7" s="289"/>
      <c r="E7" s="289"/>
      <c r="F7" s="289"/>
      <c r="G7" s="289"/>
      <c r="H7" s="289"/>
      <c r="I7" s="289"/>
    </row>
    <row r="8" spans="1:9" x14ac:dyDescent="0.2">
      <c r="A8" s="289"/>
      <c r="B8" s="289"/>
      <c r="C8" s="289"/>
      <c r="D8" s="289"/>
      <c r="E8" s="289"/>
      <c r="F8" s="289"/>
      <c r="G8" s="289"/>
      <c r="H8" s="289"/>
      <c r="I8" s="289"/>
    </row>
    <row r="9" spans="1:9" x14ac:dyDescent="0.2">
      <c r="A9" s="289"/>
      <c r="B9" s="289"/>
      <c r="C9" s="289"/>
      <c r="D9" s="289"/>
      <c r="E9" s="289"/>
      <c r="F9" s="289"/>
      <c r="G9" s="289"/>
      <c r="H9" s="289"/>
      <c r="I9" s="289"/>
    </row>
    <row r="10" spans="1:9" x14ac:dyDescent="0.2">
      <c r="A10" s="289"/>
      <c r="B10" s="289"/>
      <c r="C10" s="289"/>
      <c r="D10" s="289"/>
      <c r="E10" s="289"/>
      <c r="F10" s="289"/>
      <c r="G10" s="289"/>
      <c r="H10" s="289"/>
      <c r="I10" s="289"/>
    </row>
    <row r="11" spans="1:9" x14ac:dyDescent="0.2">
      <c r="A11" s="289"/>
      <c r="B11" s="289"/>
      <c r="C11" s="289"/>
      <c r="D11" s="289"/>
      <c r="E11" s="289"/>
      <c r="F11" s="289"/>
      <c r="G11" s="289"/>
      <c r="H11" s="289"/>
      <c r="I11" s="289"/>
    </row>
    <row r="12" spans="1:9" x14ac:dyDescent="0.2">
      <c r="A12" s="289"/>
      <c r="B12" s="289"/>
      <c r="C12" s="289"/>
      <c r="D12" s="289"/>
      <c r="E12" s="289"/>
      <c r="F12" s="289"/>
      <c r="G12" s="289"/>
      <c r="H12" s="289"/>
      <c r="I12" s="289"/>
    </row>
    <row r="13" spans="1:9" x14ac:dyDescent="0.2">
      <c r="A13" s="289"/>
      <c r="B13" s="289"/>
      <c r="C13" s="289"/>
      <c r="D13" s="289"/>
      <c r="E13" s="289"/>
      <c r="F13" s="289"/>
      <c r="G13" s="289"/>
      <c r="H13" s="289"/>
      <c r="I13" s="289"/>
    </row>
    <row r="14" spans="1:9" x14ac:dyDescent="0.2">
      <c r="A14" s="289"/>
      <c r="B14" s="289"/>
      <c r="C14" s="289"/>
      <c r="D14" s="289"/>
      <c r="E14" s="289"/>
      <c r="F14" s="289"/>
      <c r="G14" s="289"/>
      <c r="H14" s="289"/>
      <c r="I14" s="289"/>
    </row>
    <row r="15" spans="1:9" x14ac:dyDescent="0.2">
      <c r="A15" s="289"/>
      <c r="B15" s="289"/>
      <c r="C15" s="289"/>
      <c r="D15" s="289"/>
      <c r="E15" s="289"/>
      <c r="F15" s="289"/>
      <c r="G15" s="289"/>
      <c r="H15" s="289"/>
      <c r="I15" s="289"/>
    </row>
    <row r="16" spans="1:9" x14ac:dyDescent="0.2">
      <c r="A16" s="289"/>
      <c r="B16" s="289"/>
      <c r="C16" s="289"/>
      <c r="D16" s="289"/>
      <c r="E16" s="289"/>
      <c r="F16" s="289"/>
      <c r="G16" s="289"/>
      <c r="H16" s="289"/>
      <c r="I16" s="289"/>
    </row>
    <row r="17" spans="1:9" x14ac:dyDescent="0.2">
      <c r="A17" s="289"/>
      <c r="B17" s="289"/>
      <c r="C17" s="289"/>
      <c r="D17" s="289"/>
      <c r="E17" s="289"/>
      <c r="F17" s="289"/>
      <c r="G17" s="289"/>
      <c r="H17" s="289"/>
      <c r="I17" s="289"/>
    </row>
    <row r="18" spans="1:9" x14ac:dyDescent="0.2">
      <c r="A18" s="289"/>
      <c r="B18" s="289"/>
      <c r="C18" s="289"/>
      <c r="D18" s="289"/>
      <c r="E18" s="289"/>
      <c r="F18" s="289"/>
      <c r="G18" s="289"/>
      <c r="H18" s="289"/>
      <c r="I18" s="289"/>
    </row>
    <row r="19" spans="1:9" x14ac:dyDescent="0.2">
      <c r="A19" s="289"/>
      <c r="B19" s="289"/>
      <c r="C19" s="289"/>
      <c r="D19" s="289"/>
      <c r="E19" s="289"/>
      <c r="F19" s="289"/>
      <c r="G19" s="289"/>
      <c r="H19" s="289"/>
      <c r="I19" s="289"/>
    </row>
    <row r="20" spans="1:9" x14ac:dyDescent="0.2">
      <c r="A20" s="289"/>
      <c r="B20" s="289"/>
      <c r="C20" s="289"/>
      <c r="D20" s="289"/>
      <c r="E20" s="289"/>
      <c r="F20" s="289"/>
      <c r="G20" s="289"/>
      <c r="H20" s="289"/>
      <c r="I20" s="289"/>
    </row>
    <row r="21" spans="1:9" x14ac:dyDescent="0.2">
      <c r="A21" s="289"/>
      <c r="B21" s="289"/>
      <c r="C21" s="289"/>
      <c r="D21" s="289"/>
      <c r="E21" s="289"/>
      <c r="F21" s="289"/>
      <c r="G21" s="289"/>
      <c r="H21" s="289"/>
      <c r="I21" s="289"/>
    </row>
    <row r="22" spans="1:9" x14ac:dyDescent="0.2">
      <c r="A22" s="289"/>
      <c r="B22" s="289"/>
      <c r="C22" s="289"/>
      <c r="D22" s="289"/>
      <c r="E22" s="289"/>
      <c r="F22" s="289"/>
      <c r="G22" s="289"/>
      <c r="H22" s="289"/>
      <c r="I22" s="289"/>
    </row>
    <row r="23" spans="1:9" x14ac:dyDescent="0.2">
      <c r="A23" s="289"/>
      <c r="B23" s="289"/>
      <c r="C23" s="289"/>
      <c r="D23" s="289"/>
      <c r="E23" s="289"/>
      <c r="F23" s="289"/>
      <c r="G23" s="289"/>
      <c r="H23" s="289"/>
      <c r="I23" s="289"/>
    </row>
    <row r="24" spans="1:9" x14ac:dyDescent="0.2">
      <c r="A24" s="289"/>
      <c r="B24" s="289"/>
      <c r="C24" s="289"/>
      <c r="D24" s="289"/>
      <c r="E24" s="289"/>
      <c r="F24" s="289"/>
      <c r="G24" s="289"/>
      <c r="H24" s="289"/>
      <c r="I24" s="289"/>
    </row>
    <row r="25" spans="1:9" x14ac:dyDescent="0.2">
      <c r="A25" s="289"/>
      <c r="B25" s="289"/>
      <c r="C25" s="289"/>
      <c r="D25" s="289"/>
      <c r="E25" s="289"/>
      <c r="F25" s="289"/>
      <c r="G25" s="289"/>
      <c r="H25" s="289"/>
      <c r="I25" s="289"/>
    </row>
    <row r="26" spans="1:9" x14ac:dyDescent="0.2">
      <c r="A26" s="289"/>
      <c r="B26" s="289"/>
      <c r="C26" s="289"/>
      <c r="D26" s="289"/>
      <c r="E26" s="289"/>
      <c r="F26" s="289"/>
      <c r="G26" s="289"/>
      <c r="H26" s="289"/>
      <c r="I26" s="289"/>
    </row>
    <row r="27" spans="1:9" x14ac:dyDescent="0.2">
      <c r="A27" s="289"/>
      <c r="B27" s="289"/>
      <c r="C27" s="289"/>
      <c r="D27" s="289"/>
      <c r="E27" s="289"/>
      <c r="F27" s="289"/>
      <c r="G27" s="289"/>
      <c r="H27" s="289"/>
      <c r="I27" s="289"/>
    </row>
    <row r="28" spans="1:9" x14ac:dyDescent="0.2">
      <c r="A28" s="289"/>
      <c r="B28" s="289"/>
      <c r="C28" s="289"/>
      <c r="D28" s="289"/>
      <c r="E28" s="289"/>
      <c r="F28" s="289"/>
      <c r="G28" s="289"/>
      <c r="H28" s="289"/>
      <c r="I28" s="289"/>
    </row>
    <row r="29" spans="1:9" x14ac:dyDescent="0.2">
      <c r="A29" s="289"/>
      <c r="B29" s="289"/>
      <c r="C29" s="289"/>
      <c r="D29" s="289"/>
      <c r="E29" s="289"/>
      <c r="F29" s="289"/>
      <c r="G29" s="289"/>
      <c r="H29" s="289"/>
      <c r="I29" s="289"/>
    </row>
    <row r="30" spans="1:9" x14ac:dyDescent="0.2">
      <c r="A30" s="289"/>
      <c r="B30" s="289"/>
      <c r="C30" s="289"/>
      <c r="D30" s="289"/>
      <c r="E30" s="289"/>
      <c r="F30" s="289"/>
      <c r="G30" s="289"/>
      <c r="H30" s="289"/>
      <c r="I30" s="289"/>
    </row>
    <row r="31" spans="1:9" x14ac:dyDescent="0.2">
      <c r="A31" s="289"/>
      <c r="B31" s="289"/>
      <c r="C31" s="289"/>
      <c r="D31" s="289"/>
      <c r="E31" s="289"/>
      <c r="F31" s="289"/>
      <c r="G31" s="289"/>
      <c r="H31" s="289"/>
      <c r="I31" s="289"/>
    </row>
    <row r="32" spans="1:9" x14ac:dyDescent="0.2">
      <c r="A32" s="289"/>
      <c r="B32" s="289"/>
      <c r="C32" s="289"/>
      <c r="D32" s="289"/>
      <c r="E32" s="289"/>
      <c r="F32" s="289"/>
      <c r="G32" s="289"/>
      <c r="H32" s="289"/>
      <c r="I32" s="289"/>
    </row>
    <row r="33" spans="1:9" x14ac:dyDescent="0.2">
      <c r="A33" s="289"/>
      <c r="B33" s="289"/>
      <c r="C33" s="289"/>
      <c r="D33" s="289"/>
      <c r="E33" s="289"/>
      <c r="F33" s="289"/>
      <c r="G33" s="289"/>
      <c r="H33" s="289"/>
      <c r="I33" s="289"/>
    </row>
    <row r="34" spans="1:9" x14ac:dyDescent="0.2">
      <c r="A34" s="289"/>
      <c r="B34" s="289"/>
      <c r="C34" s="289"/>
      <c r="D34" s="289"/>
      <c r="E34" s="289"/>
      <c r="F34" s="289"/>
      <c r="G34" s="289"/>
      <c r="H34" s="289"/>
      <c r="I34" s="289"/>
    </row>
    <row r="35" spans="1:9" x14ac:dyDescent="0.2">
      <c r="A35" s="289"/>
      <c r="B35" s="289"/>
      <c r="C35" s="289"/>
      <c r="D35" s="289"/>
      <c r="E35" s="289"/>
      <c r="F35" s="289"/>
      <c r="G35" s="289"/>
      <c r="H35" s="289"/>
      <c r="I35" s="289"/>
    </row>
    <row r="36" spans="1:9" x14ac:dyDescent="0.2">
      <c r="A36" s="289"/>
      <c r="B36" s="289"/>
      <c r="C36" s="289"/>
      <c r="D36" s="289"/>
      <c r="E36" s="289"/>
      <c r="F36" s="289"/>
      <c r="G36" s="289"/>
      <c r="H36" s="289"/>
      <c r="I36" s="289"/>
    </row>
    <row r="37" spans="1:9" x14ac:dyDescent="0.2">
      <c r="A37" s="289"/>
      <c r="B37" s="289"/>
      <c r="C37" s="289"/>
      <c r="D37" s="289"/>
      <c r="E37" s="289"/>
      <c r="F37" s="289"/>
      <c r="G37" s="289"/>
      <c r="H37" s="289"/>
      <c r="I37" s="289"/>
    </row>
    <row r="38" spans="1:9" x14ac:dyDescent="0.2">
      <c r="A38" s="289"/>
      <c r="B38" s="289"/>
      <c r="C38" s="289"/>
      <c r="D38" s="289"/>
      <c r="E38" s="289"/>
      <c r="F38" s="289"/>
      <c r="G38" s="289"/>
      <c r="H38" s="289"/>
      <c r="I38" s="289"/>
    </row>
    <row r="39" spans="1:9" ht="141.75" customHeight="1" x14ac:dyDescent="0.2">
      <c r="A39" s="289"/>
      <c r="B39" s="289"/>
      <c r="C39" s="289"/>
      <c r="D39" s="289"/>
      <c r="E39" s="289"/>
      <c r="F39" s="289"/>
      <c r="G39" s="289"/>
      <c r="H39" s="289"/>
      <c r="I39" s="289"/>
    </row>
    <row r="40" spans="1:9" ht="260.25" customHeight="1" x14ac:dyDescent="0.2">
      <c r="A40" s="289"/>
      <c r="B40" s="289"/>
      <c r="C40" s="289"/>
      <c r="D40" s="289"/>
      <c r="E40" s="289"/>
      <c r="F40" s="289"/>
      <c r="G40" s="289"/>
      <c r="H40" s="289"/>
      <c r="I40" s="289"/>
    </row>
    <row r="42" spans="1:9" x14ac:dyDescent="0.2">
      <c r="A42" s="285" t="s">
        <v>291</v>
      </c>
      <c r="B42" s="285"/>
      <c r="C42" s="285"/>
      <c r="D42" s="285"/>
      <c r="E42" s="285"/>
      <c r="F42" s="285"/>
      <c r="G42" s="285"/>
      <c r="H42" s="285"/>
      <c r="I42" s="285"/>
    </row>
    <row r="44" spans="1:9" ht="34.5" customHeight="1" x14ac:dyDescent="0.2">
      <c r="B44" s="274" t="s">
        <v>292</v>
      </c>
      <c r="C44" s="274"/>
      <c r="D44" s="280" t="s">
        <v>293</v>
      </c>
      <c r="E44" s="280"/>
      <c r="F44" s="278" t="s">
        <v>294</v>
      </c>
      <c r="G44" s="274" t="s">
        <v>172</v>
      </c>
      <c r="H44" s="98" t="s">
        <v>295</v>
      </c>
    </row>
    <row r="45" spans="1:9" ht="13.5" thickBot="1" x14ac:dyDescent="0.25">
      <c r="B45" s="275"/>
      <c r="C45" s="275"/>
      <c r="D45" s="281"/>
      <c r="E45" s="281"/>
      <c r="F45" s="279"/>
      <c r="G45" s="275"/>
      <c r="H45" s="100" t="s">
        <v>296</v>
      </c>
    </row>
    <row r="46" spans="1:9" ht="15" x14ac:dyDescent="0.25">
      <c r="B46" s="286" t="s">
        <v>36</v>
      </c>
      <c r="C46" s="286"/>
      <c r="D46" s="102"/>
      <c r="E46" s="102"/>
      <c r="F46" s="102"/>
      <c r="G46" s="101"/>
      <c r="H46" s="102"/>
    </row>
    <row r="47" spans="1:9" ht="25.5" customHeight="1" thickBot="1" x14ac:dyDescent="0.3">
      <c r="B47" s="274" t="s">
        <v>297</v>
      </c>
      <c r="C47" s="274"/>
      <c r="D47" s="103">
        <v>4527525</v>
      </c>
      <c r="E47" s="101"/>
      <c r="F47" s="99" t="s">
        <v>298</v>
      </c>
      <c r="G47" s="104">
        <v>1</v>
      </c>
      <c r="H47" s="103">
        <v>4527525</v>
      </c>
    </row>
    <row r="48" spans="1:9" ht="15" x14ac:dyDescent="0.25">
      <c r="B48" s="101"/>
      <c r="C48" s="105"/>
      <c r="D48" s="106">
        <v>142220</v>
      </c>
      <c r="E48" s="107"/>
      <c r="F48" s="108" t="s">
        <v>299</v>
      </c>
      <c r="G48" s="109">
        <v>2</v>
      </c>
      <c r="H48" s="106">
        <v>142220</v>
      </c>
    </row>
    <row r="49" spans="2:8" ht="15" x14ac:dyDescent="0.25">
      <c r="B49" s="101"/>
      <c r="C49" s="110" t="s">
        <v>300</v>
      </c>
      <c r="D49" s="111">
        <v>142220</v>
      </c>
      <c r="E49" s="101"/>
      <c r="F49" s="110" t="s">
        <v>15</v>
      </c>
      <c r="G49" s="112">
        <v>2</v>
      </c>
      <c r="H49" s="111">
        <v>142220</v>
      </c>
    </row>
    <row r="50" spans="2:8" ht="15" x14ac:dyDescent="0.25">
      <c r="B50" s="101"/>
      <c r="C50" s="102"/>
      <c r="D50" s="101"/>
      <c r="E50" s="101"/>
      <c r="F50" s="102"/>
      <c r="G50" s="101"/>
      <c r="H50" s="101"/>
    </row>
    <row r="51" spans="2:8" ht="15.75" thickBot="1" x14ac:dyDescent="0.3">
      <c r="B51" s="101"/>
      <c r="C51" s="113"/>
      <c r="D51" s="114">
        <v>142220</v>
      </c>
      <c r="E51" s="115"/>
      <c r="F51" s="116"/>
      <c r="G51" s="117"/>
      <c r="H51" s="114">
        <v>142220</v>
      </c>
    </row>
    <row r="52" spans="2:8" ht="15" x14ac:dyDescent="0.25">
      <c r="B52" s="101"/>
      <c r="C52" s="110"/>
      <c r="D52" s="103">
        <v>327461</v>
      </c>
      <c r="E52" s="118"/>
      <c r="F52" s="99" t="s">
        <v>301</v>
      </c>
      <c r="G52" s="104">
        <v>3</v>
      </c>
      <c r="H52" s="103">
        <v>327461</v>
      </c>
    </row>
    <row r="53" spans="2:8" ht="15" x14ac:dyDescent="0.25">
      <c r="B53" s="101"/>
      <c r="C53" s="119" t="s">
        <v>302</v>
      </c>
      <c r="D53" s="111">
        <v>144948</v>
      </c>
      <c r="E53" s="101"/>
      <c r="F53" s="119" t="s">
        <v>303</v>
      </c>
      <c r="G53" s="120">
        <v>4</v>
      </c>
      <c r="H53" s="111">
        <v>158782</v>
      </c>
    </row>
    <row r="54" spans="2:8" ht="15" x14ac:dyDescent="0.25">
      <c r="B54" s="101"/>
      <c r="C54" s="119" t="s">
        <v>304</v>
      </c>
      <c r="D54" s="111">
        <v>182513</v>
      </c>
      <c r="E54" s="101"/>
      <c r="F54" s="119" t="s">
        <v>305</v>
      </c>
      <c r="G54" s="120">
        <v>5</v>
      </c>
      <c r="H54" s="111">
        <v>114842</v>
      </c>
    </row>
    <row r="55" spans="2:8" ht="15" x14ac:dyDescent="0.25">
      <c r="B55" s="101"/>
      <c r="C55" s="102"/>
      <c r="D55" s="101"/>
      <c r="E55" s="101"/>
      <c r="F55" s="119" t="s">
        <v>306</v>
      </c>
      <c r="G55" s="120">
        <v>6</v>
      </c>
      <c r="H55" s="111">
        <v>40354</v>
      </c>
    </row>
    <row r="56" spans="2:8" ht="15" x14ac:dyDescent="0.25">
      <c r="B56" s="101"/>
      <c r="C56" s="102"/>
      <c r="D56" s="101"/>
      <c r="E56" s="101"/>
      <c r="F56" s="119" t="s">
        <v>307</v>
      </c>
      <c r="G56" s="120">
        <v>7</v>
      </c>
      <c r="H56" s="111">
        <v>13483</v>
      </c>
    </row>
    <row r="57" spans="2:8" ht="15" x14ac:dyDescent="0.25">
      <c r="B57" s="101"/>
      <c r="C57" s="102"/>
      <c r="D57" s="121"/>
      <c r="E57" s="121"/>
      <c r="F57" s="122"/>
      <c r="G57" s="121"/>
      <c r="H57" s="121"/>
    </row>
    <row r="58" spans="2:8" ht="15.75" thickBot="1" x14ac:dyDescent="0.3">
      <c r="B58" s="101"/>
      <c r="C58" s="123"/>
      <c r="D58" s="124"/>
      <c r="E58" s="124"/>
      <c r="F58" s="123"/>
      <c r="G58" s="125"/>
      <c r="H58" s="124"/>
    </row>
    <row r="59" spans="2:8" ht="15" x14ac:dyDescent="0.25">
      <c r="B59" s="101"/>
      <c r="C59" s="102"/>
      <c r="D59" s="103">
        <v>4057844</v>
      </c>
      <c r="E59" s="121"/>
      <c r="F59" s="126" t="s">
        <v>308</v>
      </c>
      <c r="G59" s="121"/>
      <c r="H59" s="103">
        <v>4057844</v>
      </c>
    </row>
    <row r="60" spans="2:8" ht="15" x14ac:dyDescent="0.25">
      <c r="B60" s="101"/>
      <c r="C60" s="119" t="s">
        <v>309</v>
      </c>
      <c r="D60" s="111">
        <v>2538382</v>
      </c>
      <c r="E60" s="121"/>
      <c r="F60" s="287" t="s">
        <v>22</v>
      </c>
      <c r="G60" s="120">
        <v>10</v>
      </c>
      <c r="H60" s="111">
        <v>3851381</v>
      </c>
    </row>
    <row r="61" spans="2:8" ht="24" x14ac:dyDescent="0.25">
      <c r="B61" s="101"/>
      <c r="C61" s="119" t="s">
        <v>310</v>
      </c>
      <c r="D61" s="111">
        <v>1312999</v>
      </c>
      <c r="E61" s="121"/>
      <c r="F61" s="287"/>
      <c r="G61" s="121"/>
      <c r="H61" s="121"/>
    </row>
    <row r="62" spans="2:8" ht="15" x14ac:dyDescent="0.25">
      <c r="B62" s="101"/>
      <c r="C62" s="102"/>
      <c r="D62" s="127">
        <v>3851381</v>
      </c>
      <c r="E62" s="121"/>
      <c r="F62" s="122"/>
      <c r="G62" s="121"/>
      <c r="H62" s="127">
        <v>3851381</v>
      </c>
    </row>
    <row r="63" spans="2:8" ht="36" x14ac:dyDescent="0.25">
      <c r="B63" s="101"/>
      <c r="C63" s="119" t="s">
        <v>311</v>
      </c>
      <c r="D63" s="103">
        <v>60547</v>
      </c>
      <c r="E63" s="121"/>
      <c r="F63" s="126" t="s">
        <v>312</v>
      </c>
      <c r="G63" s="120">
        <v>11</v>
      </c>
      <c r="H63" s="103">
        <v>60547</v>
      </c>
    </row>
    <row r="64" spans="2:8" ht="15" x14ac:dyDescent="0.25">
      <c r="B64" s="101"/>
      <c r="C64" s="119" t="s">
        <v>313</v>
      </c>
      <c r="D64" s="111">
        <v>33166</v>
      </c>
      <c r="E64" s="121"/>
      <c r="F64" s="122"/>
      <c r="G64" s="121"/>
      <c r="H64" s="121"/>
    </row>
    <row r="65" spans="2:8" ht="24.75" thickBot="1" x14ac:dyDescent="0.3">
      <c r="B65" s="101"/>
      <c r="C65" s="119" t="s">
        <v>314</v>
      </c>
      <c r="D65" s="128">
        <v>27381</v>
      </c>
      <c r="E65" s="121"/>
      <c r="F65" s="122"/>
      <c r="G65" s="101"/>
      <c r="H65" s="121"/>
    </row>
    <row r="66" spans="2:8" ht="36" x14ac:dyDescent="0.25">
      <c r="B66" s="101"/>
      <c r="C66" s="129" t="s">
        <v>311</v>
      </c>
      <c r="D66" s="103">
        <v>145916</v>
      </c>
      <c r="E66" s="130"/>
      <c r="F66" s="131" t="s">
        <v>227</v>
      </c>
      <c r="G66" s="132">
        <v>12</v>
      </c>
      <c r="H66" s="103">
        <v>145916</v>
      </c>
    </row>
    <row r="67" spans="2:8" ht="15.75" thickBot="1" x14ac:dyDescent="0.3">
      <c r="B67" s="101"/>
      <c r="C67" s="102"/>
      <c r="D67" s="124"/>
      <c r="E67" s="121"/>
      <c r="F67" s="102"/>
      <c r="G67" s="101"/>
      <c r="H67" s="124"/>
    </row>
    <row r="68" spans="2:8" ht="15.75" thickBot="1" x14ac:dyDescent="0.3">
      <c r="B68" s="101"/>
      <c r="C68" s="133" t="s">
        <v>315</v>
      </c>
      <c r="D68" s="134" t="s">
        <v>316</v>
      </c>
      <c r="E68" s="135"/>
      <c r="F68" s="136" t="s">
        <v>315</v>
      </c>
      <c r="G68" s="137">
        <v>13</v>
      </c>
      <c r="H68" s="134" t="s">
        <v>316</v>
      </c>
    </row>
    <row r="69" spans="2:8" ht="13.5" thickBot="1" x14ac:dyDescent="0.25">
      <c r="B69" s="125"/>
      <c r="C69" s="123"/>
      <c r="D69" s="124"/>
      <c r="E69" s="125"/>
      <c r="F69" s="123"/>
      <c r="G69" s="125"/>
      <c r="H69" s="124"/>
    </row>
    <row r="70" spans="2:8" ht="15" x14ac:dyDescent="0.25">
      <c r="B70" s="101"/>
      <c r="C70" s="102"/>
      <c r="D70" s="121"/>
      <c r="E70" s="121"/>
      <c r="F70" s="102"/>
      <c r="G70" s="101"/>
      <c r="H70" s="121"/>
    </row>
    <row r="71" spans="2:8" ht="15" x14ac:dyDescent="0.2">
      <c r="B71" s="277" t="s">
        <v>317</v>
      </c>
      <c r="C71" s="277"/>
      <c r="D71" s="103">
        <v>2118742</v>
      </c>
      <c r="E71" s="121"/>
      <c r="F71" s="126" t="s">
        <v>318</v>
      </c>
      <c r="G71" s="120">
        <v>14</v>
      </c>
      <c r="H71" s="103">
        <v>2111094</v>
      </c>
    </row>
    <row r="72" spans="2:8" ht="15" x14ac:dyDescent="0.25">
      <c r="B72" s="101"/>
      <c r="C72" s="102"/>
      <c r="D72" s="103">
        <v>279934</v>
      </c>
      <c r="E72" s="121"/>
      <c r="F72" s="126" t="s">
        <v>319</v>
      </c>
      <c r="G72" s="120">
        <v>15</v>
      </c>
      <c r="H72" s="103">
        <v>272286</v>
      </c>
    </row>
    <row r="73" spans="2:8" ht="24" x14ac:dyDescent="0.25">
      <c r="B73" s="101"/>
      <c r="C73" s="119" t="s">
        <v>320</v>
      </c>
      <c r="D73" s="111">
        <v>279934</v>
      </c>
      <c r="E73" s="121"/>
      <c r="F73" s="119" t="s">
        <v>321</v>
      </c>
      <c r="G73" s="120">
        <v>16</v>
      </c>
      <c r="H73" s="111">
        <v>155394</v>
      </c>
    </row>
    <row r="74" spans="2:8" ht="24" x14ac:dyDescent="0.25">
      <c r="B74" s="101"/>
      <c r="C74" s="102"/>
      <c r="D74" s="121"/>
      <c r="E74" s="121"/>
      <c r="F74" s="119" t="s">
        <v>322</v>
      </c>
      <c r="G74" s="120">
        <v>17</v>
      </c>
      <c r="H74" s="120">
        <v>180</v>
      </c>
    </row>
    <row r="75" spans="2:8" ht="15" x14ac:dyDescent="0.25">
      <c r="B75" s="101"/>
      <c r="C75" s="102"/>
      <c r="D75" s="121"/>
      <c r="E75" s="121"/>
      <c r="F75" s="119" t="s">
        <v>323</v>
      </c>
      <c r="G75" s="120">
        <v>18</v>
      </c>
      <c r="H75" s="111">
        <v>23362</v>
      </c>
    </row>
    <row r="76" spans="2:8" ht="15" x14ac:dyDescent="0.25">
      <c r="B76" s="101"/>
      <c r="C76" s="102"/>
      <c r="D76" s="121"/>
      <c r="E76" s="121"/>
      <c r="F76" s="119" t="s">
        <v>324</v>
      </c>
      <c r="G76" s="120">
        <v>19</v>
      </c>
      <c r="H76" s="111">
        <v>6783</v>
      </c>
    </row>
    <row r="77" spans="2:8" ht="15" x14ac:dyDescent="0.25">
      <c r="B77" s="101"/>
      <c r="C77" s="102"/>
      <c r="D77" s="121"/>
      <c r="E77" s="121"/>
      <c r="F77" s="119" t="s">
        <v>325</v>
      </c>
      <c r="G77" s="120">
        <v>20</v>
      </c>
      <c r="H77" s="111">
        <v>86567</v>
      </c>
    </row>
    <row r="78" spans="2:8" ht="15.75" thickBot="1" x14ac:dyDescent="0.3">
      <c r="B78" s="101"/>
      <c r="C78" s="102"/>
      <c r="D78" s="139">
        <v>279934</v>
      </c>
      <c r="E78" s="121"/>
      <c r="F78" s="102"/>
      <c r="G78" s="101"/>
      <c r="H78" s="139">
        <v>272286</v>
      </c>
    </row>
    <row r="79" spans="2:8" ht="15" x14ac:dyDescent="0.25">
      <c r="B79" s="101"/>
      <c r="C79" s="129"/>
      <c r="D79" s="106">
        <v>1808533</v>
      </c>
      <c r="E79" s="130"/>
      <c r="F79" s="131" t="s">
        <v>326</v>
      </c>
      <c r="G79" s="140">
        <v>21</v>
      </c>
      <c r="H79" s="106">
        <v>1808533</v>
      </c>
    </row>
    <row r="80" spans="2:8" ht="24" x14ac:dyDescent="0.25">
      <c r="B80" s="101"/>
      <c r="C80" s="119" t="s">
        <v>327</v>
      </c>
      <c r="D80" s="111">
        <v>1161696</v>
      </c>
      <c r="E80" s="121"/>
      <c r="F80" s="119" t="s">
        <v>328</v>
      </c>
      <c r="G80" s="120">
        <v>22</v>
      </c>
      <c r="H80" s="111">
        <v>1161696</v>
      </c>
    </row>
    <row r="81" spans="2:8" ht="36" x14ac:dyDescent="0.25">
      <c r="B81" s="101"/>
      <c r="C81" s="119" t="s">
        <v>329</v>
      </c>
      <c r="D81" s="111">
        <v>646837</v>
      </c>
      <c r="E81" s="121"/>
      <c r="F81" s="119" t="s">
        <v>330</v>
      </c>
      <c r="G81" s="120">
        <v>24</v>
      </c>
      <c r="H81" s="111">
        <v>646837</v>
      </c>
    </row>
    <row r="82" spans="2:8" ht="15.75" thickBot="1" x14ac:dyDescent="0.3">
      <c r="B82" s="101"/>
      <c r="C82" s="123"/>
      <c r="D82" s="114">
        <v>1808533</v>
      </c>
      <c r="E82" s="125"/>
      <c r="F82" s="123"/>
      <c r="G82" s="125"/>
      <c r="H82" s="114">
        <v>1808533</v>
      </c>
    </row>
    <row r="83" spans="2:8" ht="15" x14ac:dyDescent="0.25">
      <c r="B83" s="101"/>
      <c r="C83" s="119" t="s">
        <v>331</v>
      </c>
      <c r="D83" s="103">
        <v>30275</v>
      </c>
      <c r="E83" s="121"/>
      <c r="F83" s="126" t="s">
        <v>332</v>
      </c>
      <c r="G83" s="120">
        <v>25</v>
      </c>
      <c r="H83" s="103">
        <v>30275</v>
      </c>
    </row>
    <row r="84" spans="2:8" ht="13.5" thickBot="1" x14ac:dyDescent="0.25">
      <c r="B84" s="125"/>
      <c r="C84" s="123"/>
      <c r="D84" s="124"/>
      <c r="E84" s="125"/>
      <c r="F84" s="123"/>
      <c r="G84" s="125"/>
      <c r="H84" s="124"/>
    </row>
    <row r="85" spans="2:8" ht="24" x14ac:dyDescent="0.25">
      <c r="B85" s="101"/>
      <c r="C85" s="102"/>
      <c r="D85" s="103">
        <v>116823</v>
      </c>
      <c r="E85" s="121"/>
      <c r="F85" s="126" t="s">
        <v>33</v>
      </c>
      <c r="G85" s="101"/>
      <c r="H85" s="103">
        <v>124471</v>
      </c>
    </row>
    <row r="86" spans="2:8" ht="24" x14ac:dyDescent="0.25">
      <c r="B86" s="102"/>
      <c r="C86" s="119" t="s">
        <v>333</v>
      </c>
      <c r="D86" s="111">
        <v>116823</v>
      </c>
      <c r="E86" s="102"/>
      <c r="F86" s="119" t="s">
        <v>33</v>
      </c>
      <c r="G86" s="120">
        <v>26</v>
      </c>
      <c r="H86" s="111">
        <v>124471</v>
      </c>
    </row>
    <row r="87" spans="2:8" ht="13.5" thickBot="1" x14ac:dyDescent="0.25">
      <c r="B87" s="123"/>
      <c r="C87" s="141"/>
      <c r="D87" s="114">
        <v>116823</v>
      </c>
      <c r="E87" s="142"/>
      <c r="F87" s="124"/>
      <c r="G87" s="124"/>
      <c r="H87" s="139">
        <v>124471</v>
      </c>
    </row>
    <row r="88" spans="2:8" ht="13.5" thickBot="1" x14ac:dyDescent="0.25">
      <c r="B88" s="125"/>
      <c r="C88" s="142" t="s">
        <v>334</v>
      </c>
      <c r="D88" s="143">
        <v>6763090</v>
      </c>
      <c r="E88" s="124"/>
      <c r="F88" s="142" t="s">
        <v>335</v>
      </c>
      <c r="G88" s="134">
        <v>27</v>
      </c>
      <c r="H88" s="144">
        <v>6763090</v>
      </c>
    </row>
    <row r="89" spans="2:8" ht="15" x14ac:dyDescent="0.25">
      <c r="B89" s="276" t="s">
        <v>3</v>
      </c>
      <c r="C89" s="276"/>
      <c r="D89" s="121"/>
      <c r="E89" s="121"/>
      <c r="F89" s="102"/>
      <c r="G89" s="101"/>
      <c r="H89" s="121"/>
    </row>
    <row r="90" spans="2:8" ht="15" x14ac:dyDescent="0.25">
      <c r="B90" s="101"/>
      <c r="C90" s="102"/>
      <c r="D90" s="121"/>
      <c r="E90" s="121"/>
      <c r="F90" s="102"/>
      <c r="G90" s="101"/>
      <c r="H90" s="121"/>
    </row>
    <row r="91" spans="2:8" ht="15" x14ac:dyDescent="0.2">
      <c r="B91" s="277" t="s">
        <v>336</v>
      </c>
      <c r="C91" s="277"/>
      <c r="D91" s="103">
        <v>5928347</v>
      </c>
      <c r="E91" s="121"/>
      <c r="F91" s="126" t="s">
        <v>337</v>
      </c>
      <c r="G91" s="120">
        <v>29</v>
      </c>
      <c r="H91" s="103">
        <v>5928347</v>
      </c>
    </row>
    <row r="92" spans="2:8" ht="15" x14ac:dyDescent="0.25">
      <c r="B92" s="101"/>
      <c r="C92" s="119" t="s">
        <v>338</v>
      </c>
      <c r="D92" s="111">
        <v>3076315</v>
      </c>
      <c r="E92" s="121"/>
      <c r="F92" s="119" t="s">
        <v>37</v>
      </c>
      <c r="G92" s="120">
        <v>30</v>
      </c>
      <c r="H92" s="111">
        <v>3076315</v>
      </c>
    </row>
    <row r="93" spans="2:8" ht="15" x14ac:dyDescent="0.25">
      <c r="B93" s="101"/>
      <c r="C93" s="119" t="s">
        <v>339</v>
      </c>
      <c r="D93" s="111">
        <v>1840833</v>
      </c>
      <c r="E93" s="121"/>
      <c r="F93" s="119" t="s">
        <v>38</v>
      </c>
      <c r="G93" s="120">
        <v>31</v>
      </c>
      <c r="H93" s="111">
        <v>1840833</v>
      </c>
    </row>
    <row r="94" spans="2:8" ht="15" x14ac:dyDescent="0.25">
      <c r="B94" s="101"/>
      <c r="C94" s="102"/>
      <c r="D94" s="145">
        <v>966150</v>
      </c>
      <c r="E94" s="121"/>
      <c r="F94" s="119" t="s">
        <v>340</v>
      </c>
      <c r="G94" s="120">
        <v>32</v>
      </c>
      <c r="H94" s="145">
        <v>966150</v>
      </c>
    </row>
    <row r="95" spans="2:8" ht="15" x14ac:dyDescent="0.25">
      <c r="B95" s="101"/>
      <c r="C95" s="119" t="s">
        <v>341</v>
      </c>
      <c r="D95" s="111">
        <v>18714</v>
      </c>
      <c r="E95" s="121"/>
      <c r="F95" s="119" t="s">
        <v>39</v>
      </c>
      <c r="G95" s="120">
        <v>33</v>
      </c>
      <c r="H95" s="111">
        <v>18714</v>
      </c>
    </row>
    <row r="96" spans="2:8" ht="15" x14ac:dyDescent="0.25">
      <c r="B96" s="101"/>
      <c r="C96" s="119" t="s">
        <v>342</v>
      </c>
      <c r="D96" s="111">
        <v>-30483</v>
      </c>
      <c r="E96" s="121"/>
      <c r="F96" s="119" t="s">
        <v>40</v>
      </c>
      <c r="G96" s="120">
        <v>34</v>
      </c>
      <c r="H96" s="111">
        <v>-30483</v>
      </c>
    </row>
    <row r="97" spans="2:8" ht="15" x14ac:dyDescent="0.25">
      <c r="B97" s="101"/>
      <c r="C97" s="119" t="s">
        <v>343</v>
      </c>
      <c r="D97" s="111">
        <v>162041</v>
      </c>
      <c r="E97" s="121"/>
      <c r="F97" s="119" t="s">
        <v>41</v>
      </c>
      <c r="G97" s="120">
        <v>35</v>
      </c>
      <c r="H97" s="111">
        <v>162041</v>
      </c>
    </row>
    <row r="98" spans="2:8" ht="15" x14ac:dyDescent="0.25">
      <c r="B98" s="101"/>
      <c r="C98" s="119" t="s">
        <v>261</v>
      </c>
      <c r="D98" s="111">
        <v>815878</v>
      </c>
      <c r="E98" s="121"/>
      <c r="F98" s="119" t="s">
        <v>42</v>
      </c>
      <c r="G98" s="120">
        <v>36</v>
      </c>
      <c r="H98" s="111">
        <v>815878</v>
      </c>
    </row>
    <row r="99" spans="2:8" ht="15" x14ac:dyDescent="0.25">
      <c r="B99" s="101"/>
      <c r="C99" s="102"/>
      <c r="D99" s="121"/>
      <c r="E99" s="121"/>
      <c r="F99" s="119" t="s">
        <v>234</v>
      </c>
      <c r="G99" s="120">
        <v>37</v>
      </c>
      <c r="H99" s="120" t="s">
        <v>316</v>
      </c>
    </row>
    <row r="100" spans="2:8" ht="24" x14ac:dyDescent="0.25">
      <c r="B100" s="101"/>
      <c r="C100" s="102"/>
      <c r="D100" s="121"/>
      <c r="E100" s="121"/>
      <c r="F100" s="119" t="s">
        <v>235</v>
      </c>
      <c r="G100" s="120">
        <v>38</v>
      </c>
      <c r="H100" s="120" t="s">
        <v>316</v>
      </c>
    </row>
    <row r="101" spans="2:8" ht="15" x14ac:dyDescent="0.25">
      <c r="B101" s="101"/>
      <c r="C101" s="119" t="s">
        <v>344</v>
      </c>
      <c r="D101" s="111">
        <v>45049</v>
      </c>
      <c r="E101" s="121"/>
      <c r="F101" s="119" t="s">
        <v>345</v>
      </c>
      <c r="G101" s="120">
        <v>39</v>
      </c>
      <c r="H101" s="111">
        <v>28757</v>
      </c>
    </row>
    <row r="102" spans="2:8" ht="15" x14ac:dyDescent="0.25">
      <c r="B102" s="101"/>
      <c r="C102" s="122"/>
      <c r="D102" s="121"/>
      <c r="E102" s="121"/>
      <c r="F102" s="119" t="s">
        <v>346</v>
      </c>
      <c r="G102" s="120">
        <v>40</v>
      </c>
      <c r="H102" s="111">
        <v>16292</v>
      </c>
    </row>
    <row r="103" spans="2:8" ht="15" x14ac:dyDescent="0.25">
      <c r="B103" s="101"/>
      <c r="C103" s="102"/>
      <c r="D103" s="145">
        <v>45049</v>
      </c>
      <c r="E103" s="121"/>
      <c r="F103" s="102"/>
      <c r="G103" s="101"/>
      <c r="H103" s="145">
        <v>45049</v>
      </c>
    </row>
    <row r="104" spans="2:8" ht="13.5" thickBot="1" x14ac:dyDescent="0.25">
      <c r="B104" s="125"/>
      <c r="C104" s="123"/>
      <c r="D104" s="114">
        <v>5928347</v>
      </c>
      <c r="E104" s="125"/>
      <c r="F104" s="123"/>
      <c r="G104" s="125"/>
      <c r="H104" s="114">
        <v>5928347</v>
      </c>
    </row>
    <row r="105" spans="2:8" ht="15" x14ac:dyDescent="0.2">
      <c r="B105" s="276" t="s">
        <v>347</v>
      </c>
      <c r="C105" s="276"/>
      <c r="D105" s="103">
        <v>140888</v>
      </c>
      <c r="E105" s="121"/>
      <c r="F105" s="126" t="s">
        <v>348</v>
      </c>
      <c r="G105" s="120">
        <v>47</v>
      </c>
      <c r="H105" s="103">
        <v>140887</v>
      </c>
    </row>
    <row r="106" spans="2:8" ht="25.5" x14ac:dyDescent="0.25">
      <c r="B106" s="101"/>
      <c r="C106" s="146" t="s">
        <v>349</v>
      </c>
      <c r="D106" s="111">
        <v>134348</v>
      </c>
      <c r="E106" s="121"/>
      <c r="F106" s="119" t="s">
        <v>350</v>
      </c>
      <c r="G106" s="120">
        <v>42</v>
      </c>
      <c r="H106" s="120" t="s">
        <v>316</v>
      </c>
    </row>
    <row r="107" spans="2:8" ht="15" x14ac:dyDescent="0.25">
      <c r="B107" s="101"/>
      <c r="C107" s="146"/>
      <c r="D107" s="121"/>
      <c r="E107" s="121"/>
      <c r="F107" s="119" t="s">
        <v>351</v>
      </c>
      <c r="G107" s="120">
        <v>50</v>
      </c>
      <c r="H107" s="111">
        <v>134348</v>
      </c>
    </row>
    <row r="108" spans="2:8" ht="15" x14ac:dyDescent="0.25">
      <c r="B108" s="101"/>
      <c r="C108" s="119" t="s">
        <v>352</v>
      </c>
      <c r="D108" s="111">
        <v>6540</v>
      </c>
      <c r="E108" s="121"/>
      <c r="F108" s="119" t="s">
        <v>353</v>
      </c>
      <c r="G108" s="120">
        <v>51</v>
      </c>
      <c r="H108" s="111">
        <v>6539</v>
      </c>
    </row>
    <row r="109" spans="2:8" ht="15" x14ac:dyDescent="0.25">
      <c r="B109" s="101"/>
      <c r="C109" s="102"/>
      <c r="D109" s="121"/>
      <c r="E109" s="121"/>
      <c r="F109" s="102"/>
      <c r="G109" s="101"/>
      <c r="H109" s="121"/>
    </row>
    <row r="110" spans="2:8" ht="15.75" thickBot="1" x14ac:dyDescent="0.3">
      <c r="B110" s="101"/>
      <c r="C110" s="123"/>
      <c r="D110" s="114">
        <v>140888</v>
      </c>
      <c r="E110" s="125"/>
      <c r="F110" s="123"/>
      <c r="G110" s="125"/>
      <c r="H110" s="114">
        <v>140887</v>
      </c>
    </row>
    <row r="111" spans="2:8" ht="13.5" thickBot="1" x14ac:dyDescent="0.25">
      <c r="B111" s="125"/>
      <c r="C111" s="123"/>
      <c r="D111" s="124"/>
      <c r="E111" s="125"/>
      <c r="F111" s="123"/>
      <c r="G111" s="125"/>
      <c r="H111" s="124"/>
    </row>
    <row r="112" spans="2:8" ht="15" x14ac:dyDescent="0.2">
      <c r="B112" s="276" t="s">
        <v>354</v>
      </c>
      <c r="C112" s="276"/>
      <c r="D112" s="103">
        <v>271825</v>
      </c>
      <c r="E112" s="121"/>
      <c r="F112" s="126" t="s">
        <v>355</v>
      </c>
      <c r="G112" s="147">
        <v>43</v>
      </c>
      <c r="H112" s="103">
        <v>271825</v>
      </c>
    </row>
    <row r="113" spans="1:9" ht="15" x14ac:dyDescent="0.25">
      <c r="B113" s="101"/>
      <c r="C113" s="102"/>
      <c r="D113" s="121"/>
      <c r="E113" s="121"/>
      <c r="F113" s="102"/>
      <c r="G113" s="101"/>
      <c r="H113" s="121"/>
    </row>
    <row r="114" spans="1:9" ht="24" x14ac:dyDescent="0.25">
      <c r="B114" s="101"/>
      <c r="C114" s="119" t="s">
        <v>356</v>
      </c>
      <c r="D114" s="111">
        <v>223318</v>
      </c>
      <c r="E114" s="121"/>
      <c r="F114" s="119" t="s">
        <v>44</v>
      </c>
      <c r="G114" s="120">
        <v>44</v>
      </c>
      <c r="H114" s="111">
        <v>4438</v>
      </c>
    </row>
    <row r="115" spans="1:9" ht="24" x14ac:dyDescent="0.25">
      <c r="B115" s="101"/>
      <c r="C115" s="119" t="s">
        <v>357</v>
      </c>
      <c r="D115" s="111">
        <v>48507</v>
      </c>
      <c r="E115" s="121"/>
      <c r="F115" s="119" t="s">
        <v>45</v>
      </c>
      <c r="G115" s="120">
        <v>45</v>
      </c>
      <c r="H115" s="111">
        <v>82041</v>
      </c>
    </row>
    <row r="116" spans="1:9" ht="15" x14ac:dyDescent="0.25">
      <c r="B116" s="101"/>
      <c r="C116" s="102"/>
      <c r="D116" s="121"/>
      <c r="E116" s="121"/>
      <c r="F116" s="119" t="s">
        <v>46</v>
      </c>
      <c r="G116" s="120">
        <v>46</v>
      </c>
      <c r="H116" s="111">
        <v>47839</v>
      </c>
    </row>
    <row r="117" spans="1:9" ht="24" x14ac:dyDescent="0.25">
      <c r="B117" s="101"/>
      <c r="C117" s="102"/>
      <c r="D117" s="121"/>
      <c r="E117" s="121"/>
      <c r="F117" s="119" t="s">
        <v>47</v>
      </c>
      <c r="G117" s="120">
        <v>47</v>
      </c>
      <c r="H117" s="111">
        <v>38248</v>
      </c>
    </row>
    <row r="118" spans="1:9" ht="15" x14ac:dyDescent="0.25">
      <c r="B118" s="101"/>
      <c r="C118" s="122"/>
      <c r="D118" s="121"/>
      <c r="E118" s="121"/>
      <c r="F118" s="119" t="s">
        <v>48</v>
      </c>
      <c r="G118" s="120">
        <v>48</v>
      </c>
      <c r="H118" s="111">
        <v>16099</v>
      </c>
    </row>
    <row r="119" spans="1:9" ht="15" x14ac:dyDescent="0.25">
      <c r="B119" s="101"/>
      <c r="C119" s="122"/>
      <c r="D119" s="121"/>
      <c r="E119" s="121"/>
      <c r="F119" s="119" t="s">
        <v>49</v>
      </c>
      <c r="G119" s="120">
        <v>49</v>
      </c>
      <c r="H119" s="111">
        <v>83160</v>
      </c>
    </row>
    <row r="120" spans="1:9" ht="13.5" thickBot="1" x14ac:dyDescent="0.25">
      <c r="B120" s="125"/>
      <c r="C120" s="123"/>
      <c r="D120" s="114">
        <v>271825</v>
      </c>
      <c r="E120" s="125"/>
      <c r="F120" s="123"/>
      <c r="G120" s="125"/>
      <c r="H120" s="114">
        <v>271825</v>
      </c>
    </row>
    <row r="121" spans="1:9" ht="24" x14ac:dyDescent="0.2">
      <c r="B121" s="284"/>
      <c r="C121" s="284"/>
      <c r="D121" s="103">
        <v>422030</v>
      </c>
      <c r="E121" s="121"/>
      <c r="F121" s="126" t="s">
        <v>358</v>
      </c>
      <c r="G121" s="147">
        <v>52</v>
      </c>
      <c r="H121" s="103">
        <v>422031</v>
      </c>
    </row>
    <row r="122" spans="1:9" ht="15" x14ac:dyDescent="0.25">
      <c r="B122" s="101"/>
      <c r="C122" s="119" t="s">
        <v>359</v>
      </c>
      <c r="D122" s="111">
        <v>422030</v>
      </c>
      <c r="E122" s="121"/>
      <c r="F122" s="102"/>
      <c r="G122" s="102"/>
      <c r="H122" s="121"/>
    </row>
    <row r="123" spans="1:9" ht="15" x14ac:dyDescent="0.25">
      <c r="B123" s="101"/>
      <c r="C123" s="119" t="s">
        <v>360</v>
      </c>
      <c r="D123" s="121"/>
      <c r="E123" s="121"/>
      <c r="F123" s="102"/>
      <c r="G123" s="102"/>
      <c r="H123" s="121"/>
    </row>
    <row r="124" spans="1:9" ht="13.5" thickBot="1" x14ac:dyDescent="0.25">
      <c r="B124" s="125"/>
      <c r="C124" s="123"/>
      <c r="D124" s="114">
        <v>422030</v>
      </c>
      <c r="E124" s="125"/>
      <c r="F124" s="123"/>
      <c r="G124" s="125"/>
      <c r="H124" s="139">
        <v>422031</v>
      </c>
    </row>
    <row r="125" spans="1:9" ht="13.5" thickBot="1" x14ac:dyDescent="0.25">
      <c r="B125" s="125"/>
      <c r="C125" s="142" t="s">
        <v>361</v>
      </c>
      <c r="D125" s="143">
        <v>6763090</v>
      </c>
      <c r="E125" s="124"/>
      <c r="F125" s="142" t="s">
        <v>361</v>
      </c>
      <c r="G125" s="124"/>
      <c r="H125" s="144">
        <v>6763090</v>
      </c>
    </row>
    <row r="127" spans="1:9" x14ac:dyDescent="0.2">
      <c r="A127" s="285" t="s">
        <v>362</v>
      </c>
      <c r="B127" s="285"/>
      <c r="C127" s="285"/>
      <c r="D127" s="285"/>
      <c r="E127" s="285"/>
      <c r="F127" s="285"/>
      <c r="G127" s="285"/>
      <c r="H127" s="285"/>
      <c r="I127" s="285"/>
    </row>
    <row r="129" spans="2:8" x14ac:dyDescent="0.2">
      <c r="B129" s="278"/>
      <c r="C129" s="278" t="s">
        <v>363</v>
      </c>
      <c r="D129" s="280" t="s">
        <v>293</v>
      </c>
      <c r="E129" s="282"/>
      <c r="F129" s="278" t="s">
        <v>364</v>
      </c>
      <c r="G129" s="274" t="s">
        <v>172</v>
      </c>
      <c r="H129" s="98" t="s">
        <v>295</v>
      </c>
    </row>
    <row r="130" spans="2:8" ht="13.5" thickBot="1" x14ac:dyDescent="0.25">
      <c r="B130" s="279"/>
      <c r="C130" s="279"/>
      <c r="D130" s="281"/>
      <c r="E130" s="283"/>
      <c r="F130" s="279"/>
      <c r="G130" s="275"/>
      <c r="H130" s="100" t="s">
        <v>296</v>
      </c>
    </row>
    <row r="131" spans="2:8" ht="15" x14ac:dyDescent="0.2">
      <c r="B131" s="276" t="s">
        <v>365</v>
      </c>
      <c r="C131" s="276"/>
      <c r="D131" s="103">
        <v>999159</v>
      </c>
      <c r="E131" s="121"/>
      <c r="F131" s="126" t="s">
        <v>366</v>
      </c>
      <c r="G131" s="120">
        <v>1</v>
      </c>
      <c r="H131" s="103">
        <v>999159</v>
      </c>
    </row>
    <row r="132" spans="2:8" ht="15" x14ac:dyDescent="0.25">
      <c r="B132" s="101"/>
      <c r="C132" s="119" t="s">
        <v>367</v>
      </c>
      <c r="D132" s="111">
        <v>673012</v>
      </c>
      <c r="E132" s="121"/>
      <c r="F132" s="119" t="s">
        <v>368</v>
      </c>
      <c r="G132" s="120">
        <v>2</v>
      </c>
      <c r="H132" s="111">
        <v>673012</v>
      </c>
    </row>
    <row r="133" spans="2:8" ht="15" x14ac:dyDescent="0.25">
      <c r="B133" s="101"/>
      <c r="C133" s="119" t="s">
        <v>369</v>
      </c>
      <c r="D133" s="111">
        <v>326147</v>
      </c>
      <c r="E133" s="121"/>
      <c r="F133" s="119" t="s">
        <v>370</v>
      </c>
      <c r="G133" s="120">
        <v>8</v>
      </c>
      <c r="H133" s="111">
        <v>326147</v>
      </c>
    </row>
    <row r="134" spans="2:8" ht="15" x14ac:dyDescent="0.25">
      <c r="B134" s="101"/>
      <c r="C134" s="122"/>
      <c r="D134" s="101"/>
      <c r="E134" s="121"/>
      <c r="F134" s="102"/>
      <c r="G134" s="101"/>
      <c r="H134" s="101"/>
    </row>
    <row r="135" spans="2:8" ht="15.75" thickBot="1" x14ac:dyDescent="0.25">
      <c r="B135" s="125"/>
      <c r="C135" s="122"/>
      <c r="D135" s="114">
        <v>999159</v>
      </c>
      <c r="E135" s="125"/>
      <c r="F135" s="123"/>
      <c r="G135" s="123"/>
      <c r="H135" s="114">
        <v>999159</v>
      </c>
    </row>
    <row r="136" spans="2:8" ht="13.5" thickBot="1" x14ac:dyDescent="0.25">
      <c r="B136" s="277" t="s">
        <v>371</v>
      </c>
      <c r="C136" s="277"/>
      <c r="D136" s="149">
        <v>1084830</v>
      </c>
      <c r="E136" s="148"/>
      <c r="F136" s="126" t="s">
        <v>372</v>
      </c>
      <c r="G136" s="150">
        <v>12</v>
      </c>
      <c r="H136" s="149">
        <v>1084829</v>
      </c>
    </row>
    <row r="137" spans="2:8" ht="15" x14ac:dyDescent="0.25">
      <c r="B137" s="101"/>
      <c r="C137" s="129" t="s">
        <v>373</v>
      </c>
      <c r="D137" s="151">
        <v>506885</v>
      </c>
      <c r="E137" s="130"/>
      <c r="F137" s="131" t="s">
        <v>374</v>
      </c>
      <c r="G137" s="152">
        <v>16</v>
      </c>
      <c r="H137" s="151">
        <v>495216</v>
      </c>
    </row>
    <row r="138" spans="2:8" ht="24" x14ac:dyDescent="0.25">
      <c r="B138" s="101"/>
      <c r="C138" s="119" t="s">
        <v>375</v>
      </c>
      <c r="D138" s="111">
        <v>-11669</v>
      </c>
      <c r="E138" s="121"/>
      <c r="F138" s="102"/>
      <c r="G138" s="102"/>
      <c r="H138" s="101"/>
    </row>
    <row r="139" spans="2:8" ht="15.75" thickBot="1" x14ac:dyDescent="0.3">
      <c r="B139" s="102"/>
      <c r="C139" s="123"/>
      <c r="D139" s="114">
        <v>495216</v>
      </c>
      <c r="E139" s="125"/>
      <c r="F139" s="123"/>
      <c r="G139" s="123"/>
      <c r="H139" s="114">
        <v>495216</v>
      </c>
    </row>
    <row r="140" spans="2:8" ht="15" x14ac:dyDescent="0.25">
      <c r="B140" s="101"/>
      <c r="C140" s="122"/>
      <c r="D140" s="149">
        <v>469385</v>
      </c>
      <c r="E140" s="121"/>
      <c r="F140" s="102"/>
      <c r="G140" s="102"/>
      <c r="H140" s="149">
        <v>481053</v>
      </c>
    </row>
    <row r="141" spans="2:8" ht="15" x14ac:dyDescent="0.25">
      <c r="B141" s="102"/>
      <c r="C141" s="119" t="s">
        <v>376</v>
      </c>
      <c r="D141" s="111">
        <v>469385</v>
      </c>
      <c r="E141" s="101"/>
      <c r="F141" s="119" t="s">
        <v>377</v>
      </c>
      <c r="G141" s="120">
        <v>13</v>
      </c>
      <c r="H141" s="111">
        <v>293276</v>
      </c>
    </row>
    <row r="142" spans="2:8" ht="24" x14ac:dyDescent="0.25">
      <c r="B142" s="101"/>
      <c r="C142" s="119" t="s">
        <v>378</v>
      </c>
      <c r="D142" s="111">
        <v>11669</v>
      </c>
      <c r="E142" s="101"/>
      <c r="F142" s="119" t="s">
        <v>73</v>
      </c>
      <c r="G142" s="120">
        <v>21</v>
      </c>
      <c r="H142" s="111">
        <v>138984</v>
      </c>
    </row>
    <row r="143" spans="2:8" ht="15" x14ac:dyDescent="0.25">
      <c r="B143" s="101"/>
      <c r="C143" s="102"/>
      <c r="D143" s="101"/>
      <c r="E143" s="101"/>
      <c r="F143" s="119" t="s">
        <v>379</v>
      </c>
      <c r="G143" s="120">
        <v>22</v>
      </c>
      <c r="H143" s="111">
        <v>8700</v>
      </c>
    </row>
    <row r="144" spans="2:8" ht="15" x14ac:dyDescent="0.25">
      <c r="B144" s="101"/>
      <c r="C144" s="102"/>
      <c r="D144" s="101"/>
      <c r="E144" s="101"/>
      <c r="F144" s="119" t="s">
        <v>77</v>
      </c>
      <c r="G144" s="120">
        <v>26</v>
      </c>
      <c r="H144" s="111">
        <v>40093</v>
      </c>
    </row>
    <row r="145" spans="2:8" ht="15.75" thickBot="1" x14ac:dyDescent="0.3">
      <c r="B145" s="102"/>
      <c r="C145" s="123"/>
      <c r="D145" s="114">
        <v>481054</v>
      </c>
      <c r="E145" s="125"/>
      <c r="F145" s="123"/>
      <c r="G145" s="123"/>
      <c r="H145" s="114">
        <v>481053</v>
      </c>
    </row>
    <row r="146" spans="2:8" ht="15" x14ac:dyDescent="0.25">
      <c r="B146" s="101"/>
      <c r="C146" s="148" t="s">
        <v>380</v>
      </c>
      <c r="D146" s="149">
        <v>108560</v>
      </c>
      <c r="E146" s="121"/>
      <c r="F146" s="119" t="s">
        <v>72</v>
      </c>
      <c r="G146" s="150">
        <v>20</v>
      </c>
      <c r="H146" s="149">
        <v>108560</v>
      </c>
    </row>
    <row r="147" spans="2:8" ht="13.5" thickBot="1" x14ac:dyDescent="0.25">
      <c r="B147" s="125"/>
      <c r="C147" s="123"/>
      <c r="D147" s="124"/>
      <c r="E147" s="125"/>
      <c r="F147" s="123"/>
      <c r="G147" s="123"/>
      <c r="H147" s="124"/>
    </row>
    <row r="148" spans="2:8" ht="15" x14ac:dyDescent="0.25">
      <c r="B148" s="276" t="s">
        <v>381</v>
      </c>
      <c r="C148" s="276"/>
      <c r="D148" s="149">
        <v>101963</v>
      </c>
      <c r="E148" s="101"/>
      <c r="F148" s="119" t="s">
        <v>381</v>
      </c>
      <c r="G148" s="101"/>
      <c r="H148" s="149">
        <v>101962</v>
      </c>
    </row>
    <row r="149" spans="2:8" ht="15" x14ac:dyDescent="0.25">
      <c r="B149" s="101"/>
      <c r="C149" s="153" t="s">
        <v>382</v>
      </c>
      <c r="D149" s="111">
        <v>95710</v>
      </c>
      <c r="E149" s="101"/>
      <c r="F149" s="119" t="s">
        <v>383</v>
      </c>
      <c r="G149" s="120">
        <v>27</v>
      </c>
      <c r="H149" s="111">
        <v>106063</v>
      </c>
    </row>
    <row r="150" spans="2:8" ht="15" x14ac:dyDescent="0.25">
      <c r="B150" s="101"/>
      <c r="C150" s="153" t="s">
        <v>384</v>
      </c>
      <c r="D150" s="111">
        <v>-4039</v>
      </c>
      <c r="E150" s="101"/>
      <c r="F150" s="119" t="s">
        <v>385</v>
      </c>
      <c r="G150" s="120">
        <v>34</v>
      </c>
      <c r="H150" s="111">
        <v>-4101</v>
      </c>
    </row>
    <row r="151" spans="2:8" ht="15" x14ac:dyDescent="0.25">
      <c r="B151" s="101"/>
      <c r="C151" s="153" t="s">
        <v>386</v>
      </c>
      <c r="D151" s="111">
        <v>10332</v>
      </c>
      <c r="E151" s="101"/>
      <c r="F151" s="102"/>
      <c r="G151" s="101"/>
      <c r="H151" s="101"/>
    </row>
    <row r="152" spans="2:8" ht="15" x14ac:dyDescent="0.25">
      <c r="B152" s="101"/>
      <c r="C152" s="153" t="s">
        <v>387</v>
      </c>
      <c r="D152" s="120">
        <v>-40</v>
      </c>
      <c r="E152" s="101"/>
      <c r="F152" s="102"/>
      <c r="G152" s="101"/>
      <c r="H152" s="101"/>
    </row>
    <row r="153" spans="2:8" ht="15.75" thickBot="1" x14ac:dyDescent="0.3">
      <c r="B153" s="125"/>
      <c r="C153" s="154"/>
      <c r="D153" s="101"/>
      <c r="E153" s="125"/>
      <c r="F153" s="123"/>
      <c r="G153" s="125"/>
      <c r="H153" s="125"/>
    </row>
    <row r="154" spans="2:8" ht="13.5" thickBot="1" x14ac:dyDescent="0.25">
      <c r="B154" s="272" t="s">
        <v>388</v>
      </c>
      <c r="C154" s="272"/>
      <c r="D154" s="155">
        <v>16292</v>
      </c>
      <c r="E154" s="124"/>
      <c r="F154" s="142" t="s">
        <v>389</v>
      </c>
      <c r="G154" s="134">
        <v>43</v>
      </c>
      <c r="H154" s="156">
        <v>16292</v>
      </c>
    </row>
    <row r="155" spans="2:8" ht="13.5" thickBot="1" x14ac:dyDescent="0.25">
      <c r="B155" s="272" t="s">
        <v>390</v>
      </c>
      <c r="C155" s="272"/>
      <c r="D155" s="157" t="s">
        <v>316</v>
      </c>
      <c r="E155" s="124"/>
      <c r="F155" s="142" t="s">
        <v>90</v>
      </c>
      <c r="G155" s="134">
        <v>44</v>
      </c>
      <c r="H155" s="157" t="s">
        <v>316</v>
      </c>
    </row>
    <row r="156" spans="2:8" ht="13.5" thickBot="1" x14ac:dyDescent="0.25">
      <c r="B156" s="272" t="s">
        <v>391</v>
      </c>
      <c r="C156" s="272"/>
      <c r="D156" s="156">
        <v>16292</v>
      </c>
      <c r="E156" s="124"/>
      <c r="F156" s="142" t="s">
        <v>392</v>
      </c>
      <c r="G156" s="134">
        <v>45</v>
      </c>
      <c r="H156" s="156">
        <v>16292</v>
      </c>
    </row>
    <row r="157" spans="2:8" ht="15.75" thickBot="1" x14ac:dyDescent="0.3">
      <c r="B157" s="272" t="s">
        <v>393</v>
      </c>
      <c r="C157" s="272"/>
      <c r="D157" s="158"/>
      <c r="E157" s="101"/>
      <c r="F157" s="142"/>
      <c r="G157" s="138"/>
      <c r="H157" s="158"/>
    </row>
    <row r="158" spans="2:8" ht="48" x14ac:dyDescent="0.25">
      <c r="B158" s="138"/>
      <c r="C158" s="119" t="s">
        <v>394</v>
      </c>
      <c r="D158" s="159" t="s">
        <v>316</v>
      </c>
      <c r="E158" s="101"/>
      <c r="F158" s="119" t="s">
        <v>164</v>
      </c>
      <c r="G158" s="120">
        <v>48</v>
      </c>
      <c r="H158" s="159" t="s">
        <v>316</v>
      </c>
    </row>
    <row r="159" spans="2:8" ht="36.75" thickBot="1" x14ac:dyDescent="0.3">
      <c r="B159" s="101"/>
      <c r="C159" s="123" t="s">
        <v>395</v>
      </c>
      <c r="D159" s="160" t="s">
        <v>316</v>
      </c>
      <c r="E159" s="101"/>
      <c r="F159" s="148" t="s">
        <v>396</v>
      </c>
      <c r="G159" s="120">
        <v>51</v>
      </c>
      <c r="H159" s="160" t="s">
        <v>316</v>
      </c>
    </row>
    <row r="160" spans="2:8" ht="15.75" thickBot="1" x14ac:dyDescent="0.3">
      <c r="B160" s="273" t="s">
        <v>393</v>
      </c>
      <c r="C160" s="273"/>
      <c r="D160" s="157" t="s">
        <v>316</v>
      </c>
      <c r="E160" s="101"/>
      <c r="F160" s="136" t="s">
        <v>397</v>
      </c>
      <c r="G160" s="134">
        <v>52</v>
      </c>
      <c r="H160" s="157" t="s">
        <v>316</v>
      </c>
    </row>
    <row r="161" spans="2:8" ht="13.5" thickBot="1" x14ac:dyDescent="0.25">
      <c r="B161" s="272" t="s">
        <v>398</v>
      </c>
      <c r="C161" s="272"/>
      <c r="D161" s="156">
        <v>16292</v>
      </c>
      <c r="E161" s="135"/>
      <c r="F161" s="142" t="s">
        <v>399</v>
      </c>
      <c r="G161" s="134">
        <v>53</v>
      </c>
      <c r="H161" s="156">
        <v>16292</v>
      </c>
    </row>
  </sheetData>
  <mergeCells count="32">
    <mergeCell ref="A1:I40"/>
    <mergeCell ref="A42:I42"/>
    <mergeCell ref="B44:C45"/>
    <mergeCell ref="D44:D45"/>
    <mergeCell ref="E44:E45"/>
    <mergeCell ref="F44:F45"/>
    <mergeCell ref="G44:G45"/>
    <mergeCell ref="B46:C46"/>
    <mergeCell ref="B47:C47"/>
    <mergeCell ref="F60:F61"/>
    <mergeCell ref="B71:C71"/>
    <mergeCell ref="B89:C89"/>
    <mergeCell ref="B91:C91"/>
    <mergeCell ref="B105:C105"/>
    <mergeCell ref="B112:C112"/>
    <mergeCell ref="B121:C121"/>
    <mergeCell ref="A127:I127"/>
    <mergeCell ref="G129:G130"/>
    <mergeCell ref="B131:C131"/>
    <mergeCell ref="B136:C136"/>
    <mergeCell ref="B148:C148"/>
    <mergeCell ref="B154:C154"/>
    <mergeCell ref="B129:B130"/>
    <mergeCell ref="C129:C130"/>
    <mergeCell ref="D129:D130"/>
    <mergeCell ref="E129:E130"/>
    <mergeCell ref="F129:F130"/>
    <mergeCell ref="B155:C155"/>
    <mergeCell ref="B156:C156"/>
    <mergeCell ref="B157:C157"/>
    <mergeCell ref="B160:C160"/>
    <mergeCell ref="B161:C16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2024-07-24T09:09:48Z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