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aveExternalLinkValues="0" codeName="ThisWorkbook" defaultThemeVersion="124226"/>
  <mc:AlternateContent xmlns:mc="http://schemas.openxmlformats.org/markup-compatibility/2006">
    <mc:Choice Requires="x15">
      <x15ac:absPath xmlns:x15ac="http://schemas.microsoft.com/office/spreadsheetml/2010/11/ac" url="https://sigmabc-my.sharepoint.com/personal/martina_butkovic_sigmabc_eu/Documents/Documents/Klijenti/ZSE/2025/Izvještaji/03-2025/Konsolidirani FI/HANFA/TFI/"/>
    </mc:Choice>
  </mc:AlternateContent>
  <xr:revisionPtr revIDLastSave="0" documentId="8_{EE1C4612-B1CA-4E8C-B4D2-C1F6EED1D7C3}" xr6:coauthVersionLast="47" xr6:coauthVersionMax="47" xr10:uidLastSave="{00000000-0000-0000-0000-000000000000}"/>
  <workbookProtection workbookPassword="CA29" lockStructure="1"/>
  <bookViews>
    <workbookView xWindow="-120" yWindow="-120" windowWidth="29040" windowHeight="15720" activeTab="3"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3" i="20"/>
  <c r="H37" i="20"/>
  <c r="H32" i="20"/>
  <c r="H28" i="20"/>
  <c r="H21" i="20"/>
  <c r="H15" i="20"/>
  <c r="I37" i="20" l="1"/>
  <c r="M7" i="22" l="1"/>
  <c r="M8" i="22"/>
  <c r="F9" i="22"/>
  <c r="L9" i="22"/>
  <c r="L26" i="22"/>
  <c r="J26" i="22"/>
  <c r="E26" i="22"/>
  <c r="D26" i="22"/>
  <c r="I49" i="21"/>
  <c r="I45" i="21"/>
  <c r="I39" i="21"/>
  <c r="I31" i="21"/>
  <c r="I34" i="21" s="1"/>
  <c r="I25" i="21"/>
  <c r="I28" i="21" s="1"/>
  <c r="H19" i="21"/>
  <c r="I12" i="21"/>
  <c r="I32" i="20"/>
  <c r="H37" i="18" l="1"/>
  <c r="H65" i="18" l="1"/>
  <c r="H64" i="18" s="1"/>
  <c r="H61" i="18"/>
  <c r="H15" i="19" l="1"/>
  <c r="H20" i="19" l="1"/>
  <c r="H41" i="19"/>
  <c r="I15" i="19"/>
  <c r="H23" i="19"/>
  <c r="I23" i="19"/>
  <c r="I9" i="19"/>
  <c r="H34" i="19"/>
  <c r="H9" i="19"/>
  <c r="H8" i="19" s="1"/>
  <c r="H59" i="19"/>
  <c r="I20" i="19"/>
  <c r="I41" i="19"/>
  <c r="I59" i="19"/>
  <c r="I34" i="19"/>
  <c r="I8" i="19" l="1"/>
  <c r="I47" i="19" s="1"/>
  <c r="H47" i="19"/>
  <c r="H19" i="19" l="1"/>
  <c r="H48" i="19" s="1"/>
  <c r="H50" i="19" s="1"/>
  <c r="H52" i="19" l="1"/>
  <c r="H60" i="19" s="1"/>
  <c r="H63" i="19" s="1"/>
  <c r="I19" i="19"/>
  <c r="I48" i="19" s="1"/>
  <c r="I50" i="19" s="1"/>
  <c r="I52" i="19" s="1"/>
  <c r="I60" i="19" s="1"/>
  <c r="I63" i="19" s="1"/>
  <c r="E13" i="22" l="1"/>
  <c r="J13" i="22"/>
  <c r="C13" i="22"/>
  <c r="L13" i="22"/>
  <c r="D13" i="22"/>
  <c r="G26" i="22" l="1"/>
  <c r="F26" i="22" l="1"/>
  <c r="M24"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F31" i="22" s="1"/>
  <c r="J22" i="22"/>
  <c r="D22" i="22" l="1"/>
  <c r="D31" i="22" s="1"/>
  <c r="G22" i="22" l="1"/>
  <c r="G31" i="22" s="1"/>
  <c r="E22" i="22"/>
  <c r="E31" i="22" s="1"/>
  <c r="M20" i="22" l="1"/>
  <c r="K13" i="22" l="1"/>
  <c r="M10" i="22"/>
  <c r="C22" i="22"/>
  <c r="C31" i="22" s="1"/>
  <c r="M13" i="22" l="1"/>
  <c r="K18" i="22"/>
  <c r="M18" i="22" s="1"/>
  <c r="M19" i="22"/>
  <c r="M21" i="22" l="1"/>
  <c r="K22" i="22"/>
  <c r="M22" i="22" s="1"/>
  <c r="J31" i="22" l="1"/>
  <c r="M30" i="22"/>
  <c r="G33" i="22" l="1"/>
  <c r="F33" i="22"/>
  <c r="I28" i="18"/>
  <c r="D33" i="22"/>
  <c r="I10" i="18" l="1"/>
  <c r="E33" i="22"/>
  <c r="I40" i="18"/>
  <c r="C33" i="22"/>
  <c r="K23" i="19" l="1"/>
  <c r="K9" i="19"/>
  <c r="J9" i="19"/>
  <c r="J23" i="19"/>
  <c r="I22" i="18"/>
  <c r="I21" i="18" s="1"/>
  <c r="I16" i="18" l="1"/>
  <c r="I51" i="18"/>
  <c r="I8" i="18" l="1"/>
  <c r="I34" i="18" s="1"/>
  <c r="I28" i="20"/>
  <c r="K34" i="19" l="1"/>
  <c r="J34" i="19"/>
  <c r="K41" i="19" l="1"/>
  <c r="J41" i="19"/>
  <c r="I43" i="20" l="1"/>
  <c r="K59" i="19" l="1"/>
  <c r="J59" i="19"/>
  <c r="I26" i="22" l="1"/>
  <c r="M25" i="22"/>
  <c r="I33" i="22"/>
  <c r="I31" i="22" l="1"/>
  <c r="H33" i="22" l="1"/>
  <c r="K15" i="19" l="1"/>
  <c r="K8" i="19" s="1"/>
  <c r="K47" i="19" s="1"/>
  <c r="J15" i="19"/>
  <c r="J8" i="19" s="1"/>
  <c r="J47" i="19" s="1"/>
  <c r="K20" i="19" l="1"/>
  <c r="K19" i="19" s="1"/>
  <c r="K48" i="19" s="1"/>
  <c r="K50" i="19" s="1"/>
  <c r="K52" i="19" s="1"/>
  <c r="K60" i="19" s="1"/>
  <c r="K63" i="19" s="1"/>
  <c r="J20" i="19"/>
  <c r="J19" i="19" s="1"/>
  <c r="J48" i="19" s="1"/>
  <c r="J50" i="19" s="1"/>
  <c r="J33" i="22" l="1"/>
  <c r="J52" i="19"/>
  <c r="J60" i="19" s="1"/>
  <c r="J63" i="19" s="1"/>
  <c r="K33" i="22" l="1"/>
  <c r="M33" i="22" s="1"/>
  <c r="I37" i="18"/>
  <c r="M23" i="22"/>
  <c r="K26" i="22"/>
  <c r="K31" i="22" l="1"/>
  <c r="M31" i="22" s="1"/>
  <c r="M26" i="22"/>
  <c r="I65" i="18"/>
  <c r="I64" i="18" s="1"/>
  <c r="I15" i="20" l="1"/>
  <c r="H47" i="20" l="1"/>
  <c r="I61" i="18" l="1"/>
  <c r="I21" i="20" l="1"/>
  <c r="I47" i="20" l="1"/>
</calcChain>
</file>

<file path=xl/sharedStrings.xml><?xml version="1.0" encoding="utf-8"?>
<sst xmlns="http://schemas.openxmlformats.org/spreadsheetml/2006/main" count="349" uniqueCount="293">
  <si>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</si>
  <si>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</si>
  <si>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</si>
  <si>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</si>
  <si>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</si>
  <si>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</si>
  <si>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</si>
  <si>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</si>
  <si>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</si>
  <si>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</si>
  <si>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</si>
  <si>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</si>
  <si>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</si>
  <si>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</si>
  <si>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</si>
  <si>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</si>
  <si>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</si>
  <si>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</si>
  <si>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</si>
  <si>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</si>
  <si>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</si>
  <si>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</si>
  <si>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</si>
  <si>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</si>
  <si>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</si>
  <si>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</si>
  <si>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</si>
  <si>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</si>
  <si>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</si>
  <si>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</si>
  <si>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</si>
  <si>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</si>
  <si>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</si>
  <si>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</si>
  <si>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</si>
  <si>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</si>
  <si>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</si>
  <si>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</si>
  <si>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</si>
  <si>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</si>
  <si>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</si>
  <si>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</si>
  <si>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</si>
  <si>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</si>
  <si>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</si>
  <si>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</si>
  <si>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</si>
  <si>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</si>
  <si>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</si>
  <si>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</si>
  <si>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</si>
  <si>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</si>
  <si>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</si>
  <si>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</si>
  <si>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</si>
  <si>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</si>
  <si>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</si>
  <si>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</si>
  <si>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</si>
  <si>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</si>
  <si>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</si>
  <si>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</si>
  <si>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</si>
  <si>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</si>
  <si>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</si>
  <si>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</si>
  <si>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</si>
  <si>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</si>
  <si>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</si>
  <si>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</si>
  <si>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</si>
  <si>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</si>
  <si>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</si>
  <si>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</si>
  <si>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</si>
  <si>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</si>
  <si>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</si>
  <si>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</si>
  <si>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</si>
  <si>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</si>
  <si>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</si>
  <si>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</si>
  <si>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</si>
  <si>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</si>
  <si>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</si>
  <si>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</si>
  <si>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</si>
  <si>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</si>
  <si>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</si>
  <si>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</si>
  <si>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</si>
  <si>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</si>
  <si>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</si>
  <si>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</si>
  <si>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</si>
  <si>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</si>
  <si>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</si>
  <si>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</si>
  <si>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</si>
  <si>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</si>
  <si>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</si>
  <si>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</si>
  <si>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</si>
  <si>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</si>
  <si>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</si>
  <si>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</si>
  <si>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</si>
  <si>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</si>
  <si>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</si>
  <si>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</si>
  <si>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</si>
  <si>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</si>
  <si>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</si>
  <si>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</si>
  <si>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</si>
  <si>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</si>
  <si>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</si>
  <si>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</si>
  <si>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</si>
  <si>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</si>
  <si>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</si>
  <si>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</si>
  <si>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</si>
  <si>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</si>
  <si>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</si>
  <si>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</si>
  <si>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</si>
  <si>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</si>
  <si>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</si>
  <si>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</si>
  <si>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</si>
  <si>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</si>
  <si>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</si>
  <si>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</si>
  <si>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</si>
  <si>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</si>
  <si>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</si>
  <si>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</si>
  <si>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</si>
  <si>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</si>
  <si>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</si>
  <si>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</si>
  <si>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</si>
  <si>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</si>
  <si>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</si>
  <si>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</si>
  <si>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</si>
  <si>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</si>
  <si>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</si>
  <si>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</si>
  <si>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</si>
  <si>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</si>
  <si>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</si>
  <si>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</si>
  <si>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</si>
  <si>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</si>
  <si>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</si>
  <si>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</si>
  <si>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</si>
  <si>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</si>
  <si>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</si>
  <si>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</si>
  <si>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</si>
  <si>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</si>
  <si>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</si>
  <si>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</si>
  <si>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</si>
  <si>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</si>
  <si>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</si>
  <si>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</si>
  <si>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</si>
  <si>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</si>
  <si>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</si>
  <si>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</si>
  <si>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</si>
  <si>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</si>
  <si>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</si>
  <si>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</si>
  <si>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</si>
  <si>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</si>
  <si>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</si>
  <si>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</si>
  <si>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</si>
  <si>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</si>
  <si>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</si>
  <si>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</si>
  <si>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</si>
  <si>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</si>
  <si>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</si>
  <si>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</si>
  <si>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</si>
  <si>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</si>
  <si>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</si>
  <si>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</si>
  <si>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</si>
  <si>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</si>
  <si>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</si>
  <si>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</si>
  <si>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</si>
  <si>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</si>
  <si>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</si>
  <si>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</si>
  <si>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</si>
  <si>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</si>
  <si>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</si>
  <si>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</si>
  <si>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</si>
  <si>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</si>
  <si>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</si>
  <si>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</si>
  <si>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</si>
  <si>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</si>
  <si>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</si>
  <si>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</si>
  <si>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</si>
  <si>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</si>
  <si>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</si>
  <si>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</si>
  <si>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</si>
  <si>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</si>
  <si>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</si>
  <si>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</si>
  <si>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</si>
  <si>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</si>
  <si>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</si>
  <si>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</si>
  <si>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</si>
  <si>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</si>
  <si>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</si>
  <si>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</si>
  <si>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</si>
  <si>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</si>
  <si>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</si>
  <si>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</si>
  <si>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</si>
  <si>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</si>
  <si>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</si>
  <si>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</si>
  <si>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</si>
  <si>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</si>
  <si>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</si>
  <si>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</si>
  <si>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</si>
  <si>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</si>
  <si>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</si>
  <si>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</si>
  <si>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</si>
  <si>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</si>
  <si>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</si>
  <si>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</si>
  <si>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</si>
  <si>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</si>
  <si>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</si>
  <si>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</si>
  <si>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</si>
  <si>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</si>
  <si>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</si>
  <si>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</si>
  <si>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</si>
  <si>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</si>
  <si>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</si>
  <si>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</si>
  <si>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</si>
  <si>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</si>
  <si>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</si>
  <si>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</si>
  <si>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</si>
  <si>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</si>
  <si>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</si>
  <si>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</si>
  <si>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</si>
  <si>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</si>
  <si>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</si>
  <si>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</si>
  <si>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</si>
  <si>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</si>
  <si>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</si>
  <si>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</si>
  <si>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</si>
  <si>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</si>
  <si>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</si>
  <si>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</si>
  <si>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</si>
  <si>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</si>
  <si>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</si>
  <si>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</si>
  <si>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</si>
  <si>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</si>
  <si>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</si>
  <si>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</si>
  <si>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Ljubljana, Slovenija</t>
  </si>
  <si>
    <t>stanje na dan 31.3.2025</t>
  </si>
  <si>
    <t>u razdoblju 1.1. do 31.3.2025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</si>
</sst>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15">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3" fillId="9" borderId="2" xfId="4" applyFont="1" applyFill="1" applyBorder="1" applyAlignment="1" applyProtection="1">
      <alignment horizontal="center"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10"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8" t="s">
        <v>183</v>
      </c>
      <c r="B1" s="149"/>
      <c r="C1" s="149"/>
      <c r="D1" s="42"/>
      <c r="E1" s="42"/>
      <c r="F1" s="42"/>
      <c r="G1" s="42"/>
      <c r="H1" s="42"/>
      <c r="I1" s="42"/>
      <c r="J1" s="43"/>
    </row>
    <row r="2" spans="1:10" ht="14.45" customHeight="1" x14ac:dyDescent="0.25">
      <c r="A2" s="150" t="s">
        <v>199</v>
      </c>
      <c r="B2" s="151"/>
      <c r="C2" s="151"/>
      <c r="D2" s="151"/>
      <c r="E2" s="151"/>
      <c r="F2" s="151"/>
      <c r="G2" s="151"/>
      <c r="H2" s="151"/>
      <c r="I2" s="151"/>
      <c r="J2" s="152"/>
    </row>
    <row r="3" spans="1:10" x14ac:dyDescent="0.25">
      <c r="A3" s="45"/>
      <c r="B3" s="46"/>
      <c r="C3" s="46"/>
      <c r="D3" s="46"/>
      <c r="E3" s="46"/>
      <c r="F3" s="46"/>
      <c r="G3" s="46"/>
      <c r="H3" s="46"/>
      <c r="I3" s="46"/>
      <c r="J3" s="47"/>
    </row>
    <row r="4" spans="1:10" ht="33.6" customHeight="1" x14ac:dyDescent="0.25">
      <c r="A4" s="153" t="s">
        <v>184</v>
      </c>
      <c r="B4" s="154"/>
      <c r="C4" s="154"/>
      <c r="D4" s="154"/>
      <c r="E4" s="155">
        <v>45658</v>
      </c>
      <c r="F4" s="156"/>
      <c r="G4" s="48" t="s">
        <v>0</v>
      </c>
      <c r="H4" s="155">
        <v>45747</v>
      </c>
      <c r="I4" s="156"/>
      <c r="J4" s="49"/>
    </row>
    <row r="5" spans="1:10" s="50" customFormat="1" ht="10.15" customHeight="1" x14ac:dyDescent="0.25">
      <c r="A5" s="157"/>
      <c r="B5" s="158"/>
      <c r="C5" s="158"/>
      <c r="D5" s="158"/>
      <c r="E5" s="158"/>
      <c r="F5" s="158"/>
      <c r="G5" s="158"/>
      <c r="H5" s="158"/>
      <c r="I5" s="158"/>
      <c r="J5" s="159"/>
    </row>
    <row r="6" spans="1:10" ht="20.45" customHeight="1" x14ac:dyDescent="0.25">
      <c r="A6" s="51"/>
      <c r="B6" s="52" t="s">
        <v>206</v>
      </c>
      <c r="C6" s="53"/>
      <c r="D6" s="53"/>
      <c r="E6" s="59">
        <v>2025</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4" t="s">
        <v>208</v>
      </c>
      <c r="B10" s="145"/>
      <c r="C10" s="145"/>
      <c r="D10" s="145"/>
      <c r="E10" s="145"/>
      <c r="F10" s="145"/>
      <c r="G10" s="145"/>
      <c r="H10" s="145"/>
      <c r="I10" s="145"/>
      <c r="J10" s="61"/>
    </row>
    <row r="11" spans="1:10" ht="24.6" customHeight="1" x14ac:dyDescent="0.25">
      <c r="A11" s="132" t="s">
        <v>185</v>
      </c>
      <c r="B11" s="146"/>
      <c r="C11" s="138" t="s">
        <v>274</v>
      </c>
      <c r="D11" s="139"/>
      <c r="E11" s="62"/>
      <c r="F11" s="99" t="s">
        <v>209</v>
      </c>
      <c r="G11" s="142"/>
      <c r="H11" s="116" t="s">
        <v>275</v>
      </c>
      <c r="I11" s="117"/>
      <c r="J11" s="63"/>
    </row>
    <row r="12" spans="1:10" ht="14.45" customHeight="1" x14ac:dyDescent="0.25">
      <c r="A12" s="64"/>
      <c r="B12" s="65"/>
      <c r="C12" s="65"/>
      <c r="D12" s="65"/>
      <c r="E12" s="147"/>
      <c r="F12" s="147"/>
      <c r="G12" s="147"/>
      <c r="H12" s="147"/>
      <c r="I12" s="66"/>
      <c r="J12" s="63"/>
    </row>
    <row r="13" spans="1:10" ht="21" customHeight="1" x14ac:dyDescent="0.25">
      <c r="A13" s="98" t="s">
        <v>200</v>
      </c>
      <c r="B13" s="142"/>
      <c r="C13" s="138" t="s">
        <v>276</v>
      </c>
      <c r="D13" s="139"/>
      <c r="E13" s="160"/>
      <c r="F13" s="147"/>
      <c r="G13" s="147"/>
      <c r="H13" s="147"/>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42"/>
      <c r="C15" s="138" t="s">
        <v>277</v>
      </c>
      <c r="D15" s="139"/>
      <c r="E15" s="143"/>
      <c r="F15" s="134"/>
      <c r="G15" s="68" t="s">
        <v>210</v>
      </c>
      <c r="H15" s="116" t="s">
        <v>287</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211</v>
      </c>
      <c r="C17" s="138" t="s">
        <v>9</v>
      </c>
      <c r="D17" s="139"/>
      <c r="E17" s="71"/>
      <c r="F17" s="71"/>
      <c r="G17" s="71"/>
      <c r="H17" s="71"/>
      <c r="I17" s="71"/>
      <c r="J17" s="69"/>
    </row>
    <row r="18" spans="1:10" x14ac:dyDescent="0.25">
      <c r="A18" s="140"/>
      <c r="B18" s="141"/>
      <c r="C18" s="105"/>
      <c r="D18" s="105"/>
      <c r="E18" s="105"/>
      <c r="F18" s="105"/>
      <c r="G18" s="105"/>
      <c r="H18" s="105"/>
      <c r="I18" s="65"/>
      <c r="J18" s="67"/>
    </row>
    <row r="19" spans="1:10" x14ac:dyDescent="0.25">
      <c r="A19" s="132" t="s">
        <v>187</v>
      </c>
      <c r="B19" s="133"/>
      <c r="C19" s="107" t="s">
        <v>278</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32" t="s">
        <v>188</v>
      </c>
      <c r="B21" s="133"/>
      <c r="C21" s="116">
        <v>10000</v>
      </c>
      <c r="D21" s="117"/>
      <c r="E21" s="105"/>
      <c r="F21" s="105"/>
      <c r="G21" s="107" t="s">
        <v>279</v>
      </c>
      <c r="H21" s="108"/>
      <c r="I21" s="108"/>
      <c r="J21" s="109"/>
    </row>
    <row r="22" spans="1:10" x14ac:dyDescent="0.25">
      <c r="A22" s="64"/>
      <c r="B22" s="65"/>
      <c r="C22" s="65"/>
      <c r="D22" s="65"/>
      <c r="E22" s="105"/>
      <c r="F22" s="105"/>
      <c r="G22" s="105"/>
      <c r="H22" s="105"/>
      <c r="I22" s="65"/>
      <c r="J22" s="67"/>
    </row>
    <row r="23" spans="1:10" x14ac:dyDescent="0.25">
      <c r="A23" s="132" t="s">
        <v>189</v>
      </c>
      <c r="B23" s="133"/>
      <c r="C23" s="107" t="s">
        <v>280</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32" t="s">
        <v>190</v>
      </c>
      <c r="B25" s="133"/>
      <c r="C25" s="135" t="s">
        <v>281</v>
      </c>
      <c r="D25" s="136"/>
      <c r="E25" s="136"/>
      <c r="F25" s="136"/>
      <c r="G25" s="136"/>
      <c r="H25" s="136"/>
      <c r="I25" s="136"/>
      <c r="J25" s="137"/>
    </row>
    <row r="26" spans="1:10" x14ac:dyDescent="0.25">
      <c r="A26" s="64"/>
      <c r="B26" s="65"/>
      <c r="C26" s="72"/>
      <c r="D26" s="65"/>
      <c r="E26" s="105"/>
      <c r="F26" s="105"/>
      <c r="G26" s="105"/>
      <c r="H26" s="105"/>
      <c r="I26" s="65"/>
      <c r="J26" s="67"/>
    </row>
    <row r="27" spans="1:10" x14ac:dyDescent="0.25">
      <c r="A27" s="132" t="s">
        <v>191</v>
      </c>
      <c r="B27" s="133"/>
      <c r="C27" s="135" t="s">
        <v>282</v>
      </c>
      <c r="D27" s="136"/>
      <c r="E27" s="136"/>
      <c r="F27" s="136"/>
      <c r="G27" s="136"/>
      <c r="H27" s="136"/>
      <c r="I27" s="136"/>
      <c r="J27" s="137"/>
    </row>
    <row r="28" spans="1:10" ht="13.9" customHeight="1" x14ac:dyDescent="0.25">
      <c r="A28" s="64"/>
      <c r="B28" s="65"/>
      <c r="C28" s="72"/>
      <c r="D28" s="65"/>
      <c r="E28" s="105"/>
      <c r="F28" s="105"/>
      <c r="G28" s="105"/>
      <c r="H28" s="105"/>
      <c r="I28" s="65"/>
      <c r="J28" s="67"/>
    </row>
    <row r="29" spans="1:10" ht="22.9" customHeight="1" x14ac:dyDescent="0.25">
      <c r="A29" s="98" t="s">
        <v>201</v>
      </c>
      <c r="B29" s="133"/>
      <c r="C29" s="73">
        <v>36</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32" t="s">
        <v>192</v>
      </c>
      <c r="B31" s="133"/>
      <c r="C31" s="88" t="s">
        <v>214</v>
      </c>
      <c r="D31" s="131" t="s">
        <v>212</v>
      </c>
      <c r="E31" s="114"/>
      <c r="F31" s="114"/>
      <c r="G31" s="114"/>
      <c r="H31" s="65"/>
      <c r="I31" s="77" t="s">
        <v>213</v>
      </c>
      <c r="J31" s="78" t="s">
        <v>214</v>
      </c>
    </row>
    <row r="32" spans="1:10" x14ac:dyDescent="0.25">
      <c r="A32" s="132"/>
      <c r="B32" s="133"/>
      <c r="C32" s="79"/>
      <c r="D32" s="48"/>
      <c r="E32" s="134"/>
      <c r="F32" s="134"/>
      <c r="G32" s="134"/>
      <c r="H32" s="134"/>
      <c r="I32" s="75"/>
      <c r="J32" s="76"/>
    </row>
    <row r="33" spans="1:10" x14ac:dyDescent="0.25">
      <c r="A33" s="132" t="s">
        <v>202</v>
      </c>
      <c r="B33" s="133"/>
      <c r="C33" s="73" t="s">
        <v>216</v>
      </c>
      <c r="D33" s="131" t="s">
        <v>215</v>
      </c>
      <c r="E33" s="114"/>
      <c r="F33" s="114"/>
      <c r="G33" s="114"/>
      <c r="H33" s="71"/>
      <c r="I33" s="77" t="s">
        <v>216</v>
      </c>
      <c r="J33" s="78" t="s">
        <v>217</v>
      </c>
    </row>
    <row r="34" spans="1:10" x14ac:dyDescent="0.25">
      <c r="A34" s="64"/>
      <c r="B34" s="65"/>
      <c r="C34" s="65"/>
      <c r="D34" s="65"/>
      <c r="E34" s="105"/>
      <c r="F34" s="105"/>
      <c r="G34" s="105"/>
      <c r="H34" s="105"/>
      <c r="I34" s="65"/>
      <c r="J34" s="67"/>
    </row>
    <row r="35" spans="1:10" x14ac:dyDescent="0.25">
      <c r="A35" s="131"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7" t="s">
        <v>289</v>
      </c>
      <c r="B37" s="128"/>
      <c r="C37" s="128"/>
      <c r="D37" s="129"/>
      <c r="E37" s="116" t="s">
        <v>290</v>
      </c>
      <c r="F37" s="130"/>
      <c r="G37" s="130"/>
      <c r="H37" s="130"/>
      <c r="I37" s="117"/>
      <c r="J37" s="81">
        <v>5316081</v>
      </c>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218</v>
      </c>
    </row>
    <row r="49" spans="1:10" x14ac:dyDescent="0.25">
      <c r="A49" s="83"/>
      <c r="B49" s="72"/>
      <c r="C49" s="72"/>
      <c r="D49" s="65"/>
      <c r="E49" s="105"/>
      <c r="F49" s="105"/>
      <c r="G49" s="120"/>
      <c r="H49" s="120"/>
      <c r="I49" s="65"/>
      <c r="J49" s="84" t="s">
        <v>219</v>
      </c>
    </row>
    <row r="50" spans="1:10" ht="14.45" customHeight="1" x14ac:dyDescent="0.25">
      <c r="A50" s="98" t="s">
        <v>195</v>
      </c>
      <c r="B50" s="99"/>
      <c r="C50" s="116" t="s">
        <v>218</v>
      </c>
      <c r="D50" s="117"/>
      <c r="E50" s="118" t="s">
        <v>220</v>
      </c>
      <c r="F50" s="119"/>
      <c r="G50" s="107" t="s">
        <v>283</v>
      </c>
      <c r="H50" s="108"/>
      <c r="I50" s="108"/>
      <c r="J50" s="109"/>
    </row>
    <row r="51" spans="1:10" x14ac:dyDescent="0.25">
      <c r="A51" s="83"/>
      <c r="B51" s="72"/>
      <c r="C51" s="120"/>
      <c r="D51" s="120"/>
      <c r="E51" s="105"/>
      <c r="F51" s="105"/>
      <c r="G51" s="121" t="s">
        <v>221</v>
      </c>
      <c r="H51" s="121"/>
      <c r="I51" s="121"/>
      <c r="J51" s="56"/>
    </row>
    <row r="52" spans="1:10" ht="13.9" customHeight="1" x14ac:dyDescent="0.25">
      <c r="A52" s="98" t="s">
        <v>196</v>
      </c>
      <c r="B52" s="99"/>
      <c r="C52" s="107" t="s">
        <v>284</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285</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286</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222</v>
      </c>
      <c r="B58" s="99"/>
      <c r="C58" s="100"/>
      <c r="D58" s="101"/>
      <c r="E58" s="101"/>
      <c r="F58" s="101"/>
      <c r="G58" s="101"/>
      <c r="H58" s="101"/>
      <c r="I58" s="101"/>
      <c r="J58" s="102"/>
    </row>
    <row r="59" spans="1:10" ht="14.45" customHeight="1" x14ac:dyDescent="0.25">
      <c r="A59" s="64"/>
      <c r="B59" s="65"/>
      <c r="C59" s="103" t="s">
        <v>223</v>
      </c>
      <c r="D59" s="103"/>
      <c r="E59" s="103"/>
      <c r="F59" s="103"/>
      <c r="G59" s="65"/>
      <c r="H59" s="65"/>
      <c r="I59" s="65"/>
      <c r="J59" s="67"/>
    </row>
    <row r="60" spans="1:10" x14ac:dyDescent="0.25">
      <c r="A60" s="98" t="s">
        <v>224</v>
      </c>
      <c r="B60" s="99"/>
      <c r="C60" s="100"/>
      <c r="D60" s="101"/>
      <c r="E60" s="101"/>
      <c r="F60" s="101"/>
      <c r="G60" s="101"/>
      <c r="H60" s="101"/>
      <c r="I60" s="101"/>
      <c r="J60" s="102"/>
    </row>
    <row r="61" spans="1:10" ht="14.45" customHeight="1" x14ac:dyDescent="0.25">
      <c r="A61" s="85"/>
      <c r="B61" s="86"/>
      <c r="C61" s="104" t="s">
        <v>225</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zoomScaleNormal="100" zoomScaleSheetLayoutView="100" workbookViewId="0">
      <selection activeCell="K37" sqref="K37:L61"/>
    </sheetView>
  </sheetViews>
  <sheetFormatPr defaultColWidth="8.85546875" defaultRowHeight="12.75" x14ac:dyDescent="0.2"/>
  <cols>
    <col min="8" max="9" width="9.85546875" style="27" customWidth="1"/>
    <col min="10" max="10" width="10.28515625" bestFit="1" customWidth="1"/>
  </cols>
  <sheetData>
    <row r="1" spans="1:9" x14ac:dyDescent="0.2">
      <c r="A1" s="174" t="s">
        <v>1</v>
      </c>
      <c r="B1" s="175"/>
      <c r="C1" s="175"/>
      <c r="D1" s="175"/>
      <c r="E1" s="175"/>
      <c r="F1" s="175"/>
      <c r="G1" s="175"/>
      <c r="H1" s="175"/>
      <c r="I1" s="175"/>
    </row>
    <row r="2" spans="1:9" x14ac:dyDescent="0.2">
      <c r="A2" s="176" t="s">
        <v>291</v>
      </c>
      <c r="B2" s="177"/>
      <c r="C2" s="177"/>
      <c r="D2" s="177"/>
      <c r="E2" s="177"/>
      <c r="F2" s="177"/>
      <c r="G2" s="177"/>
      <c r="H2" s="177"/>
      <c r="I2" s="177"/>
    </row>
    <row r="3" spans="1:9" x14ac:dyDescent="0.2">
      <c r="A3" s="178" t="s">
        <v>227</v>
      </c>
      <c r="B3" s="178"/>
      <c r="C3" s="178"/>
      <c r="D3" s="178"/>
      <c r="E3" s="178"/>
      <c r="F3" s="178"/>
      <c r="G3" s="178"/>
      <c r="H3" s="178"/>
      <c r="I3" s="178"/>
    </row>
    <row r="4" spans="1:9" x14ac:dyDescent="0.2">
      <c r="A4" s="162" t="s">
        <v>288</v>
      </c>
      <c r="B4" s="163"/>
      <c r="C4" s="163"/>
      <c r="D4" s="163"/>
      <c r="E4" s="163"/>
      <c r="F4" s="163"/>
      <c r="G4" s="163"/>
      <c r="H4" s="163"/>
      <c r="I4" s="164"/>
    </row>
    <row r="5" spans="1:9" ht="67.5" x14ac:dyDescent="0.2">
      <c r="A5" s="168" t="s">
        <v>2</v>
      </c>
      <c r="B5" s="169"/>
      <c r="C5" s="169"/>
      <c r="D5" s="169"/>
      <c r="E5" s="169"/>
      <c r="F5" s="169"/>
      <c r="G5" s="1" t="s">
        <v>4</v>
      </c>
      <c r="H5" s="3" t="s">
        <v>177</v>
      </c>
      <c r="I5" s="3" t="s">
        <v>178</v>
      </c>
    </row>
    <row r="6" spans="1:9" x14ac:dyDescent="0.2">
      <c r="A6" s="172">
        <v>1</v>
      </c>
      <c r="B6" s="173"/>
      <c r="C6" s="173"/>
      <c r="D6" s="173"/>
      <c r="E6" s="173"/>
      <c r="F6" s="173"/>
      <c r="G6" s="2">
        <v>2</v>
      </c>
      <c r="H6" s="3">
        <v>3</v>
      </c>
      <c r="I6" s="3">
        <v>4</v>
      </c>
    </row>
    <row r="7" spans="1:9" x14ac:dyDescent="0.2">
      <c r="A7" s="170" t="s">
        <v>36</v>
      </c>
      <c r="B7" s="171"/>
      <c r="C7" s="171"/>
      <c r="D7" s="171"/>
      <c r="E7" s="171"/>
      <c r="F7" s="171"/>
      <c r="G7" s="171"/>
      <c r="H7" s="171"/>
      <c r="I7" s="171"/>
    </row>
    <row r="8" spans="1:9" x14ac:dyDescent="0.2">
      <c r="A8" s="165" t="s">
        <v>228</v>
      </c>
      <c r="B8" s="166"/>
      <c r="C8" s="166"/>
      <c r="D8" s="166"/>
      <c r="E8" s="166"/>
      <c r="F8" s="166"/>
      <c r="G8" s="4">
        <v>1</v>
      </c>
      <c r="H8" s="23">
        <f>H9+H10+H16+H20</f>
        <v>3108841</v>
      </c>
      <c r="I8" s="23">
        <f>I9+I10+I16+I20</f>
        <v>3072175</v>
      </c>
    </row>
    <row r="9" spans="1:9" x14ac:dyDescent="0.2">
      <c r="A9" s="167" t="s">
        <v>15</v>
      </c>
      <c r="B9" s="161"/>
      <c r="C9" s="161"/>
      <c r="D9" s="161"/>
      <c r="E9" s="161"/>
      <c r="F9" s="161"/>
      <c r="G9" s="5">
        <v>2</v>
      </c>
      <c r="H9" s="24">
        <v>343248</v>
      </c>
      <c r="I9" s="24">
        <v>326812</v>
      </c>
    </row>
    <row r="10" spans="1:9" x14ac:dyDescent="0.2">
      <c r="A10" s="165" t="s">
        <v>16</v>
      </c>
      <c r="B10" s="166"/>
      <c r="C10" s="166"/>
      <c r="D10" s="166"/>
      <c r="E10" s="166"/>
      <c r="F10" s="166"/>
      <c r="G10" s="4">
        <v>3</v>
      </c>
      <c r="H10" s="23">
        <f>H11+H12+H13+H14+H15</f>
        <v>1188871</v>
      </c>
      <c r="I10" s="23">
        <f>I11+I12+I13+I14+I15</f>
        <v>1134631</v>
      </c>
    </row>
    <row r="11" spans="1:9" x14ac:dyDescent="0.2">
      <c r="A11" s="161" t="s">
        <v>17</v>
      </c>
      <c r="B11" s="161"/>
      <c r="C11" s="161"/>
      <c r="D11" s="161"/>
      <c r="E11" s="161"/>
      <c r="F11" s="161"/>
      <c r="G11" s="89">
        <v>4</v>
      </c>
      <c r="H11" s="25">
        <v>875642</v>
      </c>
      <c r="I11" s="25">
        <v>838765</v>
      </c>
    </row>
    <row r="12" spans="1:9" x14ac:dyDescent="0.2">
      <c r="A12" s="161" t="s">
        <v>18</v>
      </c>
      <c r="B12" s="161"/>
      <c r="C12" s="161"/>
      <c r="D12" s="161"/>
      <c r="E12" s="161"/>
      <c r="F12" s="161"/>
      <c r="G12" s="89">
        <v>5</v>
      </c>
      <c r="H12" s="25">
        <v>121648</v>
      </c>
      <c r="I12" s="25">
        <v>111143</v>
      </c>
    </row>
    <row r="13" spans="1:9" x14ac:dyDescent="0.2">
      <c r="A13" s="161" t="s">
        <v>19</v>
      </c>
      <c r="B13" s="161"/>
      <c r="C13" s="161"/>
      <c r="D13" s="161"/>
      <c r="E13" s="161"/>
      <c r="F13" s="161"/>
      <c r="G13" s="89">
        <v>6</v>
      </c>
      <c r="H13" s="25">
        <v>181501</v>
      </c>
      <c r="I13" s="25">
        <v>176345</v>
      </c>
    </row>
    <row r="14" spans="1:9" x14ac:dyDescent="0.2">
      <c r="A14" s="161" t="s">
        <v>20</v>
      </c>
      <c r="B14" s="161"/>
      <c r="C14" s="161"/>
      <c r="D14" s="161"/>
      <c r="E14" s="161"/>
      <c r="F14" s="161"/>
      <c r="G14" s="89">
        <v>7</v>
      </c>
      <c r="H14" s="25">
        <v>10080</v>
      </c>
      <c r="I14" s="25">
        <v>8378</v>
      </c>
    </row>
    <row r="15" spans="1:9" x14ac:dyDescent="0.2">
      <c r="A15" s="161" t="s">
        <v>21</v>
      </c>
      <c r="B15" s="161"/>
      <c r="C15" s="161"/>
      <c r="D15" s="161"/>
      <c r="E15" s="161"/>
      <c r="F15" s="161"/>
      <c r="G15" s="89">
        <v>8</v>
      </c>
      <c r="H15" s="25">
        <v>0</v>
      </c>
      <c r="I15" s="25">
        <v>0</v>
      </c>
    </row>
    <row r="16" spans="1:9" x14ac:dyDescent="0.2">
      <c r="A16" s="165" t="s">
        <v>244</v>
      </c>
      <c r="B16" s="166"/>
      <c r="C16" s="166"/>
      <c r="D16" s="166"/>
      <c r="E16" s="166"/>
      <c r="F16" s="166"/>
      <c r="G16" s="4">
        <v>9</v>
      </c>
      <c r="H16" s="23">
        <f>H17+H18+H19</f>
        <v>1576722</v>
      </c>
      <c r="I16" s="23">
        <f>I17+I18+I19</f>
        <v>1610732</v>
      </c>
    </row>
    <row r="17" spans="1:9" x14ac:dyDescent="0.2">
      <c r="A17" s="179" t="s">
        <v>22</v>
      </c>
      <c r="B17" s="161"/>
      <c r="C17" s="161"/>
      <c r="D17" s="161"/>
      <c r="E17" s="161"/>
      <c r="F17" s="161"/>
      <c r="G17" s="89">
        <v>10</v>
      </c>
      <c r="H17" s="25">
        <v>1388107</v>
      </c>
      <c r="I17" s="25">
        <v>1414828</v>
      </c>
    </row>
    <row r="18" spans="1:9" x14ac:dyDescent="0.2">
      <c r="A18" s="179" t="s">
        <v>23</v>
      </c>
      <c r="B18" s="161"/>
      <c r="C18" s="161"/>
      <c r="D18" s="161"/>
      <c r="E18" s="161"/>
      <c r="F18" s="161"/>
      <c r="G18" s="89">
        <v>11</v>
      </c>
      <c r="H18" s="25">
        <v>33166</v>
      </c>
      <c r="I18" s="25">
        <v>33166</v>
      </c>
    </row>
    <row r="19" spans="1:9" ht="27.6" customHeight="1" x14ac:dyDescent="0.2">
      <c r="A19" s="179" t="s">
        <v>229</v>
      </c>
      <c r="B19" s="161"/>
      <c r="C19" s="161"/>
      <c r="D19" s="161"/>
      <c r="E19" s="161"/>
      <c r="F19" s="161"/>
      <c r="G19" s="89">
        <v>12</v>
      </c>
      <c r="H19" s="25">
        <v>155449</v>
      </c>
      <c r="I19" s="25">
        <v>162738</v>
      </c>
    </row>
    <row r="20" spans="1:9" x14ac:dyDescent="0.2">
      <c r="A20" s="167" t="s">
        <v>14</v>
      </c>
      <c r="B20" s="161"/>
      <c r="C20" s="161"/>
      <c r="D20" s="161"/>
      <c r="E20" s="161"/>
      <c r="F20" s="161"/>
      <c r="G20" s="90">
        <v>13</v>
      </c>
      <c r="H20" s="25">
        <v>0</v>
      </c>
      <c r="I20" s="25">
        <v>0</v>
      </c>
    </row>
    <row r="21" spans="1:9" x14ac:dyDescent="0.2">
      <c r="A21" s="165" t="s">
        <v>230</v>
      </c>
      <c r="B21" s="166"/>
      <c r="C21" s="166"/>
      <c r="D21" s="166"/>
      <c r="E21" s="166"/>
      <c r="F21" s="166"/>
      <c r="G21" s="4">
        <v>14</v>
      </c>
      <c r="H21" s="23">
        <f>H22+H28+H32</f>
        <v>3964365</v>
      </c>
      <c r="I21" s="23">
        <f>I22+I28+I32</f>
        <v>4419471</v>
      </c>
    </row>
    <row r="22" spans="1:9" x14ac:dyDescent="0.2">
      <c r="A22" s="165" t="s">
        <v>231</v>
      </c>
      <c r="B22" s="166"/>
      <c r="C22" s="166"/>
      <c r="D22" s="166"/>
      <c r="E22" s="166"/>
      <c r="F22" s="166"/>
      <c r="G22" s="4">
        <v>15</v>
      </c>
      <c r="H22" s="23">
        <f>H23+H24+H25+H26+H27</f>
        <v>442058</v>
      </c>
      <c r="I22" s="23">
        <f>I23+I24+I25+I26+I27</f>
        <v>1241000</v>
      </c>
    </row>
    <row r="23" spans="1:9" x14ac:dyDescent="0.2">
      <c r="A23" s="161" t="s">
        <v>24</v>
      </c>
      <c r="B23" s="161"/>
      <c r="C23" s="161"/>
      <c r="D23" s="161"/>
      <c r="E23" s="161"/>
      <c r="F23" s="161"/>
      <c r="G23" s="89">
        <v>16</v>
      </c>
      <c r="H23" s="25">
        <v>332696</v>
      </c>
      <c r="I23" s="25">
        <v>332218</v>
      </c>
    </row>
    <row r="24" spans="1:9" x14ac:dyDescent="0.2">
      <c r="A24" s="161" t="s">
        <v>25</v>
      </c>
      <c r="B24" s="161"/>
      <c r="C24" s="161"/>
      <c r="D24" s="161"/>
      <c r="E24" s="161"/>
      <c r="F24" s="161"/>
      <c r="G24" s="89">
        <v>17</v>
      </c>
      <c r="H24" s="25">
        <v>221</v>
      </c>
      <c r="I24" s="25">
        <v>396</v>
      </c>
    </row>
    <row r="25" spans="1:9" x14ac:dyDescent="0.2">
      <c r="A25" s="161" t="s">
        <v>26</v>
      </c>
      <c r="B25" s="161"/>
      <c r="C25" s="161"/>
      <c r="D25" s="161"/>
      <c r="E25" s="161"/>
      <c r="F25" s="161"/>
      <c r="G25" s="89">
        <v>18</v>
      </c>
      <c r="H25" s="25">
        <v>11995</v>
      </c>
      <c r="I25" s="25">
        <v>15903</v>
      </c>
    </row>
    <row r="26" spans="1:9" x14ac:dyDescent="0.2">
      <c r="A26" s="161" t="s">
        <v>27</v>
      </c>
      <c r="B26" s="161"/>
      <c r="C26" s="161"/>
      <c r="D26" s="161"/>
      <c r="E26" s="161"/>
      <c r="F26" s="161"/>
      <c r="G26" s="89">
        <v>19</v>
      </c>
      <c r="H26" s="25">
        <v>0</v>
      </c>
      <c r="I26" s="25">
        <v>0</v>
      </c>
    </row>
    <row r="27" spans="1:9" x14ac:dyDescent="0.2">
      <c r="A27" s="161" t="s">
        <v>28</v>
      </c>
      <c r="B27" s="161"/>
      <c r="C27" s="161"/>
      <c r="D27" s="161"/>
      <c r="E27" s="161"/>
      <c r="F27" s="161"/>
      <c r="G27" s="89">
        <v>20</v>
      </c>
      <c r="H27" s="25">
        <v>97146</v>
      </c>
      <c r="I27" s="25">
        <v>892483</v>
      </c>
    </row>
    <row r="28" spans="1:9" x14ac:dyDescent="0.2">
      <c r="A28" s="165" t="s">
        <v>232</v>
      </c>
      <c r="B28" s="165"/>
      <c r="C28" s="165"/>
      <c r="D28" s="165"/>
      <c r="E28" s="165"/>
      <c r="F28" s="165"/>
      <c r="G28" s="4">
        <v>21</v>
      </c>
      <c r="H28" s="23">
        <f>H29+H30+H31</f>
        <v>3323844</v>
      </c>
      <c r="I28" s="23">
        <f>I29+I30+I31</f>
        <v>2946642</v>
      </c>
    </row>
    <row r="29" spans="1:9" x14ac:dyDescent="0.2">
      <c r="A29" s="161" t="s">
        <v>29</v>
      </c>
      <c r="B29" s="161"/>
      <c r="C29" s="161"/>
      <c r="D29" s="161"/>
      <c r="E29" s="161"/>
      <c r="F29" s="161"/>
      <c r="G29" s="89">
        <v>22</v>
      </c>
      <c r="H29" s="25">
        <v>2336219</v>
      </c>
      <c r="I29" s="25">
        <v>1957563</v>
      </c>
    </row>
    <row r="30" spans="1:9" x14ac:dyDescent="0.2">
      <c r="A30" s="161" t="s">
        <v>30</v>
      </c>
      <c r="B30" s="161"/>
      <c r="C30" s="161"/>
      <c r="D30" s="161"/>
      <c r="E30" s="161"/>
      <c r="F30" s="161"/>
      <c r="G30" s="89">
        <v>23</v>
      </c>
      <c r="H30" s="25">
        <v>131100</v>
      </c>
      <c r="I30" s="25">
        <v>127855</v>
      </c>
    </row>
    <row r="31" spans="1:9" x14ac:dyDescent="0.2">
      <c r="A31" s="161" t="s">
        <v>31</v>
      </c>
      <c r="B31" s="161"/>
      <c r="C31" s="161"/>
      <c r="D31" s="161"/>
      <c r="E31" s="161"/>
      <c r="F31" s="161"/>
      <c r="G31" s="89">
        <v>24</v>
      </c>
      <c r="H31" s="25">
        <v>856525</v>
      </c>
      <c r="I31" s="25">
        <v>861224</v>
      </c>
    </row>
    <row r="32" spans="1:9" x14ac:dyDescent="0.2">
      <c r="A32" s="167" t="s">
        <v>32</v>
      </c>
      <c r="B32" s="161"/>
      <c r="C32" s="161"/>
      <c r="D32" s="161"/>
      <c r="E32" s="161"/>
      <c r="F32" s="161"/>
      <c r="G32" s="5">
        <v>25</v>
      </c>
      <c r="H32" s="24">
        <v>198463</v>
      </c>
      <c r="I32" s="24">
        <v>231829</v>
      </c>
    </row>
    <row r="33" spans="1:9" ht="25.9" customHeight="1" x14ac:dyDescent="0.2">
      <c r="A33" s="167" t="s">
        <v>33</v>
      </c>
      <c r="B33" s="161"/>
      <c r="C33" s="161"/>
      <c r="D33" s="161"/>
      <c r="E33" s="161"/>
      <c r="F33" s="161"/>
      <c r="G33" s="5">
        <v>26</v>
      </c>
      <c r="H33" s="24">
        <v>296839</v>
      </c>
      <c r="I33" s="24">
        <v>454910</v>
      </c>
    </row>
    <row r="34" spans="1:9" x14ac:dyDescent="0.2">
      <c r="A34" s="165" t="s">
        <v>233</v>
      </c>
      <c r="B34" s="166"/>
      <c r="C34" s="166"/>
      <c r="D34" s="166"/>
      <c r="E34" s="166"/>
      <c r="F34" s="166"/>
      <c r="G34" s="4">
        <v>27</v>
      </c>
      <c r="H34" s="23">
        <f>H8+H21+H33</f>
        <v>7370045</v>
      </c>
      <c r="I34" s="23">
        <f>I8+I21+I33</f>
        <v>7946556</v>
      </c>
    </row>
    <row r="35" spans="1:9" x14ac:dyDescent="0.2">
      <c r="A35" s="167" t="s">
        <v>34</v>
      </c>
      <c r="B35" s="161"/>
      <c r="C35" s="161"/>
      <c r="D35" s="161"/>
      <c r="E35" s="161"/>
      <c r="F35" s="161"/>
      <c r="G35" s="5">
        <v>28</v>
      </c>
      <c r="H35" s="24">
        <v>0</v>
      </c>
      <c r="I35" s="24">
        <v>0</v>
      </c>
    </row>
    <row r="36" spans="1:9" x14ac:dyDescent="0.2">
      <c r="A36" s="170" t="s">
        <v>3</v>
      </c>
      <c r="B36" s="170"/>
      <c r="C36" s="170"/>
      <c r="D36" s="170"/>
      <c r="E36" s="170"/>
      <c r="F36" s="170"/>
      <c r="G36" s="170"/>
      <c r="H36" s="170"/>
      <c r="I36" s="170"/>
    </row>
    <row r="37" spans="1:9" x14ac:dyDescent="0.2">
      <c r="A37" s="165" t="s">
        <v>234</v>
      </c>
      <c r="B37" s="166"/>
      <c r="C37" s="166"/>
      <c r="D37" s="166"/>
      <c r="E37" s="166"/>
      <c r="F37" s="166"/>
      <c r="G37" s="4">
        <v>29</v>
      </c>
      <c r="H37" s="23">
        <f>H38+H39+H40+H45+H46+H47+H48+H49</f>
        <v>6075231</v>
      </c>
      <c r="I37" s="23">
        <f>I38+I39+I40+I45+I46+I47+I48+I49</f>
        <v>6288755</v>
      </c>
    </row>
    <row r="38" spans="1:9" x14ac:dyDescent="0.2">
      <c r="A38" s="161" t="s">
        <v>37</v>
      </c>
      <c r="B38" s="161"/>
      <c r="C38" s="161"/>
      <c r="D38" s="161"/>
      <c r="E38" s="161"/>
      <c r="F38" s="161"/>
      <c r="G38" s="89">
        <v>30</v>
      </c>
      <c r="H38" s="25">
        <v>3076315</v>
      </c>
      <c r="I38" s="25">
        <v>3076315</v>
      </c>
    </row>
    <row r="39" spans="1:9" x14ac:dyDescent="0.2">
      <c r="A39" s="161" t="s">
        <v>38</v>
      </c>
      <c r="B39" s="161"/>
      <c r="C39" s="161"/>
      <c r="D39" s="161"/>
      <c r="E39" s="161"/>
      <c r="F39" s="161"/>
      <c r="G39" s="89">
        <v>31</v>
      </c>
      <c r="H39" s="25">
        <v>1840833</v>
      </c>
      <c r="I39" s="25">
        <v>1840833</v>
      </c>
    </row>
    <row r="40" spans="1:9" x14ac:dyDescent="0.2">
      <c r="A40" s="166" t="s">
        <v>235</v>
      </c>
      <c r="B40" s="166"/>
      <c r="C40" s="166"/>
      <c r="D40" s="166"/>
      <c r="E40" s="166"/>
      <c r="F40" s="166"/>
      <c r="G40" s="91">
        <v>32</v>
      </c>
      <c r="H40" s="26">
        <f>H41+H42+H43+H44</f>
        <v>967788</v>
      </c>
      <c r="I40" s="26">
        <f>I41+I42+I43+I44</f>
        <v>967951</v>
      </c>
    </row>
    <row r="41" spans="1:9" x14ac:dyDescent="0.2">
      <c r="A41" s="161" t="s">
        <v>39</v>
      </c>
      <c r="B41" s="161"/>
      <c r="C41" s="161"/>
      <c r="D41" s="161"/>
      <c r="E41" s="161"/>
      <c r="F41" s="161"/>
      <c r="G41" s="89">
        <v>33</v>
      </c>
      <c r="H41" s="25">
        <v>18714</v>
      </c>
      <c r="I41" s="25">
        <v>18714</v>
      </c>
    </row>
    <row r="42" spans="1:9" x14ac:dyDescent="0.2">
      <c r="A42" s="161" t="s">
        <v>40</v>
      </c>
      <c r="B42" s="161"/>
      <c r="C42" s="161"/>
      <c r="D42" s="161"/>
      <c r="E42" s="161"/>
      <c r="F42" s="161"/>
      <c r="G42" s="89">
        <v>34</v>
      </c>
      <c r="H42" s="25">
        <v>-30483</v>
      </c>
      <c r="I42" s="25">
        <v>-30483</v>
      </c>
    </row>
    <row r="43" spans="1:9" x14ac:dyDescent="0.2">
      <c r="A43" s="161" t="s">
        <v>41</v>
      </c>
      <c r="B43" s="161"/>
      <c r="C43" s="161"/>
      <c r="D43" s="161"/>
      <c r="E43" s="161"/>
      <c r="F43" s="161"/>
      <c r="G43" s="89">
        <v>35</v>
      </c>
      <c r="H43" s="25">
        <v>163048</v>
      </c>
      <c r="I43" s="25">
        <v>163211</v>
      </c>
    </row>
    <row r="44" spans="1:9" x14ac:dyDescent="0.2">
      <c r="A44" s="161" t="s">
        <v>42</v>
      </c>
      <c r="B44" s="161"/>
      <c r="C44" s="161"/>
      <c r="D44" s="161"/>
      <c r="E44" s="161"/>
      <c r="F44" s="161"/>
      <c r="G44" s="89">
        <v>36</v>
      </c>
      <c r="H44" s="25">
        <v>816509</v>
      </c>
      <c r="I44" s="25">
        <v>816509</v>
      </c>
    </row>
    <row r="45" spans="1:9" x14ac:dyDescent="0.2">
      <c r="A45" s="161" t="s">
        <v>236</v>
      </c>
      <c r="B45" s="161"/>
      <c r="C45" s="161"/>
      <c r="D45" s="161"/>
      <c r="E45" s="161"/>
      <c r="F45" s="161"/>
      <c r="G45" s="89">
        <v>37</v>
      </c>
      <c r="H45" s="25">
        <v>98000</v>
      </c>
      <c r="I45" s="25">
        <v>98000</v>
      </c>
    </row>
    <row r="46" spans="1:9" x14ac:dyDescent="0.2">
      <c r="A46" s="161" t="s">
        <v>237</v>
      </c>
      <c r="B46" s="161"/>
      <c r="C46" s="161"/>
      <c r="D46" s="161"/>
      <c r="E46" s="161"/>
      <c r="F46" s="161"/>
      <c r="G46" s="89">
        <v>38</v>
      </c>
      <c r="H46" s="25">
        <v>-22115</v>
      </c>
      <c r="I46" s="25">
        <v>-22115</v>
      </c>
    </row>
    <row r="47" spans="1:9" x14ac:dyDescent="0.2">
      <c r="A47" s="161" t="s">
        <v>238</v>
      </c>
      <c r="B47" s="161"/>
      <c r="C47" s="161"/>
      <c r="D47" s="161"/>
      <c r="E47" s="161"/>
      <c r="F47" s="161"/>
      <c r="G47" s="89">
        <v>39</v>
      </c>
      <c r="H47" s="25">
        <v>-82843</v>
      </c>
      <c r="I47" s="25">
        <v>114410</v>
      </c>
    </row>
    <row r="48" spans="1:9" x14ac:dyDescent="0.2">
      <c r="A48" s="161" t="s">
        <v>239</v>
      </c>
      <c r="B48" s="161"/>
      <c r="C48" s="161"/>
      <c r="D48" s="161"/>
      <c r="E48" s="161"/>
      <c r="F48" s="161"/>
      <c r="G48" s="89">
        <v>40</v>
      </c>
      <c r="H48" s="25">
        <v>197253</v>
      </c>
      <c r="I48" s="25">
        <v>213361</v>
      </c>
    </row>
    <row r="49" spans="1:9" x14ac:dyDescent="0.2">
      <c r="A49" s="181" t="s">
        <v>240</v>
      </c>
      <c r="B49" s="181"/>
      <c r="C49" s="181"/>
      <c r="D49" s="181"/>
      <c r="E49" s="181"/>
      <c r="F49" s="181"/>
      <c r="G49" s="89">
        <v>41</v>
      </c>
      <c r="H49" s="25">
        <v>0</v>
      </c>
      <c r="I49" s="25">
        <v>0</v>
      </c>
    </row>
    <row r="50" spans="1:9" x14ac:dyDescent="0.2">
      <c r="A50" s="167" t="s">
        <v>43</v>
      </c>
      <c r="B50" s="161"/>
      <c r="C50" s="161"/>
      <c r="D50" s="161"/>
      <c r="E50" s="161"/>
      <c r="F50" s="161"/>
      <c r="G50" s="90">
        <v>42</v>
      </c>
      <c r="H50" s="24">
        <v>27290</v>
      </c>
      <c r="I50" s="24">
        <v>27290</v>
      </c>
    </row>
    <row r="51" spans="1:9" x14ac:dyDescent="0.2">
      <c r="A51" s="165" t="s">
        <v>241</v>
      </c>
      <c r="B51" s="166"/>
      <c r="C51" s="166"/>
      <c r="D51" s="166"/>
      <c r="E51" s="166"/>
      <c r="F51" s="166"/>
      <c r="G51" s="4">
        <v>43</v>
      </c>
      <c r="H51" s="23">
        <f>H52+H53+H54+H55+H56+H57</f>
        <v>481433</v>
      </c>
      <c r="I51" s="23">
        <f>I52+I53+I54+I55+I56+I57</f>
        <v>545247</v>
      </c>
    </row>
    <row r="52" spans="1:9" x14ac:dyDescent="0.2">
      <c r="A52" s="161" t="s">
        <v>44</v>
      </c>
      <c r="B52" s="161"/>
      <c r="C52" s="161"/>
      <c r="D52" s="161"/>
      <c r="E52" s="161"/>
      <c r="F52" s="161"/>
      <c r="G52" s="89">
        <v>44</v>
      </c>
      <c r="H52" s="25">
        <v>8506</v>
      </c>
      <c r="I52" s="25">
        <v>10714</v>
      </c>
    </row>
    <row r="53" spans="1:9" x14ac:dyDescent="0.2">
      <c r="A53" s="161" t="s">
        <v>45</v>
      </c>
      <c r="B53" s="161"/>
      <c r="C53" s="161"/>
      <c r="D53" s="161"/>
      <c r="E53" s="161"/>
      <c r="F53" s="161"/>
      <c r="G53" s="89">
        <v>45</v>
      </c>
      <c r="H53" s="25">
        <v>136357</v>
      </c>
      <c r="I53" s="25">
        <v>176658</v>
      </c>
    </row>
    <row r="54" spans="1:9" x14ac:dyDescent="0.2">
      <c r="A54" s="161" t="s">
        <v>46</v>
      </c>
      <c r="B54" s="161"/>
      <c r="C54" s="161"/>
      <c r="D54" s="161"/>
      <c r="E54" s="161"/>
      <c r="F54" s="161"/>
      <c r="G54" s="89">
        <v>46</v>
      </c>
      <c r="H54" s="25">
        <v>106423</v>
      </c>
      <c r="I54" s="25">
        <v>109469</v>
      </c>
    </row>
    <row r="55" spans="1:9" x14ac:dyDescent="0.2">
      <c r="A55" s="161" t="s">
        <v>47</v>
      </c>
      <c r="B55" s="161"/>
      <c r="C55" s="161"/>
      <c r="D55" s="161"/>
      <c r="E55" s="161"/>
      <c r="F55" s="161"/>
      <c r="G55" s="89">
        <v>47</v>
      </c>
      <c r="H55" s="25">
        <v>70880</v>
      </c>
      <c r="I55" s="25">
        <v>111096</v>
      </c>
    </row>
    <row r="56" spans="1:9" x14ac:dyDescent="0.2">
      <c r="A56" s="161" t="s">
        <v>48</v>
      </c>
      <c r="B56" s="161"/>
      <c r="C56" s="161"/>
      <c r="D56" s="161"/>
      <c r="E56" s="161"/>
      <c r="F56" s="161"/>
      <c r="G56" s="89">
        <v>48</v>
      </c>
      <c r="H56" s="25">
        <v>14011</v>
      </c>
      <c r="I56" s="25">
        <v>12085</v>
      </c>
    </row>
    <row r="57" spans="1:9" x14ac:dyDescent="0.2">
      <c r="A57" s="161" t="s">
        <v>49</v>
      </c>
      <c r="B57" s="161"/>
      <c r="C57" s="161"/>
      <c r="D57" s="161"/>
      <c r="E57" s="161"/>
      <c r="F57" s="161"/>
      <c r="G57" s="89">
        <v>49</v>
      </c>
      <c r="H57" s="25">
        <v>145256</v>
      </c>
      <c r="I57" s="25">
        <v>125225</v>
      </c>
    </row>
    <row r="58" spans="1:9" x14ac:dyDescent="0.2">
      <c r="A58" s="167" t="s">
        <v>50</v>
      </c>
      <c r="B58" s="161"/>
      <c r="C58" s="161"/>
      <c r="D58" s="161"/>
      <c r="E58" s="161"/>
      <c r="F58" s="161"/>
      <c r="G58" s="5">
        <v>50</v>
      </c>
      <c r="H58" s="24">
        <v>45020</v>
      </c>
      <c r="I58" s="24">
        <v>49733</v>
      </c>
    </row>
    <row r="59" spans="1:9" x14ac:dyDescent="0.2">
      <c r="A59" s="167" t="s">
        <v>51</v>
      </c>
      <c r="B59" s="161"/>
      <c r="C59" s="161"/>
      <c r="D59" s="161"/>
      <c r="E59" s="161"/>
      <c r="F59" s="161"/>
      <c r="G59" s="5">
        <v>51</v>
      </c>
      <c r="H59" s="24">
        <v>7605</v>
      </c>
      <c r="I59" s="24">
        <v>8075</v>
      </c>
    </row>
    <row r="60" spans="1:9" x14ac:dyDescent="0.2">
      <c r="A60" s="167" t="s">
        <v>52</v>
      </c>
      <c r="B60" s="161"/>
      <c r="C60" s="161"/>
      <c r="D60" s="161"/>
      <c r="E60" s="161"/>
      <c r="F60" s="161"/>
      <c r="G60" s="90">
        <v>52</v>
      </c>
      <c r="H60" s="24">
        <v>733466</v>
      </c>
      <c r="I60" s="24">
        <v>1027456</v>
      </c>
    </row>
    <row r="61" spans="1:9" x14ac:dyDescent="0.2">
      <c r="A61" s="165" t="s">
        <v>242</v>
      </c>
      <c r="B61" s="166"/>
      <c r="C61" s="166"/>
      <c r="D61" s="166"/>
      <c r="E61" s="166"/>
      <c r="F61" s="166"/>
      <c r="G61" s="4">
        <v>53</v>
      </c>
      <c r="H61" s="23">
        <f>H37+H50+H51+H58+H59+H60</f>
        <v>7370045</v>
      </c>
      <c r="I61" s="23">
        <f>I37+I50+I51+I58+I59+I60</f>
        <v>7946556</v>
      </c>
    </row>
    <row r="62" spans="1:9" x14ac:dyDescent="0.2">
      <c r="A62" s="167" t="s">
        <v>53</v>
      </c>
      <c r="B62" s="161"/>
      <c r="C62" s="161"/>
      <c r="D62" s="161"/>
      <c r="E62" s="161"/>
      <c r="F62" s="161"/>
      <c r="G62" s="90">
        <v>54</v>
      </c>
      <c r="H62" s="24">
        <v>0</v>
      </c>
      <c r="I62" s="24">
        <v>0</v>
      </c>
    </row>
    <row r="63" spans="1:9" ht="25.5" customHeight="1" x14ac:dyDescent="0.2">
      <c r="A63" s="167" t="s">
        <v>35</v>
      </c>
      <c r="B63" s="167"/>
      <c r="C63" s="167"/>
      <c r="D63" s="167"/>
      <c r="E63" s="167"/>
      <c r="F63" s="167"/>
      <c r="G63" s="180"/>
      <c r="H63" s="180"/>
      <c r="I63" s="180"/>
    </row>
    <row r="64" spans="1:9" x14ac:dyDescent="0.2">
      <c r="A64" s="165" t="s">
        <v>243</v>
      </c>
      <c r="B64" s="166"/>
      <c r="C64" s="166"/>
      <c r="D64" s="166"/>
      <c r="E64" s="166"/>
      <c r="F64" s="166"/>
      <c r="G64" s="4">
        <v>55</v>
      </c>
      <c r="H64" s="23">
        <f>H65+H66</f>
        <v>6075231</v>
      </c>
      <c r="I64" s="23">
        <f>I65+I66</f>
        <v>6288755</v>
      </c>
    </row>
    <row r="65" spans="1:9" x14ac:dyDescent="0.2">
      <c r="A65" s="167" t="s">
        <v>54</v>
      </c>
      <c r="B65" s="161"/>
      <c r="C65" s="161"/>
      <c r="D65" s="161"/>
      <c r="E65" s="161"/>
      <c r="F65" s="161"/>
      <c r="G65" s="5">
        <v>56</v>
      </c>
      <c r="H65" s="24">
        <f>+H37</f>
        <v>6075231</v>
      </c>
      <c r="I65" s="24">
        <f>+I37</f>
        <v>6288755</v>
      </c>
    </row>
    <row r="66" spans="1:9" x14ac:dyDescent="0.2">
      <c r="A66" s="167" t="s">
        <v>55</v>
      </c>
      <c r="B66" s="161"/>
      <c r="C66" s="161"/>
      <c r="D66" s="161"/>
      <c r="E66" s="161"/>
      <c r="F66" s="161"/>
      <c r="G66" s="5">
        <v>57</v>
      </c>
      <c r="H66" s="24">
        <v>0</v>
      </c>
      <c r="I66" s="24">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26" zoomScaleNormal="100" zoomScaleSheetLayoutView="100" workbookViewId="0">
      <selection activeCell="A3" sqref="A3:K3"/>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92" t="s">
        <v>5</v>
      </c>
      <c r="B1" s="175"/>
      <c r="C1" s="175"/>
      <c r="D1" s="175"/>
      <c r="E1" s="175"/>
      <c r="F1" s="175"/>
      <c r="G1" s="175"/>
      <c r="H1" s="175"/>
      <c r="I1" s="175"/>
    </row>
    <row r="2" spans="1:11" x14ac:dyDescent="0.2">
      <c r="A2" s="195" t="s">
        <v>292</v>
      </c>
      <c r="B2" s="177"/>
      <c r="C2" s="177"/>
      <c r="D2" s="177"/>
      <c r="E2" s="177"/>
      <c r="F2" s="177"/>
      <c r="G2" s="177"/>
      <c r="H2" s="177"/>
      <c r="I2" s="177"/>
    </row>
    <row r="3" spans="1:11" x14ac:dyDescent="0.2">
      <c r="A3" s="182" t="s">
        <v>227</v>
      </c>
      <c r="B3" s="183"/>
      <c r="C3" s="183"/>
      <c r="D3" s="183"/>
      <c r="E3" s="183"/>
      <c r="F3" s="183"/>
      <c r="G3" s="183"/>
      <c r="H3" s="183"/>
      <c r="I3" s="183"/>
      <c r="J3" s="184"/>
      <c r="K3" s="184"/>
    </row>
    <row r="4" spans="1:11" x14ac:dyDescent="0.2">
      <c r="A4" s="185" t="s">
        <v>288</v>
      </c>
      <c r="B4" s="186"/>
      <c r="C4" s="186"/>
      <c r="D4" s="186"/>
      <c r="E4" s="186"/>
      <c r="F4" s="186"/>
      <c r="G4" s="186"/>
      <c r="H4" s="186"/>
      <c r="I4" s="186"/>
      <c r="J4" s="187"/>
      <c r="K4" s="187"/>
    </row>
    <row r="5" spans="1:11" ht="27.75" customHeight="1" x14ac:dyDescent="0.2">
      <c r="A5" s="188" t="s">
        <v>2</v>
      </c>
      <c r="B5" s="189"/>
      <c r="C5" s="189"/>
      <c r="D5" s="189"/>
      <c r="E5" s="189"/>
      <c r="F5" s="189"/>
      <c r="G5" s="188" t="s">
        <v>6</v>
      </c>
      <c r="H5" s="190" t="s">
        <v>179</v>
      </c>
      <c r="I5" s="191"/>
      <c r="J5" s="190" t="s">
        <v>176</v>
      </c>
      <c r="K5" s="191"/>
    </row>
    <row r="6" spans="1:11" x14ac:dyDescent="0.2">
      <c r="A6" s="189"/>
      <c r="B6" s="189"/>
      <c r="C6" s="189"/>
      <c r="D6" s="189"/>
      <c r="E6" s="189"/>
      <c r="F6" s="189"/>
      <c r="G6" s="189"/>
      <c r="H6" s="29" t="s">
        <v>174</v>
      </c>
      <c r="I6" s="29" t="s">
        <v>175</v>
      </c>
      <c r="J6" s="29" t="s">
        <v>174</v>
      </c>
      <c r="K6" s="29" t="s">
        <v>175</v>
      </c>
    </row>
    <row r="7" spans="1:11" x14ac:dyDescent="0.2">
      <c r="A7" s="193">
        <v>1</v>
      </c>
      <c r="B7" s="194"/>
      <c r="C7" s="194"/>
      <c r="D7" s="194"/>
      <c r="E7" s="194"/>
      <c r="F7" s="194"/>
      <c r="G7" s="9">
        <v>2</v>
      </c>
      <c r="H7" s="29">
        <v>3</v>
      </c>
      <c r="I7" s="29">
        <v>4</v>
      </c>
      <c r="J7" s="29">
        <v>5</v>
      </c>
      <c r="K7" s="29">
        <v>6</v>
      </c>
    </row>
    <row r="8" spans="1:11" x14ac:dyDescent="0.2">
      <c r="A8" s="165" t="s">
        <v>245</v>
      </c>
      <c r="B8" s="166"/>
      <c r="C8" s="166"/>
      <c r="D8" s="166"/>
      <c r="E8" s="166"/>
      <c r="F8" s="166"/>
      <c r="G8" s="4">
        <v>1</v>
      </c>
      <c r="H8" s="23">
        <f>H9+H15</f>
        <v>964709</v>
      </c>
      <c r="I8" s="23">
        <f>I9+I15</f>
        <v>964709</v>
      </c>
      <c r="J8" s="23">
        <f>J9+J15</f>
        <v>1148575</v>
      </c>
      <c r="K8" s="23">
        <f>K9+K15</f>
        <v>1148575</v>
      </c>
    </row>
    <row r="9" spans="1:11" x14ac:dyDescent="0.2">
      <c r="A9" s="166" t="s">
        <v>246</v>
      </c>
      <c r="B9" s="166"/>
      <c r="C9" s="166"/>
      <c r="D9" s="166"/>
      <c r="E9" s="166"/>
      <c r="F9" s="166"/>
      <c r="G9" s="7">
        <v>2</v>
      </c>
      <c r="H9" s="26">
        <f>SUM(H10:H14)</f>
        <v>646481</v>
      </c>
      <c r="I9" s="26">
        <f>SUM(I10:I14)</f>
        <v>646481</v>
      </c>
      <c r="J9" s="26">
        <f>SUM(J10:J14)</f>
        <v>819368</v>
      </c>
      <c r="K9" s="26">
        <f>SUM(K10:K14)</f>
        <v>819368</v>
      </c>
    </row>
    <row r="10" spans="1:11" x14ac:dyDescent="0.2">
      <c r="A10" s="161" t="s">
        <v>59</v>
      </c>
      <c r="B10" s="161"/>
      <c r="C10" s="161"/>
      <c r="D10" s="161"/>
      <c r="E10" s="161"/>
      <c r="F10" s="161"/>
      <c r="G10" s="89">
        <v>3</v>
      </c>
      <c r="H10" s="25">
        <v>336720</v>
      </c>
      <c r="I10" s="25">
        <v>336720</v>
      </c>
      <c r="J10" s="25">
        <v>487767</v>
      </c>
      <c r="K10" s="25">
        <v>487767</v>
      </c>
    </row>
    <row r="11" spans="1:11" x14ac:dyDescent="0.2">
      <c r="A11" s="161" t="s">
        <v>60</v>
      </c>
      <c r="B11" s="161"/>
      <c r="C11" s="161"/>
      <c r="D11" s="161"/>
      <c r="E11" s="161"/>
      <c r="F11" s="161"/>
      <c r="G11" s="89">
        <v>4</v>
      </c>
      <c r="H11" s="25">
        <v>259255</v>
      </c>
      <c r="I11" s="25">
        <v>259255</v>
      </c>
      <c r="J11" s="25">
        <v>281546</v>
      </c>
      <c r="K11" s="25">
        <v>281546</v>
      </c>
    </row>
    <row r="12" spans="1:11" x14ac:dyDescent="0.2">
      <c r="A12" s="161" t="s">
        <v>61</v>
      </c>
      <c r="B12" s="161"/>
      <c r="C12" s="161"/>
      <c r="D12" s="161"/>
      <c r="E12" s="161"/>
      <c r="F12" s="161"/>
      <c r="G12" s="89">
        <v>5</v>
      </c>
      <c r="H12" s="25">
        <v>50506</v>
      </c>
      <c r="I12" s="25">
        <v>50506</v>
      </c>
      <c r="J12" s="25">
        <v>50055</v>
      </c>
      <c r="K12" s="25">
        <v>50055</v>
      </c>
    </row>
    <row r="13" spans="1:11" x14ac:dyDescent="0.2">
      <c r="A13" s="161" t="s">
        <v>62</v>
      </c>
      <c r="B13" s="161"/>
      <c r="C13" s="161"/>
      <c r="D13" s="161"/>
      <c r="E13" s="161"/>
      <c r="F13" s="161"/>
      <c r="G13" s="89">
        <v>6</v>
      </c>
      <c r="H13" s="25">
        <v>0</v>
      </c>
      <c r="I13" s="25">
        <v>0</v>
      </c>
      <c r="J13" s="25">
        <v>0</v>
      </c>
      <c r="K13" s="25">
        <v>0</v>
      </c>
    </row>
    <row r="14" spans="1:11" x14ac:dyDescent="0.2">
      <c r="A14" s="161" t="s">
        <v>63</v>
      </c>
      <c r="B14" s="161"/>
      <c r="C14" s="161"/>
      <c r="D14" s="161"/>
      <c r="E14" s="161"/>
      <c r="F14" s="161"/>
      <c r="G14" s="89">
        <v>7</v>
      </c>
      <c r="H14" s="25">
        <v>0</v>
      </c>
      <c r="I14" s="25">
        <v>0</v>
      </c>
      <c r="J14" s="25">
        <v>0</v>
      </c>
      <c r="K14" s="25">
        <v>0</v>
      </c>
    </row>
    <row r="15" spans="1:11" x14ac:dyDescent="0.2">
      <c r="A15" s="166" t="s">
        <v>247</v>
      </c>
      <c r="B15" s="166"/>
      <c r="C15" s="166"/>
      <c r="D15" s="166"/>
      <c r="E15" s="166"/>
      <c r="F15" s="166"/>
      <c r="G15" s="7">
        <v>8</v>
      </c>
      <c r="H15" s="26">
        <f>H16+H17+H18</f>
        <v>318228</v>
      </c>
      <c r="I15" s="26">
        <f>I16+I17+I18</f>
        <v>318228</v>
      </c>
      <c r="J15" s="26">
        <f>J16+J17+J18</f>
        <v>329207</v>
      </c>
      <c r="K15" s="26">
        <f>K16+K17+K18</f>
        <v>329207</v>
      </c>
    </row>
    <row r="16" spans="1:11" x14ac:dyDescent="0.2">
      <c r="A16" s="161" t="s">
        <v>64</v>
      </c>
      <c r="B16" s="161"/>
      <c r="C16" s="161"/>
      <c r="D16" s="161"/>
      <c r="E16" s="161"/>
      <c r="F16" s="161"/>
      <c r="G16" s="89">
        <v>9</v>
      </c>
      <c r="H16" s="25">
        <v>0</v>
      </c>
      <c r="I16" s="25">
        <v>0</v>
      </c>
      <c r="J16" s="25">
        <v>0</v>
      </c>
      <c r="K16" s="25">
        <v>0</v>
      </c>
    </row>
    <row r="17" spans="1:11" x14ac:dyDescent="0.2">
      <c r="A17" s="161" t="s">
        <v>65</v>
      </c>
      <c r="B17" s="161"/>
      <c r="C17" s="161"/>
      <c r="D17" s="161"/>
      <c r="E17" s="161"/>
      <c r="F17" s="161"/>
      <c r="G17" s="89">
        <v>10</v>
      </c>
      <c r="H17" s="25">
        <v>238851</v>
      </c>
      <c r="I17" s="25">
        <v>238851</v>
      </c>
      <c r="J17" s="25">
        <v>234977</v>
      </c>
      <c r="K17" s="25">
        <v>234977</v>
      </c>
    </row>
    <row r="18" spans="1:11" x14ac:dyDescent="0.2">
      <c r="A18" s="161" t="s">
        <v>66</v>
      </c>
      <c r="B18" s="161"/>
      <c r="C18" s="161"/>
      <c r="D18" s="161"/>
      <c r="E18" s="161"/>
      <c r="F18" s="161"/>
      <c r="G18" s="89">
        <v>11</v>
      </c>
      <c r="H18" s="25">
        <v>79377</v>
      </c>
      <c r="I18" s="25">
        <v>79377</v>
      </c>
      <c r="J18" s="25">
        <v>94230</v>
      </c>
      <c r="K18" s="25">
        <v>94230</v>
      </c>
    </row>
    <row r="19" spans="1:11" x14ac:dyDescent="0.2">
      <c r="A19" s="165" t="s">
        <v>248</v>
      </c>
      <c r="B19" s="166"/>
      <c r="C19" s="166"/>
      <c r="D19" s="166"/>
      <c r="E19" s="166"/>
      <c r="F19" s="166"/>
      <c r="G19" s="92">
        <v>12</v>
      </c>
      <c r="H19" s="23">
        <f>H20+H23+H27+H28+H29+H32+H33</f>
        <v>877582</v>
      </c>
      <c r="I19" s="23">
        <f>I20+I23+I27+I28+I29+I32+I33</f>
        <v>877582</v>
      </c>
      <c r="J19" s="23">
        <f>J20+J23+J27+J28+J29+J32+J33</f>
        <v>930976</v>
      </c>
      <c r="K19" s="23">
        <f>K20+K23+K27+K28+K29+K32+K33</f>
        <v>930976</v>
      </c>
    </row>
    <row r="20" spans="1:11" x14ac:dyDescent="0.2">
      <c r="A20" s="166" t="s">
        <v>249</v>
      </c>
      <c r="B20" s="166"/>
      <c r="C20" s="166"/>
      <c r="D20" s="166"/>
      <c r="E20" s="166"/>
      <c r="F20" s="166"/>
      <c r="G20" s="91">
        <v>13</v>
      </c>
      <c r="H20" s="26">
        <f>H21+H22</f>
        <v>264368</v>
      </c>
      <c r="I20" s="26">
        <f>I21+I22</f>
        <v>264368</v>
      </c>
      <c r="J20" s="26">
        <f>J21+J22</f>
        <v>268469</v>
      </c>
      <c r="K20" s="26">
        <f>K21+K22</f>
        <v>268469</v>
      </c>
    </row>
    <row r="21" spans="1:11" x14ac:dyDescent="0.2">
      <c r="A21" s="161" t="s">
        <v>67</v>
      </c>
      <c r="B21" s="161"/>
      <c r="C21" s="161"/>
      <c r="D21" s="161"/>
      <c r="E21" s="161"/>
      <c r="F21" s="161"/>
      <c r="G21" s="89">
        <v>14</v>
      </c>
      <c r="H21" s="25">
        <v>12258</v>
      </c>
      <c r="I21" s="25">
        <v>12258</v>
      </c>
      <c r="J21" s="25">
        <v>9126</v>
      </c>
      <c r="K21" s="25">
        <v>9126</v>
      </c>
    </row>
    <row r="22" spans="1:11" x14ac:dyDescent="0.2">
      <c r="A22" s="161" t="s">
        <v>68</v>
      </c>
      <c r="B22" s="161"/>
      <c r="C22" s="161"/>
      <c r="D22" s="161"/>
      <c r="E22" s="161"/>
      <c r="F22" s="161"/>
      <c r="G22" s="89">
        <v>15</v>
      </c>
      <c r="H22" s="25">
        <v>252110</v>
      </c>
      <c r="I22" s="25">
        <v>252110</v>
      </c>
      <c r="J22" s="25">
        <v>259343</v>
      </c>
      <c r="K22" s="25">
        <v>259343</v>
      </c>
    </row>
    <row r="23" spans="1:11" x14ac:dyDescent="0.2">
      <c r="A23" s="166" t="s">
        <v>250</v>
      </c>
      <c r="B23" s="166"/>
      <c r="C23" s="166"/>
      <c r="D23" s="166"/>
      <c r="E23" s="166"/>
      <c r="F23" s="166"/>
      <c r="G23" s="91">
        <v>16</v>
      </c>
      <c r="H23" s="26">
        <f>H24+H25+H26</f>
        <v>407162</v>
      </c>
      <c r="I23" s="26">
        <f>I24+I25+I26</f>
        <v>407162</v>
      </c>
      <c r="J23" s="26">
        <f>J24+J25+J26</f>
        <v>446197</v>
      </c>
      <c r="K23" s="26">
        <f>K24+K25+K26</f>
        <v>446197</v>
      </c>
    </row>
    <row r="24" spans="1:11" x14ac:dyDescent="0.2">
      <c r="A24" s="161" t="s">
        <v>69</v>
      </c>
      <c r="B24" s="161"/>
      <c r="C24" s="161"/>
      <c r="D24" s="161"/>
      <c r="E24" s="161"/>
      <c r="F24" s="161"/>
      <c r="G24" s="89">
        <v>17</v>
      </c>
      <c r="H24" s="25">
        <v>285687</v>
      </c>
      <c r="I24" s="25">
        <v>285687</v>
      </c>
      <c r="J24" s="25">
        <v>314643</v>
      </c>
      <c r="K24" s="25">
        <v>314643</v>
      </c>
    </row>
    <row r="25" spans="1:11" x14ac:dyDescent="0.2">
      <c r="A25" s="161" t="s">
        <v>70</v>
      </c>
      <c r="B25" s="161"/>
      <c r="C25" s="161"/>
      <c r="D25" s="161"/>
      <c r="E25" s="161"/>
      <c r="F25" s="161"/>
      <c r="G25" s="89">
        <v>18</v>
      </c>
      <c r="H25" s="25">
        <v>94682</v>
      </c>
      <c r="I25" s="25">
        <v>94682</v>
      </c>
      <c r="J25" s="25">
        <v>96072</v>
      </c>
      <c r="K25" s="25">
        <v>96072</v>
      </c>
    </row>
    <row r="26" spans="1:11" x14ac:dyDescent="0.2">
      <c r="A26" s="161" t="s">
        <v>71</v>
      </c>
      <c r="B26" s="161"/>
      <c r="C26" s="161"/>
      <c r="D26" s="161"/>
      <c r="E26" s="161"/>
      <c r="F26" s="161"/>
      <c r="G26" s="89">
        <v>19</v>
      </c>
      <c r="H26" s="25">
        <v>26793</v>
      </c>
      <c r="I26" s="25">
        <v>26793</v>
      </c>
      <c r="J26" s="25">
        <v>35482</v>
      </c>
      <c r="K26" s="25">
        <v>35482</v>
      </c>
    </row>
    <row r="27" spans="1:11" x14ac:dyDescent="0.2">
      <c r="A27" s="161" t="s">
        <v>72</v>
      </c>
      <c r="B27" s="161"/>
      <c r="C27" s="161"/>
      <c r="D27" s="161"/>
      <c r="E27" s="161"/>
      <c r="F27" s="161"/>
      <c r="G27" s="89">
        <v>20</v>
      </c>
      <c r="H27" s="25">
        <v>78601</v>
      </c>
      <c r="I27" s="25">
        <v>78601</v>
      </c>
      <c r="J27" s="25">
        <v>81295</v>
      </c>
      <c r="K27" s="25">
        <v>81295</v>
      </c>
    </row>
    <row r="28" spans="1:11" x14ac:dyDescent="0.2">
      <c r="A28" s="161" t="s">
        <v>73</v>
      </c>
      <c r="B28" s="161"/>
      <c r="C28" s="161"/>
      <c r="D28" s="161"/>
      <c r="E28" s="161"/>
      <c r="F28" s="161"/>
      <c r="G28" s="89">
        <v>21</v>
      </c>
      <c r="H28" s="25">
        <v>118967</v>
      </c>
      <c r="I28" s="25">
        <v>118967</v>
      </c>
      <c r="J28" s="25">
        <v>128894</v>
      </c>
      <c r="K28" s="25">
        <v>128894</v>
      </c>
    </row>
    <row r="29" spans="1:11" x14ac:dyDescent="0.2">
      <c r="A29" s="166" t="s">
        <v>251</v>
      </c>
      <c r="B29" s="166"/>
      <c r="C29" s="166"/>
      <c r="D29" s="166"/>
      <c r="E29" s="166"/>
      <c r="F29" s="166"/>
      <c r="G29" s="7">
        <v>22</v>
      </c>
      <c r="H29" s="25">
        <v>0</v>
      </c>
      <c r="I29" s="25">
        <v>0</v>
      </c>
      <c r="J29" s="25">
        <v>0</v>
      </c>
      <c r="K29" s="25">
        <v>0</v>
      </c>
    </row>
    <row r="30" spans="1:11" x14ac:dyDescent="0.2">
      <c r="A30" s="161" t="s">
        <v>74</v>
      </c>
      <c r="B30" s="161"/>
      <c r="C30" s="161"/>
      <c r="D30" s="161"/>
      <c r="E30" s="161"/>
      <c r="F30" s="161"/>
      <c r="G30" s="89">
        <v>23</v>
      </c>
      <c r="H30" s="25">
        <v>0</v>
      </c>
      <c r="I30" s="25">
        <v>0</v>
      </c>
      <c r="J30" s="25">
        <v>0</v>
      </c>
      <c r="K30" s="25">
        <v>0</v>
      </c>
    </row>
    <row r="31" spans="1:11" x14ac:dyDescent="0.2">
      <c r="A31" s="161" t="s">
        <v>75</v>
      </c>
      <c r="B31" s="161"/>
      <c r="C31" s="161"/>
      <c r="D31" s="161"/>
      <c r="E31" s="161"/>
      <c r="F31" s="161"/>
      <c r="G31" s="89">
        <v>24</v>
      </c>
      <c r="H31" s="25">
        <v>0</v>
      </c>
      <c r="I31" s="25">
        <v>0</v>
      </c>
      <c r="J31" s="25">
        <v>0</v>
      </c>
      <c r="K31" s="25">
        <v>0</v>
      </c>
    </row>
    <row r="32" spans="1:11" x14ac:dyDescent="0.2">
      <c r="A32" s="161" t="s">
        <v>76</v>
      </c>
      <c r="B32" s="161"/>
      <c r="C32" s="161"/>
      <c r="D32" s="161"/>
      <c r="E32" s="161"/>
      <c r="F32" s="161"/>
      <c r="G32" s="89">
        <v>25</v>
      </c>
      <c r="H32" s="25">
        <v>0</v>
      </c>
      <c r="I32" s="25">
        <v>0</v>
      </c>
      <c r="J32" s="25">
        <v>0</v>
      </c>
      <c r="K32" s="25">
        <v>0</v>
      </c>
    </row>
    <row r="33" spans="1:11" x14ac:dyDescent="0.2">
      <c r="A33" s="161" t="s">
        <v>77</v>
      </c>
      <c r="B33" s="161"/>
      <c r="C33" s="161"/>
      <c r="D33" s="161"/>
      <c r="E33" s="161"/>
      <c r="F33" s="161"/>
      <c r="G33" s="89">
        <v>26</v>
      </c>
      <c r="H33" s="25">
        <v>8484</v>
      </c>
      <c r="I33" s="25">
        <v>8484</v>
      </c>
      <c r="J33" s="25">
        <v>6121</v>
      </c>
      <c r="K33" s="25">
        <v>6121</v>
      </c>
    </row>
    <row r="34" spans="1:11" x14ac:dyDescent="0.2">
      <c r="A34" s="165" t="s">
        <v>252</v>
      </c>
      <c r="B34" s="166"/>
      <c r="C34" s="166"/>
      <c r="D34" s="166"/>
      <c r="E34" s="166"/>
      <c r="F34" s="166"/>
      <c r="G34" s="4">
        <v>27</v>
      </c>
      <c r="H34" s="23">
        <f>H35+H36+H37+H38+H39+H40</f>
        <v>21830</v>
      </c>
      <c r="I34" s="23">
        <f>I35+I36+I37+I38+I39+I40</f>
        <v>21830</v>
      </c>
      <c r="J34" s="23">
        <f>J35+J36+J37+J38+J39+J40</f>
        <v>18405</v>
      </c>
      <c r="K34" s="23">
        <f>K35+K36+K37+K38+K39+K40</f>
        <v>18405</v>
      </c>
    </row>
    <row r="35" spans="1:11" x14ac:dyDescent="0.2">
      <c r="A35" s="161" t="s">
        <v>78</v>
      </c>
      <c r="B35" s="161"/>
      <c r="C35" s="161"/>
      <c r="D35" s="161"/>
      <c r="E35" s="161"/>
      <c r="F35" s="161"/>
      <c r="G35" s="89">
        <v>28</v>
      </c>
      <c r="H35" s="25">
        <v>0</v>
      </c>
      <c r="I35" s="25">
        <v>0</v>
      </c>
      <c r="J35" s="25">
        <v>0</v>
      </c>
      <c r="K35" s="25">
        <v>0</v>
      </c>
    </row>
    <row r="36" spans="1:11" x14ac:dyDescent="0.2">
      <c r="A36" s="161" t="s">
        <v>79</v>
      </c>
      <c r="B36" s="161"/>
      <c r="C36" s="161"/>
      <c r="D36" s="161"/>
      <c r="E36" s="161"/>
      <c r="F36" s="161"/>
      <c r="G36" s="89">
        <v>29</v>
      </c>
      <c r="H36" s="25">
        <v>16614</v>
      </c>
      <c r="I36" s="25">
        <v>16614</v>
      </c>
      <c r="J36" s="25">
        <v>13706</v>
      </c>
      <c r="K36" s="25">
        <v>13706</v>
      </c>
    </row>
    <row r="37" spans="1:11" x14ac:dyDescent="0.2">
      <c r="A37" s="161" t="s">
        <v>80</v>
      </c>
      <c r="B37" s="161"/>
      <c r="C37" s="161"/>
      <c r="D37" s="161"/>
      <c r="E37" s="161"/>
      <c r="F37" s="161"/>
      <c r="G37" s="89">
        <v>30</v>
      </c>
      <c r="H37" s="25">
        <v>0</v>
      </c>
      <c r="I37" s="25">
        <v>0</v>
      </c>
      <c r="J37" s="25">
        <v>0</v>
      </c>
      <c r="K37" s="25">
        <v>0</v>
      </c>
    </row>
    <row r="38" spans="1:11" x14ac:dyDescent="0.2">
      <c r="A38" s="161" t="s">
        <v>81</v>
      </c>
      <c r="B38" s="161"/>
      <c r="C38" s="161"/>
      <c r="D38" s="161"/>
      <c r="E38" s="161"/>
      <c r="F38" s="161"/>
      <c r="G38" s="89">
        <v>31</v>
      </c>
      <c r="H38" s="25">
        <v>0</v>
      </c>
      <c r="I38" s="25">
        <v>0</v>
      </c>
      <c r="J38" s="25">
        <v>0</v>
      </c>
      <c r="K38" s="25">
        <v>0</v>
      </c>
    </row>
    <row r="39" spans="1:11" x14ac:dyDescent="0.2">
      <c r="A39" s="161" t="s">
        <v>82</v>
      </c>
      <c r="B39" s="161"/>
      <c r="C39" s="161"/>
      <c r="D39" s="161"/>
      <c r="E39" s="161"/>
      <c r="F39" s="161"/>
      <c r="G39" s="89">
        <v>32</v>
      </c>
      <c r="H39" s="25">
        <v>0</v>
      </c>
      <c r="I39" s="25">
        <v>0</v>
      </c>
      <c r="J39" s="25">
        <v>0</v>
      </c>
      <c r="K39" s="25">
        <v>0</v>
      </c>
    </row>
    <row r="40" spans="1:11" x14ac:dyDescent="0.2">
      <c r="A40" s="161" t="s">
        <v>83</v>
      </c>
      <c r="B40" s="161"/>
      <c r="C40" s="161"/>
      <c r="D40" s="161"/>
      <c r="E40" s="161"/>
      <c r="F40" s="161"/>
      <c r="G40" s="89">
        <v>33</v>
      </c>
      <c r="H40" s="25">
        <v>5216</v>
      </c>
      <c r="I40" s="25">
        <v>5216</v>
      </c>
      <c r="J40" s="25">
        <v>4699</v>
      </c>
      <c r="K40" s="25">
        <v>4699</v>
      </c>
    </row>
    <row r="41" spans="1:11" x14ac:dyDescent="0.2">
      <c r="A41" s="165" t="s">
        <v>253</v>
      </c>
      <c r="B41" s="166"/>
      <c r="C41" s="166"/>
      <c r="D41" s="166"/>
      <c r="E41" s="166"/>
      <c r="F41" s="166"/>
      <c r="G41" s="92">
        <v>34</v>
      </c>
      <c r="H41" s="23">
        <f>H42+H43+H44+H45+H46</f>
        <v>2299</v>
      </c>
      <c r="I41" s="23">
        <f>I42+I43+I44+I45+I46</f>
        <v>2299</v>
      </c>
      <c r="J41" s="23">
        <f>J42+J43+J44+J45+J46</f>
        <v>1494</v>
      </c>
      <c r="K41" s="23">
        <f>K42+K43+K44+K45+K46</f>
        <v>1494</v>
      </c>
    </row>
    <row r="42" spans="1:11" x14ac:dyDescent="0.2">
      <c r="A42" s="161" t="s">
        <v>84</v>
      </c>
      <c r="B42" s="161"/>
      <c r="C42" s="161"/>
      <c r="D42" s="161"/>
      <c r="E42" s="161"/>
      <c r="F42" s="161"/>
      <c r="G42" s="89">
        <v>35</v>
      </c>
      <c r="H42" s="25">
        <v>138</v>
      </c>
      <c r="I42" s="25">
        <v>138</v>
      </c>
      <c r="J42" s="25">
        <v>162</v>
      </c>
      <c r="K42" s="25">
        <v>162</v>
      </c>
    </row>
    <row r="43" spans="1:11" ht="12.75" customHeight="1" x14ac:dyDescent="0.2">
      <c r="A43" s="161" t="s">
        <v>85</v>
      </c>
      <c r="B43" s="161"/>
      <c r="C43" s="161"/>
      <c r="D43" s="161"/>
      <c r="E43" s="161"/>
      <c r="F43" s="161"/>
      <c r="G43" s="89">
        <v>36</v>
      </c>
      <c r="H43" s="25">
        <v>2161</v>
      </c>
      <c r="I43" s="25">
        <v>2161</v>
      </c>
      <c r="J43" s="25">
        <v>1305</v>
      </c>
      <c r="K43" s="25">
        <v>1305</v>
      </c>
    </row>
    <row r="44" spans="1:11" ht="13.15" customHeight="1" x14ac:dyDescent="0.2">
      <c r="A44" s="161" t="s">
        <v>86</v>
      </c>
      <c r="B44" s="161"/>
      <c r="C44" s="161"/>
      <c r="D44" s="161"/>
      <c r="E44" s="161"/>
      <c r="F44" s="161"/>
      <c r="G44" s="89">
        <v>37</v>
      </c>
      <c r="H44" s="25">
        <v>0</v>
      </c>
      <c r="I44" s="25">
        <v>0</v>
      </c>
      <c r="J44" s="25">
        <v>0</v>
      </c>
      <c r="K44" s="25">
        <v>0</v>
      </c>
    </row>
    <row r="45" spans="1:11" x14ac:dyDescent="0.2">
      <c r="A45" s="161" t="s">
        <v>87</v>
      </c>
      <c r="B45" s="161"/>
      <c r="C45" s="161"/>
      <c r="D45" s="161"/>
      <c r="E45" s="161"/>
      <c r="F45" s="161"/>
      <c r="G45" s="89">
        <v>38</v>
      </c>
      <c r="H45" s="25">
        <v>0</v>
      </c>
      <c r="I45" s="25">
        <v>0</v>
      </c>
      <c r="J45" s="25">
        <v>0</v>
      </c>
      <c r="K45" s="25">
        <v>0</v>
      </c>
    </row>
    <row r="46" spans="1:11" x14ac:dyDescent="0.2">
      <c r="A46" s="161" t="s">
        <v>88</v>
      </c>
      <c r="B46" s="161"/>
      <c r="C46" s="161"/>
      <c r="D46" s="161"/>
      <c r="E46" s="161"/>
      <c r="F46" s="161"/>
      <c r="G46" s="89">
        <v>39</v>
      </c>
      <c r="H46" s="25">
        <v>0</v>
      </c>
      <c r="I46" s="25">
        <v>0</v>
      </c>
      <c r="J46" s="25">
        <v>27</v>
      </c>
      <c r="K46" s="25">
        <v>27</v>
      </c>
    </row>
    <row r="47" spans="1:11" x14ac:dyDescent="0.2">
      <c r="A47" s="165" t="s">
        <v>254</v>
      </c>
      <c r="B47" s="166"/>
      <c r="C47" s="166"/>
      <c r="D47" s="166"/>
      <c r="E47" s="166"/>
      <c r="F47" s="166"/>
      <c r="G47" s="92">
        <v>40</v>
      </c>
      <c r="H47" s="23">
        <f>H8+H34</f>
        <v>986539</v>
      </c>
      <c r="I47" s="23">
        <f>I8+I34</f>
        <v>986539</v>
      </c>
      <c r="J47" s="23">
        <f>J8+J34</f>
        <v>1166980</v>
      </c>
      <c r="K47" s="23">
        <f>K8+K34</f>
        <v>1166980</v>
      </c>
    </row>
    <row r="48" spans="1:11" x14ac:dyDescent="0.2">
      <c r="A48" s="165" t="s">
        <v>255</v>
      </c>
      <c r="B48" s="166"/>
      <c r="C48" s="166"/>
      <c r="D48" s="166"/>
      <c r="E48" s="166"/>
      <c r="F48" s="166"/>
      <c r="G48" s="4">
        <v>41</v>
      </c>
      <c r="H48" s="23">
        <f>H41+H19</f>
        <v>879881</v>
      </c>
      <c r="I48" s="23">
        <f>I41+I19</f>
        <v>879881</v>
      </c>
      <c r="J48" s="23">
        <f>J41+J19</f>
        <v>932470</v>
      </c>
      <c r="K48" s="23">
        <f>K41+K19</f>
        <v>932470</v>
      </c>
    </row>
    <row r="49" spans="1:11" x14ac:dyDescent="0.2">
      <c r="A49" s="167" t="s">
        <v>89</v>
      </c>
      <c r="B49" s="161"/>
      <c r="C49" s="161"/>
      <c r="D49" s="161"/>
      <c r="E49" s="161"/>
      <c r="F49" s="161"/>
      <c r="G49" s="5">
        <v>42</v>
      </c>
      <c r="H49" s="25">
        <v>15048</v>
      </c>
      <c r="I49" s="25">
        <v>15048</v>
      </c>
      <c r="J49" s="25">
        <v>26721</v>
      </c>
      <c r="K49" s="25">
        <v>26721</v>
      </c>
    </row>
    <row r="50" spans="1:11" x14ac:dyDescent="0.2">
      <c r="A50" s="165" t="s">
        <v>256</v>
      </c>
      <c r="B50" s="166"/>
      <c r="C50" s="166"/>
      <c r="D50" s="166"/>
      <c r="E50" s="166"/>
      <c r="F50" s="166"/>
      <c r="G50" s="4">
        <v>43</v>
      </c>
      <c r="H50" s="23">
        <f>H47-H48+H49</f>
        <v>121706</v>
      </c>
      <c r="I50" s="23">
        <f>I47-I48+I49</f>
        <v>121706</v>
      </c>
      <c r="J50" s="23">
        <f>J47-J48+J49</f>
        <v>261231</v>
      </c>
      <c r="K50" s="23">
        <f>K47-K48+K49</f>
        <v>261231</v>
      </c>
    </row>
    <row r="51" spans="1:11" x14ac:dyDescent="0.2">
      <c r="A51" s="167" t="s">
        <v>90</v>
      </c>
      <c r="B51" s="161"/>
      <c r="C51" s="161"/>
      <c r="D51" s="161"/>
      <c r="E51" s="161"/>
      <c r="F51" s="161"/>
      <c r="G51" s="5">
        <v>44</v>
      </c>
      <c r="H51" s="25">
        <v>20617</v>
      </c>
      <c r="I51" s="25">
        <v>20617</v>
      </c>
      <c r="J51" s="25">
        <v>47870</v>
      </c>
      <c r="K51" s="25">
        <v>47870</v>
      </c>
    </row>
    <row r="52" spans="1:11" x14ac:dyDescent="0.2">
      <c r="A52" s="165" t="s">
        <v>257</v>
      </c>
      <c r="B52" s="166"/>
      <c r="C52" s="166"/>
      <c r="D52" s="166"/>
      <c r="E52" s="166"/>
      <c r="F52" s="166"/>
      <c r="G52" s="4">
        <v>45</v>
      </c>
      <c r="H52" s="23">
        <f>H50-H51</f>
        <v>101089</v>
      </c>
      <c r="I52" s="23">
        <f>I50-I51</f>
        <v>101089</v>
      </c>
      <c r="J52" s="23">
        <f>J50-J51</f>
        <v>213361</v>
      </c>
      <c r="K52" s="23">
        <f>K50-K51</f>
        <v>213361</v>
      </c>
    </row>
    <row r="53" spans="1:11" ht="12.75" customHeight="1" x14ac:dyDescent="0.2">
      <c r="A53" s="167" t="s">
        <v>91</v>
      </c>
      <c r="B53" s="161"/>
      <c r="C53" s="161"/>
      <c r="D53" s="161"/>
      <c r="E53" s="161"/>
      <c r="F53" s="161"/>
      <c r="G53" s="5">
        <v>46</v>
      </c>
      <c r="H53" s="24">
        <v>0</v>
      </c>
      <c r="I53" s="24">
        <v>0</v>
      </c>
      <c r="J53" s="24">
        <v>0</v>
      </c>
      <c r="K53" s="24">
        <v>0</v>
      </c>
    </row>
    <row r="54" spans="1:11" ht="12.75" customHeight="1" x14ac:dyDescent="0.2">
      <c r="A54" s="167" t="s">
        <v>92</v>
      </c>
      <c r="B54" s="161"/>
      <c r="C54" s="161"/>
      <c r="D54" s="161"/>
      <c r="E54" s="161"/>
      <c r="F54" s="161"/>
      <c r="G54" s="5">
        <v>47</v>
      </c>
      <c r="H54" s="24">
        <v>0</v>
      </c>
      <c r="I54" s="24">
        <v>0</v>
      </c>
      <c r="J54" s="24">
        <v>0</v>
      </c>
      <c r="K54" s="24">
        <v>0</v>
      </c>
    </row>
    <row r="55" spans="1:11" ht="27" customHeight="1" x14ac:dyDescent="0.2">
      <c r="A55" s="167" t="s">
        <v>93</v>
      </c>
      <c r="B55" s="161"/>
      <c r="C55" s="161"/>
      <c r="D55" s="161"/>
      <c r="E55" s="161"/>
      <c r="F55" s="161"/>
      <c r="G55" s="5">
        <v>48</v>
      </c>
      <c r="H55" s="24">
        <v>0</v>
      </c>
      <c r="I55" s="24">
        <v>0</v>
      </c>
      <c r="J55" s="24">
        <v>209</v>
      </c>
      <c r="K55" s="24">
        <v>209</v>
      </c>
    </row>
    <row r="56" spans="1:11" ht="18.600000000000001" customHeight="1" x14ac:dyDescent="0.2">
      <c r="A56" s="167" t="s">
        <v>94</v>
      </c>
      <c r="B56" s="161"/>
      <c r="C56" s="161"/>
      <c r="D56" s="161"/>
      <c r="E56" s="161"/>
      <c r="F56" s="161"/>
      <c r="G56" s="5">
        <v>49</v>
      </c>
      <c r="H56" s="24">
        <v>0</v>
      </c>
      <c r="I56" s="24">
        <v>0</v>
      </c>
      <c r="J56" s="24">
        <v>0</v>
      </c>
      <c r="K56" s="24">
        <v>0</v>
      </c>
    </row>
    <row r="57" spans="1:11" ht="13.15" customHeight="1" x14ac:dyDescent="0.2">
      <c r="A57" s="167" t="s">
        <v>95</v>
      </c>
      <c r="B57" s="161"/>
      <c r="C57" s="161"/>
      <c r="D57" s="161"/>
      <c r="E57" s="161"/>
      <c r="F57" s="161"/>
      <c r="G57" s="5">
        <v>50</v>
      </c>
      <c r="H57" s="24">
        <v>0</v>
      </c>
      <c r="I57" s="24">
        <v>0</v>
      </c>
      <c r="J57" s="24">
        <v>0</v>
      </c>
      <c r="K57" s="24">
        <v>0</v>
      </c>
    </row>
    <row r="58" spans="1:11" x14ac:dyDescent="0.2">
      <c r="A58" s="167" t="s">
        <v>96</v>
      </c>
      <c r="B58" s="161"/>
      <c r="C58" s="161"/>
      <c r="D58" s="161"/>
      <c r="E58" s="161"/>
      <c r="F58" s="161"/>
      <c r="G58" s="5">
        <v>51</v>
      </c>
      <c r="H58" s="24">
        <v>0</v>
      </c>
      <c r="I58" s="24">
        <v>0</v>
      </c>
      <c r="J58" s="24">
        <v>46</v>
      </c>
      <c r="K58" s="24">
        <v>46</v>
      </c>
    </row>
    <row r="59" spans="1:11" x14ac:dyDescent="0.2">
      <c r="A59" s="165" t="s">
        <v>258</v>
      </c>
      <c r="B59" s="166"/>
      <c r="C59" s="166"/>
      <c r="D59" s="166"/>
      <c r="E59" s="166"/>
      <c r="F59" s="166"/>
      <c r="G59" s="92">
        <v>52</v>
      </c>
      <c r="H59" s="23">
        <f>H53+H54+H55+H56+H57-H58</f>
        <v>0</v>
      </c>
      <c r="I59" s="23">
        <f t="shared" ref="I59:K59" si="0">I53+I54+I55+I56+I57-I58</f>
        <v>0</v>
      </c>
      <c r="J59" s="23">
        <f t="shared" si="0"/>
        <v>163</v>
      </c>
      <c r="K59" s="23">
        <f t="shared" si="0"/>
        <v>163</v>
      </c>
    </row>
    <row r="60" spans="1:11" x14ac:dyDescent="0.2">
      <c r="A60" s="165" t="s">
        <v>259</v>
      </c>
      <c r="B60" s="166"/>
      <c r="C60" s="166"/>
      <c r="D60" s="166"/>
      <c r="E60" s="166"/>
      <c r="F60" s="166"/>
      <c r="G60" s="92">
        <v>52</v>
      </c>
      <c r="H60" s="23">
        <f>H52+H59</f>
        <v>101089</v>
      </c>
      <c r="I60" s="23">
        <f>I52+I59</f>
        <v>101089</v>
      </c>
      <c r="J60" s="23">
        <f t="shared" ref="J60" si="1">J52+J59</f>
        <v>213524</v>
      </c>
      <c r="K60" s="23">
        <f>K52+K59</f>
        <v>213524</v>
      </c>
    </row>
    <row r="61" spans="1:11" x14ac:dyDescent="0.2">
      <c r="A61" s="167" t="s">
        <v>97</v>
      </c>
      <c r="B61" s="161"/>
      <c r="C61" s="161"/>
      <c r="D61" s="161"/>
      <c r="E61" s="161"/>
      <c r="F61" s="161"/>
      <c r="G61" s="5">
        <v>54</v>
      </c>
      <c r="H61" s="24">
        <v>0</v>
      </c>
      <c r="I61" s="24">
        <v>0</v>
      </c>
      <c r="J61" s="24">
        <v>0</v>
      </c>
      <c r="K61" s="24">
        <v>0</v>
      </c>
    </row>
    <row r="62" spans="1:11" x14ac:dyDescent="0.2">
      <c r="A62" s="167" t="s">
        <v>56</v>
      </c>
      <c r="B62" s="161"/>
      <c r="C62" s="161"/>
      <c r="D62" s="161"/>
      <c r="E62" s="161"/>
      <c r="F62" s="161"/>
      <c r="G62" s="161"/>
      <c r="H62" s="161"/>
      <c r="I62" s="161"/>
      <c r="J62" s="30"/>
      <c r="K62" s="30"/>
    </row>
    <row r="63" spans="1:11" x14ac:dyDescent="0.2">
      <c r="A63" s="167" t="s">
        <v>57</v>
      </c>
      <c r="B63" s="161"/>
      <c r="C63" s="161"/>
      <c r="D63" s="161"/>
      <c r="E63" s="161"/>
      <c r="F63" s="161"/>
      <c r="G63" s="5">
        <v>55</v>
      </c>
      <c r="H63" s="24">
        <f>+H60</f>
        <v>101089</v>
      </c>
      <c r="I63" s="24">
        <f>+I60</f>
        <v>101089</v>
      </c>
      <c r="J63" s="24">
        <f>+J60</f>
        <v>213524</v>
      </c>
      <c r="K63" s="24">
        <f>+K60</f>
        <v>213524</v>
      </c>
    </row>
    <row r="64" spans="1:11" x14ac:dyDescent="0.2">
      <c r="A64" s="167" t="s">
        <v>58</v>
      </c>
      <c r="B64" s="161"/>
      <c r="C64" s="161"/>
      <c r="D64" s="161"/>
      <c r="E64" s="161"/>
      <c r="F64" s="161"/>
      <c r="G64" s="5">
        <v>56</v>
      </c>
      <c r="H64" s="24">
        <v>0</v>
      </c>
      <c r="I64" s="24">
        <v>0</v>
      </c>
      <c r="J64" s="24">
        <v>0</v>
      </c>
      <c r="K64" s="24">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tabSelected="1" view="pageBreakPreview" topLeftCell="A28" zoomScaleNormal="100" zoomScaleSheetLayoutView="100" workbookViewId="0">
      <selection activeCell="I48" sqref="I48"/>
    </sheetView>
  </sheetViews>
  <sheetFormatPr defaultColWidth="9.140625" defaultRowHeight="12.75" x14ac:dyDescent="0.2"/>
  <cols>
    <col min="1" max="7" width="9.140625" style="8"/>
    <col min="8" max="9" width="13" style="28" customWidth="1"/>
    <col min="10" max="16384" width="9.140625" style="8"/>
  </cols>
  <sheetData>
    <row r="1" spans="1:11" x14ac:dyDescent="0.2">
      <c r="A1" s="192" t="s">
        <v>7</v>
      </c>
      <c r="B1" s="197"/>
      <c r="C1" s="197"/>
      <c r="D1" s="197"/>
      <c r="E1" s="197"/>
      <c r="F1" s="197"/>
      <c r="G1" s="197"/>
      <c r="H1" s="197"/>
      <c r="I1" s="197"/>
    </row>
    <row r="2" spans="1:11" x14ac:dyDescent="0.2">
      <c r="A2" s="195" t="s">
        <v>292</v>
      </c>
      <c r="B2" s="177"/>
      <c r="C2" s="177"/>
      <c r="D2" s="177"/>
      <c r="E2" s="177"/>
      <c r="F2" s="177"/>
      <c r="G2" s="177"/>
      <c r="H2" s="177"/>
      <c r="I2" s="177"/>
    </row>
    <row r="3" spans="1:11" x14ac:dyDescent="0.2">
      <c r="A3" s="199" t="s">
        <v>227</v>
      </c>
      <c r="B3" s="200"/>
      <c r="C3" s="200"/>
      <c r="D3" s="200"/>
      <c r="E3" s="200"/>
      <c r="F3" s="200"/>
      <c r="G3" s="200"/>
      <c r="H3" s="200"/>
      <c r="I3" s="200"/>
    </row>
    <row r="4" spans="1:11" x14ac:dyDescent="0.2">
      <c r="A4" s="198" t="s">
        <v>288</v>
      </c>
      <c r="B4" s="163"/>
      <c r="C4" s="163"/>
      <c r="D4" s="163"/>
      <c r="E4" s="163"/>
      <c r="F4" s="163"/>
      <c r="G4" s="163"/>
      <c r="H4" s="163"/>
      <c r="I4" s="164"/>
    </row>
    <row r="5" spans="1:11" ht="33.75" x14ac:dyDescent="0.2">
      <c r="A5" s="188" t="s">
        <v>2</v>
      </c>
      <c r="B5" s="189"/>
      <c r="C5" s="189"/>
      <c r="D5" s="189"/>
      <c r="E5" s="189"/>
      <c r="F5" s="189"/>
      <c r="G5" s="11" t="s">
        <v>6</v>
      </c>
      <c r="H5" s="29" t="s">
        <v>179</v>
      </c>
      <c r="I5" s="29" t="s">
        <v>176</v>
      </c>
    </row>
    <row r="6" spans="1:11" x14ac:dyDescent="0.2">
      <c r="A6" s="196">
        <v>1</v>
      </c>
      <c r="B6" s="189"/>
      <c r="C6" s="189"/>
      <c r="D6" s="189"/>
      <c r="E6" s="189"/>
      <c r="F6" s="189"/>
      <c r="G6" s="9">
        <v>2</v>
      </c>
      <c r="H6" s="29" t="s">
        <v>8</v>
      </c>
      <c r="I6" s="29" t="s">
        <v>9</v>
      </c>
    </row>
    <row r="7" spans="1:11" x14ac:dyDescent="0.2">
      <c r="A7" s="167" t="s">
        <v>98</v>
      </c>
      <c r="B7" s="167"/>
      <c r="C7" s="167"/>
      <c r="D7" s="167"/>
      <c r="E7" s="167"/>
      <c r="F7" s="167"/>
      <c r="G7" s="180"/>
      <c r="H7" s="180"/>
      <c r="I7" s="180"/>
    </row>
    <row r="8" spans="1:11" x14ac:dyDescent="0.2">
      <c r="A8" s="161" t="s">
        <v>101</v>
      </c>
      <c r="B8" s="161"/>
      <c r="C8" s="161"/>
      <c r="D8" s="161"/>
      <c r="E8" s="161"/>
      <c r="F8" s="161"/>
      <c r="G8" s="6">
        <v>1</v>
      </c>
      <c r="H8" s="25">
        <v>121706</v>
      </c>
      <c r="I8" s="25">
        <v>261231</v>
      </c>
      <c r="J8" s="32"/>
      <c r="K8" s="32"/>
    </row>
    <row r="9" spans="1:11" x14ac:dyDescent="0.2">
      <c r="A9" s="161" t="s">
        <v>102</v>
      </c>
      <c r="B9" s="161"/>
      <c r="C9" s="161"/>
      <c r="D9" s="161"/>
      <c r="E9" s="161"/>
      <c r="F9" s="161"/>
      <c r="G9" s="6">
        <v>2</v>
      </c>
      <c r="H9" s="25">
        <v>78601</v>
      </c>
      <c r="I9" s="25">
        <v>81295</v>
      </c>
      <c r="J9" s="32"/>
      <c r="K9" s="32"/>
    </row>
    <row r="10" spans="1:11" x14ac:dyDescent="0.2">
      <c r="A10" s="161" t="s">
        <v>103</v>
      </c>
      <c r="B10" s="161"/>
      <c r="C10" s="161"/>
      <c r="D10" s="161"/>
      <c r="E10" s="161"/>
      <c r="F10" s="161"/>
      <c r="G10" s="6">
        <v>3</v>
      </c>
      <c r="H10" s="25">
        <v>73529</v>
      </c>
      <c r="I10" s="25">
        <v>191596</v>
      </c>
    </row>
    <row r="11" spans="1:11" x14ac:dyDescent="0.2">
      <c r="A11" s="161" t="s">
        <v>181</v>
      </c>
      <c r="B11" s="161"/>
      <c r="C11" s="161"/>
      <c r="D11" s="161"/>
      <c r="E11" s="161"/>
      <c r="F11" s="161"/>
      <c r="G11" s="6">
        <v>4</v>
      </c>
      <c r="H11" s="25">
        <v>134817</v>
      </c>
      <c r="I11" s="25">
        <v>0</v>
      </c>
    </row>
    <row r="12" spans="1:11" x14ac:dyDescent="0.2">
      <c r="A12" s="161" t="s">
        <v>104</v>
      </c>
      <c r="B12" s="161"/>
      <c r="C12" s="161"/>
      <c r="D12" s="161"/>
      <c r="E12" s="161"/>
      <c r="F12" s="161"/>
      <c r="G12" s="6">
        <v>5</v>
      </c>
      <c r="H12" s="25">
        <v>0</v>
      </c>
      <c r="I12" s="25">
        <v>0</v>
      </c>
    </row>
    <row r="13" spans="1:11" x14ac:dyDescent="0.2">
      <c r="A13" s="161" t="s">
        <v>105</v>
      </c>
      <c r="B13" s="161"/>
      <c r="C13" s="161"/>
      <c r="D13" s="161"/>
      <c r="E13" s="161"/>
      <c r="F13" s="161"/>
      <c r="G13" s="6">
        <v>6</v>
      </c>
      <c r="H13" s="25">
        <v>0</v>
      </c>
      <c r="I13" s="25">
        <v>0</v>
      </c>
    </row>
    <row r="14" spans="1:11" x14ac:dyDescent="0.2">
      <c r="A14" s="161" t="s">
        <v>182</v>
      </c>
      <c r="B14" s="161"/>
      <c r="C14" s="161"/>
      <c r="D14" s="161"/>
      <c r="E14" s="161"/>
      <c r="F14" s="161"/>
      <c r="G14" s="6">
        <v>7</v>
      </c>
      <c r="H14" s="25">
        <v>11089</v>
      </c>
      <c r="I14" s="25">
        <v>181</v>
      </c>
    </row>
    <row r="15" spans="1:11" ht="30" customHeight="1" x14ac:dyDescent="0.2">
      <c r="A15" s="165" t="s">
        <v>106</v>
      </c>
      <c r="B15" s="166"/>
      <c r="C15" s="166"/>
      <c r="D15" s="166"/>
      <c r="E15" s="166"/>
      <c r="F15" s="166"/>
      <c r="G15" s="4">
        <v>8</v>
      </c>
      <c r="H15" s="23">
        <f>SUM(H8:H14)</f>
        <v>419742</v>
      </c>
      <c r="I15" s="23">
        <f>SUM(I8:I14)</f>
        <v>534303</v>
      </c>
    </row>
    <row r="16" spans="1:11" x14ac:dyDescent="0.2">
      <c r="A16" s="161" t="s">
        <v>107</v>
      </c>
      <c r="B16" s="161"/>
      <c r="C16" s="161"/>
      <c r="D16" s="161"/>
      <c r="E16" s="161"/>
      <c r="F16" s="161"/>
      <c r="G16" s="6">
        <v>9</v>
      </c>
      <c r="H16" s="25">
        <v>0</v>
      </c>
      <c r="I16" s="25">
        <v>0</v>
      </c>
    </row>
    <row r="17" spans="1:9" x14ac:dyDescent="0.2">
      <c r="A17" s="161" t="s">
        <v>108</v>
      </c>
      <c r="B17" s="161"/>
      <c r="C17" s="161"/>
      <c r="D17" s="161"/>
      <c r="E17" s="161"/>
      <c r="F17" s="161"/>
      <c r="G17" s="6">
        <v>10</v>
      </c>
      <c r="H17" s="25">
        <v>0</v>
      </c>
      <c r="I17" s="25">
        <v>797088</v>
      </c>
    </row>
    <row r="18" spans="1:9" x14ac:dyDescent="0.2">
      <c r="A18" s="161" t="s">
        <v>109</v>
      </c>
      <c r="B18" s="161"/>
      <c r="C18" s="161"/>
      <c r="D18" s="161"/>
      <c r="E18" s="161"/>
      <c r="F18" s="161"/>
      <c r="G18" s="6">
        <v>11</v>
      </c>
      <c r="H18" s="25">
        <v>0</v>
      </c>
      <c r="I18" s="25">
        <v>0</v>
      </c>
    </row>
    <row r="19" spans="1:9" x14ac:dyDescent="0.2">
      <c r="A19" s="161" t="s">
        <v>110</v>
      </c>
      <c r="B19" s="161"/>
      <c r="C19" s="161"/>
      <c r="D19" s="161"/>
      <c r="E19" s="161"/>
      <c r="F19" s="161"/>
      <c r="G19" s="6">
        <v>12</v>
      </c>
      <c r="H19" s="25">
        <v>0</v>
      </c>
      <c r="I19" s="25">
        <v>0</v>
      </c>
    </row>
    <row r="20" spans="1:9" x14ac:dyDescent="0.2">
      <c r="A20" s="161" t="s">
        <v>111</v>
      </c>
      <c r="B20" s="161"/>
      <c r="C20" s="161"/>
      <c r="D20" s="161"/>
      <c r="E20" s="161"/>
      <c r="F20" s="161"/>
      <c r="G20" s="6">
        <v>13</v>
      </c>
      <c r="H20" s="25">
        <v>110706</v>
      </c>
      <c r="I20" s="25">
        <v>-498795</v>
      </c>
    </row>
    <row r="21" spans="1:9" ht="28.9" customHeight="1" x14ac:dyDescent="0.2">
      <c r="A21" s="165" t="s">
        <v>112</v>
      </c>
      <c r="B21" s="166"/>
      <c r="C21" s="166"/>
      <c r="D21" s="166"/>
      <c r="E21" s="166"/>
      <c r="F21" s="166"/>
      <c r="G21" s="4">
        <v>14</v>
      </c>
      <c r="H21" s="23">
        <f>SUM(H16:H20)</f>
        <v>110706</v>
      </c>
      <c r="I21" s="23">
        <f>SUM(I16:I20)</f>
        <v>298293</v>
      </c>
    </row>
    <row r="22" spans="1:9" x14ac:dyDescent="0.2">
      <c r="A22" s="167" t="s">
        <v>99</v>
      </c>
      <c r="B22" s="167"/>
      <c r="C22" s="167"/>
      <c r="D22" s="167"/>
      <c r="E22" s="167"/>
      <c r="F22" s="167"/>
      <c r="G22" s="180"/>
      <c r="H22" s="180"/>
      <c r="I22" s="180"/>
    </row>
    <row r="23" spans="1:9" x14ac:dyDescent="0.2">
      <c r="A23" s="161" t="s">
        <v>147</v>
      </c>
      <c r="B23" s="161"/>
      <c r="C23" s="161"/>
      <c r="D23" s="161"/>
      <c r="E23" s="161"/>
      <c r="F23" s="161"/>
      <c r="G23" s="6">
        <v>15</v>
      </c>
      <c r="H23" s="25">
        <v>0</v>
      </c>
      <c r="I23" s="25">
        <v>0</v>
      </c>
    </row>
    <row r="24" spans="1:9" x14ac:dyDescent="0.2">
      <c r="A24" s="161" t="s">
        <v>148</v>
      </c>
      <c r="B24" s="161"/>
      <c r="C24" s="161"/>
      <c r="D24" s="161"/>
      <c r="E24" s="161"/>
      <c r="F24" s="161"/>
      <c r="G24" s="6">
        <v>16</v>
      </c>
      <c r="H24" s="25">
        <v>0</v>
      </c>
      <c r="I24" s="25">
        <v>0</v>
      </c>
    </row>
    <row r="25" spans="1:9" x14ac:dyDescent="0.2">
      <c r="A25" s="161" t="s">
        <v>113</v>
      </c>
      <c r="B25" s="161"/>
      <c r="C25" s="161"/>
      <c r="D25" s="161"/>
      <c r="E25" s="161"/>
      <c r="F25" s="161"/>
      <c r="G25" s="6">
        <v>17</v>
      </c>
      <c r="H25" s="25">
        <v>16594</v>
      </c>
      <c r="I25" s="25">
        <v>13707</v>
      </c>
    </row>
    <row r="26" spans="1:9" x14ac:dyDescent="0.2">
      <c r="A26" s="161" t="s">
        <v>114</v>
      </c>
      <c r="B26" s="161"/>
      <c r="C26" s="161"/>
      <c r="D26" s="161"/>
      <c r="E26" s="161"/>
      <c r="F26" s="161"/>
      <c r="G26" s="6">
        <v>18</v>
      </c>
      <c r="H26" s="25">
        <v>0</v>
      </c>
      <c r="I26" s="25">
        <v>0</v>
      </c>
    </row>
    <row r="27" spans="1:9" x14ac:dyDescent="0.2">
      <c r="A27" s="161" t="s">
        <v>115</v>
      </c>
      <c r="B27" s="161"/>
      <c r="C27" s="161"/>
      <c r="D27" s="161"/>
      <c r="E27" s="161"/>
      <c r="F27" s="161"/>
      <c r="G27" s="6">
        <v>19</v>
      </c>
      <c r="H27" s="25">
        <v>0</v>
      </c>
      <c r="I27" s="25">
        <v>-64388</v>
      </c>
    </row>
    <row r="28" spans="1:9" ht="25.9" customHeight="1" x14ac:dyDescent="0.2">
      <c r="A28" s="165" t="s">
        <v>116</v>
      </c>
      <c r="B28" s="166"/>
      <c r="C28" s="166"/>
      <c r="D28" s="166"/>
      <c r="E28" s="166"/>
      <c r="F28" s="166"/>
      <c r="G28" s="4">
        <v>20</v>
      </c>
      <c r="H28" s="23">
        <f>H23+H24+H25+H26+H27</f>
        <v>16594</v>
      </c>
      <c r="I28" s="23">
        <f>I23+I24+I25+I26+I27</f>
        <v>-50681</v>
      </c>
    </row>
    <row r="29" spans="1:9" x14ac:dyDescent="0.2">
      <c r="A29" s="161" t="s">
        <v>117</v>
      </c>
      <c r="B29" s="161"/>
      <c r="C29" s="161"/>
      <c r="D29" s="161"/>
      <c r="E29" s="161"/>
      <c r="F29" s="161"/>
      <c r="G29" s="6">
        <v>21</v>
      </c>
      <c r="H29" s="25">
        <v>10095</v>
      </c>
      <c r="I29" s="25">
        <v>2090</v>
      </c>
    </row>
    <row r="30" spans="1:9" x14ac:dyDescent="0.2">
      <c r="A30" s="161" t="s">
        <v>118</v>
      </c>
      <c r="B30" s="161"/>
      <c r="C30" s="161"/>
      <c r="D30" s="161"/>
      <c r="E30" s="161"/>
      <c r="F30" s="161"/>
      <c r="G30" s="6">
        <v>22</v>
      </c>
      <c r="H30" s="25">
        <v>0</v>
      </c>
      <c r="I30" s="25">
        <v>16710</v>
      </c>
    </row>
    <row r="31" spans="1:9" x14ac:dyDescent="0.2">
      <c r="A31" s="161" t="s">
        <v>119</v>
      </c>
      <c r="B31" s="161"/>
      <c r="C31" s="161"/>
      <c r="D31" s="161"/>
      <c r="E31" s="161"/>
      <c r="F31" s="161"/>
      <c r="G31" s="6">
        <v>23</v>
      </c>
      <c r="H31" s="25">
        <v>363293</v>
      </c>
      <c r="I31" s="25">
        <v>103733</v>
      </c>
    </row>
    <row r="32" spans="1:9" ht="30.6" customHeight="1" x14ac:dyDescent="0.2">
      <c r="A32" s="165" t="s">
        <v>120</v>
      </c>
      <c r="B32" s="166"/>
      <c r="C32" s="166"/>
      <c r="D32" s="166"/>
      <c r="E32" s="166"/>
      <c r="F32" s="166"/>
      <c r="G32" s="4">
        <v>24</v>
      </c>
      <c r="H32" s="23">
        <f>H29+H30+H31</f>
        <v>373388</v>
      </c>
      <c r="I32" s="23">
        <f>I29+I30+I31</f>
        <v>122533</v>
      </c>
    </row>
    <row r="33" spans="1:9" x14ac:dyDescent="0.2">
      <c r="A33" s="167" t="s">
        <v>100</v>
      </c>
      <c r="B33" s="167"/>
      <c r="C33" s="167"/>
      <c r="D33" s="167"/>
      <c r="E33" s="167"/>
      <c r="F33" s="167"/>
      <c r="G33" s="180"/>
      <c r="H33" s="180"/>
      <c r="I33" s="180"/>
    </row>
    <row r="34" spans="1:9" ht="29.25" customHeight="1" x14ac:dyDescent="0.2">
      <c r="A34" s="161" t="s">
        <v>121</v>
      </c>
      <c r="B34" s="161"/>
      <c r="C34" s="161"/>
      <c r="D34" s="161"/>
      <c r="E34" s="161"/>
      <c r="F34" s="161"/>
      <c r="G34" s="6">
        <v>25</v>
      </c>
      <c r="H34" s="25">
        <v>0</v>
      </c>
      <c r="I34" s="25">
        <v>0</v>
      </c>
    </row>
    <row r="35" spans="1:9" ht="27.75" customHeight="1" x14ac:dyDescent="0.2">
      <c r="A35" s="161" t="s">
        <v>122</v>
      </c>
      <c r="B35" s="161"/>
      <c r="C35" s="161"/>
      <c r="D35" s="161"/>
      <c r="E35" s="161"/>
      <c r="F35" s="161"/>
      <c r="G35" s="6">
        <v>26</v>
      </c>
      <c r="H35" s="25">
        <v>0</v>
      </c>
      <c r="I35" s="25">
        <v>0</v>
      </c>
    </row>
    <row r="36" spans="1:9" ht="13.5" customHeight="1" x14ac:dyDescent="0.2">
      <c r="A36" s="161" t="s">
        <v>123</v>
      </c>
      <c r="B36" s="161"/>
      <c r="C36" s="161"/>
      <c r="D36" s="161"/>
      <c r="E36" s="161"/>
      <c r="F36" s="161"/>
      <c r="G36" s="6">
        <v>27</v>
      </c>
      <c r="H36" s="25">
        <v>0</v>
      </c>
      <c r="I36" s="25">
        <v>0</v>
      </c>
    </row>
    <row r="37" spans="1:9" ht="27.6" customHeight="1" x14ac:dyDescent="0.2">
      <c r="A37" s="165" t="s">
        <v>124</v>
      </c>
      <c r="B37" s="166"/>
      <c r="C37" s="166"/>
      <c r="D37" s="166"/>
      <c r="E37" s="166"/>
      <c r="F37" s="166"/>
      <c r="G37" s="4">
        <v>28</v>
      </c>
      <c r="H37" s="23">
        <f>H34+H35+H36</f>
        <v>0</v>
      </c>
      <c r="I37" s="23">
        <f>I34+I35+I36</f>
        <v>0</v>
      </c>
    </row>
    <row r="38" spans="1:9" ht="14.45" customHeight="1" x14ac:dyDescent="0.2">
      <c r="A38" s="161" t="s">
        <v>125</v>
      </c>
      <c r="B38" s="161"/>
      <c r="C38" s="161"/>
      <c r="D38" s="161"/>
      <c r="E38" s="161"/>
      <c r="F38" s="161"/>
      <c r="G38" s="6">
        <v>29</v>
      </c>
      <c r="H38" s="25">
        <v>0</v>
      </c>
      <c r="I38" s="25">
        <v>0</v>
      </c>
    </row>
    <row r="39" spans="1:9" ht="14.45" customHeight="1" x14ac:dyDescent="0.2">
      <c r="A39" s="161" t="s">
        <v>126</v>
      </c>
      <c r="B39" s="161"/>
      <c r="C39" s="161"/>
      <c r="D39" s="161"/>
      <c r="E39" s="161"/>
      <c r="F39" s="161"/>
      <c r="G39" s="6">
        <v>30</v>
      </c>
      <c r="H39" s="25">
        <v>0</v>
      </c>
      <c r="I39" s="25">
        <v>0</v>
      </c>
    </row>
    <row r="40" spans="1:9" ht="14.45" customHeight="1" x14ac:dyDescent="0.2">
      <c r="A40" s="161" t="s">
        <v>127</v>
      </c>
      <c r="B40" s="161"/>
      <c r="C40" s="161"/>
      <c r="D40" s="161"/>
      <c r="E40" s="161"/>
      <c r="F40" s="161"/>
      <c r="G40" s="6">
        <v>31</v>
      </c>
      <c r="H40" s="25">
        <v>0</v>
      </c>
      <c r="I40" s="25">
        <v>0</v>
      </c>
    </row>
    <row r="41" spans="1:9" ht="14.45" customHeight="1" x14ac:dyDescent="0.2">
      <c r="A41" s="161" t="s">
        <v>128</v>
      </c>
      <c r="B41" s="161"/>
      <c r="C41" s="161"/>
      <c r="D41" s="161"/>
      <c r="E41" s="161"/>
      <c r="F41" s="161"/>
      <c r="G41" s="6">
        <v>32</v>
      </c>
      <c r="H41" s="25">
        <v>0</v>
      </c>
      <c r="I41" s="25">
        <v>0</v>
      </c>
    </row>
    <row r="42" spans="1:9" ht="14.45" customHeight="1" x14ac:dyDescent="0.2">
      <c r="A42" s="161" t="s">
        <v>129</v>
      </c>
      <c r="B42" s="161"/>
      <c r="C42" s="161"/>
      <c r="D42" s="161"/>
      <c r="E42" s="161"/>
      <c r="F42" s="161"/>
      <c r="G42" s="6">
        <v>33</v>
      </c>
      <c r="H42" s="25">
        <v>24765</v>
      </c>
      <c r="I42" s="25">
        <v>29430</v>
      </c>
    </row>
    <row r="43" spans="1:9" ht="25.5" customHeight="1" x14ac:dyDescent="0.2">
      <c r="A43" s="165" t="s">
        <v>130</v>
      </c>
      <c r="B43" s="166"/>
      <c r="C43" s="166"/>
      <c r="D43" s="166"/>
      <c r="E43" s="166"/>
      <c r="F43" s="166"/>
      <c r="G43" s="4">
        <v>34</v>
      </c>
      <c r="H43" s="23">
        <f>H38+H39+H40+H41+H42</f>
        <v>24765</v>
      </c>
      <c r="I43" s="23">
        <f>I38+I39+I40+I41+I42</f>
        <v>29430</v>
      </c>
    </row>
    <row r="44" spans="1:9" x14ac:dyDescent="0.2">
      <c r="A44" s="167" t="s">
        <v>131</v>
      </c>
      <c r="B44" s="161"/>
      <c r="C44" s="161"/>
      <c r="D44" s="161"/>
      <c r="E44" s="161"/>
      <c r="F44" s="161"/>
      <c r="G44" s="5">
        <v>35</v>
      </c>
      <c r="H44" s="25">
        <v>273683</v>
      </c>
      <c r="I44" s="25">
        <v>198463</v>
      </c>
    </row>
    <row r="45" spans="1:9" x14ac:dyDescent="0.2">
      <c r="A45" s="167" t="s">
        <v>132</v>
      </c>
      <c r="B45" s="161"/>
      <c r="C45" s="161"/>
      <c r="D45" s="161"/>
      <c r="E45" s="161"/>
      <c r="F45" s="161"/>
      <c r="G45" s="5">
        <v>36</v>
      </c>
      <c r="H45" s="25">
        <v>0</v>
      </c>
      <c r="I45" s="25">
        <v>33366</v>
      </c>
    </row>
    <row r="46" spans="1:9" x14ac:dyDescent="0.2">
      <c r="A46" s="167" t="s">
        <v>133</v>
      </c>
      <c r="B46" s="161"/>
      <c r="C46" s="161"/>
      <c r="D46" s="161"/>
      <c r="E46" s="161"/>
      <c r="F46" s="161"/>
      <c r="G46" s="5">
        <v>37</v>
      </c>
      <c r="H46" s="25">
        <v>72523</v>
      </c>
      <c r="I46" s="25">
        <v>0</v>
      </c>
    </row>
    <row r="47" spans="1:9" ht="20.45" customHeight="1" x14ac:dyDescent="0.2">
      <c r="A47" s="165" t="s">
        <v>134</v>
      </c>
      <c r="B47" s="166"/>
      <c r="C47" s="166"/>
      <c r="D47" s="166"/>
      <c r="E47" s="166"/>
      <c r="F47" s="166"/>
      <c r="G47" s="4">
        <v>38</v>
      </c>
      <c r="H47" s="23">
        <f>H44+H45-H46</f>
        <v>201160</v>
      </c>
      <c r="I47" s="23">
        <f>I44+I45-I46</f>
        <v>231829</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H36" sqref="H36:I49"/>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92" t="s">
        <v>10</v>
      </c>
      <c r="B1" s="197"/>
      <c r="C1" s="197"/>
      <c r="D1" s="197"/>
      <c r="E1" s="197"/>
      <c r="F1" s="197"/>
      <c r="G1" s="197"/>
      <c r="H1" s="197"/>
      <c r="I1" s="197"/>
    </row>
    <row r="2" spans="1:9" ht="12.75" customHeight="1" x14ac:dyDescent="0.2">
      <c r="A2" s="195" t="s">
        <v>204</v>
      </c>
      <c r="B2" s="177"/>
      <c r="C2" s="177"/>
      <c r="D2" s="177"/>
      <c r="E2" s="177"/>
      <c r="F2" s="177"/>
      <c r="G2" s="177"/>
      <c r="H2" s="177"/>
      <c r="I2" s="177"/>
    </row>
    <row r="3" spans="1:9" x14ac:dyDescent="0.2">
      <c r="A3" s="199" t="s">
        <v>227</v>
      </c>
      <c r="B3" s="203"/>
      <c r="C3" s="203"/>
      <c r="D3" s="203"/>
      <c r="E3" s="203"/>
      <c r="F3" s="203"/>
      <c r="G3" s="203"/>
      <c r="H3" s="203"/>
      <c r="I3" s="203"/>
    </row>
    <row r="4" spans="1:9" x14ac:dyDescent="0.2">
      <c r="A4" s="198" t="s">
        <v>205</v>
      </c>
      <c r="B4" s="163"/>
      <c r="C4" s="163"/>
      <c r="D4" s="163"/>
      <c r="E4" s="163"/>
      <c r="F4" s="163"/>
      <c r="G4" s="163"/>
      <c r="H4" s="163"/>
      <c r="I4" s="164"/>
    </row>
    <row r="5" spans="1:9" ht="57" thickBot="1" x14ac:dyDescent="0.25">
      <c r="A5" s="188" t="s">
        <v>2</v>
      </c>
      <c r="B5" s="169"/>
      <c r="C5" s="169"/>
      <c r="D5" s="169"/>
      <c r="E5" s="169"/>
      <c r="F5" s="169"/>
      <c r="G5" s="11" t="s">
        <v>6</v>
      </c>
      <c r="H5" s="31" t="s">
        <v>179</v>
      </c>
      <c r="I5" s="31" t="s">
        <v>180</v>
      </c>
    </row>
    <row r="6" spans="1:9" x14ac:dyDescent="0.2">
      <c r="A6" s="196">
        <v>1</v>
      </c>
      <c r="B6" s="169"/>
      <c r="C6" s="169"/>
      <c r="D6" s="169"/>
      <c r="E6" s="169"/>
      <c r="F6" s="169"/>
      <c r="G6" s="9">
        <v>2</v>
      </c>
      <c r="H6" s="29" t="s">
        <v>8</v>
      </c>
      <c r="I6" s="29" t="s">
        <v>9</v>
      </c>
    </row>
    <row r="7" spans="1:9" x14ac:dyDescent="0.2">
      <c r="A7" s="167" t="s">
        <v>98</v>
      </c>
      <c r="B7" s="167"/>
      <c r="C7" s="167"/>
      <c r="D7" s="167"/>
      <c r="E7" s="167"/>
      <c r="F7" s="167"/>
      <c r="G7" s="204"/>
      <c r="H7" s="204"/>
      <c r="I7" s="204"/>
    </row>
    <row r="8" spans="1:9" x14ac:dyDescent="0.2">
      <c r="A8" s="161" t="s">
        <v>135</v>
      </c>
      <c r="B8" s="201"/>
      <c r="C8" s="201"/>
      <c r="D8" s="201"/>
      <c r="E8" s="201"/>
      <c r="F8" s="201"/>
      <c r="G8" s="6">
        <v>1</v>
      </c>
      <c r="H8" s="25">
        <v>0</v>
      </c>
      <c r="I8" s="25">
        <v>0</v>
      </c>
    </row>
    <row r="9" spans="1:9" x14ac:dyDescent="0.2">
      <c r="A9" s="161" t="s">
        <v>136</v>
      </c>
      <c r="B9" s="201"/>
      <c r="C9" s="201"/>
      <c r="D9" s="201"/>
      <c r="E9" s="201"/>
      <c r="F9" s="201"/>
      <c r="G9" s="6">
        <v>2</v>
      </c>
      <c r="H9" s="25">
        <v>0</v>
      </c>
      <c r="I9" s="25">
        <v>0</v>
      </c>
    </row>
    <row r="10" spans="1:9" x14ac:dyDescent="0.2">
      <c r="A10" s="161" t="s">
        <v>137</v>
      </c>
      <c r="B10" s="201"/>
      <c r="C10" s="201"/>
      <c r="D10" s="201"/>
      <c r="E10" s="201"/>
      <c r="F10" s="201"/>
      <c r="G10" s="6">
        <v>3</v>
      </c>
      <c r="H10" s="25">
        <v>0</v>
      </c>
      <c r="I10" s="25">
        <v>0</v>
      </c>
    </row>
    <row r="11" spans="1:9" x14ac:dyDescent="0.2">
      <c r="A11" s="161" t="s">
        <v>138</v>
      </c>
      <c r="B11" s="201"/>
      <c r="C11" s="201"/>
      <c r="D11" s="201"/>
      <c r="E11" s="201"/>
      <c r="F11" s="201"/>
      <c r="G11" s="6">
        <v>4</v>
      </c>
      <c r="H11" s="25">
        <v>0</v>
      </c>
      <c r="I11" s="25">
        <v>0</v>
      </c>
    </row>
    <row r="12" spans="1:9" ht="19.899999999999999" customHeight="1" x14ac:dyDescent="0.2">
      <c r="A12" s="165" t="s">
        <v>139</v>
      </c>
      <c r="B12" s="202"/>
      <c r="C12" s="202"/>
      <c r="D12" s="202"/>
      <c r="E12" s="202"/>
      <c r="F12" s="202"/>
      <c r="G12" s="4">
        <v>5</v>
      </c>
      <c r="H12" s="23">
        <f>SUM(H8:H11)</f>
        <v>0</v>
      </c>
      <c r="I12" s="23">
        <f>SUM(I8:I11)</f>
        <v>0</v>
      </c>
    </row>
    <row r="13" spans="1:9" x14ac:dyDescent="0.2">
      <c r="A13" s="161" t="s">
        <v>140</v>
      </c>
      <c r="B13" s="201"/>
      <c r="C13" s="201"/>
      <c r="D13" s="201"/>
      <c r="E13" s="201"/>
      <c r="F13" s="201"/>
      <c r="G13" s="6">
        <v>6</v>
      </c>
      <c r="H13" s="25">
        <v>0</v>
      </c>
      <c r="I13" s="25">
        <v>0</v>
      </c>
    </row>
    <row r="14" spans="1:9" x14ac:dyDescent="0.2">
      <c r="A14" s="161" t="s">
        <v>141</v>
      </c>
      <c r="B14" s="201"/>
      <c r="C14" s="201"/>
      <c r="D14" s="201"/>
      <c r="E14" s="201"/>
      <c r="F14" s="201"/>
      <c r="G14" s="6">
        <v>7</v>
      </c>
      <c r="H14" s="25">
        <v>0</v>
      </c>
      <c r="I14" s="25">
        <v>0</v>
      </c>
    </row>
    <row r="15" spans="1:9" x14ac:dyDescent="0.2">
      <c r="A15" s="161" t="s">
        <v>142</v>
      </c>
      <c r="B15" s="201"/>
      <c r="C15" s="201"/>
      <c r="D15" s="201"/>
      <c r="E15" s="201"/>
      <c r="F15" s="201"/>
      <c r="G15" s="6">
        <v>8</v>
      </c>
      <c r="H15" s="25">
        <v>0</v>
      </c>
      <c r="I15" s="25">
        <v>0</v>
      </c>
    </row>
    <row r="16" spans="1:9" x14ac:dyDescent="0.2">
      <c r="A16" s="161" t="s">
        <v>143</v>
      </c>
      <c r="B16" s="201"/>
      <c r="C16" s="201"/>
      <c r="D16" s="201"/>
      <c r="E16" s="201"/>
      <c r="F16" s="201"/>
      <c r="G16" s="6">
        <v>9</v>
      </c>
      <c r="H16" s="25">
        <v>0</v>
      </c>
      <c r="I16" s="25">
        <v>0</v>
      </c>
    </row>
    <row r="17" spans="1:9" x14ac:dyDescent="0.2">
      <c r="A17" s="161" t="s">
        <v>144</v>
      </c>
      <c r="B17" s="201"/>
      <c r="C17" s="201"/>
      <c r="D17" s="201"/>
      <c r="E17" s="201"/>
      <c r="F17" s="201"/>
      <c r="G17" s="6">
        <v>10</v>
      </c>
      <c r="H17" s="25">
        <v>0</v>
      </c>
      <c r="I17" s="25">
        <v>0</v>
      </c>
    </row>
    <row r="18" spans="1:9" x14ac:dyDescent="0.2">
      <c r="A18" s="161" t="s">
        <v>145</v>
      </c>
      <c r="B18" s="201"/>
      <c r="C18" s="201"/>
      <c r="D18" s="201"/>
      <c r="E18" s="201"/>
      <c r="F18" s="201"/>
      <c r="G18" s="6">
        <v>11</v>
      </c>
      <c r="H18" s="25">
        <v>0</v>
      </c>
      <c r="I18" s="25">
        <v>0</v>
      </c>
    </row>
    <row r="19" spans="1:9" x14ac:dyDescent="0.2">
      <c r="A19" s="165" t="s">
        <v>146</v>
      </c>
      <c r="B19" s="202"/>
      <c r="C19" s="202"/>
      <c r="D19" s="202"/>
      <c r="E19" s="202"/>
      <c r="F19" s="202"/>
      <c r="G19" s="4">
        <v>12</v>
      </c>
      <c r="H19" s="23">
        <f>SUM(H13:H18)</f>
        <v>0</v>
      </c>
      <c r="I19" s="23">
        <f>SUM(I13:I18)</f>
        <v>0</v>
      </c>
    </row>
    <row r="20" spans="1:9" x14ac:dyDescent="0.2">
      <c r="A20" s="167" t="s">
        <v>99</v>
      </c>
      <c r="B20" s="167"/>
      <c r="C20" s="167"/>
      <c r="D20" s="167"/>
      <c r="E20" s="167"/>
      <c r="F20" s="167"/>
      <c r="G20" s="204"/>
      <c r="H20" s="204"/>
      <c r="I20" s="204"/>
    </row>
    <row r="21" spans="1:9" x14ac:dyDescent="0.2">
      <c r="A21" s="161" t="s">
        <v>147</v>
      </c>
      <c r="B21" s="201"/>
      <c r="C21" s="201"/>
      <c r="D21" s="201"/>
      <c r="E21" s="201"/>
      <c r="F21" s="201"/>
      <c r="G21" s="6">
        <v>13</v>
      </c>
      <c r="H21" s="25">
        <v>0</v>
      </c>
      <c r="I21" s="25">
        <v>0</v>
      </c>
    </row>
    <row r="22" spans="1:9" x14ac:dyDescent="0.2">
      <c r="A22" s="161" t="s">
        <v>148</v>
      </c>
      <c r="B22" s="201"/>
      <c r="C22" s="201"/>
      <c r="D22" s="201"/>
      <c r="E22" s="201"/>
      <c r="F22" s="201"/>
      <c r="G22" s="6">
        <v>14</v>
      </c>
      <c r="H22" s="25">
        <v>0</v>
      </c>
      <c r="I22" s="25">
        <v>0</v>
      </c>
    </row>
    <row r="23" spans="1:9" x14ac:dyDescent="0.2">
      <c r="A23" s="161" t="s">
        <v>113</v>
      </c>
      <c r="B23" s="201"/>
      <c r="C23" s="201"/>
      <c r="D23" s="201"/>
      <c r="E23" s="201"/>
      <c r="F23" s="201"/>
      <c r="G23" s="6">
        <v>15</v>
      </c>
      <c r="H23" s="25">
        <v>0</v>
      </c>
      <c r="I23" s="25">
        <v>0</v>
      </c>
    </row>
    <row r="24" spans="1:9" x14ac:dyDescent="0.2">
      <c r="A24" s="161" t="s">
        <v>114</v>
      </c>
      <c r="B24" s="201"/>
      <c r="C24" s="201"/>
      <c r="D24" s="201"/>
      <c r="E24" s="201"/>
      <c r="F24" s="201"/>
      <c r="G24" s="6">
        <v>16</v>
      </c>
      <c r="H24" s="25">
        <v>0</v>
      </c>
      <c r="I24" s="25">
        <v>0</v>
      </c>
    </row>
    <row r="25" spans="1:9" x14ac:dyDescent="0.2">
      <c r="A25" s="166" t="s">
        <v>149</v>
      </c>
      <c r="B25" s="202"/>
      <c r="C25" s="202"/>
      <c r="D25" s="202"/>
      <c r="E25" s="202"/>
      <c r="F25" s="202"/>
      <c r="G25" s="7">
        <v>17</v>
      </c>
      <c r="H25" s="26">
        <f>H26+H27</f>
        <v>0</v>
      </c>
      <c r="I25" s="26">
        <f>I26+I27</f>
        <v>0</v>
      </c>
    </row>
    <row r="26" spans="1:9" x14ac:dyDescent="0.2">
      <c r="A26" s="161" t="s">
        <v>150</v>
      </c>
      <c r="B26" s="201"/>
      <c r="C26" s="201"/>
      <c r="D26" s="201"/>
      <c r="E26" s="201"/>
      <c r="F26" s="201"/>
      <c r="G26" s="6">
        <v>18</v>
      </c>
      <c r="H26" s="25">
        <v>0</v>
      </c>
      <c r="I26" s="25">
        <v>0</v>
      </c>
    </row>
    <row r="27" spans="1:9" x14ac:dyDescent="0.2">
      <c r="A27" s="161" t="s">
        <v>151</v>
      </c>
      <c r="B27" s="201"/>
      <c r="C27" s="201"/>
      <c r="D27" s="201"/>
      <c r="E27" s="201"/>
      <c r="F27" s="201"/>
      <c r="G27" s="6">
        <v>19</v>
      </c>
      <c r="H27" s="25">
        <v>0</v>
      </c>
      <c r="I27" s="25">
        <v>0</v>
      </c>
    </row>
    <row r="28" spans="1:9" ht="27.6" customHeight="1" x14ac:dyDescent="0.2">
      <c r="A28" s="165" t="s">
        <v>152</v>
      </c>
      <c r="B28" s="202"/>
      <c r="C28" s="202"/>
      <c r="D28" s="202"/>
      <c r="E28" s="202"/>
      <c r="F28" s="202"/>
      <c r="G28" s="4">
        <v>20</v>
      </c>
      <c r="H28" s="23">
        <f>SUM(H21:H25)</f>
        <v>0</v>
      </c>
      <c r="I28" s="23">
        <f>SUM(I21:I25)</f>
        <v>0</v>
      </c>
    </row>
    <row r="29" spans="1:9" x14ac:dyDescent="0.2">
      <c r="A29" s="161" t="s">
        <v>117</v>
      </c>
      <c r="B29" s="201"/>
      <c r="C29" s="201"/>
      <c r="D29" s="201"/>
      <c r="E29" s="201"/>
      <c r="F29" s="201"/>
      <c r="G29" s="6">
        <v>21</v>
      </c>
      <c r="H29" s="25">
        <v>0</v>
      </c>
      <c r="I29" s="25">
        <v>0</v>
      </c>
    </row>
    <row r="30" spans="1:9" x14ac:dyDescent="0.2">
      <c r="A30" s="161" t="s">
        <v>118</v>
      </c>
      <c r="B30" s="201"/>
      <c r="C30" s="201"/>
      <c r="D30" s="201"/>
      <c r="E30" s="201"/>
      <c r="F30" s="201"/>
      <c r="G30" s="6">
        <v>22</v>
      </c>
      <c r="H30" s="25">
        <v>0</v>
      </c>
      <c r="I30" s="25">
        <v>0</v>
      </c>
    </row>
    <row r="31" spans="1:9" x14ac:dyDescent="0.2">
      <c r="A31" s="166" t="s">
        <v>153</v>
      </c>
      <c r="B31" s="202"/>
      <c r="C31" s="202"/>
      <c r="D31" s="202"/>
      <c r="E31" s="202"/>
      <c r="F31" s="202"/>
      <c r="G31" s="7">
        <v>23</v>
      </c>
      <c r="H31" s="26">
        <f>H32+H33</f>
        <v>0</v>
      </c>
      <c r="I31" s="26">
        <f>I32+I33</f>
        <v>0</v>
      </c>
    </row>
    <row r="32" spans="1:9" x14ac:dyDescent="0.2">
      <c r="A32" s="161" t="s">
        <v>154</v>
      </c>
      <c r="B32" s="201"/>
      <c r="C32" s="201"/>
      <c r="D32" s="201"/>
      <c r="E32" s="201"/>
      <c r="F32" s="201"/>
      <c r="G32" s="6">
        <v>24</v>
      </c>
      <c r="H32" s="25">
        <v>0</v>
      </c>
      <c r="I32" s="25">
        <v>0</v>
      </c>
    </row>
    <row r="33" spans="1:9" x14ac:dyDescent="0.2">
      <c r="A33" s="161" t="s">
        <v>155</v>
      </c>
      <c r="B33" s="201"/>
      <c r="C33" s="201"/>
      <c r="D33" s="201"/>
      <c r="E33" s="201"/>
      <c r="F33" s="201"/>
      <c r="G33" s="6">
        <v>25</v>
      </c>
      <c r="H33" s="25">
        <v>0</v>
      </c>
      <c r="I33" s="25">
        <v>0</v>
      </c>
    </row>
    <row r="34" spans="1:9" ht="26.45" customHeight="1" x14ac:dyDescent="0.2">
      <c r="A34" s="165" t="s">
        <v>120</v>
      </c>
      <c r="B34" s="202"/>
      <c r="C34" s="202"/>
      <c r="D34" s="202"/>
      <c r="E34" s="202"/>
      <c r="F34" s="202"/>
      <c r="G34" s="4">
        <v>26</v>
      </c>
      <c r="H34" s="23">
        <f>H29+H30+H31</f>
        <v>0</v>
      </c>
      <c r="I34" s="23">
        <f>I29+I30+I31</f>
        <v>0</v>
      </c>
    </row>
    <row r="35" spans="1:9" x14ac:dyDescent="0.2">
      <c r="A35" s="167" t="s">
        <v>100</v>
      </c>
      <c r="B35" s="167"/>
      <c r="C35" s="167"/>
      <c r="D35" s="167"/>
      <c r="E35" s="167"/>
      <c r="F35" s="167"/>
      <c r="G35" s="204"/>
      <c r="H35" s="204"/>
      <c r="I35" s="204"/>
    </row>
    <row r="36" spans="1:9" x14ac:dyDescent="0.2">
      <c r="A36" s="161" t="s">
        <v>121</v>
      </c>
      <c r="B36" s="201"/>
      <c r="C36" s="201"/>
      <c r="D36" s="201"/>
      <c r="E36" s="201"/>
      <c r="F36" s="201"/>
      <c r="G36" s="6">
        <v>27</v>
      </c>
      <c r="H36" s="96">
        <v>0</v>
      </c>
      <c r="I36" s="96">
        <v>0</v>
      </c>
    </row>
    <row r="37" spans="1:9" x14ac:dyDescent="0.2">
      <c r="A37" s="161" t="s">
        <v>122</v>
      </c>
      <c r="B37" s="201"/>
      <c r="C37" s="201"/>
      <c r="D37" s="201"/>
      <c r="E37" s="201"/>
      <c r="F37" s="201"/>
      <c r="G37" s="6">
        <v>28</v>
      </c>
      <c r="H37" s="96">
        <v>0</v>
      </c>
      <c r="I37" s="96">
        <v>0</v>
      </c>
    </row>
    <row r="38" spans="1:9" x14ac:dyDescent="0.2">
      <c r="A38" s="161" t="s">
        <v>123</v>
      </c>
      <c r="B38" s="201"/>
      <c r="C38" s="201"/>
      <c r="D38" s="201"/>
      <c r="E38" s="201"/>
      <c r="F38" s="201"/>
      <c r="G38" s="6">
        <v>29</v>
      </c>
      <c r="H38" s="96">
        <v>0</v>
      </c>
      <c r="I38" s="96">
        <v>0</v>
      </c>
    </row>
    <row r="39" spans="1:9" ht="27" customHeight="1" x14ac:dyDescent="0.2">
      <c r="A39" s="165" t="s">
        <v>156</v>
      </c>
      <c r="B39" s="202"/>
      <c r="C39" s="202"/>
      <c r="D39" s="202"/>
      <c r="E39" s="202"/>
      <c r="F39" s="202"/>
      <c r="G39" s="4">
        <v>30</v>
      </c>
      <c r="H39" s="97">
        <f>H36+H37+H38</f>
        <v>0</v>
      </c>
      <c r="I39" s="97">
        <f>I36+I37+I38</f>
        <v>0</v>
      </c>
    </row>
    <row r="40" spans="1:9" x14ac:dyDescent="0.2">
      <c r="A40" s="161" t="s">
        <v>125</v>
      </c>
      <c r="B40" s="201"/>
      <c r="C40" s="201"/>
      <c r="D40" s="201"/>
      <c r="E40" s="201"/>
      <c r="F40" s="201"/>
      <c r="G40" s="6">
        <v>31</v>
      </c>
      <c r="H40" s="96">
        <v>0</v>
      </c>
      <c r="I40" s="96">
        <v>0</v>
      </c>
    </row>
    <row r="41" spans="1:9" x14ac:dyDescent="0.2">
      <c r="A41" s="161" t="s">
        <v>126</v>
      </c>
      <c r="B41" s="201"/>
      <c r="C41" s="201"/>
      <c r="D41" s="201"/>
      <c r="E41" s="201"/>
      <c r="F41" s="201"/>
      <c r="G41" s="6">
        <v>32</v>
      </c>
      <c r="H41" s="96">
        <v>0</v>
      </c>
      <c r="I41" s="96">
        <v>0</v>
      </c>
    </row>
    <row r="42" spans="1:9" x14ac:dyDescent="0.2">
      <c r="A42" s="161" t="s">
        <v>127</v>
      </c>
      <c r="B42" s="201"/>
      <c r="C42" s="201"/>
      <c r="D42" s="201"/>
      <c r="E42" s="201"/>
      <c r="F42" s="201"/>
      <c r="G42" s="6">
        <v>33</v>
      </c>
      <c r="H42" s="96">
        <v>0</v>
      </c>
      <c r="I42" s="96">
        <v>0</v>
      </c>
    </row>
    <row r="43" spans="1:9" x14ac:dyDescent="0.2">
      <c r="A43" s="161" t="s">
        <v>128</v>
      </c>
      <c r="B43" s="201"/>
      <c r="C43" s="201"/>
      <c r="D43" s="201"/>
      <c r="E43" s="201"/>
      <c r="F43" s="201"/>
      <c r="G43" s="6">
        <v>34</v>
      </c>
      <c r="H43" s="96">
        <v>0</v>
      </c>
      <c r="I43" s="96">
        <v>0</v>
      </c>
    </row>
    <row r="44" spans="1:9" x14ac:dyDescent="0.2">
      <c r="A44" s="161" t="s">
        <v>129</v>
      </c>
      <c r="B44" s="201"/>
      <c r="C44" s="201"/>
      <c r="D44" s="201"/>
      <c r="E44" s="201"/>
      <c r="F44" s="201"/>
      <c r="G44" s="6">
        <v>35</v>
      </c>
      <c r="H44" s="96">
        <v>0</v>
      </c>
      <c r="I44" s="96">
        <v>0</v>
      </c>
    </row>
    <row r="45" spans="1:9" ht="27.6" customHeight="1" x14ac:dyDescent="0.2">
      <c r="A45" s="165" t="s">
        <v>157</v>
      </c>
      <c r="B45" s="202"/>
      <c r="C45" s="202"/>
      <c r="D45" s="202"/>
      <c r="E45" s="202"/>
      <c r="F45" s="202"/>
      <c r="G45" s="4">
        <v>36</v>
      </c>
      <c r="H45" s="97">
        <f>H40+H41+H42+H43+H44</f>
        <v>0</v>
      </c>
      <c r="I45" s="97">
        <f>I40+I41+I42+I43+I44</f>
        <v>0</v>
      </c>
    </row>
    <row r="46" spans="1:9" x14ac:dyDescent="0.2">
      <c r="A46" s="167" t="s">
        <v>131</v>
      </c>
      <c r="B46" s="201"/>
      <c r="C46" s="201"/>
      <c r="D46" s="201"/>
      <c r="E46" s="201"/>
      <c r="F46" s="201"/>
      <c r="G46" s="5">
        <v>37</v>
      </c>
      <c r="H46" s="96">
        <v>0</v>
      </c>
      <c r="I46" s="96">
        <v>0</v>
      </c>
    </row>
    <row r="47" spans="1:9" x14ac:dyDescent="0.2">
      <c r="A47" s="167" t="s">
        <v>132</v>
      </c>
      <c r="B47" s="201"/>
      <c r="C47" s="201"/>
      <c r="D47" s="201"/>
      <c r="E47" s="201"/>
      <c r="F47" s="201"/>
      <c r="G47" s="5">
        <v>38</v>
      </c>
      <c r="H47" s="96">
        <v>0</v>
      </c>
      <c r="I47" s="96">
        <v>0</v>
      </c>
    </row>
    <row r="48" spans="1:9" x14ac:dyDescent="0.2">
      <c r="A48" s="167" t="s">
        <v>133</v>
      </c>
      <c r="B48" s="201"/>
      <c r="C48" s="201"/>
      <c r="D48" s="201"/>
      <c r="E48" s="201"/>
      <c r="F48" s="201"/>
      <c r="G48" s="5">
        <v>39</v>
      </c>
      <c r="H48" s="96">
        <v>0</v>
      </c>
      <c r="I48" s="96">
        <v>0</v>
      </c>
    </row>
    <row r="49" spans="1:9" ht="15.6" customHeight="1" x14ac:dyDescent="0.2">
      <c r="A49" s="165" t="s">
        <v>134</v>
      </c>
      <c r="B49" s="202"/>
      <c r="C49" s="202"/>
      <c r="D49" s="202"/>
      <c r="E49" s="202"/>
      <c r="F49" s="202"/>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view="pageBreakPreview" topLeftCell="A3" zoomScale="90" zoomScaleNormal="100" zoomScaleSheetLayoutView="90" workbookViewId="0">
      <selection activeCell="C3" sqref="C3:K3"/>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0.710937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8" t="s">
        <v>11</v>
      </c>
      <c r="B1" s="208"/>
      <c r="C1" s="209"/>
      <c r="D1" s="209"/>
      <c r="E1" s="209"/>
      <c r="F1" s="209"/>
      <c r="G1" s="209"/>
      <c r="H1" s="209"/>
      <c r="I1" s="209"/>
      <c r="J1" s="209"/>
      <c r="K1" s="209"/>
      <c r="L1" s="209"/>
      <c r="M1" s="209"/>
      <c r="N1" s="12"/>
    </row>
    <row r="2" spans="1:25" ht="15.75" x14ac:dyDescent="0.2">
      <c r="A2" s="13"/>
      <c r="B2" s="13"/>
      <c r="C2" s="33"/>
      <c r="D2" s="210" t="s">
        <v>12</v>
      </c>
      <c r="E2" s="210"/>
      <c r="F2" s="41">
        <v>45658</v>
      </c>
      <c r="G2" s="34" t="s">
        <v>0</v>
      </c>
      <c r="H2" s="34"/>
      <c r="I2" s="34"/>
      <c r="J2" s="41">
        <v>45747</v>
      </c>
      <c r="K2" s="33"/>
      <c r="L2" s="33"/>
      <c r="M2" s="35" t="s">
        <v>227</v>
      </c>
      <c r="N2" s="12"/>
      <c r="Y2" s="10"/>
    </row>
    <row r="3" spans="1:25" ht="15.75" customHeight="1" x14ac:dyDescent="0.2">
      <c r="A3" s="205" t="s">
        <v>13</v>
      </c>
      <c r="B3" s="207" t="s">
        <v>172</v>
      </c>
      <c r="C3" s="206" t="s">
        <v>158</v>
      </c>
      <c r="D3" s="206"/>
      <c r="E3" s="206"/>
      <c r="F3" s="206"/>
      <c r="G3" s="206"/>
      <c r="H3" s="206"/>
      <c r="I3" s="206"/>
      <c r="J3" s="206"/>
      <c r="K3" s="206"/>
      <c r="L3" s="206" t="s">
        <v>159</v>
      </c>
      <c r="M3" s="211" t="s">
        <v>173</v>
      </c>
    </row>
    <row r="4" spans="1:25" ht="142.5" x14ac:dyDescent="0.2">
      <c r="A4" s="205"/>
      <c r="B4" s="189"/>
      <c r="C4" s="36" t="s">
        <v>160</v>
      </c>
      <c r="D4" s="36" t="s">
        <v>260</v>
      </c>
      <c r="E4" s="37" t="s">
        <v>261</v>
      </c>
      <c r="F4" s="37" t="s">
        <v>262</v>
      </c>
      <c r="G4" s="37" t="s">
        <v>263</v>
      </c>
      <c r="H4" s="37" t="s">
        <v>264</v>
      </c>
      <c r="I4" s="37" t="s">
        <v>265</v>
      </c>
      <c r="J4" s="37" t="s">
        <v>266</v>
      </c>
      <c r="K4" s="37" t="s">
        <v>267</v>
      </c>
      <c r="L4" s="206"/>
      <c r="M4" s="212"/>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268</v>
      </c>
      <c r="B6" s="16">
        <v>1</v>
      </c>
      <c r="C6" s="39">
        <v>3076315</v>
      </c>
      <c r="D6" s="39">
        <v>1840833</v>
      </c>
      <c r="E6" s="39">
        <v>-11769</v>
      </c>
      <c r="F6" s="39">
        <v>162041</v>
      </c>
      <c r="G6" s="39">
        <v>814226</v>
      </c>
      <c r="H6" s="39">
        <v>101095</v>
      </c>
      <c r="I6" s="39">
        <v>-22134</v>
      </c>
      <c r="J6" s="39">
        <v>-30798</v>
      </c>
      <c r="K6" s="39">
        <v>63848</v>
      </c>
      <c r="L6" s="39">
        <v>0</v>
      </c>
      <c r="M6" s="40">
        <f>SUM(C6:L6)</f>
        <v>5993657</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269</v>
      </c>
      <c r="B9" s="18">
        <v>4</v>
      </c>
      <c r="C9" s="40">
        <f>C6+C7+C8</f>
        <v>3076315</v>
      </c>
      <c r="D9" s="40">
        <f t="shared" ref="D9:L9" si="1">D6+D7+D8</f>
        <v>1840833</v>
      </c>
      <c r="E9" s="40">
        <f t="shared" si="1"/>
        <v>-11769</v>
      </c>
      <c r="F9" s="40">
        <f t="shared" si="1"/>
        <v>162041</v>
      </c>
      <c r="G9" s="40">
        <f t="shared" si="1"/>
        <v>814226</v>
      </c>
      <c r="H9" s="40">
        <f t="shared" si="1"/>
        <v>101095</v>
      </c>
      <c r="I9" s="40">
        <f t="shared" si="1"/>
        <v>-22134</v>
      </c>
      <c r="J9" s="40">
        <f t="shared" si="1"/>
        <v>-30798</v>
      </c>
      <c r="K9" s="40">
        <f t="shared" si="1"/>
        <v>63848</v>
      </c>
      <c r="L9" s="40">
        <f t="shared" si="1"/>
        <v>0</v>
      </c>
      <c r="M9" s="40">
        <f t="shared" si="0"/>
        <v>5993657</v>
      </c>
    </row>
    <row r="10" spans="1:25" ht="15" x14ac:dyDescent="0.2">
      <c r="A10" s="94" t="s">
        <v>163</v>
      </c>
      <c r="B10" s="17">
        <v>5</v>
      </c>
      <c r="C10" s="39">
        <v>0</v>
      </c>
      <c r="D10" s="39">
        <v>0</v>
      </c>
      <c r="E10" s="39">
        <v>0</v>
      </c>
      <c r="F10" s="39">
        <v>0</v>
      </c>
      <c r="G10" s="39">
        <v>0</v>
      </c>
      <c r="H10" s="39">
        <v>0</v>
      </c>
      <c r="I10" s="39">
        <v>0</v>
      </c>
      <c r="J10" s="39">
        <v>0</v>
      </c>
      <c r="K10" s="39">
        <v>197253</v>
      </c>
      <c r="L10" s="39">
        <v>0</v>
      </c>
      <c r="M10" s="40">
        <f t="shared" si="0"/>
        <v>197253</v>
      </c>
    </row>
    <row r="11" spans="1:25" ht="42.75" x14ac:dyDescent="0.2">
      <c r="A11" s="94" t="s">
        <v>164</v>
      </c>
      <c r="B11" s="17">
        <v>6</v>
      </c>
      <c r="C11" s="39">
        <v>0</v>
      </c>
      <c r="D11" s="39">
        <v>0</v>
      </c>
      <c r="E11" s="39">
        <v>0</v>
      </c>
      <c r="F11" s="39">
        <v>1007</v>
      </c>
      <c r="G11" s="39">
        <v>2283</v>
      </c>
      <c r="H11" s="39">
        <v>-3095</v>
      </c>
      <c r="I11" s="39">
        <v>19</v>
      </c>
      <c r="J11" s="39">
        <v>0</v>
      </c>
      <c r="K11" s="39">
        <v>0</v>
      </c>
      <c r="L11" s="39">
        <v>0</v>
      </c>
      <c r="M11" s="40">
        <f t="shared" si="0"/>
        <v>214</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1007</v>
      </c>
      <c r="G13" s="40">
        <f t="shared" si="2"/>
        <v>2283</v>
      </c>
      <c r="H13" s="40">
        <f t="shared" si="2"/>
        <v>-3095</v>
      </c>
      <c r="I13" s="40">
        <f t="shared" si="2"/>
        <v>19</v>
      </c>
      <c r="J13" s="40">
        <f t="shared" si="2"/>
        <v>0</v>
      </c>
      <c r="K13" s="40">
        <f t="shared" si="2"/>
        <v>197253</v>
      </c>
      <c r="L13" s="40">
        <f t="shared" si="2"/>
        <v>0</v>
      </c>
      <c r="M13" s="40">
        <f t="shared" si="0"/>
        <v>197467</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63848</v>
      </c>
      <c r="K17" s="39">
        <v>-63848</v>
      </c>
      <c r="L17" s="39">
        <v>0</v>
      </c>
      <c r="M17" s="40">
        <f t="shared" si="0"/>
        <v>0</v>
      </c>
    </row>
    <row r="18" spans="1:13" ht="15" x14ac:dyDescent="0.2">
      <c r="A18" s="95" t="s">
        <v>270</v>
      </c>
      <c r="B18" s="20">
        <v>13</v>
      </c>
      <c r="C18" s="40">
        <f>C17+C16+C15+C14+C13+C9</f>
        <v>3076315</v>
      </c>
      <c r="D18" s="40">
        <f t="shared" ref="D18:L18" si="3">D17+D16+D15+D14+D13+D9</f>
        <v>1840833</v>
      </c>
      <c r="E18" s="40">
        <f t="shared" si="3"/>
        <v>-11769</v>
      </c>
      <c r="F18" s="40">
        <f t="shared" si="3"/>
        <v>163048</v>
      </c>
      <c r="G18" s="40">
        <f t="shared" si="3"/>
        <v>816509</v>
      </c>
      <c r="H18" s="40">
        <f t="shared" si="3"/>
        <v>98000</v>
      </c>
      <c r="I18" s="40">
        <f t="shared" si="3"/>
        <v>-22115</v>
      </c>
      <c r="J18" s="40">
        <f t="shared" si="3"/>
        <v>-82843</v>
      </c>
      <c r="K18" s="40">
        <f t="shared" si="3"/>
        <v>197253</v>
      </c>
      <c r="L18" s="40">
        <f t="shared" si="3"/>
        <v>0</v>
      </c>
      <c r="M18" s="40">
        <f t="shared" si="0"/>
        <v>6075231</v>
      </c>
    </row>
    <row r="19" spans="1:13" ht="15" x14ac:dyDescent="0.2">
      <c r="A19" s="93" t="s">
        <v>271</v>
      </c>
      <c r="B19" s="21">
        <v>14</v>
      </c>
      <c r="C19" s="39">
        <v>3076315</v>
      </c>
      <c r="D19" s="39">
        <v>1840833</v>
      </c>
      <c r="E19" s="39">
        <v>-11769</v>
      </c>
      <c r="F19" s="39">
        <v>163048</v>
      </c>
      <c r="G19" s="39">
        <v>816509</v>
      </c>
      <c r="H19" s="39">
        <v>98000</v>
      </c>
      <c r="I19" s="39">
        <v>-22115</v>
      </c>
      <c r="J19" s="39">
        <v>-82843</v>
      </c>
      <c r="K19" s="39">
        <v>197253</v>
      </c>
      <c r="L19" s="39">
        <v>0</v>
      </c>
      <c r="M19" s="40">
        <f t="shared" si="0"/>
        <v>6075231</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272</v>
      </c>
      <c r="B22" s="22">
        <v>17</v>
      </c>
      <c r="C22" s="40">
        <f>C19+C20+C21</f>
        <v>3076315</v>
      </c>
      <c r="D22" s="40">
        <f t="shared" ref="D22:L22" si="4">D19+D20+D21</f>
        <v>1840833</v>
      </c>
      <c r="E22" s="40">
        <f t="shared" si="4"/>
        <v>-11769</v>
      </c>
      <c r="F22" s="40">
        <f t="shared" si="4"/>
        <v>163048</v>
      </c>
      <c r="G22" s="40">
        <f t="shared" si="4"/>
        <v>816509</v>
      </c>
      <c r="H22" s="40">
        <f t="shared" si="4"/>
        <v>98000</v>
      </c>
      <c r="I22" s="40">
        <f t="shared" si="4"/>
        <v>-22115</v>
      </c>
      <c r="J22" s="40">
        <f t="shared" si="4"/>
        <v>-82843</v>
      </c>
      <c r="K22" s="40">
        <f t="shared" si="4"/>
        <v>197253</v>
      </c>
      <c r="L22" s="40">
        <f t="shared" si="4"/>
        <v>0</v>
      </c>
      <c r="M22" s="40">
        <f t="shared" si="0"/>
        <v>6075231</v>
      </c>
    </row>
    <row r="23" spans="1:13" ht="15" x14ac:dyDescent="0.2">
      <c r="A23" s="94" t="s">
        <v>163</v>
      </c>
      <c r="B23" s="14">
        <v>18</v>
      </c>
      <c r="C23" s="39">
        <v>0</v>
      </c>
      <c r="D23" s="39">
        <v>0</v>
      </c>
      <c r="E23" s="39">
        <v>0</v>
      </c>
      <c r="F23" s="39">
        <v>0</v>
      </c>
      <c r="G23" s="39">
        <v>0</v>
      </c>
      <c r="H23" s="39">
        <v>0</v>
      </c>
      <c r="I23" s="39">
        <v>0</v>
      </c>
      <c r="J23" s="39">
        <v>0</v>
      </c>
      <c r="K23" s="39">
        <v>213361</v>
      </c>
      <c r="L23" s="39">
        <v>0</v>
      </c>
      <c r="M23" s="40">
        <f t="shared" si="0"/>
        <v>213361</v>
      </c>
    </row>
    <row r="24" spans="1:13" ht="42.75" x14ac:dyDescent="0.2">
      <c r="A24" s="94" t="s">
        <v>164</v>
      </c>
      <c r="B24" s="14">
        <v>19</v>
      </c>
      <c r="C24" s="39">
        <v>0</v>
      </c>
      <c r="D24" s="39">
        <v>0</v>
      </c>
      <c r="E24" s="39">
        <v>0</v>
      </c>
      <c r="F24" s="39">
        <v>163</v>
      </c>
      <c r="G24" s="39">
        <v>0</v>
      </c>
      <c r="H24" s="39">
        <v>0</v>
      </c>
      <c r="I24" s="39">
        <v>0</v>
      </c>
      <c r="J24" s="39">
        <v>0</v>
      </c>
      <c r="K24" s="39">
        <v>0</v>
      </c>
      <c r="L24" s="39">
        <v>0</v>
      </c>
      <c r="M24" s="40">
        <f t="shared" si="0"/>
        <v>163</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163</v>
      </c>
      <c r="G26" s="40">
        <f t="shared" si="5"/>
        <v>0</v>
      </c>
      <c r="H26" s="40">
        <f t="shared" si="5"/>
        <v>0</v>
      </c>
      <c r="I26" s="40">
        <f t="shared" si="5"/>
        <v>0</v>
      </c>
      <c r="J26" s="40">
        <f t="shared" si="5"/>
        <v>0</v>
      </c>
      <c r="K26" s="40">
        <f t="shared" si="5"/>
        <v>213361</v>
      </c>
      <c r="L26" s="40">
        <f t="shared" si="5"/>
        <v>0</v>
      </c>
      <c r="M26" s="40">
        <f t="shared" si="0"/>
        <v>213524</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4" t="s">
        <v>170</v>
      </c>
      <c r="B30" s="14">
        <v>25</v>
      </c>
      <c r="C30" s="39">
        <v>0</v>
      </c>
      <c r="D30" s="39">
        <v>0</v>
      </c>
      <c r="E30" s="39">
        <v>0</v>
      </c>
      <c r="F30" s="39">
        <v>0</v>
      </c>
      <c r="G30" s="39">
        <v>0</v>
      </c>
      <c r="H30" s="39">
        <v>0</v>
      </c>
      <c r="I30" s="39">
        <v>0</v>
      </c>
      <c r="J30" s="39">
        <v>197253</v>
      </c>
      <c r="K30" s="39">
        <v>-197253</v>
      </c>
      <c r="L30" s="39">
        <v>0</v>
      </c>
      <c r="M30" s="40">
        <f t="shared" si="0"/>
        <v>0</v>
      </c>
    </row>
    <row r="31" spans="1:13" ht="15" x14ac:dyDescent="0.2">
      <c r="A31" s="95" t="s">
        <v>273</v>
      </c>
      <c r="B31" s="22">
        <v>26</v>
      </c>
      <c r="C31" s="40">
        <f>C30+C29+C28+C27+C26+C22</f>
        <v>3076315</v>
      </c>
      <c r="D31" s="40">
        <f t="shared" ref="D31:L31" si="6">D30+D29+D28+D27+D26+D22</f>
        <v>1840833</v>
      </c>
      <c r="E31" s="40">
        <f t="shared" si="6"/>
        <v>-11769</v>
      </c>
      <c r="F31" s="40">
        <f t="shared" si="6"/>
        <v>163211</v>
      </c>
      <c r="G31" s="40">
        <f t="shared" si="6"/>
        <v>816509</v>
      </c>
      <c r="H31" s="40">
        <f t="shared" si="6"/>
        <v>98000</v>
      </c>
      <c r="I31" s="40">
        <f t="shared" si="6"/>
        <v>-22115</v>
      </c>
      <c r="J31" s="40">
        <f t="shared" si="6"/>
        <v>114410</v>
      </c>
      <c r="K31" s="40">
        <f t="shared" si="6"/>
        <v>213361</v>
      </c>
      <c r="L31" s="40">
        <f t="shared" si="6"/>
        <v>0</v>
      </c>
      <c r="M31" s="40">
        <f t="shared" si="0"/>
        <v>6288755</v>
      </c>
    </row>
    <row r="33" spans="3:13" x14ac:dyDescent="0.2">
      <c r="C33" s="32">
        <f>+Bilanca!I38</f>
        <v>3076315</v>
      </c>
      <c r="D33" s="32">
        <f>+Bilanca!I39</f>
        <v>1840833</v>
      </c>
      <c r="E33" s="32">
        <f>+Bilanca!I41+Bilanca!I42</f>
        <v>-11769</v>
      </c>
      <c r="F33" s="32">
        <f>+Bilanca!I43</f>
        <v>163211</v>
      </c>
      <c r="G33" s="32">
        <f>+Bilanca!I44</f>
        <v>816509</v>
      </c>
      <c r="H33" s="32">
        <f>+Bilanca!I45</f>
        <v>98000</v>
      </c>
      <c r="I33" s="32">
        <f>+Bilanca!I46</f>
        <v>-22115</v>
      </c>
      <c r="J33" s="32">
        <f>+Bilanca!I47</f>
        <v>114410</v>
      </c>
      <c r="K33" s="32">
        <f>+Bilanca!I48</f>
        <v>213361</v>
      </c>
      <c r="M33" s="32">
        <f>SUM(C33:L33)</f>
        <v>6288755</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100.42578125" customWidth="1"/>
  </cols>
  <sheetData>
    <row r="1" spans="1:9" x14ac:dyDescent="0.2">
      <c r="A1" s="213" t="s">
        <v>226</v>
      </c>
      <c r="B1" s="214"/>
      <c r="C1" s="214"/>
      <c r="D1" s="214"/>
      <c r="E1" s="214"/>
      <c r="F1" s="214"/>
      <c r="G1" s="214"/>
      <c r="H1" s="214"/>
      <c r="I1" s="214"/>
    </row>
    <row r="2" spans="1:9" x14ac:dyDescent="0.2">
      <c r="A2" s="214"/>
      <c r="B2" s="214"/>
      <c r="C2" s="214"/>
      <c r="D2" s="214"/>
      <c r="E2" s="214"/>
      <c r="F2" s="214"/>
      <c r="G2" s="214"/>
      <c r="H2" s="214"/>
      <c r="I2" s="214"/>
    </row>
    <row r="3" spans="1:9" x14ac:dyDescent="0.2">
      <c r="A3" s="214"/>
      <c r="B3" s="214"/>
      <c r="C3" s="214"/>
      <c r="D3" s="214"/>
      <c r="E3" s="214"/>
      <c r="F3" s="214"/>
      <c r="G3" s="214"/>
      <c r="H3" s="214"/>
      <c r="I3" s="214"/>
    </row>
    <row r="4" spans="1:9" x14ac:dyDescent="0.2">
      <c r="A4" s="214"/>
      <c r="B4" s="214"/>
      <c r="C4" s="214"/>
      <c r="D4" s="214"/>
      <c r="E4" s="214"/>
      <c r="F4" s="214"/>
      <c r="G4" s="214"/>
      <c r="H4" s="214"/>
      <c r="I4" s="214"/>
    </row>
    <row r="5" spans="1:9" x14ac:dyDescent="0.2">
      <c r="A5" s="214"/>
      <c r="B5" s="214"/>
      <c r="C5" s="214"/>
      <c r="D5" s="214"/>
      <c r="E5" s="214"/>
      <c r="F5" s="214"/>
      <c r="G5" s="214"/>
      <c r="H5" s="214"/>
      <c r="I5" s="214"/>
    </row>
    <row r="6" spans="1:9" x14ac:dyDescent="0.2">
      <c r="A6" s="214"/>
      <c r="B6" s="214"/>
      <c r="C6" s="214"/>
      <c r="D6" s="214"/>
      <c r="E6" s="214"/>
      <c r="F6" s="214"/>
      <c r="G6" s="214"/>
      <c r="H6" s="214"/>
      <c r="I6" s="214"/>
    </row>
    <row r="7" spans="1:9" x14ac:dyDescent="0.2">
      <c r="A7" s="214"/>
      <c r="B7" s="214"/>
      <c r="C7" s="214"/>
      <c r="D7" s="214"/>
      <c r="E7" s="214"/>
      <c r="F7" s="214"/>
      <c r="G7" s="214"/>
      <c r="H7" s="214"/>
      <c r="I7" s="214"/>
    </row>
    <row r="8" spans="1:9" x14ac:dyDescent="0.2">
      <c r="A8" s="214"/>
      <c r="B8" s="214"/>
      <c r="C8" s="214"/>
      <c r="D8" s="214"/>
      <c r="E8" s="214"/>
      <c r="F8" s="214"/>
      <c r="G8" s="214"/>
      <c r="H8" s="214"/>
      <c r="I8" s="214"/>
    </row>
    <row r="9" spans="1:9" x14ac:dyDescent="0.2">
      <c r="A9" s="214"/>
      <c r="B9" s="214"/>
      <c r="C9" s="214"/>
      <c r="D9" s="214"/>
      <c r="E9" s="214"/>
      <c r="F9" s="214"/>
      <c r="G9" s="214"/>
      <c r="H9" s="214"/>
      <c r="I9" s="214"/>
    </row>
    <row r="10" spans="1:9" x14ac:dyDescent="0.2">
      <c r="A10" s="214"/>
      <c r="B10" s="214"/>
      <c r="C10" s="214"/>
      <c r="D10" s="214"/>
      <c r="E10" s="214"/>
      <c r="F10" s="214"/>
      <c r="G10" s="214"/>
      <c r="H10" s="214"/>
      <c r="I10" s="214"/>
    </row>
    <row r="11" spans="1:9" x14ac:dyDescent="0.2">
      <c r="A11" s="214"/>
      <c r="B11" s="214"/>
      <c r="C11" s="214"/>
      <c r="D11" s="214"/>
      <c r="E11" s="214"/>
      <c r="F11" s="214"/>
      <c r="G11" s="214"/>
      <c r="H11" s="214"/>
      <c r="I11" s="214"/>
    </row>
    <row r="12" spans="1:9" x14ac:dyDescent="0.2">
      <c r="A12" s="214"/>
      <c r="B12" s="214"/>
      <c r="C12" s="214"/>
      <c r="D12" s="214"/>
      <c r="E12" s="214"/>
      <c r="F12" s="214"/>
      <c r="G12" s="214"/>
      <c r="H12" s="214"/>
      <c r="I12" s="214"/>
    </row>
    <row r="13" spans="1:9" x14ac:dyDescent="0.2">
      <c r="A13" s="214"/>
      <c r="B13" s="214"/>
      <c r="C13" s="214"/>
      <c r="D13" s="214"/>
      <c r="E13" s="214"/>
      <c r="F13" s="214"/>
      <c r="G13" s="214"/>
      <c r="H13" s="214"/>
      <c r="I13" s="214"/>
    </row>
    <row r="14" spans="1:9" x14ac:dyDescent="0.2">
      <c r="A14" s="214"/>
      <c r="B14" s="214"/>
      <c r="C14" s="214"/>
      <c r="D14" s="214"/>
      <c r="E14" s="214"/>
      <c r="F14" s="214"/>
      <c r="G14" s="214"/>
      <c r="H14" s="214"/>
      <c r="I14" s="214"/>
    </row>
    <row r="15" spans="1:9" x14ac:dyDescent="0.2">
      <c r="A15" s="214"/>
      <c r="B15" s="214"/>
      <c r="C15" s="214"/>
      <c r="D15" s="214"/>
      <c r="E15" s="214"/>
      <c r="F15" s="214"/>
      <c r="G15" s="214"/>
      <c r="H15" s="214"/>
      <c r="I15" s="214"/>
    </row>
    <row r="16" spans="1:9" x14ac:dyDescent="0.2">
      <c r="A16" s="214"/>
      <c r="B16" s="214"/>
      <c r="C16" s="214"/>
      <c r="D16" s="214"/>
      <c r="E16" s="214"/>
      <c r="F16" s="214"/>
      <c r="G16" s="214"/>
      <c r="H16" s="214"/>
      <c r="I16" s="214"/>
    </row>
    <row r="17" spans="1:9" x14ac:dyDescent="0.2">
      <c r="A17" s="214"/>
      <c r="B17" s="214"/>
      <c r="C17" s="214"/>
      <c r="D17" s="214"/>
      <c r="E17" s="214"/>
      <c r="F17" s="214"/>
      <c r="G17" s="214"/>
      <c r="H17" s="214"/>
      <c r="I17" s="214"/>
    </row>
    <row r="18" spans="1:9" x14ac:dyDescent="0.2">
      <c r="A18" s="214"/>
      <c r="B18" s="214"/>
      <c r="C18" s="214"/>
      <c r="D18" s="214"/>
      <c r="E18" s="214"/>
      <c r="F18" s="214"/>
      <c r="G18" s="214"/>
      <c r="H18" s="214"/>
      <c r="I18" s="214"/>
    </row>
    <row r="19" spans="1:9" x14ac:dyDescent="0.2">
      <c r="A19" s="214"/>
      <c r="B19" s="214"/>
      <c r="C19" s="214"/>
      <c r="D19" s="214"/>
      <c r="E19" s="214"/>
      <c r="F19" s="214"/>
      <c r="G19" s="214"/>
      <c r="H19" s="214"/>
      <c r="I19" s="214"/>
    </row>
    <row r="20" spans="1:9" x14ac:dyDescent="0.2">
      <c r="A20" s="214"/>
      <c r="B20" s="214"/>
      <c r="C20" s="214"/>
      <c r="D20" s="214"/>
      <c r="E20" s="214"/>
      <c r="F20" s="214"/>
      <c r="G20" s="214"/>
      <c r="H20" s="214"/>
      <c r="I20" s="214"/>
    </row>
    <row r="21" spans="1:9" x14ac:dyDescent="0.2">
      <c r="A21" s="214"/>
      <c r="B21" s="214"/>
      <c r="C21" s="214"/>
      <c r="D21" s="214"/>
      <c r="E21" s="214"/>
      <c r="F21" s="214"/>
      <c r="G21" s="214"/>
      <c r="H21" s="214"/>
      <c r="I21" s="214"/>
    </row>
    <row r="22" spans="1:9" x14ac:dyDescent="0.2">
      <c r="A22" s="214"/>
      <c r="B22" s="214"/>
      <c r="C22" s="214"/>
      <c r="D22" s="214"/>
      <c r="E22" s="214"/>
      <c r="F22" s="214"/>
      <c r="G22" s="214"/>
      <c r="H22" s="214"/>
      <c r="I22" s="214"/>
    </row>
    <row r="23" spans="1:9" x14ac:dyDescent="0.2">
      <c r="A23" s="214"/>
      <c r="B23" s="214"/>
      <c r="C23" s="214"/>
      <c r="D23" s="214"/>
      <c r="E23" s="214"/>
      <c r="F23" s="214"/>
      <c r="G23" s="214"/>
      <c r="H23" s="214"/>
      <c r="I23" s="214"/>
    </row>
    <row r="24" spans="1:9" x14ac:dyDescent="0.2">
      <c r="A24" s="214"/>
      <c r="B24" s="214"/>
      <c r="C24" s="214"/>
      <c r="D24" s="214"/>
      <c r="E24" s="214"/>
      <c r="F24" s="214"/>
      <c r="G24" s="214"/>
      <c r="H24" s="214"/>
      <c r="I24" s="214"/>
    </row>
    <row r="25" spans="1:9" x14ac:dyDescent="0.2">
      <c r="A25" s="214"/>
      <c r="B25" s="214"/>
      <c r="C25" s="214"/>
      <c r="D25" s="214"/>
      <c r="E25" s="214"/>
      <c r="F25" s="214"/>
      <c r="G25" s="214"/>
      <c r="H25" s="214"/>
      <c r="I25" s="214"/>
    </row>
    <row r="26" spans="1:9" x14ac:dyDescent="0.2">
      <c r="A26" s="214"/>
      <c r="B26" s="214"/>
      <c r="C26" s="214"/>
      <c r="D26" s="214"/>
      <c r="E26" s="214"/>
      <c r="F26" s="214"/>
      <c r="G26" s="214"/>
      <c r="H26" s="214"/>
      <c r="I26" s="214"/>
    </row>
    <row r="27" spans="1:9" x14ac:dyDescent="0.2">
      <c r="A27" s="214"/>
      <c r="B27" s="214"/>
      <c r="C27" s="214"/>
      <c r="D27" s="214"/>
      <c r="E27" s="214"/>
      <c r="F27" s="214"/>
      <c r="G27" s="214"/>
      <c r="H27" s="214"/>
      <c r="I27" s="214"/>
    </row>
    <row r="28" spans="1:9" x14ac:dyDescent="0.2">
      <c r="A28" s="214"/>
      <c r="B28" s="214"/>
      <c r="C28" s="214"/>
      <c r="D28" s="214"/>
      <c r="E28" s="214"/>
      <c r="F28" s="214"/>
      <c r="G28" s="214"/>
      <c r="H28" s="214"/>
      <c r="I28" s="214"/>
    </row>
    <row r="29" spans="1:9" x14ac:dyDescent="0.2">
      <c r="A29" s="214"/>
      <c r="B29" s="214"/>
      <c r="C29" s="214"/>
      <c r="D29" s="214"/>
      <c r="E29" s="214"/>
      <c r="F29" s="214"/>
      <c r="G29" s="214"/>
      <c r="H29" s="214"/>
      <c r="I29" s="214"/>
    </row>
    <row r="30" spans="1:9" x14ac:dyDescent="0.2">
      <c r="A30" s="214"/>
      <c r="B30" s="214"/>
      <c r="C30" s="214"/>
      <c r="D30" s="214"/>
      <c r="E30" s="214"/>
      <c r="F30" s="214"/>
      <c r="G30" s="214"/>
      <c r="H30" s="214"/>
      <c r="I30" s="214"/>
    </row>
    <row r="31" spans="1:9" x14ac:dyDescent="0.2">
      <c r="A31" s="214"/>
      <c r="B31" s="214"/>
      <c r="C31" s="214"/>
      <c r="D31" s="214"/>
      <c r="E31" s="214"/>
      <c r="F31" s="214"/>
      <c r="G31" s="214"/>
      <c r="H31" s="214"/>
      <c r="I31" s="214"/>
    </row>
    <row r="32" spans="1:9" x14ac:dyDescent="0.2">
      <c r="A32" s="214"/>
      <c r="B32" s="214"/>
      <c r="C32" s="214"/>
      <c r="D32" s="214"/>
      <c r="E32" s="214"/>
      <c r="F32" s="214"/>
      <c r="G32" s="214"/>
      <c r="H32" s="214"/>
      <c r="I32" s="214"/>
    </row>
    <row r="33" spans="1:9" x14ac:dyDescent="0.2">
      <c r="A33" s="214"/>
      <c r="B33" s="214"/>
      <c r="C33" s="214"/>
      <c r="D33" s="214"/>
      <c r="E33" s="214"/>
      <c r="F33" s="214"/>
      <c r="G33" s="214"/>
      <c r="H33" s="214"/>
      <c r="I33" s="214"/>
    </row>
    <row r="34" spans="1:9" x14ac:dyDescent="0.2">
      <c r="A34" s="214"/>
      <c r="B34" s="214"/>
      <c r="C34" s="214"/>
      <c r="D34" s="214"/>
      <c r="E34" s="214"/>
      <c r="F34" s="214"/>
      <c r="G34" s="214"/>
      <c r="H34" s="214"/>
      <c r="I34" s="214"/>
    </row>
    <row r="35" spans="1:9" x14ac:dyDescent="0.2">
      <c r="A35" s="214"/>
      <c r="B35" s="214"/>
      <c r="C35" s="214"/>
      <c r="D35" s="214"/>
      <c r="E35" s="214"/>
      <c r="F35" s="214"/>
      <c r="G35" s="214"/>
      <c r="H35" s="214"/>
      <c r="I35" s="214"/>
    </row>
    <row r="36" spans="1:9" x14ac:dyDescent="0.2">
      <c r="A36" s="214"/>
      <c r="B36" s="214"/>
      <c r="C36" s="214"/>
      <c r="D36" s="214"/>
      <c r="E36" s="214"/>
      <c r="F36" s="214"/>
      <c r="G36" s="214"/>
      <c r="H36" s="214"/>
      <c r="I36" s="214"/>
    </row>
    <row r="37" spans="1:9" x14ac:dyDescent="0.2">
      <c r="A37" s="214"/>
      <c r="B37" s="214"/>
      <c r="C37" s="214"/>
      <c r="D37" s="214"/>
      <c r="E37" s="214"/>
      <c r="F37" s="214"/>
      <c r="G37" s="214"/>
      <c r="H37" s="214"/>
      <c r="I37" s="214"/>
    </row>
    <row r="38" spans="1:9" x14ac:dyDescent="0.2">
      <c r="A38" s="214"/>
      <c r="B38" s="214"/>
      <c r="C38" s="214"/>
      <c r="D38" s="214"/>
      <c r="E38" s="214"/>
      <c r="F38" s="214"/>
      <c r="G38" s="214"/>
      <c r="H38" s="214"/>
      <c r="I38" s="214"/>
    </row>
    <row r="39" spans="1:9" ht="141.75" customHeight="1" x14ac:dyDescent="0.2">
      <c r="A39" s="214"/>
      <c r="B39" s="214"/>
      <c r="C39" s="214"/>
      <c r="D39" s="214"/>
      <c r="E39" s="214"/>
      <c r="F39" s="214"/>
      <c r="G39" s="214"/>
      <c r="H39" s="214"/>
      <c r="I39" s="214"/>
    </row>
    <row r="40" spans="1:9" ht="260.25" customHeight="1" x14ac:dyDescent="0.2">
      <c r="A40" s="214"/>
      <c r="B40" s="214"/>
      <c r="C40" s="214"/>
      <c r="D40" s="214"/>
      <c r="E40" s="214"/>
      <c r="F40" s="214"/>
      <c r="G40" s="214"/>
      <c r="H40" s="214"/>
      <c r="I40" s="2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Butkovic</cp:lastModifiedBy>
  <cp:lastPrinted>2018-04-25T06:49:36Z</cp:lastPrinted>
  <dcterms:created xsi:type="dcterms:W3CDTF">2008-10-17T11:51:54Z</dcterms:created>
  <dcterms:modified xsi:type="dcterms:W3CDTF">2025-05-22T06:36:10Z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