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aveExternalLinkValues="0" codeName="ThisWorkbook" defaultThemeVersion="124226"/>
  <bookViews>
    <workbookView xWindow="0" yWindow="15" windowWidth="12165" windowHeight="8175"/>
  </bookViews>
  <sheets>
    <sheet name="OPĆI PODACI" sheetId="15" r:id="rId1"/>
    <sheet name="Bilanca" sheetId="19" r:id="rId2"/>
    <sheet name="RDG" sheetId="18" r:id="rId3"/>
    <sheet name="NT_I" sheetId="20" r:id="rId4"/>
    <sheet name="NT_D" sheetId="21" r:id="rId5"/>
    <sheet name="PK" sheetId="17" r:id="rId6"/>
    <sheet name="Bilješke" sheetId="16" r:id="rId7"/>
  </sheets>
  <definedNames>
    <definedName name="_xlnm.Print_Area" localSheetId="6">Bilješke!$A$1:$J$53</definedName>
    <definedName name="_xlnm.Print_Area" localSheetId="0">'OPĆI PODACI'!$A$1:$I$63</definedName>
    <definedName name="_xlnm.Print_Area" localSheetId="5">PK!$A$1:$K$25</definedName>
  </definedNames>
  <calcPr calcId="145621"/>
</workbook>
</file>

<file path=xl/calcChain.xml><?xml version="1.0" encoding="utf-8"?>
<calcChain xmlns="http://schemas.openxmlformats.org/spreadsheetml/2006/main">
  <c r="K12" i="20" l="1"/>
  <c r="J21" i="17" l="1"/>
  <c r="J14" i="17"/>
  <c r="J17" i="20"/>
  <c r="J18" i="20" s="1"/>
  <c r="J12" i="20"/>
  <c r="J13" i="20" s="1"/>
  <c r="J19" i="20" s="1"/>
  <c r="K33" i="18"/>
  <c r="J33" i="18"/>
  <c r="K27" i="18"/>
  <c r="K42" i="18" s="1"/>
  <c r="J27" i="18"/>
  <c r="J42" i="18" s="1"/>
  <c r="K22" i="18"/>
  <c r="J22" i="18"/>
  <c r="K16" i="18"/>
  <c r="J16" i="18"/>
  <c r="K12" i="18"/>
  <c r="J12" i="18"/>
  <c r="K10" i="18"/>
  <c r="K43" i="18" s="1"/>
  <c r="K46" i="18" s="1"/>
  <c r="J10" i="18"/>
  <c r="K7" i="18"/>
  <c r="J7" i="18"/>
  <c r="J43" i="18" l="1"/>
  <c r="J46" i="18" s="1"/>
  <c r="J20" i="20"/>
  <c r="J45" i="18"/>
  <c r="K45" i="18"/>
  <c r="K44" i="18"/>
  <c r="K48" i="18" s="1"/>
  <c r="J44" i="18" l="1"/>
  <c r="J48" i="18" s="1"/>
  <c r="J50" i="18" s="1"/>
  <c r="J49" i="18"/>
  <c r="K50" i="18"/>
  <c r="K49" i="18"/>
  <c r="J52" i="20" l="1"/>
  <c r="J46" i="20"/>
  <c r="J44" i="20"/>
  <c r="J38" i="20"/>
  <c r="J45" i="20" s="1"/>
  <c r="J47" i="20" s="1"/>
  <c r="J33" i="20"/>
  <c r="J32" i="20"/>
  <c r="J31" i="20"/>
  <c r="J27" i="20"/>
  <c r="J66" i="18"/>
  <c r="K57" i="18"/>
  <c r="K66" i="18" s="1"/>
  <c r="J57" i="18"/>
  <c r="K56" i="18"/>
  <c r="J56" i="18"/>
  <c r="J67" i="18" s="1"/>
  <c r="K67" i="18" l="1"/>
  <c r="J48" i="20"/>
  <c r="K27" i="20" l="1"/>
  <c r="K44" i="20" l="1"/>
  <c r="J56" i="19" l="1"/>
  <c r="K56" i="19"/>
  <c r="M33" i="18" l="1"/>
  <c r="M27" i="18"/>
  <c r="M22" i="18"/>
  <c r="M16" i="18"/>
  <c r="M12" i="18"/>
  <c r="M7" i="18"/>
  <c r="M10" i="18" l="1"/>
  <c r="M43" i="18" s="1"/>
  <c r="M42" i="18"/>
  <c r="M45" i="18" l="1"/>
  <c r="M44" i="18"/>
  <c r="M48" i="18" s="1"/>
  <c r="M50" i="18" s="1"/>
  <c r="M46" i="18"/>
  <c r="M49" i="18" l="1"/>
  <c r="J100" i="19" l="1"/>
  <c r="J90" i="19"/>
  <c r="J86" i="19"/>
  <c r="J82" i="19"/>
  <c r="J79" i="19"/>
  <c r="J72" i="19"/>
  <c r="J49" i="19"/>
  <c r="J41" i="19"/>
  <c r="J35" i="19"/>
  <c r="J26" i="19"/>
  <c r="J16" i="19"/>
  <c r="J9" i="19"/>
  <c r="K21" i="17"/>
  <c r="K52" i="20"/>
  <c r="L57" i="18"/>
  <c r="L66" i="18" s="1"/>
  <c r="K100" i="19"/>
  <c r="K90" i="19"/>
  <c r="K86" i="19"/>
  <c r="K82" i="19"/>
  <c r="K79" i="19"/>
  <c r="K72" i="19"/>
  <c r="K49" i="19"/>
  <c r="K41" i="19"/>
  <c r="K35" i="19"/>
  <c r="K26" i="19"/>
  <c r="K16" i="19"/>
  <c r="K9" i="19"/>
  <c r="K38" i="20"/>
  <c r="K14" i="17"/>
  <c r="M57" i="18"/>
  <c r="M66" i="18" s="1"/>
  <c r="L7" i="18"/>
  <c r="L27" i="18"/>
  <c r="L12" i="18"/>
  <c r="L16" i="18"/>
  <c r="L22" i="18"/>
  <c r="L33" i="18"/>
  <c r="K53" i="21"/>
  <c r="J53" i="21"/>
  <c r="K19" i="21"/>
  <c r="K20" i="21"/>
  <c r="K49" i="21"/>
  <c r="K12" i="21"/>
  <c r="K21" i="21"/>
  <c r="K32" i="21"/>
  <c r="K34" i="21"/>
  <c r="K48" i="21"/>
  <c r="K33" i="21"/>
  <c r="K28" i="21"/>
  <c r="K45" i="21"/>
  <c r="K47" i="21"/>
  <c r="K46" i="21"/>
  <c r="K39" i="21"/>
  <c r="J19" i="21"/>
  <c r="J21" i="21"/>
  <c r="J12" i="21"/>
  <c r="J32" i="21"/>
  <c r="J28" i="21"/>
  <c r="J33" i="21"/>
  <c r="J34" i="21"/>
  <c r="J45" i="21"/>
  <c r="J39" i="21"/>
  <c r="J47" i="21"/>
  <c r="J46" i="21"/>
  <c r="K18" i="20"/>
  <c r="K13" i="20"/>
  <c r="K31" i="20"/>
  <c r="J20" i="21"/>
  <c r="J48" i="21"/>
  <c r="J49" i="21"/>
  <c r="J8" i="19" l="1"/>
  <c r="J69" i="19"/>
  <c r="J114" i="19" s="1"/>
  <c r="J40" i="19"/>
  <c r="K46" i="20"/>
  <c r="K32" i="20"/>
  <c r="K19" i="20"/>
  <c r="K33" i="20"/>
  <c r="K20" i="20"/>
  <c r="K45" i="20"/>
  <c r="L42" i="18"/>
  <c r="L10" i="18"/>
  <c r="L43" i="18" s="1"/>
  <c r="K69" i="19"/>
  <c r="K114" i="19" s="1"/>
  <c r="K40" i="19"/>
  <c r="K8" i="19"/>
  <c r="J66" i="19" l="1"/>
  <c r="K47" i="20"/>
  <c r="K48" i="20"/>
  <c r="M56" i="18"/>
  <c r="M67" i="18" s="1"/>
  <c r="L44" i="18"/>
  <c r="L48" i="18" s="1"/>
  <c r="L50" i="18" s="1"/>
  <c r="L45" i="18"/>
  <c r="L46" i="18"/>
  <c r="K66" i="19"/>
  <c r="L56" i="18" l="1"/>
  <c r="L67" i="18" s="1"/>
  <c r="L49" i="18"/>
</calcChain>
</file>

<file path=xl/sharedStrings.xml><?xml version="1.0" encoding="utf-8"?>
<sst xmlns="http://schemas.openxmlformats.org/spreadsheetml/2006/main" count="397" uniqueCount="344">
  <si>
    <t xml:space="preserve">     3. Obveze prema bankama i drugim financijskim institucijama</t>
  </si>
  <si>
    <t>E) ODGOĐENO PLAĆANJE TROŠKOVA I PRIHOD BUDUĆEGA RAZDOBLJA</t>
  </si>
  <si>
    <t xml:space="preserve">     1. Novčani izdaci za kupnju dugotrajne materijalne i nematerijalne imovine</t>
  </si>
  <si>
    <t xml:space="preserve">     2. Novčani izdaci za stjecanje vlasničkih i dužničkih financijskih instrumenata</t>
  </si>
  <si>
    <t xml:space="preserve">     3. Ostali novčani izdaci od investicijskih aktivnosti</t>
  </si>
  <si>
    <t>IV. Ukupno novčani izdaci od investicijskih aktivnosti (021 do 023)</t>
  </si>
  <si>
    <t>u razdoblju __.__.____. do __.__.____.</t>
  </si>
  <si>
    <t>Obveznik: _____________________________________________________________</t>
  </si>
  <si>
    <t>1. Pripisano imateljima kapitala matice</t>
  </si>
  <si>
    <t>2. Pripisano manjinskom interesu</t>
  </si>
  <si>
    <t xml:space="preserve">   5. Potraživanja od države i drugih institucija</t>
  </si>
  <si>
    <t xml:space="preserve">   6. Ostala potraživanja</t>
  </si>
  <si>
    <r>
      <t xml:space="preserve">II. POSLOVNI RASHODI </t>
    </r>
    <r>
      <rPr>
        <sz val="9"/>
        <rFont val="Arial"/>
        <family val="2"/>
        <charset val="238"/>
      </rPr>
      <t>(115+116+120+124+125+126+129+130)</t>
    </r>
  </si>
  <si>
    <r>
      <t xml:space="preserve">B)  DUGOTRAJNA IMOVINA </t>
    </r>
    <r>
      <rPr>
        <sz val="9"/>
        <rFont val="Arial"/>
        <family val="2"/>
        <charset val="238"/>
      </rPr>
      <t>(003+010+020+029+033)</t>
    </r>
  </si>
  <si>
    <t xml:space="preserve">   2. Koncesije, patenti, licencije, robne i uslužne marke, softver i ostala prava</t>
  </si>
  <si>
    <t>Ukupno smanjenje novčanog tijeka (015 – 014 + 027 – 026 + 039 – 038)</t>
  </si>
  <si>
    <t xml:space="preserve">   3. Ostali novčani izdaci od investicijskih aktivnosti</t>
  </si>
  <si>
    <t>C1) NETO POVEĆANJE NOVČANOG TIJEKA OD FINANCIJSKIH
       AKTIVNOSTI (030-036)</t>
  </si>
  <si>
    <t>C2) NETO SMANJENJE NOVČANOG TIJEKA OD FINANCIJSKIH
       AKTIVNOSTI (036-030)</t>
  </si>
  <si>
    <r>
      <t xml:space="preserve">B)  REZERVIRANJA </t>
    </r>
    <r>
      <rPr>
        <sz val="9"/>
        <rFont val="Arial"/>
        <family val="2"/>
        <charset val="238"/>
      </rPr>
      <t>(080 do 082)</t>
    </r>
  </si>
  <si>
    <r>
      <t xml:space="preserve">C)  DUGOROČNE OBVEZE </t>
    </r>
    <r>
      <rPr>
        <sz val="9"/>
        <rFont val="Arial"/>
        <family val="2"/>
        <charset val="238"/>
      </rPr>
      <t>(084 do 092)</t>
    </r>
  </si>
  <si>
    <r>
      <t xml:space="preserve">D)  KRATKOROČNE OBVEZE </t>
    </r>
    <r>
      <rPr>
        <sz val="9"/>
        <rFont val="Arial"/>
        <family val="2"/>
        <charset val="238"/>
      </rPr>
      <t>(094 do 105)</t>
    </r>
  </si>
  <si>
    <r>
      <t xml:space="preserve">    2. Materijalni troškovi </t>
    </r>
    <r>
      <rPr>
        <sz val="9"/>
        <rFont val="Arial"/>
        <family val="2"/>
        <charset val="238"/>
      </rPr>
      <t>(117 do 119)</t>
    </r>
  </si>
  <si>
    <r>
      <t xml:space="preserve">   3. Troškovi osoblja </t>
    </r>
    <r>
      <rPr>
        <sz val="9"/>
        <rFont val="Arial"/>
        <family val="2"/>
        <charset val="238"/>
      </rPr>
      <t>(121 do 123)</t>
    </r>
  </si>
  <si>
    <r>
      <t xml:space="preserve">   6. Vrijednosno usklađivanje </t>
    </r>
    <r>
      <rPr>
        <sz val="9"/>
        <rFont val="Arial"/>
        <family val="2"/>
        <charset val="238"/>
      </rPr>
      <t>(127+128)</t>
    </r>
  </si>
  <si>
    <r>
      <t xml:space="preserve">F) UKUPNO – PASIVA </t>
    </r>
    <r>
      <rPr>
        <sz val="9"/>
        <rFont val="Arial"/>
        <family val="2"/>
        <charset val="238"/>
      </rPr>
      <t>(062+079+083+093+106)</t>
    </r>
  </si>
  <si>
    <r>
      <t xml:space="preserve">I. POSLOVNI PRIHODI </t>
    </r>
    <r>
      <rPr>
        <sz val="9"/>
        <rFont val="Arial"/>
        <family val="2"/>
        <charset val="238"/>
      </rPr>
      <t>(112+113)</t>
    </r>
  </si>
  <si>
    <t xml:space="preserve">    4. Alati, pogonski inventar i transportna imovina</t>
  </si>
  <si>
    <t xml:space="preserve">    5. Biološka imovina</t>
  </si>
  <si>
    <t xml:space="preserve">   2. Novčani primici od glavnice kredita, zadužnica, pozajmica i drugih posudbi</t>
  </si>
  <si>
    <t xml:space="preserve">   3. Ostali primici od financijskih aktivnosti</t>
  </si>
  <si>
    <t xml:space="preserve">   1. Novčani izdaci za otplatu glavnice kredita i obveznica</t>
  </si>
  <si>
    <t xml:space="preserve">   2. Novčani izdaci za isplatu dividendi</t>
  </si>
  <si>
    <t xml:space="preserve">   3. Novčani izdaci za financijski najam</t>
  </si>
  <si>
    <t xml:space="preserve">   4. Novčani izdaci za otkup vlastitih dionica</t>
  </si>
  <si>
    <t xml:space="preserve">   5. Ostali novčani izdaci od financijskih aktivnosti</t>
  </si>
  <si>
    <t>A1) NETO POVEĆANJE NOVČANOG TIJEKA OD POSLOVNIH
       AKTIVNOSTI (007-012)</t>
  </si>
  <si>
    <t>A2) NETO SMANJENJE NOVČANOG TIJEKA OD POSLOVNIH
       AKTIVNOSTI (012-007)</t>
  </si>
  <si>
    <t>B1) NETO POVEĆANJE NOVČANOG TIJEKA OD INVESTICIJSKIH
       AKTIVNOSTI (020-024)</t>
  </si>
  <si>
    <t>B2) NETO SMANJENJE NOVČANOG TIJEKA OD INVESTICIJSKIH
       AKTIVNOSTI (024-020)</t>
  </si>
  <si>
    <t xml:space="preserve">   1. Dobit prije poreza</t>
  </si>
  <si>
    <t xml:space="preserve">   2. Amortizacija</t>
  </si>
  <si>
    <t xml:space="preserve">   3. Povećanje kratkoročnih obveza</t>
  </si>
  <si>
    <t xml:space="preserve">   4. Smanjenje kratkotrajnih potraživanja</t>
  </si>
  <si>
    <t xml:space="preserve">   5. Smanjenje zaliha</t>
  </si>
  <si>
    <t xml:space="preserve">    3. Dobit ili gubitak s osnove ponovnog vrednovanja financijske
         imovine raspoložive za prodaju</t>
  </si>
  <si>
    <t xml:space="preserve">     7. Ostala financijska imovina </t>
  </si>
  <si>
    <t>II.  Ukupno novčani izdaci od poslovnih aktivnosti (007 do 012)</t>
  </si>
  <si>
    <t>IV. Ukupno novčani izdaci od investicijskih aktivnosti (022 do 024)</t>
  </si>
  <si>
    <t>V. Ukupno novčani primici od financijskih aktivnosti (028 do 030)</t>
  </si>
  <si>
    <t xml:space="preserve">   8. Ostali poslovni rashodi</t>
  </si>
  <si>
    <t xml:space="preserve">   6. Ostalo povećanje novčanog tijeka</t>
  </si>
  <si>
    <t xml:space="preserve">   1. Smanjenje kratkoročnih obveza</t>
  </si>
  <si>
    <t xml:space="preserve">   2. Povećanje kratkotrajnih potraživanja</t>
  </si>
  <si>
    <t xml:space="preserve">   3. Povećanje zaliha</t>
  </si>
  <si>
    <t xml:space="preserve">   4. Ostalo smanjenje novčanog tijeka</t>
  </si>
  <si>
    <t>D)  PLAĆENI TROŠKOVI BUDUĆEG RAZDOBLJA I OBRAČUNATI PRIHODI</t>
  </si>
  <si>
    <t>G)  IZVANBILANČNI ZAPISI</t>
  </si>
  <si>
    <t>PASIVA</t>
  </si>
  <si>
    <t>Naziv pozicije</t>
  </si>
  <si>
    <t>A)  POTRAŽIVANJA ZA UPISANI A NEUPLAĆENI KAPITAL</t>
  </si>
  <si>
    <t xml:space="preserve">        c) Ostali vanjski troškovi</t>
  </si>
  <si>
    <t xml:space="preserve">        a) Neto plaće i nadnice</t>
  </si>
  <si>
    <t xml:space="preserve">        b) Troškovi poreza i doprinosa iz plaća</t>
  </si>
  <si>
    <t xml:space="preserve">        c) Doprinosi na plaće</t>
  </si>
  <si>
    <t xml:space="preserve">    2. Kamate, tečajne razlike i drugi rashodi iz odnosa s nepovezanim
        poduzetnicima i drugim osobama</t>
  </si>
  <si>
    <t xml:space="preserve">    1. Kamate, tečajne razlike i drugi rashodi s povezanim poduzetnicima</t>
  </si>
  <si>
    <t xml:space="preserve">    4. Ostali financijski rashodi</t>
  </si>
  <si>
    <t>V. Ukupno novčani primici od financijskih aktivnosti (027 do 029)</t>
  </si>
  <si>
    <t>VI. Ukupno novčani izdaci od financijskih aktivnosti (031 do 035)</t>
  </si>
  <si>
    <t>Ukupno povećanje novčanog tijeka (013 – 014 + 025 – 026 + 037 – 038)</t>
  </si>
  <si>
    <t>Ukupno smanjenje novčanog tijeka (014 – 013 + 026 – 025 + 038 – 037)</t>
  </si>
  <si>
    <t xml:space="preserve">    6. Predujmovi za materijalnu imovinu</t>
  </si>
  <si>
    <t xml:space="preserve">    7. Materijalna imovina u pripremi</t>
  </si>
  <si>
    <t xml:space="preserve">    8. Ostala materijalna imovina</t>
  </si>
  <si>
    <t xml:space="preserve">    9. Ulaganje u nekretnine</t>
  </si>
  <si>
    <t xml:space="preserve">     1. Udjeli (dionice) kod povezanih poduzetnika</t>
  </si>
  <si>
    <t xml:space="preserve">     2. Dani zajmovi povezanim poduzetnicima</t>
  </si>
  <si>
    <t xml:space="preserve">     3. Sudjelujući interesi (udjeli)</t>
  </si>
  <si>
    <t xml:space="preserve">     7. Ostala dugotrajna financijska imovina </t>
  </si>
  <si>
    <t xml:space="preserve">     1. Potraživanja od povezanih poduzetnika</t>
  </si>
  <si>
    <t xml:space="preserve">     2. Potraživanja po osnovi prodaje na kredit</t>
  </si>
  <si>
    <t xml:space="preserve">     3. Ostala potraživanja</t>
  </si>
  <si>
    <t xml:space="preserve">     4. Zajmovi dani poduzetnicima u kojima postoje sudjelujući interesi</t>
  </si>
  <si>
    <t xml:space="preserve">     5. Ulaganja u vrijednosne papire</t>
  </si>
  <si>
    <t xml:space="preserve">     6. Dani zajmovi, depoziti i slično</t>
  </si>
  <si>
    <t xml:space="preserve">   3. Gotovi proizvodi</t>
  </si>
  <si>
    <t xml:space="preserve">   4. Trgovačka roba</t>
  </si>
  <si>
    <t xml:space="preserve">   5. Predujmovi za zalihe</t>
  </si>
  <si>
    <t xml:space="preserve">   6. Dugotrajna imovina namijenjena prodaji</t>
  </si>
  <si>
    <t xml:space="preserve">   7. Biološka imovina</t>
  </si>
  <si>
    <t>F)  IZVANBILANČNI ZAPISI</t>
  </si>
  <si>
    <t xml:space="preserve">     8. Ostale dugoročne obveze</t>
  </si>
  <si>
    <t xml:space="preserve">     9. Odgođena porezna obveza</t>
  </si>
  <si>
    <t xml:space="preserve">     7. Obveze prema poduzetnicima u kojima postoje sudjelujući interesi</t>
  </si>
  <si>
    <t xml:space="preserve">     8. Obveze prema zaposlenicima</t>
  </si>
  <si>
    <t xml:space="preserve">     9. Obveze za poreze, doprinose i slična davanja</t>
  </si>
  <si>
    <t xml:space="preserve">   11. Obveze po osnovi dugotrajne imovine namijenjene prodaji</t>
  </si>
  <si>
    <t xml:space="preserve">   12. Ostale kratkoročne obveze</t>
  </si>
  <si>
    <t xml:space="preserve">   10. Obveze s osnove udjela u rezultatu</t>
  </si>
  <si>
    <t>I. ZALIHE (036 do 042)</t>
  </si>
  <si>
    <t>II. POTRAŽIVANJA (044 do 049)</t>
  </si>
  <si>
    <t>III. KRATKOTRAJNA FINANCIJSKA IMOVINA (051 do 057)</t>
  </si>
  <si>
    <t xml:space="preserve">   2. Ostali poslovni prihodi</t>
  </si>
  <si>
    <t xml:space="preserve">    1. Promjene vrijednosti zaliha proizvodnje u tijeku i gotovih proizvoda</t>
  </si>
  <si>
    <t xml:space="preserve">   4. Amortizacija</t>
  </si>
  <si>
    <t xml:space="preserve">   5. Ostali troškovi</t>
  </si>
  <si>
    <t xml:space="preserve">   7. Rezerviranja</t>
  </si>
  <si>
    <t>A1) NETO POVEĆANJE NOVČANOG TIJEKA OD POSLOVNIH 
       AKTIVNOSTI (006-013)</t>
  </si>
  <si>
    <t>A2) NETO SMANJENJE NOVČANOG TIJEKA OD POSLOVNIH 
       AKTIVNOSTI (013-006)</t>
  </si>
  <si>
    <t>B1) NETO POVEĆANJE NOVČANOG TIJEKA OD INVESTICIJSKIH
       AKTIVNOSTI (021-025)</t>
  </si>
  <si>
    <t>B2) NETO SMANJENJE NOVČANOG TIJEKA OD INVESTICIJSKIH
       AKTIVNOSTI (025-021)</t>
  </si>
  <si>
    <t xml:space="preserve">   1. Izdaci za razvoj</t>
  </si>
  <si>
    <t xml:space="preserve">   3. Goodwill</t>
  </si>
  <si>
    <t>III. Ukupno novčani primici od investicijskih aktivnosti (016 do 020)</t>
  </si>
  <si>
    <t xml:space="preserve">   1. Novčani izdaci za kupnju dugotrajne materijalne i nematerijalne imovine</t>
  </si>
  <si>
    <t xml:space="preserve">   2. Novčani izdaci za stjecanje vlasničkih i dužničkih financijskih instrumenata</t>
  </si>
  <si>
    <t xml:space="preserve">   1. Sirovine i materijal</t>
  </si>
  <si>
    <t xml:space="preserve">   2. Proizvodnja u tijeku</t>
  </si>
  <si>
    <t xml:space="preserve">     2. Novčani primici od tantijema, naknada, provizija i sl.</t>
  </si>
  <si>
    <t xml:space="preserve">     3. Novčani primici od osiguranja za naknadu šteta</t>
  </si>
  <si>
    <t xml:space="preserve">     4. Novčani primici s osnove povrata poreza</t>
  </si>
  <si>
    <t xml:space="preserve">     5. Ostali novčani primici</t>
  </si>
  <si>
    <t xml:space="preserve">     1. Novčani izdaci dobavljačima</t>
  </si>
  <si>
    <t xml:space="preserve">     2. Novčani izdaci za zaposlene</t>
  </si>
  <si>
    <t xml:space="preserve">     3. Novčani izdaci za osiguranje za naknade šteta</t>
  </si>
  <si>
    <t xml:space="preserve">     4. Novčani izdaci za kamate</t>
  </si>
  <si>
    <t xml:space="preserve">     5. Novčani izdaci za poreze</t>
  </si>
  <si>
    <t xml:space="preserve">     6. Ostali novčani izdaci</t>
  </si>
  <si>
    <t xml:space="preserve">     1. Rezerviranja za mirovine, otpremnine i slične obveze</t>
  </si>
  <si>
    <t xml:space="preserve">     2. Rezerviranja za porezne obveze</t>
  </si>
  <si>
    <t xml:space="preserve">     3. Druga rezerviranja</t>
  </si>
  <si>
    <t xml:space="preserve">     1. Obveze prema povezanim poduzetnicima</t>
  </si>
  <si>
    <t>3. Vlastite dionice i udjeli (odbitna stavka)</t>
  </si>
  <si>
    <t>4. Statutarne rezerve</t>
  </si>
  <si>
    <t>5. Ostale rezerve</t>
  </si>
  <si>
    <t>IV. REVALORIZACIJSKE REZERVE</t>
  </si>
  <si>
    <t xml:space="preserve">       a) dugotrajne imovine (osim financijske imovine)</t>
  </si>
  <si>
    <t xml:space="preserve">       b) kratkotrajne imovine (osim financijske imovine)</t>
  </si>
  <si>
    <t xml:space="preserve">     3. Dio prihoda od pridruženih poduzetnika i sudjelujućih interesa</t>
  </si>
  <si>
    <t xml:space="preserve">     5. Ostali financijski prihodi</t>
  </si>
  <si>
    <t>I. TEMELJNI (UPISANI) KAPITAL</t>
  </si>
  <si>
    <t>II. KAPITALNE REZERVE</t>
  </si>
  <si>
    <t>III. REZERVE IZ DOBITI (066+067-068+069+070)</t>
  </si>
  <si>
    <t>1. Zakonske rezerve</t>
  </si>
  <si>
    <t>2. Rezerve za vlastite dionice</t>
  </si>
  <si>
    <t xml:space="preserve">        a) Troškovi sirovina i materijala</t>
  </si>
  <si>
    <t xml:space="preserve">        b) Troškovi prodane robe</t>
  </si>
  <si>
    <t>VI. Ukupno novčani izdaci od financijskih aktivnosti (032 do 036)</t>
  </si>
  <si>
    <t>Ukupno povećanje novčanog tijeka (014 – 015 + 026 – 027 + 038 – 039)</t>
  </si>
  <si>
    <t>Prethodna godina</t>
  </si>
  <si>
    <t>Tekuća godina</t>
  </si>
  <si>
    <t xml:space="preserve">   1. Prihodi od prodaje</t>
  </si>
  <si>
    <t>BILANCA</t>
  </si>
  <si>
    <t>RAČUN DOBITI I GUBITKA</t>
  </si>
  <si>
    <t xml:space="preserve">     2. Kamate, tečajne razlike, dividende, slični prihodi iz odnosa s
          nepovezanim poduzetnicima i drugim osobama</t>
  </si>
  <si>
    <t>NOVČANI TIJEK OD POSLOVNIH AKTIVNOSTI</t>
  </si>
  <si>
    <t>I. Ukupno povećanje novčanog tijeka od poslovnih aktivnosti (001 do 006)</t>
  </si>
  <si>
    <t>II. Ukupno smanjenje novčanog tijeka od poslovnih aktivnosti (008 do 011)</t>
  </si>
  <si>
    <t>NOVČANI TIJEK OD INVESTICIJSKIH AKTIVNOSTI</t>
  </si>
  <si>
    <t>NOVČANI TIJEK OD FINANCIJSKIH AKTIVNOSTI</t>
  </si>
  <si>
    <t>Novac i novčani ekvivalenti na početku razdoblja</t>
  </si>
  <si>
    <t>C1) NETO POVEĆANJE NOVČANOG TIJEKA OD FINANCIJSKIH
       AKTIVNOSTI (031-037)</t>
  </si>
  <si>
    <t>C2) NETO SMANJENJE NOVČANOG TIJEKA OD FINANCIJSKIH
       AKTIVNOSTI (037-031)</t>
  </si>
  <si>
    <t>IZVJEŠTAJ O NOVČANOM TIJEKU - Indirektna metoda</t>
  </si>
  <si>
    <t xml:space="preserve">     1. Novčani primici od prodaje dugotrajne materijalne i nematerijalne imovine</t>
  </si>
  <si>
    <t xml:space="preserve">     2. Novčani primici od prodaje vlasničkih i dužničkih instrumenata</t>
  </si>
  <si>
    <t xml:space="preserve">     5. Ostali novčani primici od investicijskih aktivnosti</t>
  </si>
  <si>
    <t>III. Ukupno novčani primici od investicijskih aktivnosti (015 do 019)</t>
  </si>
  <si>
    <t>1. Zadržana dobit</t>
  </si>
  <si>
    <t>2. Preneseni gubitak</t>
  </si>
  <si>
    <t>1. Dobit poslovne godine</t>
  </si>
  <si>
    <t>2. Gubitak poslovne godine</t>
  </si>
  <si>
    <t>VII. MANJINSKI INTERES</t>
  </si>
  <si>
    <t xml:space="preserve">   1. Novčani primici od izdavanja vlasničkih i dužničkih financijskih instrumenata</t>
  </si>
  <si>
    <t>Povećanje  novca i novčanih ekvivalenata</t>
  </si>
  <si>
    <t>Smanjenje novca i novčanih ekvivalenata</t>
  </si>
  <si>
    <t>Novac i novčani ekvivalenti na kraju razdoblja</t>
  </si>
  <si>
    <t xml:space="preserve">   1. Novčani primici od prodaje dugotrajne materijalne i nematerijalne imovine</t>
  </si>
  <si>
    <t xml:space="preserve">   2. Novčani primici od prodaje vlasničkih i dužničkih instrumenata</t>
  </si>
  <si>
    <t xml:space="preserve">   3. Novčani primici od kamata</t>
  </si>
  <si>
    <t xml:space="preserve">   4. Novčani primici od dividendi</t>
  </si>
  <si>
    <t xml:space="preserve">   5. Ostali novčani primici od investicijskih aktivnosti</t>
  </si>
  <si>
    <t xml:space="preserve">     8.  Ulaganja koja se obračunavaju metodom udjela</t>
  </si>
  <si>
    <t>IV. POTRAŽIVANJA (030 do 032)</t>
  </si>
  <si>
    <t>V. ODGOĐENA POREZNA IMOVINA</t>
  </si>
  <si>
    <t>A) KAPITAL I REZERVE</t>
  </si>
  <si>
    <t>XIV. DOBIT ILI GUBITAK RAZDOBLJA</t>
  </si>
  <si>
    <t>VI. SVEOBUHVATNA DOBIT ILI GUBITAK RAZDOBLJA</t>
  </si>
  <si>
    <t>IZVJEŠTAJ O OSTALOJ SVEOBUHVATNOJ DOBITI (popunjava poduzetnik obveznik primjene MSFI-a)</t>
  </si>
  <si>
    <t>III. DUGOTRAJNA FINANCIJSKA IMOVINA (021 do 028)</t>
  </si>
  <si>
    <r>
      <t xml:space="preserve">A)  KAPITAL I REZERVE </t>
    </r>
    <r>
      <rPr>
        <sz val="9"/>
        <rFont val="Arial"/>
        <family val="2"/>
        <charset val="238"/>
      </rPr>
      <t>(063+064+065+071+072+075+078)</t>
    </r>
  </si>
  <si>
    <t xml:space="preserve">  1. Dobit razdoblja (149-151)</t>
  </si>
  <si>
    <r>
      <t>IV. NETO OSTALA SVEOBUHVATNA DOBIT ILI GUBITAK
      RAZDOBLJA</t>
    </r>
    <r>
      <rPr>
        <sz val="9"/>
        <rFont val="Arial"/>
        <family val="2"/>
        <charset val="238"/>
      </rPr>
      <t xml:space="preserve"> (158-166)</t>
    </r>
  </si>
  <si>
    <t>V. SVEOBUHVATNA DOBIT ILI GUBITAK RAZDOBLJA (157+167)</t>
  </si>
  <si>
    <t xml:space="preserve">V.    UDIO U DOBITI OD PRIDRUŽENIH PODUZETNIKA </t>
  </si>
  <si>
    <t xml:space="preserve">VI.   UDIO U GUBITKU OD PRIDRUŽENIH PODUZETNIKA </t>
  </si>
  <si>
    <t>IZVJEŠTAJ O NOVČANOM TIJEKU - Direktna metoda</t>
  </si>
  <si>
    <t>I.  Ukupno novčani primici od poslovnih aktivnosti (001 do 005)</t>
  </si>
  <si>
    <t xml:space="preserve">     1. Novčani primici od kupaca</t>
  </si>
  <si>
    <t xml:space="preserve">   1. Potraživanja od povezanih poduzetnika</t>
  </si>
  <si>
    <t xml:space="preserve">   2. Potraživanja od kupaca</t>
  </si>
  <si>
    <t xml:space="preserve">   3. Potraživanja od sudjelujućih poduzetnika </t>
  </si>
  <si>
    <t xml:space="preserve">   4. Potraživanja od zaposlenika i članova poduzetnika</t>
  </si>
  <si>
    <t>I. DOBIT ILI GUBITAK RAZDOBLJA (= 152)</t>
  </si>
  <si>
    <t>I. NEMATERIJALNA IMOVINA (004 do 009)</t>
  </si>
  <si>
    <t>II. MATERIJALNA IMOVINA (011 do 019)</t>
  </si>
  <si>
    <t>IV. NOVAC U BANCI I BLAGAJNI</t>
  </si>
  <si>
    <t xml:space="preserve">   4. Predujmovi za nabavu nematerijalne imovine</t>
  </si>
  <si>
    <t xml:space="preserve">   5. Nematerijalna imovina u pripremi</t>
  </si>
  <si>
    <t xml:space="preserve">   6. Ostala nematerijalna imovina</t>
  </si>
  <si>
    <t xml:space="preserve">    1. Zemljište</t>
  </si>
  <si>
    <t xml:space="preserve">    3. Postrojenja i oprema </t>
  </si>
  <si>
    <r>
      <t xml:space="preserve">III. FINANCIJSKI PRIHODI </t>
    </r>
    <r>
      <rPr>
        <sz val="9"/>
        <rFont val="Arial"/>
        <family val="2"/>
        <charset val="238"/>
      </rPr>
      <t>(132 do 136)</t>
    </r>
  </si>
  <si>
    <r>
      <t xml:space="preserve">IV. FINANCIJSKI RASHODI </t>
    </r>
    <r>
      <rPr>
        <sz val="9"/>
        <rFont val="Arial"/>
        <family val="2"/>
        <charset val="238"/>
      </rPr>
      <t>(138 do 141)</t>
    </r>
  </si>
  <si>
    <r>
      <t xml:space="preserve">IX.  UKUPNI PRIHODI </t>
    </r>
    <r>
      <rPr>
        <sz val="9"/>
        <rFont val="Arial"/>
        <family val="2"/>
        <charset val="238"/>
      </rPr>
      <t>(111+131+142 + 144)</t>
    </r>
  </si>
  <si>
    <r>
      <t xml:space="preserve">X.   UKUPNI RASHODI </t>
    </r>
    <r>
      <rPr>
        <sz val="9"/>
        <rFont val="Arial"/>
        <family val="2"/>
        <charset val="238"/>
      </rPr>
      <t>(114+137+143 + 145)</t>
    </r>
  </si>
  <si>
    <t>XII.  POREZ NA DOBIT</t>
  </si>
  <si>
    <t xml:space="preserve">  1. Dobit prije oporezivanja (146-147)</t>
  </si>
  <si>
    <t xml:space="preserve">  2. Gubitak prije oporezivanja (147-146)</t>
  </si>
  <si>
    <t xml:space="preserve">  2. Gubitak razdoblja (151-148)</t>
  </si>
  <si>
    <r>
      <t xml:space="preserve">II. OSTALA SVEOBUHVATNA DOBIT/GUBITAK PRIJE POREZA </t>
    </r>
    <r>
      <rPr>
        <sz val="9"/>
        <rFont val="Arial"/>
        <family val="2"/>
        <charset val="238"/>
      </rPr>
      <t>(159 do 165)</t>
    </r>
  </si>
  <si>
    <t>III. POREZ NA OSTALU SVEOBUHVATNU DOBIT RAZDOBLJA</t>
  </si>
  <si>
    <t xml:space="preserve">     4. Nerealizirani dobici (prihodi) od financijske imovine</t>
  </si>
  <si>
    <t xml:space="preserve">    3. Nerealizirani gubici (rashodi) od financijske imovine</t>
  </si>
  <si>
    <t>VII.  IZVANREDNI - OSTALI PRIHODI</t>
  </si>
  <si>
    <t>VIII. IZVANREDNI - OSTALI RASHODI</t>
  </si>
  <si>
    <t xml:space="preserve">     1. Kamate, tečajne razlike, dividende i slični prihodi iz odnosa s
         povezanim poduzetnicima</t>
  </si>
  <si>
    <t xml:space="preserve">    1. Tečajne razlike iz preračuna inozemnog poslovanja</t>
  </si>
  <si>
    <t xml:space="preserve">    2. Promjene revalorizacijskih rezervi dugotrajne materijalne i
         nematerijalne imovine</t>
  </si>
  <si>
    <t xml:space="preserve">    4. Dobit ili gubitak s osnove učinkovite zaštite novčanog toka</t>
  </si>
  <si>
    <t xml:space="preserve">    5. Dobit ili gubitak s osnove učinkovite zaštite neto ulaganja u inozemstvu</t>
  </si>
  <si>
    <t xml:space="preserve">    6. Udio u ostaloj sveobuhvatnoj dobiti/gubitku pridruženih poduzetnika</t>
  </si>
  <si>
    <t xml:space="preserve">    7. Aktuarski dobici/gubici po planovima definiranih primanja</t>
  </si>
  <si>
    <t>1. Pripisana imateljima kapitala matice</t>
  </si>
  <si>
    <t>2. Pripisana manjinskom interesu</t>
  </si>
  <si>
    <r>
      <t xml:space="preserve">XI.  DOBIT ILI GUBITAK PRIJE OPOREZIVANJA </t>
    </r>
    <r>
      <rPr>
        <sz val="9"/>
        <rFont val="Arial"/>
        <family val="2"/>
        <charset val="238"/>
      </rPr>
      <t>(146-147)</t>
    </r>
  </si>
  <si>
    <r>
      <t xml:space="preserve">XIII. DOBIT ILI GUBITAK RAZDOBLJA </t>
    </r>
    <r>
      <rPr>
        <sz val="9"/>
        <rFont val="Arial"/>
        <family val="2"/>
        <charset val="238"/>
      </rPr>
      <t>(148-151)</t>
    </r>
  </si>
  <si>
    <t>V. ZADRŽANA DOBIT ILI PRENESENI GUBITAK (073-074)</t>
  </si>
  <si>
    <t>VI. DOBIT ILI GUBITAK POSLOVNE GODINE (076-077)</t>
  </si>
  <si>
    <r>
      <t xml:space="preserve">C)  KRATKOTRAJNA IMOVINA </t>
    </r>
    <r>
      <rPr>
        <sz val="9"/>
        <rFont val="Arial"/>
        <family val="2"/>
        <charset val="238"/>
      </rPr>
      <t>(035+043+050+058)</t>
    </r>
  </si>
  <si>
    <r>
      <t xml:space="preserve">E)  UKUPNO AKTIVA </t>
    </r>
    <r>
      <rPr>
        <sz val="9"/>
        <rFont val="Arial"/>
        <family val="2"/>
        <charset val="238"/>
      </rPr>
      <t>(001+002+034+059)</t>
    </r>
  </si>
  <si>
    <t xml:space="preserve">     3. Sudjelujući interesi (udjeli) </t>
  </si>
  <si>
    <t xml:space="preserve">     2. Obveze za zajmove, depozite i slično</t>
  </si>
  <si>
    <t xml:space="preserve">     4. Obveze za predujmove</t>
  </si>
  <si>
    <t xml:space="preserve">     5. Obveze prema dobavljačima</t>
  </si>
  <si>
    <t xml:space="preserve">     6. Obveze po vrijednosnim papirima</t>
  </si>
  <si>
    <t xml:space="preserve">    2. Građevinski objekti</t>
  </si>
  <si>
    <t>Prilog 1.</t>
  </si>
  <si>
    <t>Razdoblje izvještavanja:</t>
  </si>
  <si>
    <t>do</t>
  </si>
  <si>
    <t>Matični broj (MB):</t>
  </si>
  <si>
    <t>Matični broj subjekta (MBS):</t>
  </si>
  <si>
    <t>Osobni identifikacijski broj (OIB):</t>
  </si>
  <si>
    <t>Tvrtka izdavatelja:</t>
  </si>
  <si>
    <t>Poštanski broj i mjesto:</t>
  </si>
  <si>
    <t>Ulica i kućni broj:</t>
  </si>
  <si>
    <t>Adresa e-pošte:</t>
  </si>
  <si>
    <t>Internet adresa:</t>
  </si>
  <si>
    <t>Šifra i naziv općine/grada:</t>
  </si>
  <si>
    <t>Šifra i naziv županije:</t>
  </si>
  <si>
    <t>Broj zaposlenih:</t>
  </si>
  <si>
    <t>Konsolidirani izvještaj:</t>
  </si>
  <si>
    <t>Šifra NKD-a:</t>
  </si>
  <si>
    <t>Tvrtke subjekata konsolidacije (prema MSFI):</t>
  </si>
  <si>
    <t>Sjedište:</t>
  </si>
  <si>
    <t>MB:</t>
  </si>
  <si>
    <t>Knjigovodstveni servis:</t>
  </si>
  <si>
    <t>Osoba za kontakt:</t>
  </si>
  <si>
    <t>(unosi se samo prezime i ime osobe za kontakt)</t>
  </si>
  <si>
    <t>Telefon:</t>
  </si>
  <si>
    <t>Telefaks:</t>
  </si>
  <si>
    <t>Prezime i ime:</t>
  </si>
  <si>
    <t>(osoba ovlaštene za zastupanje)</t>
  </si>
  <si>
    <t xml:space="preserve">Dokumentacija za objavu: </t>
  </si>
  <si>
    <t/>
  </si>
  <si>
    <t>M.P.</t>
  </si>
  <si>
    <t>(potpis osobe ovlaštene za zastupanje)</t>
  </si>
  <si>
    <r>
      <t xml:space="preserve">AOP
</t>
    </r>
    <r>
      <rPr>
        <b/>
        <sz val="7"/>
        <rFont val="Arial"/>
        <family val="2"/>
        <charset val="238"/>
      </rPr>
      <t>oznaka</t>
    </r>
  </si>
  <si>
    <r>
      <t xml:space="preserve">AOP
</t>
    </r>
    <r>
      <rPr>
        <b/>
        <sz val="8"/>
        <rFont val="Arial"/>
        <family val="2"/>
        <charset val="238"/>
      </rPr>
      <t>oznaka</t>
    </r>
  </si>
  <si>
    <t>Bilješke uz financijske izvještaje</t>
  </si>
  <si>
    <t>IZVJEŠTAJ O PROMJENAMA KAPITALA</t>
  </si>
  <si>
    <t>za razdoblje od</t>
  </si>
  <si>
    <t>3</t>
  </si>
  <si>
    <t>4</t>
  </si>
  <si>
    <t xml:space="preserve">  1. Upisani kapital</t>
  </si>
  <si>
    <t xml:space="preserve">  2. Kapitalne rezerve</t>
  </si>
  <si>
    <t xml:space="preserve">  3. Rezerve iz dobiti</t>
  </si>
  <si>
    <t xml:space="preserve">  4. Zadržana dobit ili preneseni gubitak</t>
  </si>
  <si>
    <t xml:space="preserve">  5. Dobit ili gubitak tekuće godine</t>
  </si>
  <si>
    <t xml:space="preserve">  6. Revalorizacija dugotrajne materijalne imovine</t>
  </si>
  <si>
    <t xml:space="preserve">  7. Revalorizacija nematerijalne imovine</t>
  </si>
  <si>
    <t xml:space="preserve">  8. Revalorizacija financijske imovine raspoložive za prodaju</t>
  </si>
  <si>
    <t xml:space="preserve">  9. Ostala revalorizacija</t>
  </si>
  <si>
    <t>10. Ukupno kapital i rezerve (AOP 001 do 009)</t>
  </si>
  <si>
    <t>11. Tečajne razlike s naslova neto ulaganja u inozemno poslovanje</t>
  </si>
  <si>
    <t>12. Tekući i odgođeni porezi (dio)</t>
  </si>
  <si>
    <t>13. Zaštita novčanog tijeka</t>
  </si>
  <si>
    <t>14. Promjene računovodstvenih politika</t>
  </si>
  <si>
    <t>15. Ispravak značajnih pogrešaka prethodnog razdoblja</t>
  </si>
  <si>
    <t>16. Ostale promjene kapitala</t>
  </si>
  <si>
    <t>17. Ukupno povećanje ili smanjenje kapitala (AOP 011 do 016)</t>
  </si>
  <si>
    <t>17 a. Pripisano imateljima kapitala matice</t>
  </si>
  <si>
    <t>17 b. Pripisano manjinskom interesu</t>
  </si>
  <si>
    <t>Stavke koje umanjuju kapital upisuju se s negativnim predznakom 
Podaci pod AOP oznakama 001 do 009 upisuju se kao stanje na datum bilance</t>
  </si>
  <si>
    <r>
      <t xml:space="preserve">AOP
</t>
    </r>
    <r>
      <rPr>
        <b/>
        <sz val="8"/>
        <rFont val="Arial"/>
        <family val="2"/>
        <charset val="238"/>
      </rPr>
      <t>oznaka</t>
    </r>
  </si>
  <si>
    <t>1. Financijski izvjštaji (bilanca, račun dobiti i gubitka, izvještaj o novčanom tijeku, izvještaj o promjenama</t>
  </si>
  <si>
    <t xml:space="preserve">  kapitala i bilješke uz financijske izvještaje)</t>
  </si>
  <si>
    <t>2. Međuizvještaj poslovodstva,</t>
  </si>
  <si>
    <t>3. Izjavu osoba odgovornih za sastavljanje izvještaja izdavatelja.</t>
  </si>
  <si>
    <r>
      <t>DODATAK BILANCI</t>
    </r>
    <r>
      <rPr>
        <b/>
        <sz val="8"/>
        <rFont val="Arial"/>
        <family val="2"/>
        <charset val="238"/>
      </rPr>
      <t xml:space="preserve"> (popunjava poduzetnik koji sastavlja konsolidirani financijski izvještaj)</t>
    </r>
  </si>
  <si>
    <t>Napomena 1.: Dodatak bilanci popunjavaju poduzetnici koji sastavljaju konsolidirane financijske izvještaje.</t>
  </si>
  <si>
    <t>DODATAK RDG-u (popunjava poduzetnik koji sastavlja konsolidirani financijski izvještaj)</t>
  </si>
  <si>
    <t>DODATAK Izvještaju o  ostaloj sveobuhvatnoj dobiti (popunjava poduzetnik koji sastavlja konsolidirani financijski izvještaj)</t>
  </si>
  <si>
    <t>Kumulativno</t>
  </si>
  <si>
    <t>Tromjesečje</t>
  </si>
  <si>
    <t xml:space="preserve">(1) Bilješke uz financijske izvještaje sadrže dodatne i dopunske informacije koje nisu prezentirane u bilanci, računu dobiti i gubitka, izvještaju o novčanom tijeku i izvještaju o promjenama kapitala sukladno odredbama odgovarajućih standarda financijskog izvještavanja. </t>
  </si>
  <si>
    <t>Tromjesečni financijski izvještaj poduzetnika TFI-POD</t>
  </si>
  <si>
    <t>(krajem izvještajnog razdoblja)</t>
  </si>
  <si>
    <t>Prethodno razdoblje</t>
  </si>
  <si>
    <t>Tekuće razdoblje</t>
  </si>
  <si>
    <t xml:space="preserve">     3. Novčani primici od kamata</t>
  </si>
  <si>
    <t xml:space="preserve">     4. Novčani primici od dividendi</t>
  </si>
  <si>
    <t>03040356</t>
  </si>
  <si>
    <t>010003021</t>
  </si>
  <si>
    <t>29531974087</t>
  </si>
  <si>
    <t>BILOKALNIK-IPA d.d.</t>
  </si>
  <si>
    <t>KOPRIVNICA</t>
  </si>
  <si>
    <t>www.bilokalnik.hr</t>
  </si>
  <si>
    <t>KOPRIVNIČKO-KRIŽEVAČKA</t>
  </si>
  <si>
    <t>NE</t>
  </si>
  <si>
    <t>1721</t>
  </si>
  <si>
    <t>Kovač Tanja</t>
  </si>
  <si>
    <t>048647637</t>
  </si>
  <si>
    <t>tanja.kovac@bilokalnik.hr</t>
  </si>
  <si>
    <t>Obveznik: BILOKALNIK-IPA d.d.</t>
  </si>
  <si>
    <t>048639602</t>
  </si>
  <si>
    <t>Dravska ulica 19</t>
  </si>
  <si>
    <t>bilokalnik.ipa@bilokalnik.hr</t>
  </si>
  <si>
    <t>01.05.2017.</t>
  </si>
  <si>
    <t>Soldo Ana, Leo Imbriovčan, Ivica Gašparić</t>
  </si>
  <si>
    <t>30.04.2018.</t>
  </si>
  <si>
    <t>stanje na dan 30.04.2018.</t>
  </si>
  <si>
    <t>u razdoblju 01.05.2017. do 30.04.2018.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</si>
</sst>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29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7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sz val="8"/>
      <name val="Arial"/>
      <charset val="238"/>
    </font>
  </fonts>
  <fills count="3">
    <fill>
      <patternFill patternType="none"/>
    </fill>
    <fill>
      <patternFill patternType="gray125"/>
    </fill>
    <fill>
      <patternFill patternType="lightGray">
        <fgColor indexed="22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1" fillId="0" borderId="0">
      <alignment vertical="top"/>
    </xf>
    <xf numFmtId="0" fontId="11" fillId="0" borderId="0">
      <alignment vertical="top"/>
    </xf>
  </cellStyleXfs>
  <cellXfs count="309">
    <xf numFmtId="0" fontId="0" fillId="0" borderId="0" xfId="0"/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 applyProtection="1">
      <alignment vertical="center"/>
      <protection locked="0"/>
    </xf>
    <xf numFmtId="3" fontId="2" fillId="0" borderId="6" xfId="0" applyNumberFormat="1" applyFont="1" applyFill="1" applyBorder="1" applyAlignment="1" applyProtection="1">
      <alignment vertical="center"/>
      <protection locked="0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164" fontId="4" fillId="0" borderId="6" xfId="0" applyNumberFormat="1" applyFont="1" applyFill="1" applyBorder="1" applyAlignment="1">
      <alignment horizontal="center" vertical="center"/>
    </xf>
    <xf numFmtId="0" fontId="7" fillId="0" borderId="0" xfId="2" applyFont="1" applyAlignment="1"/>
    <xf numFmtId="0" fontId="1" fillId="0" borderId="0" xfId="2" applyFont="1" applyAlignment="1"/>
    <xf numFmtId="0" fontId="7" fillId="0" borderId="7" xfId="2" applyFont="1" applyFill="1" applyBorder="1" applyAlignment="1" applyProtection="1">
      <alignment horizontal="center" vertical="center"/>
      <protection locked="0" hidden="1"/>
    </xf>
    <xf numFmtId="0" fontId="4" fillId="0" borderId="0" xfId="2" applyFont="1" applyFill="1" applyBorder="1" applyAlignment="1" applyProtection="1">
      <alignment horizontal="left" vertical="center"/>
      <protection hidden="1"/>
    </xf>
    <xf numFmtId="0" fontId="5" fillId="0" borderId="0" xfId="2" applyFont="1" applyFill="1" applyBorder="1" applyAlignment="1" applyProtection="1">
      <alignment vertical="center"/>
      <protection hidden="1"/>
    </xf>
    <xf numFmtId="0" fontId="5" fillId="0" borderId="0" xfId="2" applyFont="1" applyFill="1" applyBorder="1" applyAlignment="1" applyProtection="1">
      <alignment horizontal="center" vertical="center" wrapText="1"/>
      <protection hidden="1"/>
    </xf>
    <xf numFmtId="0" fontId="7" fillId="0" borderId="0" xfId="2" applyFont="1" applyBorder="1" applyAlignment="1" applyProtection="1">
      <protection hidden="1"/>
    </xf>
    <xf numFmtId="0" fontId="14" fillId="0" borderId="0" xfId="2" applyFont="1" applyBorder="1" applyAlignment="1" applyProtection="1">
      <alignment horizontal="right" vertical="center" wrapText="1"/>
      <protection hidden="1"/>
    </xf>
    <xf numFmtId="0" fontId="14" fillId="0" borderId="0" xfId="2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2" applyFont="1" applyFill="1" applyBorder="1" applyAlignment="1" applyProtection="1">
      <alignment horizontal="left" vertical="center"/>
      <protection hidden="1"/>
    </xf>
    <xf numFmtId="0" fontId="7" fillId="0" borderId="0" xfId="2" applyFont="1" applyBorder="1" applyAlignment="1" applyProtection="1">
      <alignment horizontal="left"/>
      <protection hidden="1"/>
    </xf>
    <xf numFmtId="0" fontId="7" fillId="0" borderId="0" xfId="2" applyFont="1" applyBorder="1" applyAlignment="1" applyProtection="1">
      <alignment vertical="top"/>
      <protection hidden="1"/>
    </xf>
    <xf numFmtId="0" fontId="7" fillId="0" borderId="0" xfId="2" applyFont="1" applyBorder="1" applyAlignment="1" applyProtection="1">
      <alignment horizontal="right"/>
      <protection hidden="1"/>
    </xf>
    <xf numFmtId="0" fontId="4" fillId="0" borderId="0" xfId="2" applyFont="1" applyFill="1" applyBorder="1" applyAlignment="1" applyProtection="1">
      <alignment horizontal="right" vertical="center"/>
      <protection locked="0" hidden="1"/>
    </xf>
    <xf numFmtId="0" fontId="5" fillId="0" borderId="0" xfId="2" applyFont="1" applyBorder="1" applyAlignment="1" applyProtection="1">
      <protection hidden="1"/>
    </xf>
    <xf numFmtId="0" fontId="4" fillId="0" borderId="0" xfId="2" applyFont="1" applyBorder="1" applyAlignment="1" applyProtection="1">
      <alignment vertical="top"/>
      <protection hidden="1"/>
    </xf>
    <xf numFmtId="0" fontId="7" fillId="0" borderId="0" xfId="2" applyFont="1" applyFill="1" applyBorder="1" applyAlignment="1" applyProtection="1">
      <protection hidden="1"/>
    </xf>
    <xf numFmtId="0" fontId="7" fillId="0" borderId="0" xfId="2" applyFont="1" applyBorder="1" applyAlignment="1" applyProtection="1">
      <alignment horizontal="center" vertical="center"/>
      <protection locked="0" hidden="1"/>
    </xf>
    <xf numFmtId="0" fontId="7" fillId="0" borderId="0" xfId="2" applyFont="1" applyBorder="1" applyAlignment="1" applyProtection="1">
      <alignment vertical="top" wrapText="1"/>
      <protection hidden="1"/>
    </xf>
    <xf numFmtId="0" fontId="7" fillId="0" borderId="0" xfId="2" applyFont="1" applyBorder="1" applyAlignment="1" applyProtection="1">
      <alignment wrapText="1"/>
      <protection hidden="1"/>
    </xf>
    <xf numFmtId="0" fontId="7" fillId="0" borderId="0" xfId="2" applyFont="1" applyBorder="1" applyAlignment="1" applyProtection="1">
      <alignment horizontal="right" vertical="top"/>
      <protection hidden="1"/>
    </xf>
    <xf numFmtId="0" fontId="7" fillId="0" borderId="0" xfId="2" applyFont="1" applyBorder="1" applyAlignment="1" applyProtection="1">
      <alignment horizontal="center" vertical="top"/>
      <protection hidden="1"/>
    </xf>
    <xf numFmtId="0" fontId="7" fillId="0" borderId="0" xfId="2" applyFont="1" applyBorder="1" applyAlignment="1" applyProtection="1">
      <alignment horizontal="center"/>
      <protection hidden="1"/>
    </xf>
    <xf numFmtId="0" fontId="7" fillId="0" borderId="0" xfId="2" applyFont="1" applyBorder="1" applyAlignment="1"/>
    <xf numFmtId="0" fontId="7" fillId="0" borderId="0" xfId="2" applyFont="1" applyBorder="1" applyAlignment="1" applyProtection="1">
      <alignment horizontal="left" vertical="top"/>
      <protection hidden="1"/>
    </xf>
    <xf numFmtId="0" fontId="7" fillId="0" borderId="8" xfId="2" applyFont="1" applyBorder="1" applyAlignment="1" applyProtection="1">
      <protection hidden="1"/>
    </xf>
    <xf numFmtId="0" fontId="7" fillId="0" borderId="0" xfId="2" applyFont="1" applyBorder="1" applyAlignment="1" applyProtection="1">
      <alignment vertical="center"/>
      <protection hidden="1"/>
    </xf>
    <xf numFmtId="0" fontId="7" fillId="0" borderId="9" xfId="2" applyFont="1" applyBorder="1" applyAlignment="1" applyProtection="1">
      <protection hidden="1"/>
    </xf>
    <xf numFmtId="0" fontId="7" fillId="0" borderId="9" xfId="2" applyFont="1" applyBorder="1" applyAlignment="1"/>
    <xf numFmtId="0" fontId="11" fillId="0" borderId="0" xfId="3">
      <alignment vertical="top"/>
    </xf>
    <xf numFmtId="0" fontId="11" fillId="0" borderId="0" xfId="3" applyAlignment="1"/>
    <xf numFmtId="0" fontId="19" fillId="0" borderId="0" xfId="3" applyFont="1" applyAlignment="1"/>
    <xf numFmtId="0" fontId="20" fillId="0" borderId="0" xfId="3" applyFont="1" applyFill="1" applyBorder="1" applyAlignment="1">
      <alignment horizontal="center" vertical="center" wrapText="1"/>
    </xf>
    <xf numFmtId="0" fontId="21" fillId="0" borderId="0" xfId="3" applyFont="1" applyFill="1" applyBorder="1" applyAlignment="1" applyProtection="1">
      <alignment horizontal="center" vertical="center"/>
      <protection hidden="1"/>
    </xf>
    <xf numFmtId="164" fontId="22" fillId="0" borderId="1" xfId="0" applyNumberFormat="1" applyFont="1" applyFill="1" applyBorder="1" applyAlignment="1">
      <alignment horizontal="center" vertical="center"/>
    </xf>
    <xf numFmtId="3" fontId="3" fillId="0" borderId="6" xfId="0" applyNumberFormat="1" applyFont="1" applyFill="1" applyBorder="1" applyAlignment="1" applyProtection="1">
      <alignment vertical="center"/>
      <protection locked="0"/>
    </xf>
    <xf numFmtId="3" fontId="3" fillId="0" borderId="1" xfId="0" applyNumberFormat="1" applyFont="1" applyFill="1" applyBorder="1" applyAlignment="1" applyProtection="1">
      <alignment vertical="center"/>
      <protection locked="0"/>
    </xf>
    <xf numFmtId="164" fontId="22" fillId="0" borderId="6" xfId="0" applyNumberFormat="1" applyFont="1" applyFill="1" applyBorder="1" applyAlignment="1">
      <alignment horizontal="center" vertical="center"/>
    </xf>
    <xf numFmtId="164" fontId="22" fillId="0" borderId="4" xfId="0" applyNumberFormat="1" applyFont="1" applyFill="1" applyBorder="1" applyAlignment="1">
      <alignment horizontal="center" vertical="center"/>
    </xf>
    <xf numFmtId="0" fontId="15" fillId="0" borderId="0" xfId="3" applyFont="1" applyBorder="1" applyAlignment="1" applyProtection="1">
      <alignment vertical="center"/>
      <protection hidden="1"/>
    </xf>
    <xf numFmtId="0" fontId="7" fillId="0" borderId="0" xfId="2" applyFont="1" applyBorder="1" applyAlignment="1" applyProtection="1">
      <alignment horizontal="right" wrapText="1"/>
      <protection hidden="1"/>
    </xf>
    <xf numFmtId="0" fontId="7" fillId="0" borderId="0" xfId="2" applyFont="1" applyBorder="1" applyAlignment="1" applyProtection="1">
      <alignment horizontal="right" vertical="center"/>
      <protection hidden="1"/>
    </xf>
    <xf numFmtId="0" fontId="0" fillId="0" borderId="0" xfId="0" applyFill="1"/>
    <xf numFmtId="3" fontId="2" fillId="0" borderId="1" xfId="0" applyNumberFormat="1" applyFont="1" applyFill="1" applyBorder="1" applyAlignment="1" applyProtection="1">
      <alignment vertical="center"/>
      <protection hidden="1"/>
    </xf>
    <xf numFmtId="3" fontId="2" fillId="0" borderId="6" xfId="0" applyNumberFormat="1" applyFont="1" applyFill="1" applyBorder="1" applyAlignment="1" applyProtection="1">
      <alignment vertical="center"/>
      <protection hidden="1"/>
    </xf>
    <xf numFmtId="0" fontId="16" fillId="0" borderId="10" xfId="0" applyFont="1" applyFill="1" applyBorder="1" applyAlignment="1">
      <alignment vertical="center"/>
    </xf>
    <xf numFmtId="0" fontId="8" fillId="0" borderId="11" xfId="0" applyFont="1" applyFill="1" applyBorder="1" applyAlignment="1" applyProtection="1">
      <alignment horizontal="center" vertical="center" wrapText="1"/>
      <protection hidden="1"/>
    </xf>
    <xf numFmtId="0" fontId="8" fillId="0" borderId="11" xfId="0" applyFont="1" applyFill="1" applyBorder="1" applyAlignment="1" applyProtection="1">
      <alignment horizontal="center" vertical="center"/>
      <protection hidden="1"/>
    </xf>
    <xf numFmtId="0" fontId="4" fillId="0" borderId="12" xfId="0" applyFont="1" applyFill="1" applyBorder="1" applyAlignment="1" applyProtection="1">
      <alignment horizontal="center" vertical="center" wrapText="1"/>
      <protection hidden="1"/>
    </xf>
    <xf numFmtId="0" fontId="8" fillId="0" borderId="13" xfId="0" applyFont="1" applyFill="1" applyBorder="1" applyAlignment="1" applyProtection="1">
      <alignment horizontal="center" vertical="center" wrapText="1"/>
      <protection hidden="1"/>
    </xf>
    <xf numFmtId="0" fontId="8" fillId="0" borderId="12" xfId="0" applyFont="1" applyFill="1" applyBorder="1" applyAlignment="1" applyProtection="1">
      <alignment horizontal="center" vertical="center" wrapText="1"/>
      <protection hidden="1"/>
    </xf>
    <xf numFmtId="3" fontId="2" fillId="0" borderId="4" xfId="0" applyNumberFormat="1" applyFont="1" applyFill="1" applyBorder="1" applyAlignment="1" applyProtection="1">
      <alignment vertical="center"/>
      <protection hidden="1"/>
    </xf>
    <xf numFmtId="0" fontId="0" fillId="0" borderId="10" xfId="0" applyFill="1" applyBorder="1"/>
    <xf numFmtId="0" fontId="8" fillId="0" borderId="12" xfId="0" applyFont="1" applyFill="1" applyBorder="1" applyAlignment="1" applyProtection="1">
      <alignment horizontal="center" vertical="center"/>
      <protection hidden="1"/>
    </xf>
    <xf numFmtId="3" fontId="2" fillId="0" borderId="5" xfId="0" applyNumberFormat="1" applyFont="1" applyFill="1" applyBorder="1" applyAlignment="1" applyProtection="1">
      <alignment vertical="center"/>
      <protection hidden="1"/>
    </xf>
    <xf numFmtId="3" fontId="2" fillId="0" borderId="14" xfId="0" applyNumberFormat="1" applyFont="1" applyFill="1" applyBorder="1" applyAlignment="1" applyProtection="1">
      <alignment vertical="center"/>
      <protection hidden="1"/>
    </xf>
    <xf numFmtId="0" fontId="4" fillId="0" borderId="12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/>
    </xf>
    <xf numFmtId="49" fontId="8" fillId="0" borderId="12" xfId="0" applyNumberFormat="1" applyFont="1" applyFill="1" applyBorder="1" applyAlignment="1">
      <alignment horizontal="center" vertical="center" wrapText="1"/>
    </xf>
    <xf numFmtId="0" fontId="8" fillId="0" borderId="0" xfId="0" applyFont="1" applyFill="1"/>
    <xf numFmtId="0" fontId="16" fillId="0" borderId="0" xfId="0" applyFont="1" applyFill="1"/>
    <xf numFmtId="0" fontId="8" fillId="0" borderId="11" xfId="0" applyFont="1" applyFill="1" applyBorder="1" applyAlignment="1">
      <alignment horizontal="center" vertical="center"/>
    </xf>
    <xf numFmtId="49" fontId="8" fillId="0" borderId="1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3" applyFont="1" applyFill="1" applyAlignment="1">
      <alignment wrapText="1"/>
    </xf>
    <xf numFmtId="0" fontId="1" fillId="0" borderId="0" xfId="0" applyFont="1" applyFill="1"/>
    <xf numFmtId="14" fontId="21" fillId="0" borderId="0" xfId="3" applyNumberFormat="1" applyFont="1" applyFill="1" applyBorder="1" applyAlignment="1" applyProtection="1">
      <alignment horizontal="center" vertical="center"/>
      <protection locked="0" hidden="1"/>
    </xf>
    <xf numFmtId="0" fontId="1" fillId="0" borderId="0" xfId="3" applyFont="1" applyFill="1" applyBorder="1" applyAlignment="1">
      <alignment wrapText="1"/>
    </xf>
    <xf numFmtId="3" fontId="3" fillId="0" borderId="1" xfId="0" applyNumberFormat="1" applyFont="1" applyFill="1" applyBorder="1" applyAlignment="1" applyProtection="1">
      <alignment vertical="center"/>
      <protection hidden="1"/>
    </xf>
    <xf numFmtId="3" fontId="3" fillId="0" borderId="4" xfId="0" applyNumberFormat="1" applyFont="1" applyFill="1" applyBorder="1" applyAlignment="1" applyProtection="1">
      <alignment vertical="center"/>
      <protection hidden="1"/>
    </xf>
    <xf numFmtId="0" fontId="22" fillId="0" borderId="12" xfId="0" applyFont="1" applyFill="1" applyBorder="1" applyAlignment="1">
      <alignment horizontal="center" vertical="center" wrapText="1"/>
    </xf>
    <xf numFmtId="0" fontId="23" fillId="0" borderId="12" xfId="0" applyFont="1" applyFill="1" applyBorder="1" applyAlignment="1">
      <alignment horizontal="center" vertical="center" wrapText="1"/>
    </xf>
    <xf numFmtId="49" fontId="23" fillId="0" borderId="12" xfId="0" applyNumberFormat="1" applyFont="1" applyFill="1" applyBorder="1" applyAlignment="1">
      <alignment horizontal="center" vertical="center" wrapText="1"/>
    </xf>
    <xf numFmtId="49" fontId="23" fillId="0" borderId="12" xfId="0" applyNumberFormat="1" applyFont="1" applyFill="1" applyBorder="1" applyAlignment="1">
      <alignment horizontal="center" vertical="center"/>
    </xf>
    <xf numFmtId="0" fontId="7" fillId="0" borderId="8" xfId="2" applyFont="1" applyBorder="1" applyAlignment="1"/>
    <xf numFmtId="0" fontId="7" fillId="0" borderId="15" xfId="2" applyFont="1" applyBorder="1" applyAlignment="1"/>
    <xf numFmtId="0" fontId="5" fillId="0" borderId="16" xfId="2" applyFont="1" applyFill="1" applyBorder="1" applyAlignment="1" applyProtection="1">
      <alignment horizontal="left" vertical="center" wrapText="1"/>
      <protection hidden="1"/>
    </xf>
    <xf numFmtId="0" fontId="5" fillId="0" borderId="7" xfId="2" applyFont="1" applyFill="1" applyBorder="1" applyAlignment="1" applyProtection="1">
      <alignment vertical="center"/>
      <protection hidden="1"/>
    </xf>
    <xf numFmtId="0" fontId="7" fillId="0" borderId="16" xfId="2" applyFont="1" applyBorder="1" applyAlignment="1" applyProtection="1">
      <alignment horizontal="left" vertical="center" wrapText="1"/>
      <protection hidden="1"/>
    </xf>
    <xf numFmtId="0" fontId="7" fillId="0" borderId="7" xfId="2" applyFont="1" applyBorder="1" applyAlignment="1" applyProtection="1">
      <protection hidden="1"/>
    </xf>
    <xf numFmtId="0" fontId="14" fillId="0" borderId="0" xfId="2" applyFont="1" applyBorder="1" applyAlignment="1" applyProtection="1">
      <alignment horizontal="right"/>
      <protection hidden="1"/>
    </xf>
    <xf numFmtId="0" fontId="7" fillId="0" borderId="16" xfId="2" applyFont="1" applyFill="1" applyBorder="1" applyAlignment="1" applyProtection="1">
      <protection hidden="1"/>
    </xf>
    <xf numFmtId="0" fontId="7" fillId="0" borderId="16" xfId="2" applyFont="1" applyBorder="1" applyAlignment="1" applyProtection="1">
      <alignment wrapText="1"/>
      <protection hidden="1"/>
    </xf>
    <xf numFmtId="0" fontId="7" fillId="0" borderId="7" xfId="2" applyFont="1" applyBorder="1" applyAlignment="1" applyProtection="1">
      <alignment horizontal="right"/>
      <protection hidden="1"/>
    </xf>
    <xf numFmtId="0" fontId="7" fillId="0" borderId="16" xfId="2" applyFont="1" applyBorder="1" applyAlignment="1" applyProtection="1">
      <protection hidden="1"/>
    </xf>
    <xf numFmtId="0" fontId="7" fillId="0" borderId="7" xfId="2" applyFont="1" applyBorder="1" applyAlignment="1" applyProtection="1">
      <alignment horizontal="right" wrapText="1"/>
      <protection hidden="1"/>
    </xf>
    <xf numFmtId="0" fontId="4" fillId="0" borderId="16" xfId="2" applyFont="1" applyFill="1" applyBorder="1" applyAlignment="1" applyProtection="1">
      <alignment horizontal="right" vertical="center"/>
      <protection locked="0" hidden="1"/>
    </xf>
    <xf numFmtId="0" fontId="7" fillId="0" borderId="16" xfId="2" applyFont="1" applyBorder="1" applyAlignment="1" applyProtection="1">
      <alignment vertical="top"/>
      <protection hidden="1"/>
    </xf>
    <xf numFmtId="0" fontId="7" fillId="0" borderId="16" xfId="2" applyFont="1" applyBorder="1" applyAlignment="1" applyProtection="1">
      <alignment horizontal="left" vertical="top" wrapText="1"/>
      <protection hidden="1"/>
    </xf>
    <xf numFmtId="0" fontId="7" fillId="0" borderId="7" xfId="2" applyFont="1" applyBorder="1" applyAlignment="1"/>
    <xf numFmtId="0" fontId="7" fillId="0" borderId="16" xfId="2" applyFont="1" applyBorder="1" applyAlignment="1" applyProtection="1">
      <alignment horizontal="left" vertical="top" indent="2"/>
      <protection hidden="1"/>
    </xf>
    <xf numFmtId="0" fontId="7" fillId="0" borderId="16" xfId="2" applyFont="1" applyBorder="1" applyAlignment="1" applyProtection="1">
      <alignment horizontal="left" vertical="top" wrapText="1" indent="2"/>
      <protection hidden="1"/>
    </xf>
    <xf numFmtId="0" fontId="7" fillId="0" borderId="7" xfId="2" applyFont="1" applyBorder="1" applyAlignment="1" applyProtection="1">
      <alignment horizontal="right" vertical="top"/>
      <protection hidden="1"/>
    </xf>
    <xf numFmtId="49" fontId="4" fillId="0" borderId="16" xfId="2" applyNumberFormat="1" applyFont="1" applyBorder="1" applyAlignment="1" applyProtection="1">
      <alignment horizontal="center" vertical="center"/>
      <protection locked="0" hidden="1"/>
    </xf>
    <xf numFmtId="0" fontId="7" fillId="0" borderId="7" xfId="2" applyFont="1" applyBorder="1" applyAlignment="1" applyProtection="1">
      <alignment horizontal="left" vertical="top"/>
      <protection hidden="1"/>
    </xf>
    <xf numFmtId="0" fontId="7" fillId="0" borderId="16" xfId="2" applyFont="1" applyBorder="1" applyAlignment="1" applyProtection="1">
      <alignment horizontal="left"/>
      <protection hidden="1"/>
    </xf>
    <xf numFmtId="0" fontId="7" fillId="0" borderId="15" xfId="2" applyFont="1" applyBorder="1" applyAlignment="1" applyProtection="1">
      <protection hidden="1"/>
    </xf>
    <xf numFmtId="0" fontId="7" fillId="0" borderId="7" xfId="2" applyFont="1" applyBorder="1" applyAlignment="1" applyProtection="1">
      <alignment horizontal="left"/>
      <protection hidden="1"/>
    </xf>
    <xf numFmtId="0" fontId="7" fillId="0" borderId="16" xfId="2" applyFont="1" applyFill="1" applyBorder="1" applyAlignment="1" applyProtection="1">
      <alignment vertical="center"/>
      <protection hidden="1"/>
    </xf>
    <xf numFmtId="0" fontId="15" fillId="0" borderId="16" xfId="3" applyFont="1" applyFill="1" applyBorder="1" applyAlignment="1" applyProtection="1">
      <alignment vertical="center"/>
      <protection hidden="1"/>
    </xf>
    <xf numFmtId="0" fontId="15" fillId="0" borderId="0" xfId="3" applyFont="1" applyBorder="1" applyAlignment="1" applyProtection="1">
      <alignment horizontal="left"/>
      <protection hidden="1"/>
    </xf>
    <xf numFmtId="0" fontId="11" fillId="0" borderId="0" xfId="3" applyBorder="1" applyAlignment="1"/>
    <xf numFmtId="0" fontId="11" fillId="0" borderId="16" xfId="3" applyBorder="1" applyAlignment="1"/>
    <xf numFmtId="0" fontId="4" fillId="0" borderId="7" xfId="2" applyFont="1" applyBorder="1" applyAlignment="1" applyProtection="1">
      <alignment vertical="center"/>
      <protection hidden="1"/>
    </xf>
    <xf numFmtId="0" fontId="7" fillId="0" borderId="17" xfId="2" applyFont="1" applyBorder="1" applyAlignment="1" applyProtection="1">
      <protection hidden="1"/>
    </xf>
    <xf numFmtId="0" fontId="7" fillId="0" borderId="18" xfId="2" applyFont="1" applyFill="1" applyBorder="1" applyAlignment="1" applyProtection="1">
      <alignment horizontal="right" vertical="top" wrapText="1"/>
      <protection hidden="1"/>
    </xf>
    <xf numFmtId="0" fontId="7" fillId="0" borderId="19" xfId="2" applyFont="1" applyFill="1" applyBorder="1" applyAlignment="1" applyProtection="1">
      <alignment horizontal="right" vertical="top" wrapText="1"/>
      <protection hidden="1"/>
    </xf>
    <xf numFmtId="0" fontId="7" fillId="0" borderId="19" xfId="2" applyFont="1" applyFill="1" applyBorder="1" applyAlignment="1" applyProtection="1">
      <protection hidden="1"/>
    </xf>
    <xf numFmtId="0" fontId="7" fillId="0" borderId="20" xfId="2" applyFont="1" applyFill="1" applyBorder="1" applyAlignment="1" applyProtection="1">
      <protection hidden="1"/>
    </xf>
    <xf numFmtId="14" fontId="4" fillId="0" borderId="12" xfId="2" applyNumberFormat="1" applyFont="1" applyFill="1" applyBorder="1" applyAlignment="1" applyProtection="1">
      <alignment horizontal="center" vertical="center"/>
      <protection locked="0" hidden="1"/>
    </xf>
    <xf numFmtId="1" fontId="4" fillId="0" borderId="11" xfId="2" applyNumberFormat="1" applyFont="1" applyFill="1" applyBorder="1" applyAlignment="1" applyProtection="1">
      <alignment horizontal="center" vertical="center"/>
      <protection locked="0" hidden="1"/>
    </xf>
    <xf numFmtId="3" fontId="4" fillId="0" borderId="11" xfId="2" applyNumberFormat="1" applyFont="1" applyFill="1" applyBorder="1" applyAlignment="1" applyProtection="1">
      <alignment horizontal="right" vertical="center"/>
      <protection locked="0" hidden="1"/>
    </xf>
    <xf numFmtId="0" fontId="4" fillId="0" borderId="11" xfId="2" applyFont="1" applyFill="1" applyBorder="1" applyAlignment="1" applyProtection="1">
      <alignment horizontal="center" vertical="center"/>
      <protection locked="0" hidden="1"/>
    </xf>
    <xf numFmtId="49" fontId="4" fillId="0" borderId="11" xfId="2" applyNumberFormat="1" applyFont="1" applyFill="1" applyBorder="1" applyAlignment="1" applyProtection="1">
      <alignment horizontal="right" vertical="center"/>
      <protection locked="0" hidden="1"/>
    </xf>
    <xf numFmtId="0" fontId="4" fillId="0" borderId="7" xfId="2" applyFont="1" applyFill="1" applyBorder="1" applyAlignment="1" applyProtection="1">
      <alignment horizontal="right" vertical="center"/>
      <protection locked="0" hidden="1"/>
    </xf>
    <xf numFmtId="0" fontId="7" fillId="0" borderId="0" xfId="2" applyFont="1" applyFill="1" applyBorder="1" applyAlignment="1"/>
    <xf numFmtId="49" fontId="4" fillId="0" borderId="0" xfId="2" applyNumberFormat="1" applyFont="1" applyFill="1" applyBorder="1" applyAlignment="1" applyProtection="1">
      <alignment horizontal="center" vertical="center"/>
      <protection locked="0" hidden="1"/>
    </xf>
    <xf numFmtId="3" fontId="3" fillId="0" borderId="1" xfId="3" applyNumberFormat="1" applyFont="1" applyFill="1" applyBorder="1" applyAlignment="1" applyProtection="1">
      <alignment horizontal="right" vertical="center"/>
      <protection hidden="1"/>
    </xf>
    <xf numFmtId="3" fontId="2" fillId="0" borderId="5" xfId="3" applyNumberFormat="1" applyFont="1" applyFill="1" applyBorder="1" applyAlignment="1" applyProtection="1">
      <alignment horizontal="right" vertical="center"/>
      <protection locked="0"/>
    </xf>
    <xf numFmtId="3" fontId="2" fillId="0" borderId="1" xfId="3" applyNumberFormat="1" applyFont="1" applyFill="1" applyBorder="1" applyAlignment="1" applyProtection="1">
      <alignment horizontal="right" vertical="center"/>
      <protection locked="0"/>
    </xf>
    <xf numFmtId="3" fontId="2" fillId="0" borderId="5" xfId="3" applyNumberFormat="1" applyFont="1" applyFill="1" applyBorder="1" applyAlignment="1" applyProtection="1">
      <alignment horizontal="right" vertical="center"/>
      <protection hidden="1"/>
    </xf>
    <xf numFmtId="3" fontId="8" fillId="0" borderId="5" xfId="3" applyNumberFormat="1" applyFont="1" applyFill="1" applyBorder="1" applyAlignment="1" applyProtection="1">
      <alignment horizontal="right" vertical="center"/>
      <protection locked="0"/>
    </xf>
    <xf numFmtId="3" fontId="8" fillId="0" borderId="5" xfId="3" applyNumberFormat="1" applyFont="1" applyFill="1" applyBorder="1" applyAlignment="1" applyProtection="1">
      <alignment horizontal="right" vertical="center"/>
      <protection hidden="1"/>
    </xf>
    <xf numFmtId="3" fontId="2" fillId="0" borderId="1" xfId="3" applyNumberFormat="1" applyFont="1" applyFill="1" applyBorder="1" applyAlignment="1" applyProtection="1">
      <alignment horizontal="right" vertical="center"/>
      <protection hidden="1"/>
    </xf>
    <xf numFmtId="3" fontId="8" fillId="0" borderId="1" xfId="3" applyNumberFormat="1" applyFont="1" applyFill="1" applyBorder="1" applyAlignment="1" applyProtection="1">
      <alignment horizontal="right" vertical="center"/>
      <protection locked="0"/>
    </xf>
    <xf numFmtId="3" fontId="8" fillId="0" borderId="1" xfId="3" applyNumberFormat="1" applyFont="1" applyFill="1" applyBorder="1" applyAlignment="1" applyProtection="1">
      <alignment horizontal="right" vertical="center"/>
      <protection hidden="1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2" borderId="6" xfId="0" applyNumberFormat="1" applyFont="1" applyFill="1" applyBorder="1" applyAlignment="1" applyProtection="1">
      <alignment vertical="center"/>
      <protection hidden="1"/>
    </xf>
    <xf numFmtId="3" fontId="27" fillId="0" borderId="6" xfId="0" applyNumberFormat="1" applyFont="1" applyFill="1" applyBorder="1" applyAlignment="1" applyProtection="1">
      <alignment vertical="center"/>
      <protection locked="0"/>
    </xf>
    <xf numFmtId="3" fontId="27" fillId="0" borderId="1" xfId="0" applyNumberFormat="1" applyFont="1" applyFill="1" applyBorder="1" applyAlignment="1" applyProtection="1">
      <alignment vertical="center"/>
      <protection locked="0"/>
    </xf>
    <xf numFmtId="3" fontId="28" fillId="0" borderId="6" xfId="0" applyNumberFormat="1" applyFont="1" applyFill="1" applyBorder="1" applyAlignment="1" applyProtection="1">
      <alignment vertical="center"/>
      <protection locked="0"/>
    </xf>
    <xf numFmtId="3" fontId="28" fillId="0" borderId="1" xfId="0" applyNumberFormat="1" applyFont="1" applyFill="1" applyBorder="1" applyAlignment="1" applyProtection="1">
      <alignment vertical="center"/>
      <protection locked="0"/>
    </xf>
    <xf numFmtId="3" fontId="0" fillId="0" borderId="0" xfId="0" applyNumberFormat="1" applyFill="1"/>
    <xf numFmtId="0" fontId="7" fillId="0" borderId="19" xfId="2" applyFont="1" applyFill="1" applyBorder="1" applyAlignment="1" applyProtection="1">
      <alignment horizontal="center" vertical="top"/>
      <protection hidden="1"/>
    </xf>
    <xf numFmtId="0" fontId="7" fillId="0" borderId="19" xfId="2" applyFont="1" applyFill="1" applyBorder="1" applyAlignment="1" applyProtection="1">
      <alignment horizontal="center"/>
      <protection hidden="1"/>
    </xf>
    <xf numFmtId="0" fontId="7" fillId="0" borderId="7" xfId="2" applyFont="1" applyBorder="1" applyAlignment="1" applyProtection="1">
      <alignment horizontal="right" vertical="center" wrapText="1"/>
      <protection hidden="1"/>
    </xf>
    <xf numFmtId="0" fontId="7" fillId="0" borderId="16" xfId="2" applyFont="1" applyBorder="1" applyAlignment="1" applyProtection="1">
      <alignment horizontal="right" wrapText="1"/>
      <protection hidden="1"/>
    </xf>
    <xf numFmtId="49" fontId="6" fillId="0" borderId="18" xfId="1" applyNumberFormat="1" applyFill="1" applyBorder="1" applyAlignment="1" applyProtection="1">
      <alignment horizontal="left" vertical="center"/>
      <protection locked="0" hidden="1"/>
    </xf>
    <xf numFmtId="49" fontId="4" fillId="0" borderId="19" xfId="2" applyNumberFormat="1" applyFont="1" applyFill="1" applyBorder="1" applyAlignment="1" applyProtection="1">
      <alignment horizontal="left" vertical="center"/>
      <protection locked="0" hidden="1"/>
    </xf>
    <xf numFmtId="49" fontId="4" fillId="0" borderId="20" xfId="2" applyNumberFormat="1" applyFont="1" applyFill="1" applyBorder="1" applyAlignment="1" applyProtection="1">
      <alignment horizontal="left" vertical="center"/>
      <protection locked="0" hidden="1"/>
    </xf>
    <xf numFmtId="0" fontId="7" fillId="0" borderId="7" xfId="2" applyFont="1" applyBorder="1" applyAlignment="1" applyProtection="1">
      <alignment horizontal="right" vertical="center"/>
      <protection hidden="1"/>
    </xf>
    <xf numFmtId="0" fontId="7" fillId="0" borderId="16" xfId="2" applyFont="1" applyBorder="1" applyAlignment="1" applyProtection="1">
      <alignment horizontal="right"/>
      <protection hidden="1"/>
    </xf>
    <xf numFmtId="49" fontId="4" fillId="0" borderId="18" xfId="2" applyNumberFormat="1" applyFont="1" applyFill="1" applyBorder="1" applyAlignment="1" applyProtection="1">
      <alignment horizontal="left" vertical="center"/>
      <protection locked="0" hidden="1"/>
    </xf>
    <xf numFmtId="0" fontId="7" fillId="0" borderId="20" xfId="2" applyFont="1" applyFill="1" applyBorder="1" applyAlignment="1">
      <alignment horizontal="left" vertical="center"/>
    </xf>
    <xf numFmtId="0" fontId="24" fillId="0" borderId="0" xfId="3" applyFont="1" applyBorder="1" applyAlignment="1" applyProtection="1">
      <alignment horizontal="left"/>
      <protection hidden="1"/>
    </xf>
    <xf numFmtId="0" fontId="25" fillId="0" borderId="0" xfId="3" applyFont="1" applyBorder="1" applyAlignment="1"/>
    <xf numFmtId="0" fontId="15" fillId="0" borderId="0" xfId="3" applyFont="1" applyBorder="1" applyAlignment="1" applyProtection="1">
      <alignment horizontal="left"/>
      <protection hidden="1"/>
    </xf>
    <xf numFmtId="0" fontId="11" fillId="0" borderId="0" xfId="3" applyBorder="1" applyAlignment="1"/>
    <xf numFmtId="0" fontId="11" fillId="0" borderId="16" xfId="3" applyBorder="1" applyAlignment="1"/>
    <xf numFmtId="0" fontId="7" fillId="0" borderId="22" xfId="2" applyFont="1" applyBorder="1" applyAlignment="1" applyProtection="1">
      <alignment horizontal="center" vertical="top"/>
      <protection hidden="1"/>
    </xf>
    <xf numFmtId="0" fontId="7" fillId="0" borderId="22" xfId="2" applyFont="1" applyBorder="1" applyAlignment="1">
      <alignment horizontal="center"/>
    </xf>
    <xf numFmtId="0" fontId="7" fillId="0" borderId="23" xfId="2" applyFont="1" applyBorder="1" applyAlignment="1"/>
    <xf numFmtId="49" fontId="4" fillId="0" borderId="18" xfId="2" applyNumberFormat="1" applyFont="1" applyFill="1" applyBorder="1" applyAlignment="1" applyProtection="1">
      <alignment horizontal="center" vertical="center"/>
      <protection locked="0" hidden="1"/>
    </xf>
    <xf numFmtId="49" fontId="4" fillId="0" borderId="20" xfId="2" applyNumberFormat="1" applyFont="1" applyFill="1" applyBorder="1" applyAlignment="1" applyProtection="1">
      <alignment horizontal="center" vertical="center"/>
      <protection locked="0" hidden="1"/>
    </xf>
    <xf numFmtId="0" fontId="4" fillId="0" borderId="18" xfId="2" applyFont="1" applyFill="1" applyBorder="1" applyAlignment="1" applyProtection="1">
      <alignment horizontal="left" vertical="center"/>
      <protection locked="0" hidden="1"/>
    </xf>
    <xf numFmtId="0" fontId="7" fillId="0" borderId="19" xfId="2" applyFont="1" applyFill="1" applyBorder="1" applyAlignment="1"/>
    <xf numFmtId="0" fontId="7" fillId="0" borderId="20" xfId="2" applyFont="1" applyFill="1" applyBorder="1" applyAlignment="1"/>
    <xf numFmtId="0" fontId="12" fillId="0" borderId="21" xfId="2" applyFont="1" applyBorder="1" applyAlignment="1"/>
    <xf numFmtId="0" fontId="12" fillId="0" borderId="8" xfId="2" applyFont="1" applyBorder="1" applyAlignment="1"/>
    <xf numFmtId="0" fontId="7" fillId="0" borderId="0" xfId="2" applyFont="1" applyBorder="1" applyAlignment="1" applyProtection="1">
      <alignment vertical="center"/>
      <protection hidden="1"/>
    </xf>
    <xf numFmtId="0" fontId="7" fillId="0" borderId="0" xfId="2" applyFont="1" applyBorder="1" applyAlignment="1" applyProtection="1">
      <alignment horizontal="center" vertical="top"/>
      <protection hidden="1"/>
    </xf>
    <xf numFmtId="0" fontId="7" fillId="0" borderId="0" xfId="2" applyFont="1" applyBorder="1" applyAlignment="1" applyProtection="1">
      <alignment horizontal="center"/>
      <protection hidden="1"/>
    </xf>
    <xf numFmtId="0" fontId="7" fillId="0" borderId="8" xfId="2" applyFont="1" applyBorder="1" applyAlignment="1" applyProtection="1">
      <alignment horizontal="center"/>
      <protection hidden="1"/>
    </xf>
    <xf numFmtId="0" fontId="4" fillId="0" borderId="19" xfId="2" applyFont="1" applyFill="1" applyBorder="1" applyAlignment="1" applyProtection="1">
      <alignment horizontal="left" vertical="center"/>
      <protection locked="0" hidden="1"/>
    </xf>
    <xf numFmtId="0" fontId="4" fillId="0" borderId="20" xfId="2" applyFont="1" applyFill="1" applyBorder="1" applyAlignment="1" applyProtection="1">
      <alignment horizontal="left" vertical="center"/>
      <protection locked="0" hidden="1"/>
    </xf>
    <xf numFmtId="0" fontId="4" fillId="0" borderId="18" xfId="2" applyFont="1" applyFill="1" applyBorder="1" applyAlignment="1" applyProtection="1">
      <alignment horizontal="right" vertical="center"/>
      <protection locked="0" hidden="1"/>
    </xf>
    <xf numFmtId="0" fontId="7" fillId="0" borderId="0" xfId="2" applyFont="1" applyBorder="1" applyAlignment="1" applyProtection="1">
      <alignment vertical="top" wrapText="1"/>
      <protection hidden="1"/>
    </xf>
    <xf numFmtId="0" fontId="7" fillId="0" borderId="0" xfId="2" applyFont="1" applyBorder="1" applyAlignment="1" applyProtection="1">
      <alignment wrapText="1"/>
      <protection hidden="1"/>
    </xf>
    <xf numFmtId="0" fontId="7" fillId="0" borderId="0" xfId="2" applyFont="1" applyBorder="1" applyAlignment="1" applyProtection="1">
      <alignment horizontal="right" vertical="center"/>
      <protection hidden="1"/>
    </xf>
    <xf numFmtId="0" fontId="5" fillId="0" borderId="7" xfId="2" applyFont="1" applyBorder="1" applyAlignment="1" applyProtection="1">
      <alignment horizontal="center" vertical="center"/>
      <protection hidden="1"/>
    </xf>
    <xf numFmtId="0" fontId="5" fillId="0" borderId="0" xfId="2" applyFont="1" applyBorder="1" applyAlignment="1">
      <alignment horizontal="center" vertical="center"/>
    </xf>
    <xf numFmtId="0" fontId="5" fillId="0" borderId="0" xfId="2" applyFont="1" applyBorder="1" applyAlignment="1">
      <alignment horizontal="center"/>
    </xf>
    <xf numFmtId="0" fontId="7" fillId="0" borderId="0" xfId="2" applyFont="1" applyBorder="1" applyAlignment="1">
      <alignment horizontal="center" vertical="center"/>
    </xf>
    <xf numFmtId="0" fontId="7" fillId="0" borderId="0" xfId="2" applyFont="1" applyBorder="1" applyAlignment="1">
      <alignment vertical="center"/>
    </xf>
    <xf numFmtId="0" fontId="7" fillId="0" borderId="0" xfId="2" applyFont="1" applyBorder="1" applyAlignment="1">
      <alignment horizontal="center"/>
    </xf>
    <xf numFmtId="0" fontId="7" fillId="0" borderId="16" xfId="2" applyFont="1" applyBorder="1" applyAlignment="1">
      <alignment horizontal="center"/>
    </xf>
    <xf numFmtId="0" fontId="7" fillId="0" borderId="19" xfId="2" applyFont="1" applyFill="1" applyBorder="1" applyAlignment="1">
      <alignment horizontal="left"/>
    </xf>
    <xf numFmtId="0" fontId="7" fillId="0" borderId="20" xfId="2" applyFont="1" applyFill="1" applyBorder="1" applyAlignment="1">
      <alignment horizontal="left"/>
    </xf>
    <xf numFmtId="0" fontId="7" fillId="0" borderId="0" xfId="2" applyFont="1" applyBorder="1" applyAlignment="1" applyProtection="1">
      <alignment horizontal="right"/>
      <protection hidden="1"/>
    </xf>
    <xf numFmtId="0" fontId="7" fillId="0" borderId="19" xfId="2" applyFont="1" applyFill="1" applyBorder="1" applyAlignment="1">
      <alignment horizontal="left" vertical="center"/>
    </xf>
    <xf numFmtId="0" fontId="6" fillId="0" borderId="18" xfId="1" applyFill="1" applyBorder="1" applyAlignment="1" applyProtection="1">
      <protection locked="0" hidden="1"/>
    </xf>
    <xf numFmtId="0" fontId="4" fillId="0" borderId="19" xfId="2" applyFont="1" applyFill="1" applyBorder="1" applyAlignment="1" applyProtection="1">
      <protection locked="0" hidden="1"/>
    </xf>
    <xf numFmtId="0" fontId="4" fillId="0" borderId="20" xfId="2" applyFont="1" applyFill="1" applyBorder="1" applyAlignment="1" applyProtection="1">
      <protection locked="0" hidden="1"/>
    </xf>
    <xf numFmtId="1" fontId="4" fillId="0" borderId="18" xfId="2" applyNumberFormat="1" applyFont="1" applyFill="1" applyBorder="1" applyAlignment="1" applyProtection="1">
      <alignment horizontal="center" vertical="center"/>
      <protection locked="0" hidden="1"/>
    </xf>
    <xf numFmtId="1" fontId="4" fillId="0" borderId="20" xfId="2" applyNumberFormat="1" applyFont="1" applyFill="1" applyBorder="1" applyAlignment="1" applyProtection="1">
      <alignment horizontal="center" vertical="center"/>
      <protection locked="0" hidden="1"/>
    </xf>
    <xf numFmtId="0" fontId="7" fillId="0" borderId="0" xfId="2" applyFont="1" applyBorder="1" applyAlignment="1" applyProtection="1">
      <alignment horizontal="right" wrapText="1"/>
      <protection hidden="1"/>
    </xf>
    <xf numFmtId="0" fontId="7" fillId="0" borderId="7" xfId="2" applyFont="1" applyBorder="1" applyAlignment="1" applyProtection="1">
      <alignment horizontal="right" wrapText="1"/>
      <protection hidden="1"/>
    </xf>
    <xf numFmtId="0" fontId="4" fillId="0" borderId="7" xfId="2" applyFont="1" applyFill="1" applyBorder="1" applyAlignment="1" applyProtection="1">
      <alignment horizontal="left" vertical="center" wrapText="1"/>
      <protection hidden="1"/>
    </xf>
    <xf numFmtId="0" fontId="4" fillId="0" borderId="0" xfId="2" applyFont="1" applyFill="1" applyBorder="1" applyAlignment="1" applyProtection="1">
      <alignment horizontal="left" vertical="center" wrapText="1"/>
      <protection hidden="1"/>
    </xf>
    <xf numFmtId="0" fontId="4" fillId="0" borderId="16" xfId="2" applyFont="1" applyFill="1" applyBorder="1" applyAlignment="1" applyProtection="1">
      <alignment horizontal="left" vertical="center" wrapText="1"/>
      <protection hidden="1"/>
    </xf>
    <xf numFmtId="0" fontId="13" fillId="0" borderId="7" xfId="2" applyFont="1" applyBorder="1" applyAlignment="1" applyProtection="1">
      <alignment horizontal="center" vertical="center" wrapText="1"/>
      <protection hidden="1"/>
    </xf>
    <xf numFmtId="0" fontId="13" fillId="0" borderId="0" xfId="2" applyFont="1" applyBorder="1" applyAlignment="1" applyProtection="1">
      <alignment horizontal="center" vertical="center" wrapText="1"/>
      <protection hidden="1"/>
    </xf>
    <xf numFmtId="0" fontId="13" fillId="0" borderId="16" xfId="2" applyFont="1" applyBorder="1" applyAlignment="1" applyProtection="1">
      <alignment horizontal="center" vertical="center" wrapText="1"/>
      <protection hidden="1"/>
    </xf>
    <xf numFmtId="0" fontId="3" fillId="0" borderId="7" xfId="2" applyFont="1" applyBorder="1" applyAlignment="1" applyProtection="1">
      <alignment horizontal="right" vertical="center" wrapText="1"/>
      <protection hidden="1"/>
    </xf>
    <xf numFmtId="0" fontId="3" fillId="0" borderId="16" xfId="2" applyFont="1" applyBorder="1" applyAlignment="1" applyProtection="1">
      <alignment horizontal="right" wrapText="1"/>
      <protection hidden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19" xfId="0" applyFont="1" applyFill="1" applyBorder="1" applyAlignment="1" applyProtection="1">
      <alignment horizontal="center" vertical="top" wrapText="1"/>
      <protection hidden="1"/>
    </xf>
    <xf numFmtId="0" fontId="9" fillId="0" borderId="13" xfId="0" applyFont="1" applyFill="1" applyBorder="1" applyAlignment="1" applyProtection="1">
      <alignment vertical="center" wrapText="1"/>
      <protection hidden="1"/>
    </xf>
    <xf numFmtId="0" fontId="9" fillId="0" borderId="27" xfId="0" applyFont="1" applyFill="1" applyBorder="1" applyAlignment="1" applyProtection="1">
      <alignment vertical="center" wrapText="1"/>
      <protection hidden="1"/>
    </xf>
    <xf numFmtId="0" fontId="9" fillId="0" borderId="28" xfId="0" applyFont="1" applyFill="1" applyBorder="1" applyAlignment="1" applyProtection="1">
      <alignment vertical="center" wrapText="1"/>
      <protection hidden="1"/>
    </xf>
    <xf numFmtId="0" fontId="4" fillId="0" borderId="13" xfId="0" applyFont="1" applyFill="1" applyBorder="1" applyAlignment="1" applyProtection="1">
      <alignment horizontal="center" vertical="center" wrapText="1"/>
      <protection hidden="1"/>
    </xf>
    <xf numFmtId="0" fontId="4" fillId="0" borderId="27" xfId="0" applyFont="1" applyFill="1" applyBorder="1" applyAlignment="1" applyProtection="1">
      <alignment horizontal="center" vertical="center" wrapText="1"/>
      <protection hidden="1"/>
    </xf>
    <xf numFmtId="0" fontId="4" fillId="0" borderId="28" xfId="0" applyFont="1" applyFill="1" applyBorder="1" applyAlignment="1" applyProtection="1">
      <alignment horizontal="center" vertical="center" wrapText="1"/>
      <protection hidden="1"/>
    </xf>
    <xf numFmtId="0" fontId="5" fillId="0" borderId="5" xfId="0" applyFont="1" applyFill="1" applyBorder="1" applyAlignment="1">
      <alignment horizontal="left" vertical="center" wrapText="1"/>
    </xf>
    <xf numFmtId="0" fontId="5" fillId="0" borderId="31" xfId="0" applyFont="1" applyFill="1" applyBorder="1" applyAlignment="1">
      <alignment horizontal="left" vertical="center" wrapText="1"/>
    </xf>
    <xf numFmtId="0" fontId="5" fillId="0" borderId="32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 applyProtection="1">
      <alignment horizontal="center" vertical="center" wrapText="1"/>
      <protection hidden="1"/>
    </xf>
    <xf numFmtId="0" fontId="4" fillId="0" borderId="18" xfId="0" applyFont="1" applyFill="1" applyBorder="1" applyAlignment="1">
      <alignment horizontal="left" vertical="center" wrapText="1"/>
    </xf>
    <xf numFmtId="0" fontId="16" fillId="0" borderId="19" xfId="0" applyFont="1" applyFill="1" applyBorder="1" applyAlignment="1">
      <alignment horizontal="left" vertical="center" wrapText="1"/>
    </xf>
    <xf numFmtId="0" fontId="16" fillId="0" borderId="20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31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16" fillId="0" borderId="27" xfId="0" applyFont="1" applyFill="1" applyBorder="1" applyAlignment="1">
      <alignment vertical="center"/>
    </xf>
    <xf numFmtId="0" fontId="16" fillId="0" borderId="28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left" vertical="center" wrapText="1" indent="1"/>
    </xf>
    <xf numFmtId="0" fontId="5" fillId="0" borderId="31" xfId="0" applyFont="1" applyFill="1" applyBorder="1" applyAlignment="1">
      <alignment horizontal="left" vertical="center" wrapText="1" indent="1"/>
    </xf>
    <xf numFmtId="0" fontId="5" fillId="0" borderId="32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/>
    </xf>
    <xf numFmtId="0" fontId="4" fillId="0" borderId="24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16" fillId="0" borderId="27" xfId="0" applyFont="1" applyFill="1" applyBorder="1" applyAlignment="1">
      <alignment horizontal="left" vertical="center" wrapText="1"/>
    </xf>
    <xf numFmtId="0" fontId="16" fillId="0" borderId="28" xfId="0" applyFont="1" applyFill="1" applyBorder="1" applyAlignment="1">
      <alignment horizontal="left" vertical="center" wrapText="1"/>
    </xf>
    <xf numFmtId="0" fontId="16" fillId="0" borderId="10" xfId="0" applyFont="1" applyFill="1" applyBorder="1" applyAlignment="1">
      <alignment vertical="center"/>
    </xf>
    <xf numFmtId="0" fontId="16" fillId="0" borderId="30" xfId="0" applyFont="1" applyFill="1" applyBorder="1" applyAlignment="1">
      <alignment vertical="center"/>
    </xf>
    <xf numFmtId="0" fontId="5" fillId="0" borderId="14" xfId="0" applyFont="1" applyFill="1" applyBorder="1" applyAlignment="1">
      <alignment horizontal="left" vertical="center" wrapText="1"/>
    </xf>
    <xf numFmtId="0" fontId="5" fillId="0" borderId="33" xfId="0" applyFont="1" applyFill="1" applyBorder="1" applyAlignment="1">
      <alignment horizontal="left" vertical="center" wrapText="1"/>
    </xf>
    <xf numFmtId="0" fontId="5" fillId="0" borderId="34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vertical="center" wrapText="1"/>
    </xf>
    <xf numFmtId="0" fontId="26" fillId="0" borderId="0" xfId="0" applyFont="1" applyFill="1" applyAlignment="1">
      <alignment vertical="center"/>
    </xf>
    <xf numFmtId="0" fontId="8" fillId="0" borderId="12" xfId="0" applyFont="1" applyFill="1" applyBorder="1" applyAlignment="1" applyProtection="1">
      <alignment horizontal="center" vertical="center" wrapText="1"/>
      <protection hidden="1"/>
    </xf>
    <xf numFmtId="0" fontId="4" fillId="0" borderId="12" xfId="0" applyFont="1" applyFill="1" applyBorder="1" applyAlignment="1" applyProtection="1">
      <alignment horizontal="center" vertical="center" wrapText="1"/>
      <protection hidden="1"/>
    </xf>
    <xf numFmtId="0" fontId="9" fillId="0" borderId="19" xfId="0" applyFont="1" applyFill="1" applyBorder="1" applyAlignment="1" applyProtection="1">
      <alignment horizontal="left" vertical="center" wrapText="1"/>
      <protection hidden="1"/>
    </xf>
    <xf numFmtId="0" fontId="4" fillId="0" borderId="5" xfId="0" applyFont="1" applyFill="1" applyBorder="1" applyAlignment="1">
      <alignment horizontal="left" vertical="center" wrapText="1" indent="1"/>
    </xf>
    <xf numFmtId="0" fontId="4" fillId="0" borderId="31" xfId="0" applyFont="1" applyFill="1" applyBorder="1" applyAlignment="1">
      <alignment horizontal="left" vertical="center" wrapText="1" indent="1"/>
    </xf>
    <xf numFmtId="0" fontId="4" fillId="0" borderId="32" xfId="0" applyFont="1" applyFill="1" applyBorder="1" applyAlignment="1">
      <alignment horizontal="left" vertical="center" wrapText="1" indent="1"/>
    </xf>
    <xf numFmtId="0" fontId="5" fillId="0" borderId="14" xfId="0" applyFont="1" applyFill="1" applyBorder="1" applyAlignment="1">
      <alignment horizontal="left" vertical="center" wrapText="1" indent="1"/>
    </xf>
    <xf numFmtId="0" fontId="5" fillId="0" borderId="33" xfId="0" applyFont="1" applyFill="1" applyBorder="1" applyAlignment="1">
      <alignment horizontal="left" vertical="center" wrapText="1" indent="1"/>
    </xf>
    <xf numFmtId="0" fontId="5" fillId="0" borderId="34" xfId="0" applyFont="1" applyFill="1" applyBorder="1" applyAlignment="1">
      <alignment horizontal="left" vertical="center" wrapText="1" indent="1"/>
    </xf>
    <xf numFmtId="0" fontId="4" fillId="0" borderId="28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4" fillId="0" borderId="14" xfId="0" applyFont="1" applyFill="1" applyBorder="1" applyAlignment="1">
      <alignment horizontal="left" vertical="center" wrapText="1" indent="1"/>
    </xf>
    <xf numFmtId="0" fontId="4" fillId="0" borderId="33" xfId="0" applyFont="1" applyFill="1" applyBorder="1" applyAlignment="1">
      <alignment horizontal="left" vertical="center" wrapText="1" indent="1"/>
    </xf>
    <xf numFmtId="0" fontId="4" fillId="0" borderId="34" xfId="0" applyFont="1" applyFill="1" applyBorder="1" applyAlignment="1">
      <alignment horizontal="left" vertical="center" wrapText="1" indent="1"/>
    </xf>
    <xf numFmtId="0" fontId="4" fillId="0" borderId="21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8" fillId="0" borderId="13" xfId="0" applyFont="1" applyFill="1" applyBorder="1" applyAlignment="1" applyProtection="1">
      <alignment vertical="center" wrapText="1"/>
      <protection hidden="1"/>
    </xf>
    <xf numFmtId="0" fontId="8" fillId="0" borderId="27" xfId="0" applyFont="1" applyFill="1" applyBorder="1" applyAlignment="1" applyProtection="1">
      <alignment vertical="center" wrapText="1"/>
      <protection hidden="1"/>
    </xf>
    <xf numFmtId="0" fontId="8" fillId="0" borderId="28" xfId="0" applyFont="1" applyFill="1" applyBorder="1" applyAlignment="1" applyProtection="1">
      <alignment vertical="center" wrapText="1"/>
      <protection hidden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16" fillId="0" borderId="27" xfId="0" applyFont="1" applyFill="1" applyBorder="1" applyAlignment="1">
      <alignment vertical="center" wrapText="1"/>
    </xf>
    <xf numFmtId="0" fontId="16" fillId="0" borderId="28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top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 applyProtection="1">
      <alignment vertical="center" wrapText="1"/>
      <protection hidden="1"/>
    </xf>
    <xf numFmtId="0" fontId="16" fillId="0" borderId="33" xfId="0" applyFont="1" applyFill="1" applyBorder="1"/>
    <xf numFmtId="0" fontId="16" fillId="0" borderId="34" xfId="0" applyFont="1" applyFill="1" applyBorder="1"/>
    <xf numFmtId="0" fontId="16" fillId="0" borderId="31" xfId="0" applyFont="1" applyFill="1" applyBorder="1"/>
    <xf numFmtId="0" fontId="16" fillId="0" borderId="32" xfId="0" applyFont="1" applyFill="1" applyBorder="1"/>
    <xf numFmtId="0" fontId="7" fillId="0" borderId="29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14" xfId="0" applyFont="1" applyFill="1" applyBorder="1" applyAlignment="1">
      <alignment horizontal="left" vertical="center" wrapText="1"/>
    </xf>
    <xf numFmtId="0" fontId="7" fillId="0" borderId="33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vertical="center" wrapText="1"/>
    </xf>
    <xf numFmtId="0" fontId="20" fillId="0" borderId="0" xfId="3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31" xfId="0" applyFont="1" applyFill="1" applyBorder="1" applyAlignment="1">
      <alignment horizontal="left" vertical="center" wrapText="1"/>
    </xf>
    <xf numFmtId="0" fontId="22" fillId="0" borderId="5" xfId="0" applyFont="1" applyFill="1" applyBorder="1" applyAlignment="1">
      <alignment horizontal="left" vertical="center" wrapText="1"/>
    </xf>
    <xf numFmtId="0" fontId="22" fillId="0" borderId="31" xfId="0" applyFont="1" applyFill="1" applyBorder="1" applyAlignment="1">
      <alignment horizontal="left" vertical="center" wrapText="1"/>
    </xf>
    <xf numFmtId="0" fontId="22" fillId="0" borderId="13" xfId="0" applyFont="1" applyFill="1" applyBorder="1" applyAlignment="1">
      <alignment horizontal="left" vertical="center" wrapText="1"/>
    </xf>
    <xf numFmtId="0" fontId="22" fillId="0" borderId="27" xfId="0" applyFont="1" applyFill="1" applyBorder="1" applyAlignment="1">
      <alignment horizontal="left" vertical="center" wrapText="1"/>
    </xf>
    <xf numFmtId="0" fontId="1" fillId="0" borderId="27" xfId="0" applyFont="1" applyFill="1" applyBorder="1" applyAlignment="1">
      <alignment vertical="center" wrapText="1"/>
    </xf>
    <xf numFmtId="0" fontId="1" fillId="0" borderId="28" xfId="0" applyFont="1" applyFill="1" applyBorder="1" applyAlignment="1">
      <alignment vertical="center" wrapText="1"/>
    </xf>
    <xf numFmtId="0" fontId="21" fillId="0" borderId="0" xfId="3" applyFont="1" applyFill="1" applyBorder="1" applyAlignment="1" applyProtection="1">
      <alignment horizontal="center" vertical="center"/>
      <protection hidden="1"/>
    </xf>
    <xf numFmtId="14" fontId="21" fillId="0" borderId="0" xfId="3" applyNumberFormat="1" applyFont="1" applyFill="1" applyBorder="1" applyAlignment="1" applyProtection="1">
      <alignment horizontal="center" vertical="center"/>
      <protection locked="0" hidden="1"/>
    </xf>
    <xf numFmtId="0" fontId="1" fillId="0" borderId="0" xfId="3" applyFont="1" applyFill="1" applyBorder="1" applyAlignment="1">
      <alignment vertical="center"/>
    </xf>
    <xf numFmtId="0" fontId="22" fillId="0" borderId="12" xfId="0" applyFont="1" applyFill="1" applyBorder="1" applyAlignment="1">
      <alignment horizontal="center" vertical="center" wrapText="1"/>
    </xf>
    <xf numFmtId="49" fontId="23" fillId="0" borderId="12" xfId="0" applyNumberFormat="1" applyFont="1" applyFill="1" applyBorder="1" applyAlignment="1">
      <alignment horizontal="center" vertical="center" wrapText="1"/>
    </xf>
    <xf numFmtId="0" fontId="12" fillId="0" borderId="0" xfId="3" applyFont="1" applyAlignment="1"/>
    <xf numFmtId="0" fontId="18" fillId="0" borderId="0" xfId="3" applyFont="1" applyBorder="1" applyAlignment="1">
      <alignment horizontal="justify" vertical="top" wrapText="1"/>
    </xf>
    <xf numFmtId="0" fontId="11" fillId="0" borderId="0" xfId="3" applyAlignment="1"/>
  </cellXfs>
  <cellStyles count="4">
    <cellStyle name="Hyperlink" xfId="1" builtinId="8"/>
    <cellStyle name="Normal" xfId="0" builtinId="0"/>
    <cellStyle name="Normal_TFI-POD" xfId="2"/>
    <cellStyle name="Stil 1" xfId="3"/>
  </cellStyles>
  <dxfs count="3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anja.kovac@bilokalnik.hr" TargetMode="External"/><Relationship Id="rId2" Type="http://schemas.openxmlformats.org/officeDocument/2006/relationships/hyperlink" Target="http://www.bilokalnik.hr/" TargetMode="External"/><Relationship Id="rId1" Type="http://schemas.openxmlformats.org/officeDocument/2006/relationships/hyperlink" Target="mailto:bilokalnik.ipa@bilokalnik.hr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63"/>
  <sheetViews>
    <sheetView tabSelected="1" view="pageBreakPreview" zoomScale="110" zoomScaleNormal="100" zoomScaleSheetLayoutView="100" workbookViewId="0">
      <selection sqref="A1:C1"/>
    </sheetView>
  </sheetViews>
  <sheetFormatPr defaultRowHeight="12.75" x14ac:dyDescent="0.2"/>
  <cols>
    <col min="1" max="1" width="9.140625" style="11"/>
    <col min="2" max="2" width="13" style="11" customWidth="1"/>
    <col min="3" max="6" width="9.140625" style="11"/>
    <col min="7" max="7" width="15.140625" style="11" customWidth="1"/>
    <col min="8" max="8" width="19.28515625" style="11" customWidth="1"/>
    <col min="9" max="9" width="14.42578125" style="11" customWidth="1"/>
    <col min="10" max="16384" width="9.140625" style="11"/>
  </cols>
  <sheetData>
    <row r="1" spans="1:12" ht="15.75" x14ac:dyDescent="0.25">
      <c r="A1" s="168" t="s">
        <v>248</v>
      </c>
      <c r="B1" s="169"/>
      <c r="C1" s="169"/>
      <c r="D1" s="85"/>
      <c r="E1" s="85"/>
      <c r="F1" s="85"/>
      <c r="G1" s="85"/>
      <c r="H1" s="85"/>
      <c r="I1" s="86"/>
      <c r="J1" s="10"/>
      <c r="K1" s="10"/>
      <c r="L1" s="10"/>
    </row>
    <row r="2" spans="1:12" x14ac:dyDescent="0.2">
      <c r="A2" s="198" t="s">
        <v>249</v>
      </c>
      <c r="B2" s="199"/>
      <c r="C2" s="199"/>
      <c r="D2" s="200"/>
      <c r="E2" s="120" t="s">
        <v>339</v>
      </c>
      <c r="F2" s="12"/>
      <c r="G2" s="13" t="s">
        <v>250</v>
      </c>
      <c r="H2" s="120" t="s">
        <v>341</v>
      </c>
      <c r="I2" s="87"/>
      <c r="J2" s="10"/>
      <c r="K2" s="10"/>
      <c r="L2" s="10"/>
    </row>
    <row r="3" spans="1:12" x14ac:dyDescent="0.2">
      <c r="A3" s="88"/>
      <c r="B3" s="14"/>
      <c r="C3" s="14"/>
      <c r="D3" s="14"/>
      <c r="E3" s="15"/>
      <c r="F3" s="15"/>
      <c r="G3" s="14"/>
      <c r="H3" s="14"/>
      <c r="I3" s="89"/>
      <c r="J3" s="10"/>
      <c r="K3" s="10"/>
      <c r="L3" s="10"/>
    </row>
    <row r="4" spans="1:12" ht="15" x14ac:dyDescent="0.2">
      <c r="A4" s="201" t="s">
        <v>317</v>
      </c>
      <c r="B4" s="202"/>
      <c r="C4" s="202"/>
      <c r="D4" s="202"/>
      <c r="E4" s="202"/>
      <c r="F4" s="202"/>
      <c r="G4" s="202"/>
      <c r="H4" s="202"/>
      <c r="I4" s="203"/>
      <c r="J4" s="10"/>
      <c r="K4" s="10"/>
      <c r="L4" s="10"/>
    </row>
    <row r="5" spans="1:12" x14ac:dyDescent="0.2">
      <c r="A5" s="90"/>
      <c r="B5" s="16"/>
      <c r="C5" s="16"/>
      <c r="D5" s="16"/>
      <c r="E5" s="17"/>
      <c r="F5" s="91"/>
      <c r="G5" s="18"/>
      <c r="H5" s="19"/>
      <c r="I5" s="92"/>
      <c r="J5" s="10"/>
      <c r="K5" s="10"/>
      <c r="L5" s="10"/>
    </row>
    <row r="6" spans="1:12" x14ac:dyDescent="0.2">
      <c r="A6" s="151" t="s">
        <v>251</v>
      </c>
      <c r="B6" s="152"/>
      <c r="C6" s="163" t="s">
        <v>323</v>
      </c>
      <c r="D6" s="164"/>
      <c r="E6" s="29"/>
      <c r="F6" s="29"/>
      <c r="G6" s="29"/>
      <c r="H6" s="29"/>
      <c r="I6" s="93"/>
      <c r="J6" s="10"/>
      <c r="K6" s="10"/>
      <c r="L6" s="10"/>
    </row>
    <row r="7" spans="1:12" x14ac:dyDescent="0.2">
      <c r="A7" s="94"/>
      <c r="B7" s="22"/>
      <c r="C7" s="16"/>
      <c r="D7" s="16"/>
      <c r="E7" s="29"/>
      <c r="F7" s="29"/>
      <c r="G7" s="29"/>
      <c r="H7" s="29"/>
      <c r="I7" s="93"/>
      <c r="J7" s="10"/>
      <c r="K7" s="10"/>
      <c r="L7" s="10"/>
    </row>
    <row r="8" spans="1:12" x14ac:dyDescent="0.2">
      <c r="A8" s="204" t="s">
        <v>252</v>
      </c>
      <c r="B8" s="205"/>
      <c r="C8" s="163" t="s">
        <v>324</v>
      </c>
      <c r="D8" s="164"/>
      <c r="E8" s="29"/>
      <c r="F8" s="29"/>
      <c r="G8" s="29"/>
      <c r="H8" s="29"/>
      <c r="I8" s="95"/>
      <c r="J8" s="10"/>
      <c r="K8" s="10"/>
      <c r="L8" s="10"/>
    </row>
    <row r="9" spans="1:12" x14ac:dyDescent="0.2">
      <c r="A9" s="96"/>
      <c r="B9" s="50"/>
      <c r="C9" s="20"/>
      <c r="D9" s="26"/>
      <c r="E9" s="16"/>
      <c r="F9" s="16"/>
      <c r="G9" s="16"/>
      <c r="H9" s="16"/>
      <c r="I9" s="95"/>
      <c r="J9" s="10"/>
      <c r="K9" s="10"/>
      <c r="L9" s="10"/>
    </row>
    <row r="10" spans="1:12" x14ac:dyDescent="0.2">
      <c r="A10" s="146" t="s">
        <v>253</v>
      </c>
      <c r="B10" s="196"/>
      <c r="C10" s="163" t="s">
        <v>325</v>
      </c>
      <c r="D10" s="164"/>
      <c r="E10" s="16"/>
      <c r="F10" s="16"/>
      <c r="G10" s="16"/>
      <c r="H10" s="16"/>
      <c r="I10" s="95"/>
      <c r="J10" s="10"/>
      <c r="K10" s="10"/>
      <c r="L10" s="10"/>
    </row>
    <row r="11" spans="1:12" x14ac:dyDescent="0.2">
      <c r="A11" s="197"/>
      <c r="B11" s="196"/>
      <c r="C11" s="16"/>
      <c r="D11" s="16"/>
      <c r="E11" s="16"/>
      <c r="F11" s="16"/>
      <c r="G11" s="16"/>
      <c r="H11" s="16"/>
      <c r="I11" s="95"/>
      <c r="J11" s="10"/>
      <c r="K11" s="10"/>
      <c r="L11" s="10"/>
    </row>
    <row r="12" spans="1:12" x14ac:dyDescent="0.2">
      <c r="A12" s="151" t="s">
        <v>254</v>
      </c>
      <c r="B12" s="152"/>
      <c r="C12" s="165" t="s">
        <v>326</v>
      </c>
      <c r="D12" s="190"/>
      <c r="E12" s="190"/>
      <c r="F12" s="190"/>
      <c r="G12" s="190"/>
      <c r="H12" s="190"/>
      <c r="I12" s="154"/>
      <c r="J12" s="10"/>
      <c r="K12" s="10"/>
      <c r="L12" s="10"/>
    </row>
    <row r="13" spans="1:12" x14ac:dyDescent="0.2">
      <c r="A13" s="94"/>
      <c r="B13" s="22"/>
      <c r="C13" s="21"/>
      <c r="D13" s="16"/>
      <c r="E13" s="16"/>
      <c r="F13" s="16"/>
      <c r="G13" s="16"/>
      <c r="H13" s="16"/>
      <c r="I13" s="95"/>
      <c r="J13" s="10"/>
      <c r="K13" s="10"/>
      <c r="L13" s="10"/>
    </row>
    <row r="14" spans="1:12" x14ac:dyDescent="0.2">
      <c r="A14" s="151" t="s">
        <v>255</v>
      </c>
      <c r="B14" s="152"/>
      <c r="C14" s="194">
        <v>48000</v>
      </c>
      <c r="D14" s="195"/>
      <c r="E14" s="16"/>
      <c r="F14" s="165" t="s">
        <v>327</v>
      </c>
      <c r="G14" s="190"/>
      <c r="H14" s="190"/>
      <c r="I14" s="154"/>
      <c r="J14" s="10"/>
      <c r="K14" s="10"/>
      <c r="L14" s="10"/>
    </row>
    <row r="15" spans="1:12" x14ac:dyDescent="0.2">
      <c r="A15" s="94"/>
      <c r="B15" s="22"/>
      <c r="C15" s="16"/>
      <c r="D15" s="16"/>
      <c r="E15" s="16"/>
      <c r="F15" s="16"/>
      <c r="G15" s="16"/>
      <c r="H15" s="16"/>
      <c r="I15" s="95"/>
      <c r="J15" s="10"/>
      <c r="K15" s="10"/>
      <c r="L15" s="10"/>
    </row>
    <row r="16" spans="1:12" x14ac:dyDescent="0.2">
      <c r="A16" s="151" t="s">
        <v>256</v>
      </c>
      <c r="B16" s="152"/>
      <c r="C16" s="165" t="s">
        <v>337</v>
      </c>
      <c r="D16" s="190"/>
      <c r="E16" s="190"/>
      <c r="F16" s="190"/>
      <c r="G16" s="190"/>
      <c r="H16" s="190"/>
      <c r="I16" s="154"/>
      <c r="J16" s="10"/>
      <c r="K16" s="10"/>
      <c r="L16" s="10"/>
    </row>
    <row r="17" spans="1:12" x14ac:dyDescent="0.2">
      <c r="A17" s="94"/>
      <c r="B17" s="22"/>
      <c r="C17" s="16"/>
      <c r="D17" s="16"/>
      <c r="E17" s="16"/>
      <c r="F17" s="16"/>
      <c r="G17" s="16"/>
      <c r="H17" s="16"/>
      <c r="I17" s="95"/>
      <c r="J17" s="10"/>
      <c r="K17" s="10"/>
      <c r="L17" s="10"/>
    </row>
    <row r="18" spans="1:12" x14ac:dyDescent="0.2">
      <c r="A18" s="151" t="s">
        <v>257</v>
      </c>
      <c r="B18" s="152"/>
      <c r="C18" s="191" t="s">
        <v>338</v>
      </c>
      <c r="D18" s="192"/>
      <c r="E18" s="192"/>
      <c r="F18" s="192"/>
      <c r="G18" s="192"/>
      <c r="H18" s="192"/>
      <c r="I18" s="193"/>
      <c r="J18" s="10"/>
      <c r="K18" s="10"/>
      <c r="L18" s="10"/>
    </row>
    <row r="19" spans="1:12" x14ac:dyDescent="0.2">
      <c r="A19" s="94"/>
      <c r="B19" s="22"/>
      <c r="C19" s="21"/>
      <c r="D19" s="16"/>
      <c r="E19" s="16"/>
      <c r="F19" s="16"/>
      <c r="G19" s="16"/>
      <c r="H19" s="16"/>
      <c r="I19" s="95"/>
      <c r="J19" s="10"/>
      <c r="K19" s="10"/>
      <c r="L19" s="10"/>
    </row>
    <row r="20" spans="1:12" x14ac:dyDescent="0.2">
      <c r="A20" s="151" t="s">
        <v>258</v>
      </c>
      <c r="B20" s="152"/>
      <c r="C20" s="191" t="s">
        <v>328</v>
      </c>
      <c r="D20" s="192"/>
      <c r="E20" s="192"/>
      <c r="F20" s="192"/>
      <c r="G20" s="192"/>
      <c r="H20" s="192"/>
      <c r="I20" s="193"/>
      <c r="J20" s="10"/>
      <c r="K20" s="10"/>
      <c r="L20" s="10"/>
    </row>
    <row r="21" spans="1:12" x14ac:dyDescent="0.2">
      <c r="A21" s="94"/>
      <c r="B21" s="22"/>
      <c r="C21" s="21"/>
      <c r="D21" s="16"/>
      <c r="E21" s="16"/>
      <c r="F21" s="16"/>
      <c r="G21" s="16"/>
      <c r="H21" s="16"/>
      <c r="I21" s="95"/>
      <c r="J21" s="10"/>
      <c r="K21" s="10"/>
      <c r="L21" s="10"/>
    </row>
    <row r="22" spans="1:12" x14ac:dyDescent="0.2">
      <c r="A22" s="151" t="s">
        <v>259</v>
      </c>
      <c r="B22" s="152"/>
      <c r="C22" s="121">
        <v>201</v>
      </c>
      <c r="D22" s="165" t="s">
        <v>327</v>
      </c>
      <c r="E22" s="187"/>
      <c r="F22" s="188"/>
      <c r="G22" s="151"/>
      <c r="H22" s="189"/>
      <c r="I22" s="97"/>
      <c r="J22" s="10"/>
      <c r="K22" s="10"/>
      <c r="L22" s="10"/>
    </row>
    <row r="23" spans="1:12" x14ac:dyDescent="0.2">
      <c r="A23" s="94"/>
      <c r="B23" s="22"/>
      <c r="C23" s="16"/>
      <c r="D23" s="24"/>
      <c r="E23" s="24"/>
      <c r="F23" s="24"/>
      <c r="G23" s="24"/>
      <c r="H23" s="16"/>
      <c r="I23" s="95"/>
      <c r="J23" s="10"/>
      <c r="K23" s="10"/>
      <c r="L23" s="10"/>
    </row>
    <row r="24" spans="1:12" x14ac:dyDescent="0.2">
      <c r="A24" s="151" t="s">
        <v>260</v>
      </c>
      <c r="B24" s="152"/>
      <c r="C24" s="121">
        <v>6</v>
      </c>
      <c r="D24" s="165" t="s">
        <v>329</v>
      </c>
      <c r="E24" s="187"/>
      <c r="F24" s="187"/>
      <c r="G24" s="188"/>
      <c r="H24" s="51" t="s">
        <v>261</v>
      </c>
      <c r="I24" s="122">
        <v>171</v>
      </c>
      <c r="J24" s="10"/>
      <c r="K24" s="10"/>
      <c r="L24" s="10"/>
    </row>
    <row r="25" spans="1:12" x14ac:dyDescent="0.2">
      <c r="A25" s="94"/>
      <c r="B25" s="22"/>
      <c r="C25" s="16"/>
      <c r="D25" s="24"/>
      <c r="E25" s="24"/>
      <c r="F25" s="24"/>
      <c r="G25" s="22"/>
      <c r="H25" s="22" t="s">
        <v>318</v>
      </c>
      <c r="I25" s="98"/>
      <c r="J25" s="10"/>
      <c r="K25" s="10"/>
      <c r="L25" s="10"/>
    </row>
    <row r="26" spans="1:12" x14ac:dyDescent="0.2">
      <c r="A26" s="151" t="s">
        <v>262</v>
      </c>
      <c r="B26" s="152"/>
      <c r="C26" s="123" t="s">
        <v>330</v>
      </c>
      <c r="D26" s="25"/>
      <c r="E26" s="33"/>
      <c r="F26" s="24"/>
      <c r="G26" s="179" t="s">
        <v>263</v>
      </c>
      <c r="H26" s="152"/>
      <c r="I26" s="124" t="s">
        <v>331</v>
      </c>
      <c r="J26" s="10"/>
      <c r="K26" s="10"/>
      <c r="L26" s="10"/>
    </row>
    <row r="27" spans="1:12" x14ac:dyDescent="0.2">
      <c r="A27" s="94"/>
      <c r="B27" s="22"/>
      <c r="C27" s="16"/>
      <c r="D27" s="24"/>
      <c r="E27" s="24"/>
      <c r="F27" s="24"/>
      <c r="G27" s="24"/>
      <c r="H27" s="16"/>
      <c r="I27" s="99"/>
      <c r="J27" s="10"/>
      <c r="K27" s="10"/>
      <c r="L27" s="10"/>
    </row>
    <row r="28" spans="1:12" x14ac:dyDescent="0.2">
      <c r="A28" s="180" t="s">
        <v>264</v>
      </c>
      <c r="B28" s="181"/>
      <c r="C28" s="182"/>
      <c r="D28" s="182"/>
      <c r="E28" s="183" t="s">
        <v>265</v>
      </c>
      <c r="F28" s="184"/>
      <c r="G28" s="184"/>
      <c r="H28" s="185" t="s">
        <v>266</v>
      </c>
      <c r="I28" s="186"/>
      <c r="J28" s="10"/>
      <c r="K28" s="10"/>
      <c r="L28" s="10"/>
    </row>
    <row r="29" spans="1:12" x14ac:dyDescent="0.2">
      <c r="A29" s="100"/>
      <c r="B29" s="33"/>
      <c r="C29" s="33"/>
      <c r="D29" s="26"/>
      <c r="E29" s="16"/>
      <c r="F29" s="16"/>
      <c r="G29" s="16"/>
      <c r="H29" s="27"/>
      <c r="I29" s="99"/>
      <c r="J29" s="10"/>
      <c r="K29" s="10"/>
      <c r="L29" s="10"/>
    </row>
    <row r="30" spans="1:12" x14ac:dyDescent="0.2">
      <c r="A30" s="176"/>
      <c r="B30" s="166"/>
      <c r="C30" s="166"/>
      <c r="D30" s="167"/>
      <c r="E30" s="176"/>
      <c r="F30" s="166"/>
      <c r="G30" s="166"/>
      <c r="H30" s="163"/>
      <c r="I30" s="164"/>
      <c r="J30" s="10"/>
      <c r="K30" s="10"/>
      <c r="L30" s="10"/>
    </row>
    <row r="31" spans="1:12" x14ac:dyDescent="0.2">
      <c r="A31" s="94"/>
      <c r="B31" s="22"/>
      <c r="C31" s="21"/>
      <c r="D31" s="177"/>
      <c r="E31" s="177"/>
      <c r="F31" s="177"/>
      <c r="G31" s="178"/>
      <c r="H31" s="16"/>
      <c r="I31" s="101"/>
      <c r="J31" s="10"/>
      <c r="K31" s="10"/>
      <c r="L31" s="10"/>
    </row>
    <row r="32" spans="1:12" x14ac:dyDescent="0.2">
      <c r="A32" s="176"/>
      <c r="B32" s="166"/>
      <c r="C32" s="166"/>
      <c r="D32" s="167"/>
      <c r="E32" s="176"/>
      <c r="F32" s="166"/>
      <c r="G32" s="166"/>
      <c r="H32" s="163"/>
      <c r="I32" s="164"/>
      <c r="J32" s="10"/>
      <c r="K32" s="10"/>
      <c r="L32" s="10"/>
    </row>
    <row r="33" spans="1:12" x14ac:dyDescent="0.2">
      <c r="A33" s="94"/>
      <c r="B33" s="22"/>
      <c r="C33" s="21"/>
      <c r="D33" s="28"/>
      <c r="E33" s="28"/>
      <c r="F33" s="28"/>
      <c r="G33" s="29"/>
      <c r="H33" s="16"/>
      <c r="I33" s="102"/>
      <c r="J33" s="10"/>
      <c r="K33" s="10"/>
      <c r="L33" s="10"/>
    </row>
    <row r="34" spans="1:12" x14ac:dyDescent="0.2">
      <c r="A34" s="176"/>
      <c r="B34" s="166"/>
      <c r="C34" s="166"/>
      <c r="D34" s="167"/>
      <c r="E34" s="176"/>
      <c r="F34" s="166"/>
      <c r="G34" s="166"/>
      <c r="H34" s="163"/>
      <c r="I34" s="164"/>
      <c r="J34" s="10"/>
      <c r="K34" s="10"/>
      <c r="L34" s="10"/>
    </row>
    <row r="35" spans="1:12" x14ac:dyDescent="0.2">
      <c r="A35" s="94"/>
      <c r="B35" s="22"/>
      <c r="C35" s="21"/>
      <c r="D35" s="28"/>
      <c r="E35" s="28"/>
      <c r="F35" s="28"/>
      <c r="G35" s="29"/>
      <c r="H35" s="16"/>
      <c r="I35" s="102"/>
      <c r="J35" s="10"/>
      <c r="K35" s="10"/>
      <c r="L35" s="10"/>
    </row>
    <row r="36" spans="1:12" x14ac:dyDescent="0.2">
      <c r="A36" s="176"/>
      <c r="B36" s="166"/>
      <c r="C36" s="166"/>
      <c r="D36" s="167"/>
      <c r="E36" s="176"/>
      <c r="F36" s="166"/>
      <c r="G36" s="166"/>
      <c r="H36" s="163"/>
      <c r="I36" s="164"/>
      <c r="J36" s="10"/>
      <c r="K36" s="10"/>
      <c r="L36" s="10"/>
    </row>
    <row r="37" spans="1:12" x14ac:dyDescent="0.2">
      <c r="A37" s="103"/>
      <c r="B37" s="30"/>
      <c r="C37" s="171"/>
      <c r="D37" s="172"/>
      <c r="E37" s="16"/>
      <c r="F37" s="171"/>
      <c r="G37" s="172"/>
      <c r="H37" s="16"/>
      <c r="I37" s="95"/>
      <c r="J37" s="10"/>
      <c r="K37" s="10"/>
      <c r="L37" s="10"/>
    </row>
    <row r="38" spans="1:12" x14ac:dyDescent="0.2">
      <c r="A38" s="176"/>
      <c r="B38" s="166"/>
      <c r="C38" s="166"/>
      <c r="D38" s="167"/>
      <c r="E38" s="176"/>
      <c r="F38" s="166"/>
      <c r="G38" s="166"/>
      <c r="H38" s="163"/>
      <c r="I38" s="164"/>
      <c r="J38" s="10"/>
      <c r="K38" s="10"/>
      <c r="L38" s="10"/>
    </row>
    <row r="39" spans="1:12" x14ac:dyDescent="0.2">
      <c r="A39" s="103"/>
      <c r="B39" s="30"/>
      <c r="C39" s="31"/>
      <c r="D39" s="32"/>
      <c r="E39" s="16"/>
      <c r="F39" s="31"/>
      <c r="G39" s="32"/>
      <c r="H39" s="16"/>
      <c r="I39" s="95"/>
      <c r="J39" s="10"/>
      <c r="K39" s="10"/>
      <c r="L39" s="10"/>
    </row>
    <row r="40" spans="1:12" x14ac:dyDescent="0.2">
      <c r="A40" s="176"/>
      <c r="B40" s="166"/>
      <c r="C40" s="166"/>
      <c r="D40" s="167"/>
      <c r="E40" s="176"/>
      <c r="F40" s="166"/>
      <c r="G40" s="166"/>
      <c r="H40" s="163"/>
      <c r="I40" s="164"/>
      <c r="J40" s="10"/>
      <c r="K40" s="10"/>
      <c r="L40" s="10"/>
    </row>
    <row r="41" spans="1:12" x14ac:dyDescent="0.2">
      <c r="A41" s="125"/>
      <c r="B41" s="33"/>
      <c r="C41" s="33"/>
      <c r="D41" s="33"/>
      <c r="E41" s="23"/>
      <c r="F41" s="126"/>
      <c r="G41" s="126"/>
      <c r="H41" s="127"/>
      <c r="I41" s="104"/>
      <c r="J41" s="10"/>
      <c r="K41" s="10"/>
      <c r="L41" s="10"/>
    </row>
    <row r="42" spans="1:12" x14ac:dyDescent="0.2">
      <c r="A42" s="103"/>
      <c r="B42" s="30"/>
      <c r="C42" s="31"/>
      <c r="D42" s="32"/>
      <c r="E42" s="16"/>
      <c r="F42" s="31"/>
      <c r="G42" s="32"/>
      <c r="H42" s="16"/>
      <c r="I42" s="95"/>
      <c r="J42" s="10"/>
      <c r="K42" s="10"/>
      <c r="L42" s="10"/>
    </row>
    <row r="43" spans="1:12" x14ac:dyDescent="0.2">
      <c r="A43" s="105"/>
      <c r="B43" s="34"/>
      <c r="C43" s="34"/>
      <c r="D43" s="20"/>
      <c r="E43" s="20"/>
      <c r="F43" s="34"/>
      <c r="G43" s="20"/>
      <c r="H43" s="20"/>
      <c r="I43" s="106"/>
      <c r="J43" s="10"/>
      <c r="K43" s="10"/>
      <c r="L43" s="10"/>
    </row>
    <row r="44" spans="1:12" x14ac:dyDescent="0.2">
      <c r="A44" s="146" t="s">
        <v>267</v>
      </c>
      <c r="B44" s="147"/>
      <c r="C44" s="163"/>
      <c r="D44" s="164"/>
      <c r="E44" s="26"/>
      <c r="F44" s="165"/>
      <c r="G44" s="166"/>
      <c r="H44" s="166"/>
      <c r="I44" s="167"/>
      <c r="J44" s="10"/>
      <c r="K44" s="10"/>
      <c r="L44" s="10"/>
    </row>
    <row r="45" spans="1:12" x14ac:dyDescent="0.2">
      <c r="A45" s="103"/>
      <c r="B45" s="30"/>
      <c r="C45" s="171"/>
      <c r="D45" s="172"/>
      <c r="E45" s="16"/>
      <c r="F45" s="171"/>
      <c r="G45" s="173"/>
      <c r="H45" s="35"/>
      <c r="I45" s="107"/>
      <c r="J45" s="10"/>
      <c r="K45" s="10"/>
      <c r="L45" s="10"/>
    </row>
    <row r="46" spans="1:12" x14ac:dyDescent="0.2">
      <c r="A46" s="146" t="s">
        <v>268</v>
      </c>
      <c r="B46" s="147"/>
      <c r="C46" s="165" t="s">
        <v>332</v>
      </c>
      <c r="D46" s="174"/>
      <c r="E46" s="174"/>
      <c r="F46" s="174"/>
      <c r="G46" s="174"/>
      <c r="H46" s="174"/>
      <c r="I46" s="175"/>
      <c r="J46" s="10"/>
      <c r="K46" s="10"/>
      <c r="L46" s="10"/>
    </row>
    <row r="47" spans="1:12" x14ac:dyDescent="0.2">
      <c r="A47" s="94"/>
      <c r="B47" s="22"/>
      <c r="C47" s="21" t="s">
        <v>269</v>
      </c>
      <c r="D47" s="16"/>
      <c r="E47" s="16"/>
      <c r="F47" s="16"/>
      <c r="G47" s="16"/>
      <c r="H47" s="16"/>
      <c r="I47" s="95"/>
      <c r="J47" s="10"/>
      <c r="K47" s="10"/>
      <c r="L47" s="10"/>
    </row>
    <row r="48" spans="1:12" x14ac:dyDescent="0.2">
      <c r="A48" s="146" t="s">
        <v>270</v>
      </c>
      <c r="B48" s="147"/>
      <c r="C48" s="153" t="s">
        <v>336</v>
      </c>
      <c r="D48" s="149"/>
      <c r="E48" s="150"/>
      <c r="F48" s="16"/>
      <c r="G48" s="51" t="s">
        <v>271</v>
      </c>
      <c r="H48" s="153" t="s">
        <v>333</v>
      </c>
      <c r="I48" s="150"/>
      <c r="J48" s="10"/>
      <c r="K48" s="10"/>
      <c r="L48" s="10"/>
    </row>
    <row r="49" spans="1:12" x14ac:dyDescent="0.2">
      <c r="A49" s="94"/>
      <c r="B49" s="22"/>
      <c r="C49" s="21"/>
      <c r="D49" s="16"/>
      <c r="E49" s="16"/>
      <c r="F49" s="16"/>
      <c r="G49" s="16"/>
      <c r="H49" s="16"/>
      <c r="I49" s="95"/>
      <c r="J49" s="10"/>
      <c r="K49" s="10"/>
      <c r="L49" s="10"/>
    </row>
    <row r="50" spans="1:12" x14ac:dyDescent="0.2">
      <c r="A50" s="146" t="s">
        <v>257</v>
      </c>
      <c r="B50" s="147"/>
      <c r="C50" s="148" t="s">
        <v>334</v>
      </c>
      <c r="D50" s="149"/>
      <c r="E50" s="149"/>
      <c r="F50" s="149"/>
      <c r="G50" s="149"/>
      <c r="H50" s="149"/>
      <c r="I50" s="150"/>
      <c r="J50" s="10"/>
      <c r="K50" s="10"/>
      <c r="L50" s="10"/>
    </row>
    <row r="51" spans="1:12" x14ac:dyDescent="0.2">
      <c r="A51" s="94"/>
      <c r="B51" s="22"/>
      <c r="C51" s="16"/>
      <c r="D51" s="16"/>
      <c r="E51" s="16"/>
      <c r="F51" s="16"/>
      <c r="G51" s="16"/>
      <c r="H51" s="16"/>
      <c r="I51" s="95"/>
      <c r="J51" s="10"/>
      <c r="K51" s="10"/>
      <c r="L51" s="10"/>
    </row>
    <row r="52" spans="1:12" x14ac:dyDescent="0.2">
      <c r="A52" s="151" t="s">
        <v>272</v>
      </c>
      <c r="B52" s="152"/>
      <c r="C52" s="153" t="s">
        <v>340</v>
      </c>
      <c r="D52" s="149"/>
      <c r="E52" s="149"/>
      <c r="F52" s="149"/>
      <c r="G52" s="149"/>
      <c r="H52" s="149"/>
      <c r="I52" s="154"/>
      <c r="J52" s="10"/>
      <c r="K52" s="10"/>
      <c r="L52" s="10"/>
    </row>
    <row r="53" spans="1:12" x14ac:dyDescent="0.2">
      <c r="A53" s="108"/>
      <c r="B53" s="20"/>
      <c r="C53" s="170" t="s">
        <v>273</v>
      </c>
      <c r="D53" s="170"/>
      <c r="E53" s="170"/>
      <c r="F53" s="170"/>
      <c r="G53" s="170"/>
      <c r="H53" s="170"/>
      <c r="I53" s="109"/>
      <c r="J53" s="10"/>
      <c r="K53" s="10"/>
      <c r="L53" s="10"/>
    </row>
    <row r="54" spans="1:12" x14ac:dyDescent="0.2">
      <c r="A54" s="108"/>
      <c r="B54" s="20"/>
      <c r="C54" s="36"/>
      <c r="D54" s="36"/>
      <c r="E54" s="36"/>
      <c r="F54" s="36"/>
      <c r="G54" s="36"/>
      <c r="H54" s="36"/>
      <c r="I54" s="109"/>
      <c r="J54" s="10"/>
      <c r="K54" s="10"/>
      <c r="L54" s="10"/>
    </row>
    <row r="55" spans="1:12" x14ac:dyDescent="0.2">
      <c r="A55" s="108"/>
      <c r="B55" s="155" t="s">
        <v>274</v>
      </c>
      <c r="C55" s="156"/>
      <c r="D55" s="156"/>
      <c r="E55" s="156"/>
      <c r="F55" s="49"/>
      <c r="G55" s="49"/>
      <c r="H55" s="49"/>
      <c r="I55" s="110"/>
      <c r="J55" s="10"/>
      <c r="K55" s="10"/>
      <c r="L55" s="10"/>
    </row>
    <row r="56" spans="1:12" x14ac:dyDescent="0.2">
      <c r="A56" s="108"/>
      <c r="B56" s="157" t="s">
        <v>306</v>
      </c>
      <c r="C56" s="158"/>
      <c r="D56" s="158"/>
      <c r="E56" s="158"/>
      <c r="F56" s="158"/>
      <c r="G56" s="158"/>
      <c r="H56" s="158"/>
      <c r="I56" s="159"/>
      <c r="J56" s="10"/>
      <c r="K56" s="10"/>
      <c r="L56" s="10"/>
    </row>
    <row r="57" spans="1:12" x14ac:dyDescent="0.2">
      <c r="A57" s="108"/>
      <c r="B57" s="157" t="s">
        <v>307</v>
      </c>
      <c r="C57" s="158"/>
      <c r="D57" s="158"/>
      <c r="E57" s="158"/>
      <c r="F57" s="158"/>
      <c r="G57" s="158"/>
      <c r="H57" s="158"/>
      <c r="I57" s="110"/>
      <c r="J57" s="10"/>
      <c r="K57" s="10"/>
      <c r="L57" s="10"/>
    </row>
    <row r="58" spans="1:12" x14ac:dyDescent="0.2">
      <c r="A58" s="108"/>
      <c r="B58" s="157" t="s">
        <v>308</v>
      </c>
      <c r="C58" s="158"/>
      <c r="D58" s="158"/>
      <c r="E58" s="158"/>
      <c r="F58" s="158"/>
      <c r="G58" s="158"/>
      <c r="H58" s="158"/>
      <c r="I58" s="159"/>
      <c r="J58" s="10"/>
      <c r="K58" s="10"/>
      <c r="L58" s="10"/>
    </row>
    <row r="59" spans="1:12" x14ac:dyDescent="0.2">
      <c r="A59" s="108"/>
      <c r="B59" s="157" t="s">
        <v>309</v>
      </c>
      <c r="C59" s="158"/>
      <c r="D59" s="158"/>
      <c r="E59" s="158"/>
      <c r="F59" s="158"/>
      <c r="G59" s="158"/>
      <c r="H59" s="158"/>
      <c r="I59" s="159"/>
      <c r="J59" s="10"/>
      <c r="K59" s="10"/>
      <c r="L59" s="10"/>
    </row>
    <row r="60" spans="1:12" x14ac:dyDescent="0.2">
      <c r="A60" s="108"/>
      <c r="B60" s="111"/>
      <c r="C60" s="112"/>
      <c r="D60" s="112"/>
      <c r="E60" s="112"/>
      <c r="F60" s="112"/>
      <c r="G60" s="112"/>
      <c r="H60" s="112"/>
      <c r="I60" s="113"/>
      <c r="J60" s="10"/>
      <c r="K60" s="10"/>
      <c r="L60" s="10"/>
    </row>
    <row r="61" spans="1:12" ht="13.5" thickBot="1" x14ac:dyDescent="0.25">
      <c r="A61" s="114" t="s">
        <v>275</v>
      </c>
      <c r="B61" s="16"/>
      <c r="C61" s="16"/>
      <c r="D61" s="16"/>
      <c r="E61" s="16"/>
      <c r="F61" s="16"/>
      <c r="G61" s="37"/>
      <c r="H61" s="38"/>
      <c r="I61" s="115"/>
      <c r="J61" s="10"/>
      <c r="K61" s="10"/>
      <c r="L61" s="10"/>
    </row>
    <row r="62" spans="1:12" x14ac:dyDescent="0.2">
      <c r="A62" s="90"/>
      <c r="B62" s="16"/>
      <c r="C62" s="16"/>
      <c r="D62" s="16"/>
      <c r="E62" s="20" t="s">
        <v>276</v>
      </c>
      <c r="F62" s="33"/>
      <c r="G62" s="160" t="s">
        <v>277</v>
      </c>
      <c r="H62" s="161"/>
      <c r="I62" s="162"/>
      <c r="J62" s="10"/>
      <c r="K62" s="10"/>
      <c r="L62" s="10"/>
    </row>
    <row r="63" spans="1:12" x14ac:dyDescent="0.2">
      <c r="A63" s="116"/>
      <c r="B63" s="117"/>
      <c r="C63" s="118"/>
      <c r="D63" s="118"/>
      <c r="E63" s="118"/>
      <c r="F63" s="118"/>
      <c r="G63" s="144"/>
      <c r="H63" s="145"/>
      <c r="I63" s="119"/>
      <c r="J63" s="10"/>
      <c r="K63" s="10"/>
      <c r="L63" s="10"/>
    </row>
  </sheetData>
  <protectedRanges>
    <protectedRange sqref="E2 H2 C6:D6 C8:D8 C10:D10 C12:I12 C14:D14 F14:I14 C16:I16 C18:I18 C20:I20 C24:G24 C22:F22 C26 I26 I24 A30:I30 A32:I32 A34:D34" name="Range1"/>
  </protectedRanges>
  <mergeCells count="73">
    <mergeCell ref="A10:B11"/>
    <mergeCell ref="C10:D10"/>
    <mergeCell ref="A2:D2"/>
    <mergeCell ref="A4:I4"/>
    <mergeCell ref="A6:B6"/>
    <mergeCell ref="C6:D6"/>
    <mergeCell ref="A8:B8"/>
    <mergeCell ref="C8:D8"/>
    <mergeCell ref="A12:B12"/>
    <mergeCell ref="C12:I12"/>
    <mergeCell ref="A14:B14"/>
    <mergeCell ref="C14:D14"/>
    <mergeCell ref="F14:I14"/>
    <mergeCell ref="A16:B16"/>
    <mergeCell ref="C16:I16"/>
    <mergeCell ref="A18:B18"/>
    <mergeCell ref="C18:I18"/>
    <mergeCell ref="A20:B20"/>
    <mergeCell ref="C20:I20"/>
    <mergeCell ref="A22:B22"/>
    <mergeCell ref="D22:F22"/>
    <mergeCell ref="G22:H22"/>
    <mergeCell ref="A24:B24"/>
    <mergeCell ref="D24:G24"/>
    <mergeCell ref="A26:B26"/>
    <mergeCell ref="G26:H26"/>
    <mergeCell ref="A28:D28"/>
    <mergeCell ref="E28:G28"/>
    <mergeCell ref="H28:I28"/>
    <mergeCell ref="A36:D36"/>
    <mergeCell ref="E36:G36"/>
    <mergeCell ref="H36:I36"/>
    <mergeCell ref="A30:D30"/>
    <mergeCell ref="E30:G30"/>
    <mergeCell ref="H30:I30"/>
    <mergeCell ref="D31:G31"/>
    <mergeCell ref="A32:D32"/>
    <mergeCell ref="E32:G32"/>
    <mergeCell ref="H32:I32"/>
    <mergeCell ref="A1:C1"/>
    <mergeCell ref="C53:H53"/>
    <mergeCell ref="C45:D45"/>
    <mergeCell ref="F45:G45"/>
    <mergeCell ref="C46:I46"/>
    <mergeCell ref="C37:D37"/>
    <mergeCell ref="F37:G37"/>
    <mergeCell ref="A38:D38"/>
    <mergeCell ref="E38:G38"/>
    <mergeCell ref="H38:I38"/>
    <mergeCell ref="A40:D40"/>
    <mergeCell ref="E40:G40"/>
    <mergeCell ref="H40:I40"/>
    <mergeCell ref="A34:D34"/>
    <mergeCell ref="E34:G34"/>
    <mergeCell ref="H34:I34"/>
    <mergeCell ref="A46:B46"/>
    <mergeCell ref="A44:B44"/>
    <mergeCell ref="C44:D44"/>
    <mergeCell ref="F44:I44"/>
    <mergeCell ref="A48:B48"/>
    <mergeCell ref="C48:E48"/>
    <mergeCell ref="H48:I48"/>
    <mergeCell ref="G63:H63"/>
    <mergeCell ref="A50:B50"/>
    <mergeCell ref="C50:I50"/>
    <mergeCell ref="A52:B52"/>
    <mergeCell ref="C52:I52"/>
    <mergeCell ref="B55:E55"/>
    <mergeCell ref="B56:I56"/>
    <mergeCell ref="B57:H57"/>
    <mergeCell ref="B58:I58"/>
    <mergeCell ref="B59:I59"/>
    <mergeCell ref="G62:I62"/>
  </mergeCells>
  <phoneticPr fontId="3" type="noConversion"/>
  <conditionalFormatting sqref="H29">
    <cfRule type="cellIs" dxfId="2" priority="1" stopIfTrue="1" operator="equal">
      <formula>"DA"</formula>
    </cfRule>
  </conditionalFormatting>
  <conditionalFormatting sqref="H2">
    <cfRule type="cellIs" dxfId="1" priority="2" stopIfTrue="1" operator="lessThan">
      <formula>#REF!</formula>
    </cfRule>
  </conditionalFormatting>
  <hyperlinks>
    <hyperlink ref="C18" r:id="rId1"/>
    <hyperlink ref="C20" r:id="rId2"/>
    <hyperlink ref="C50" r:id="rId3"/>
  </hyperlinks>
  <printOptions horizontalCentered="1"/>
  <pageMargins left="0.74803149606299213" right="0.74803149606299213" top="0.98425196850393704" bottom="0.98425196850393704" header="0.51181102362204722" footer="0.51181102362204722"/>
  <pageSetup paperSize="9" scale="81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121"/>
  <sheetViews>
    <sheetView view="pageBreakPreview" zoomScale="110" zoomScaleNormal="100" workbookViewId="0">
      <selection sqref="A1:K1"/>
    </sheetView>
  </sheetViews>
  <sheetFormatPr defaultRowHeight="12.75" x14ac:dyDescent="0.2"/>
  <cols>
    <col min="1" max="9" width="9.140625" style="52"/>
    <col min="10" max="10" width="9.85546875" style="52" bestFit="1" customWidth="1"/>
    <col min="11" max="11" width="10.85546875" style="52" customWidth="1"/>
    <col min="12" max="16384" width="9.140625" style="52"/>
  </cols>
  <sheetData>
    <row r="1" spans="1:11" ht="12.75" customHeight="1" x14ac:dyDescent="0.2">
      <c r="A1" s="206" t="s">
        <v>153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</row>
    <row r="2" spans="1:11" ht="12.75" customHeight="1" x14ac:dyDescent="0.2">
      <c r="A2" s="207" t="s">
        <v>342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</row>
    <row r="3" spans="1:11" x14ac:dyDescent="0.2">
      <c r="A3" s="208" t="s">
        <v>335</v>
      </c>
      <c r="B3" s="209"/>
      <c r="C3" s="209"/>
      <c r="D3" s="209"/>
      <c r="E3" s="209"/>
      <c r="F3" s="209"/>
      <c r="G3" s="209"/>
      <c r="H3" s="209"/>
      <c r="I3" s="209"/>
      <c r="J3" s="209"/>
      <c r="K3" s="210"/>
    </row>
    <row r="4" spans="1:11" ht="22.5" x14ac:dyDescent="0.2">
      <c r="A4" s="211" t="s">
        <v>59</v>
      </c>
      <c r="B4" s="212"/>
      <c r="C4" s="212"/>
      <c r="D4" s="212"/>
      <c r="E4" s="212"/>
      <c r="F4" s="212"/>
      <c r="G4" s="212"/>
      <c r="H4" s="213"/>
      <c r="I4" s="58" t="s">
        <v>278</v>
      </c>
      <c r="J4" s="59" t="s">
        <v>319</v>
      </c>
      <c r="K4" s="60" t="s">
        <v>320</v>
      </c>
    </row>
    <row r="5" spans="1:11" x14ac:dyDescent="0.2">
      <c r="A5" s="217">
        <v>1</v>
      </c>
      <c r="B5" s="217"/>
      <c r="C5" s="217"/>
      <c r="D5" s="217"/>
      <c r="E5" s="217"/>
      <c r="F5" s="217"/>
      <c r="G5" s="217"/>
      <c r="H5" s="217"/>
      <c r="I5" s="57">
        <v>2</v>
      </c>
      <c r="J5" s="56">
        <v>3</v>
      </c>
      <c r="K5" s="56">
        <v>4</v>
      </c>
    </row>
    <row r="6" spans="1:11" x14ac:dyDescent="0.2">
      <c r="A6" s="218"/>
      <c r="B6" s="219"/>
      <c r="C6" s="219"/>
      <c r="D6" s="219"/>
      <c r="E6" s="219"/>
      <c r="F6" s="219"/>
      <c r="G6" s="219"/>
      <c r="H6" s="219"/>
      <c r="I6" s="219"/>
      <c r="J6" s="219"/>
      <c r="K6" s="220"/>
    </row>
    <row r="7" spans="1:11" x14ac:dyDescent="0.2">
      <c r="A7" s="221" t="s">
        <v>60</v>
      </c>
      <c r="B7" s="222"/>
      <c r="C7" s="222"/>
      <c r="D7" s="222"/>
      <c r="E7" s="222"/>
      <c r="F7" s="222"/>
      <c r="G7" s="222"/>
      <c r="H7" s="223"/>
      <c r="I7" s="3">
        <v>1</v>
      </c>
      <c r="J7" s="6"/>
      <c r="K7" s="6"/>
    </row>
    <row r="8" spans="1:11" x14ac:dyDescent="0.2">
      <c r="A8" s="224" t="s">
        <v>13</v>
      </c>
      <c r="B8" s="225"/>
      <c r="C8" s="225"/>
      <c r="D8" s="225"/>
      <c r="E8" s="225"/>
      <c r="F8" s="225"/>
      <c r="G8" s="225"/>
      <c r="H8" s="226"/>
      <c r="I8" s="1">
        <v>2</v>
      </c>
      <c r="J8" s="137">
        <f>J9+J16+J26+J35+J39</f>
        <v>76502686</v>
      </c>
      <c r="K8" s="137">
        <f>K9+K16+K26+K35+K39</f>
        <v>79309035</v>
      </c>
    </row>
    <row r="9" spans="1:11" x14ac:dyDescent="0.2">
      <c r="A9" s="214" t="s">
        <v>205</v>
      </c>
      <c r="B9" s="215"/>
      <c r="C9" s="215"/>
      <c r="D9" s="215"/>
      <c r="E9" s="215"/>
      <c r="F9" s="215"/>
      <c r="G9" s="215"/>
      <c r="H9" s="216"/>
      <c r="I9" s="1">
        <v>3</v>
      </c>
      <c r="J9" s="137">
        <f>SUM(J10:J15)</f>
        <v>2043645</v>
      </c>
      <c r="K9" s="137">
        <f>SUM(K10:K15)</f>
        <v>988858</v>
      </c>
    </row>
    <row r="10" spans="1:11" x14ac:dyDescent="0.2">
      <c r="A10" s="214" t="s">
        <v>112</v>
      </c>
      <c r="B10" s="215"/>
      <c r="C10" s="215"/>
      <c r="D10" s="215"/>
      <c r="E10" s="215"/>
      <c r="F10" s="215"/>
      <c r="G10" s="215"/>
      <c r="H10" s="216"/>
      <c r="I10" s="1">
        <v>4</v>
      </c>
      <c r="J10" s="7"/>
      <c r="K10" s="7"/>
    </row>
    <row r="11" spans="1:11" x14ac:dyDescent="0.2">
      <c r="A11" s="214" t="s">
        <v>14</v>
      </c>
      <c r="B11" s="215"/>
      <c r="C11" s="215"/>
      <c r="D11" s="215"/>
      <c r="E11" s="215"/>
      <c r="F11" s="215"/>
      <c r="G11" s="215"/>
      <c r="H11" s="216"/>
      <c r="I11" s="1">
        <v>5</v>
      </c>
      <c r="J11" s="7">
        <v>2043645</v>
      </c>
      <c r="K11" s="7">
        <v>988858</v>
      </c>
    </row>
    <row r="12" spans="1:11" x14ac:dyDescent="0.2">
      <c r="A12" s="214" t="s">
        <v>113</v>
      </c>
      <c r="B12" s="215"/>
      <c r="C12" s="215"/>
      <c r="D12" s="215"/>
      <c r="E12" s="215"/>
      <c r="F12" s="215"/>
      <c r="G12" s="215"/>
      <c r="H12" s="216"/>
      <c r="I12" s="1">
        <v>6</v>
      </c>
      <c r="J12" s="7"/>
      <c r="K12" s="7"/>
    </row>
    <row r="13" spans="1:11" x14ac:dyDescent="0.2">
      <c r="A13" s="214" t="s">
        <v>208</v>
      </c>
      <c r="B13" s="215"/>
      <c r="C13" s="215"/>
      <c r="D13" s="215"/>
      <c r="E13" s="215"/>
      <c r="F13" s="215"/>
      <c r="G13" s="215"/>
      <c r="H13" s="216"/>
      <c r="I13" s="1">
        <v>7</v>
      </c>
      <c r="J13" s="7"/>
      <c r="K13" s="7"/>
    </row>
    <row r="14" spans="1:11" x14ac:dyDescent="0.2">
      <c r="A14" s="214" t="s">
        <v>209</v>
      </c>
      <c r="B14" s="215"/>
      <c r="C14" s="215"/>
      <c r="D14" s="215"/>
      <c r="E14" s="215"/>
      <c r="F14" s="215"/>
      <c r="G14" s="215"/>
      <c r="H14" s="216"/>
      <c r="I14" s="1">
        <v>8</v>
      </c>
      <c r="J14" s="7"/>
      <c r="K14" s="7"/>
    </row>
    <row r="15" spans="1:11" x14ac:dyDescent="0.2">
      <c r="A15" s="214" t="s">
        <v>210</v>
      </c>
      <c r="B15" s="215"/>
      <c r="C15" s="215"/>
      <c r="D15" s="215"/>
      <c r="E15" s="215"/>
      <c r="F15" s="215"/>
      <c r="G15" s="215"/>
      <c r="H15" s="216"/>
      <c r="I15" s="1">
        <v>9</v>
      </c>
      <c r="J15" s="7"/>
      <c r="K15" s="7"/>
    </row>
    <row r="16" spans="1:11" x14ac:dyDescent="0.2">
      <c r="A16" s="214" t="s">
        <v>206</v>
      </c>
      <c r="B16" s="215"/>
      <c r="C16" s="215"/>
      <c r="D16" s="215"/>
      <c r="E16" s="215"/>
      <c r="F16" s="215"/>
      <c r="G16" s="215"/>
      <c r="H16" s="216"/>
      <c r="I16" s="1">
        <v>10</v>
      </c>
      <c r="J16" s="137">
        <f>SUM(J17:J25)</f>
        <v>72466611</v>
      </c>
      <c r="K16" s="137">
        <f>SUM(K17:K25)</f>
        <v>76160056</v>
      </c>
    </row>
    <row r="17" spans="1:11" x14ac:dyDescent="0.2">
      <c r="A17" s="214" t="s">
        <v>211</v>
      </c>
      <c r="B17" s="215"/>
      <c r="C17" s="215"/>
      <c r="D17" s="215"/>
      <c r="E17" s="215"/>
      <c r="F17" s="215"/>
      <c r="G17" s="215"/>
      <c r="H17" s="216"/>
      <c r="I17" s="1">
        <v>11</v>
      </c>
      <c r="J17" s="7">
        <v>3845590</v>
      </c>
      <c r="K17" s="7">
        <v>3845590</v>
      </c>
    </row>
    <row r="18" spans="1:11" x14ac:dyDescent="0.2">
      <c r="A18" s="214" t="s">
        <v>247</v>
      </c>
      <c r="B18" s="215"/>
      <c r="C18" s="215"/>
      <c r="D18" s="215"/>
      <c r="E18" s="215"/>
      <c r="F18" s="215"/>
      <c r="G18" s="215"/>
      <c r="H18" s="216"/>
      <c r="I18" s="1">
        <v>12</v>
      </c>
      <c r="J18" s="7">
        <v>33069145</v>
      </c>
      <c r="K18" s="7">
        <v>32782012</v>
      </c>
    </row>
    <row r="19" spans="1:11" x14ac:dyDescent="0.2">
      <c r="A19" s="214" t="s">
        <v>212</v>
      </c>
      <c r="B19" s="215"/>
      <c r="C19" s="215"/>
      <c r="D19" s="215"/>
      <c r="E19" s="215"/>
      <c r="F19" s="215"/>
      <c r="G19" s="215"/>
      <c r="H19" s="216"/>
      <c r="I19" s="1">
        <v>13</v>
      </c>
      <c r="J19" s="7">
        <v>25704717</v>
      </c>
      <c r="K19" s="7">
        <v>23419308</v>
      </c>
    </row>
    <row r="20" spans="1:11" x14ac:dyDescent="0.2">
      <c r="A20" s="214" t="s">
        <v>27</v>
      </c>
      <c r="B20" s="215"/>
      <c r="C20" s="215"/>
      <c r="D20" s="215"/>
      <c r="E20" s="215"/>
      <c r="F20" s="215"/>
      <c r="G20" s="215"/>
      <c r="H20" s="216"/>
      <c r="I20" s="1">
        <v>14</v>
      </c>
      <c r="J20" s="7">
        <v>1286177</v>
      </c>
      <c r="K20" s="7">
        <v>1138368</v>
      </c>
    </row>
    <row r="21" spans="1:11" x14ac:dyDescent="0.2">
      <c r="A21" s="214" t="s">
        <v>28</v>
      </c>
      <c r="B21" s="215"/>
      <c r="C21" s="215"/>
      <c r="D21" s="215"/>
      <c r="E21" s="215"/>
      <c r="F21" s="215"/>
      <c r="G21" s="215"/>
      <c r="H21" s="216"/>
      <c r="I21" s="1">
        <v>15</v>
      </c>
      <c r="J21" s="7"/>
      <c r="K21" s="7"/>
    </row>
    <row r="22" spans="1:11" x14ac:dyDescent="0.2">
      <c r="A22" s="214" t="s">
        <v>72</v>
      </c>
      <c r="B22" s="215"/>
      <c r="C22" s="215"/>
      <c r="D22" s="215"/>
      <c r="E22" s="215"/>
      <c r="F22" s="215"/>
      <c r="G22" s="215"/>
      <c r="H22" s="216"/>
      <c r="I22" s="1">
        <v>16</v>
      </c>
      <c r="J22" s="7">
        <v>331377</v>
      </c>
      <c r="K22" s="7">
        <v>234040</v>
      </c>
    </row>
    <row r="23" spans="1:11" x14ac:dyDescent="0.2">
      <c r="A23" s="214" t="s">
        <v>73</v>
      </c>
      <c r="B23" s="215"/>
      <c r="C23" s="215"/>
      <c r="D23" s="215"/>
      <c r="E23" s="215"/>
      <c r="F23" s="215"/>
      <c r="G23" s="215"/>
      <c r="H23" s="216"/>
      <c r="I23" s="1">
        <v>17</v>
      </c>
      <c r="J23" s="7">
        <v>1879302</v>
      </c>
      <c r="K23" s="7">
        <v>8833435</v>
      </c>
    </row>
    <row r="24" spans="1:11" x14ac:dyDescent="0.2">
      <c r="A24" s="214" t="s">
        <v>74</v>
      </c>
      <c r="B24" s="215"/>
      <c r="C24" s="215"/>
      <c r="D24" s="215"/>
      <c r="E24" s="215"/>
      <c r="F24" s="215"/>
      <c r="G24" s="215"/>
      <c r="H24" s="216"/>
      <c r="I24" s="1">
        <v>18</v>
      </c>
      <c r="J24" s="7"/>
      <c r="K24" s="7"/>
    </row>
    <row r="25" spans="1:11" x14ac:dyDescent="0.2">
      <c r="A25" s="214" t="s">
        <v>75</v>
      </c>
      <c r="B25" s="215"/>
      <c r="C25" s="215"/>
      <c r="D25" s="215"/>
      <c r="E25" s="215"/>
      <c r="F25" s="215"/>
      <c r="G25" s="215"/>
      <c r="H25" s="216"/>
      <c r="I25" s="1">
        <v>19</v>
      </c>
      <c r="J25" s="7">
        <v>6350303</v>
      </c>
      <c r="K25" s="7">
        <v>5907303</v>
      </c>
    </row>
    <row r="26" spans="1:11" x14ac:dyDescent="0.2">
      <c r="A26" s="214" t="s">
        <v>190</v>
      </c>
      <c r="B26" s="215"/>
      <c r="C26" s="215"/>
      <c r="D26" s="215"/>
      <c r="E26" s="215"/>
      <c r="F26" s="215"/>
      <c r="G26" s="215"/>
      <c r="H26" s="216"/>
      <c r="I26" s="1">
        <v>20</v>
      </c>
      <c r="J26" s="137">
        <f>SUM(J27:J34)</f>
        <v>387704</v>
      </c>
      <c r="K26" s="137">
        <f>SUM(K27:K34)</f>
        <v>288180</v>
      </c>
    </row>
    <row r="27" spans="1:11" x14ac:dyDescent="0.2">
      <c r="A27" s="214" t="s">
        <v>76</v>
      </c>
      <c r="B27" s="215"/>
      <c r="C27" s="215"/>
      <c r="D27" s="215"/>
      <c r="E27" s="215"/>
      <c r="F27" s="215"/>
      <c r="G27" s="215"/>
      <c r="H27" s="216"/>
      <c r="I27" s="1">
        <v>21</v>
      </c>
      <c r="J27" s="7"/>
      <c r="K27" s="7"/>
    </row>
    <row r="28" spans="1:11" x14ac:dyDescent="0.2">
      <c r="A28" s="214" t="s">
        <v>77</v>
      </c>
      <c r="B28" s="215"/>
      <c r="C28" s="215"/>
      <c r="D28" s="215"/>
      <c r="E28" s="215"/>
      <c r="F28" s="215"/>
      <c r="G28" s="215"/>
      <c r="H28" s="216"/>
      <c r="I28" s="1">
        <v>22</v>
      </c>
      <c r="J28" s="7"/>
      <c r="K28" s="7"/>
    </row>
    <row r="29" spans="1:11" x14ac:dyDescent="0.2">
      <c r="A29" s="214" t="s">
        <v>78</v>
      </c>
      <c r="B29" s="215"/>
      <c r="C29" s="215"/>
      <c r="D29" s="215"/>
      <c r="E29" s="215"/>
      <c r="F29" s="215"/>
      <c r="G29" s="215"/>
      <c r="H29" s="216"/>
      <c r="I29" s="1">
        <v>23</v>
      </c>
      <c r="J29" s="7"/>
      <c r="K29" s="7"/>
    </row>
    <row r="30" spans="1:11" x14ac:dyDescent="0.2">
      <c r="A30" s="214" t="s">
        <v>83</v>
      </c>
      <c r="B30" s="215"/>
      <c r="C30" s="215"/>
      <c r="D30" s="215"/>
      <c r="E30" s="215"/>
      <c r="F30" s="215"/>
      <c r="G30" s="215"/>
      <c r="H30" s="216"/>
      <c r="I30" s="1">
        <v>24</v>
      </c>
      <c r="J30" s="7"/>
      <c r="K30" s="7"/>
    </row>
    <row r="31" spans="1:11" x14ac:dyDescent="0.2">
      <c r="A31" s="214" t="s">
        <v>84</v>
      </c>
      <c r="B31" s="215"/>
      <c r="C31" s="215"/>
      <c r="D31" s="215"/>
      <c r="E31" s="215"/>
      <c r="F31" s="215"/>
      <c r="G31" s="215"/>
      <c r="H31" s="216"/>
      <c r="I31" s="1">
        <v>25</v>
      </c>
      <c r="J31" s="7"/>
      <c r="K31" s="7"/>
    </row>
    <row r="32" spans="1:11" x14ac:dyDescent="0.2">
      <c r="A32" s="214" t="s">
        <v>85</v>
      </c>
      <c r="B32" s="215"/>
      <c r="C32" s="215"/>
      <c r="D32" s="215"/>
      <c r="E32" s="215"/>
      <c r="F32" s="215"/>
      <c r="G32" s="215"/>
      <c r="H32" s="216"/>
      <c r="I32" s="1">
        <v>26</v>
      </c>
      <c r="J32" s="7">
        <v>231704</v>
      </c>
      <c r="K32" s="7">
        <v>131180</v>
      </c>
    </row>
    <row r="33" spans="1:11" x14ac:dyDescent="0.2">
      <c r="A33" s="214" t="s">
        <v>79</v>
      </c>
      <c r="B33" s="215"/>
      <c r="C33" s="215"/>
      <c r="D33" s="215"/>
      <c r="E33" s="215"/>
      <c r="F33" s="215"/>
      <c r="G33" s="215"/>
      <c r="H33" s="216"/>
      <c r="I33" s="1">
        <v>27</v>
      </c>
      <c r="J33" s="7">
        <v>156000</v>
      </c>
      <c r="K33" s="7">
        <v>157000</v>
      </c>
    </row>
    <row r="34" spans="1:11" x14ac:dyDescent="0.2">
      <c r="A34" s="214" t="s">
        <v>183</v>
      </c>
      <c r="B34" s="215"/>
      <c r="C34" s="215"/>
      <c r="D34" s="215"/>
      <c r="E34" s="215"/>
      <c r="F34" s="215"/>
      <c r="G34" s="215"/>
      <c r="H34" s="216"/>
      <c r="I34" s="1">
        <v>28</v>
      </c>
      <c r="J34" s="7"/>
      <c r="K34" s="7"/>
    </row>
    <row r="35" spans="1:11" x14ac:dyDescent="0.2">
      <c r="A35" s="214" t="s">
        <v>184</v>
      </c>
      <c r="B35" s="215"/>
      <c r="C35" s="215"/>
      <c r="D35" s="215"/>
      <c r="E35" s="215"/>
      <c r="F35" s="215"/>
      <c r="G35" s="215"/>
      <c r="H35" s="216"/>
      <c r="I35" s="1">
        <v>29</v>
      </c>
      <c r="J35" s="137">
        <f>SUM(J36:J38)</f>
        <v>0</v>
      </c>
      <c r="K35" s="137">
        <f>SUM(K36:K38)</f>
        <v>0</v>
      </c>
    </row>
    <row r="36" spans="1:11" x14ac:dyDescent="0.2">
      <c r="A36" s="214" t="s">
        <v>80</v>
      </c>
      <c r="B36" s="215"/>
      <c r="C36" s="215"/>
      <c r="D36" s="215"/>
      <c r="E36" s="215"/>
      <c r="F36" s="215"/>
      <c r="G36" s="215"/>
      <c r="H36" s="216"/>
      <c r="I36" s="1">
        <v>30</v>
      </c>
      <c r="J36" s="7"/>
      <c r="K36" s="7"/>
    </row>
    <row r="37" spans="1:11" x14ac:dyDescent="0.2">
      <c r="A37" s="214" t="s">
        <v>81</v>
      </c>
      <c r="B37" s="215"/>
      <c r="C37" s="215"/>
      <c r="D37" s="215"/>
      <c r="E37" s="215"/>
      <c r="F37" s="215"/>
      <c r="G37" s="215"/>
      <c r="H37" s="216"/>
      <c r="I37" s="1">
        <v>31</v>
      </c>
      <c r="J37" s="7"/>
      <c r="K37" s="7"/>
    </row>
    <row r="38" spans="1:11" x14ac:dyDescent="0.2">
      <c r="A38" s="214" t="s">
        <v>82</v>
      </c>
      <c r="B38" s="215"/>
      <c r="C38" s="215"/>
      <c r="D38" s="215"/>
      <c r="E38" s="215"/>
      <c r="F38" s="215"/>
      <c r="G38" s="215"/>
      <c r="H38" s="216"/>
      <c r="I38" s="1">
        <v>32</v>
      </c>
      <c r="J38" s="7"/>
      <c r="K38" s="7"/>
    </row>
    <row r="39" spans="1:11" x14ac:dyDescent="0.2">
      <c r="A39" s="214" t="s">
        <v>185</v>
      </c>
      <c r="B39" s="215"/>
      <c r="C39" s="215"/>
      <c r="D39" s="215"/>
      <c r="E39" s="215"/>
      <c r="F39" s="215"/>
      <c r="G39" s="215"/>
      <c r="H39" s="216"/>
      <c r="I39" s="1">
        <v>33</v>
      </c>
      <c r="J39" s="7">
        <v>1604726</v>
      </c>
      <c r="K39" s="7">
        <v>1871941</v>
      </c>
    </row>
    <row r="40" spans="1:11" x14ac:dyDescent="0.2">
      <c r="A40" s="224" t="s">
        <v>240</v>
      </c>
      <c r="B40" s="225"/>
      <c r="C40" s="225"/>
      <c r="D40" s="225"/>
      <c r="E40" s="225"/>
      <c r="F40" s="225"/>
      <c r="G40" s="225"/>
      <c r="H40" s="226"/>
      <c r="I40" s="1">
        <v>34</v>
      </c>
      <c r="J40" s="137">
        <f>J41+J49+J56+J64</f>
        <v>121972217</v>
      </c>
      <c r="K40" s="137">
        <f>K41+K49+K56+K64</f>
        <v>120762159</v>
      </c>
    </row>
    <row r="41" spans="1:11" x14ac:dyDescent="0.2">
      <c r="A41" s="214" t="s">
        <v>100</v>
      </c>
      <c r="B41" s="215"/>
      <c r="C41" s="215"/>
      <c r="D41" s="215"/>
      <c r="E41" s="215"/>
      <c r="F41" s="215"/>
      <c r="G41" s="215"/>
      <c r="H41" s="216"/>
      <c r="I41" s="1">
        <v>35</v>
      </c>
      <c r="J41" s="137">
        <f>SUM(J42:J48)</f>
        <v>11977238</v>
      </c>
      <c r="K41" s="137">
        <f>SUM(K42:K48)</f>
        <v>12924202</v>
      </c>
    </row>
    <row r="42" spans="1:11" x14ac:dyDescent="0.2">
      <c r="A42" s="214" t="s">
        <v>117</v>
      </c>
      <c r="B42" s="215"/>
      <c r="C42" s="215"/>
      <c r="D42" s="215"/>
      <c r="E42" s="215"/>
      <c r="F42" s="215"/>
      <c r="G42" s="215"/>
      <c r="H42" s="216"/>
      <c r="I42" s="1">
        <v>36</v>
      </c>
      <c r="J42" s="7">
        <v>8896518</v>
      </c>
      <c r="K42" s="7">
        <v>9407990</v>
      </c>
    </row>
    <row r="43" spans="1:11" x14ac:dyDescent="0.2">
      <c r="A43" s="214" t="s">
        <v>118</v>
      </c>
      <c r="B43" s="215"/>
      <c r="C43" s="215"/>
      <c r="D43" s="215"/>
      <c r="E43" s="215"/>
      <c r="F43" s="215"/>
      <c r="G43" s="215"/>
      <c r="H43" s="216"/>
      <c r="I43" s="1">
        <v>37</v>
      </c>
      <c r="J43" s="7">
        <v>268718</v>
      </c>
      <c r="K43" s="7">
        <v>577269</v>
      </c>
    </row>
    <row r="44" spans="1:11" x14ac:dyDescent="0.2">
      <c r="A44" s="214" t="s">
        <v>86</v>
      </c>
      <c r="B44" s="215"/>
      <c r="C44" s="215"/>
      <c r="D44" s="215"/>
      <c r="E44" s="215"/>
      <c r="F44" s="215"/>
      <c r="G44" s="215"/>
      <c r="H44" s="216"/>
      <c r="I44" s="1">
        <v>38</v>
      </c>
      <c r="J44" s="7">
        <v>1918032</v>
      </c>
      <c r="K44" s="7">
        <v>2179759</v>
      </c>
    </row>
    <row r="45" spans="1:11" x14ac:dyDescent="0.2">
      <c r="A45" s="214" t="s">
        <v>87</v>
      </c>
      <c r="B45" s="215"/>
      <c r="C45" s="215"/>
      <c r="D45" s="215"/>
      <c r="E45" s="215"/>
      <c r="F45" s="215"/>
      <c r="G45" s="215"/>
      <c r="H45" s="216"/>
      <c r="I45" s="1">
        <v>39</v>
      </c>
      <c r="J45" s="7">
        <v>22606</v>
      </c>
      <c r="K45" s="7">
        <v>61195</v>
      </c>
    </row>
    <row r="46" spans="1:11" x14ac:dyDescent="0.2">
      <c r="A46" s="214" t="s">
        <v>88</v>
      </c>
      <c r="B46" s="215"/>
      <c r="C46" s="215"/>
      <c r="D46" s="215"/>
      <c r="E46" s="215"/>
      <c r="F46" s="215"/>
      <c r="G46" s="215"/>
      <c r="H46" s="216"/>
      <c r="I46" s="1">
        <v>40</v>
      </c>
      <c r="J46" s="7"/>
      <c r="K46" s="7"/>
    </row>
    <row r="47" spans="1:11" x14ac:dyDescent="0.2">
      <c r="A47" s="214" t="s">
        <v>89</v>
      </c>
      <c r="B47" s="215"/>
      <c r="C47" s="215"/>
      <c r="D47" s="215"/>
      <c r="E47" s="215"/>
      <c r="F47" s="215"/>
      <c r="G47" s="215"/>
      <c r="H47" s="216"/>
      <c r="I47" s="1">
        <v>41</v>
      </c>
      <c r="J47" s="7">
        <v>871364</v>
      </c>
      <c r="K47" s="7">
        <v>697989</v>
      </c>
    </row>
    <row r="48" spans="1:11" x14ac:dyDescent="0.2">
      <c r="A48" s="214" t="s">
        <v>90</v>
      </c>
      <c r="B48" s="215"/>
      <c r="C48" s="215"/>
      <c r="D48" s="215"/>
      <c r="E48" s="215"/>
      <c r="F48" s="215"/>
      <c r="G48" s="215"/>
      <c r="H48" s="216"/>
      <c r="I48" s="1">
        <v>42</v>
      </c>
      <c r="J48" s="7"/>
      <c r="K48" s="7"/>
    </row>
    <row r="49" spans="1:11" x14ac:dyDescent="0.2">
      <c r="A49" s="214" t="s">
        <v>101</v>
      </c>
      <c r="B49" s="215"/>
      <c r="C49" s="215"/>
      <c r="D49" s="215"/>
      <c r="E49" s="215"/>
      <c r="F49" s="215"/>
      <c r="G49" s="215"/>
      <c r="H49" s="216"/>
      <c r="I49" s="1">
        <v>43</v>
      </c>
      <c r="J49" s="137">
        <f>SUM(J50:J55)</f>
        <v>45818246</v>
      </c>
      <c r="K49" s="137">
        <f>SUM(K50:K55)</f>
        <v>45638661</v>
      </c>
    </row>
    <row r="50" spans="1:11" x14ac:dyDescent="0.2">
      <c r="A50" s="214" t="s">
        <v>200</v>
      </c>
      <c r="B50" s="215"/>
      <c r="C50" s="215"/>
      <c r="D50" s="215"/>
      <c r="E50" s="215"/>
      <c r="F50" s="215"/>
      <c r="G50" s="215"/>
      <c r="H50" s="216"/>
      <c r="I50" s="1">
        <v>44</v>
      </c>
      <c r="J50" s="7">
        <v>5403584</v>
      </c>
      <c r="K50" s="7">
        <v>6154209</v>
      </c>
    </row>
    <row r="51" spans="1:11" x14ac:dyDescent="0.2">
      <c r="A51" s="214" t="s">
        <v>201</v>
      </c>
      <c r="B51" s="215"/>
      <c r="C51" s="215"/>
      <c r="D51" s="215"/>
      <c r="E51" s="215"/>
      <c r="F51" s="215"/>
      <c r="G51" s="215"/>
      <c r="H51" s="216"/>
      <c r="I51" s="1">
        <v>45</v>
      </c>
      <c r="J51" s="7">
        <v>35395108</v>
      </c>
      <c r="K51" s="7">
        <v>35766601</v>
      </c>
    </row>
    <row r="52" spans="1:11" x14ac:dyDescent="0.2">
      <c r="A52" s="214" t="s">
        <v>202</v>
      </c>
      <c r="B52" s="215"/>
      <c r="C52" s="215"/>
      <c r="D52" s="215"/>
      <c r="E52" s="215"/>
      <c r="F52" s="215"/>
      <c r="G52" s="215"/>
      <c r="H52" s="216"/>
      <c r="I52" s="1">
        <v>46</v>
      </c>
      <c r="J52" s="7"/>
      <c r="K52" s="7"/>
    </row>
    <row r="53" spans="1:11" x14ac:dyDescent="0.2">
      <c r="A53" s="214" t="s">
        <v>203</v>
      </c>
      <c r="B53" s="215"/>
      <c r="C53" s="215"/>
      <c r="D53" s="215"/>
      <c r="E53" s="215"/>
      <c r="F53" s="215"/>
      <c r="G53" s="215"/>
      <c r="H53" s="216"/>
      <c r="I53" s="1">
        <v>47</v>
      </c>
      <c r="J53" s="7">
        <v>7137</v>
      </c>
      <c r="K53" s="7">
        <v>6529</v>
      </c>
    </row>
    <row r="54" spans="1:11" x14ac:dyDescent="0.2">
      <c r="A54" s="214" t="s">
        <v>10</v>
      </c>
      <c r="B54" s="215"/>
      <c r="C54" s="215"/>
      <c r="D54" s="215"/>
      <c r="E54" s="215"/>
      <c r="F54" s="215"/>
      <c r="G54" s="215"/>
      <c r="H54" s="216"/>
      <c r="I54" s="1">
        <v>48</v>
      </c>
      <c r="J54" s="7">
        <v>12417</v>
      </c>
      <c r="K54" s="7">
        <v>298619</v>
      </c>
    </row>
    <row r="55" spans="1:11" x14ac:dyDescent="0.2">
      <c r="A55" s="214" t="s">
        <v>11</v>
      </c>
      <c r="B55" s="215"/>
      <c r="C55" s="215"/>
      <c r="D55" s="215"/>
      <c r="E55" s="215"/>
      <c r="F55" s="215"/>
      <c r="G55" s="215"/>
      <c r="H55" s="216"/>
      <c r="I55" s="1">
        <v>49</v>
      </c>
      <c r="J55" s="7">
        <v>5000000</v>
      </c>
      <c r="K55" s="7">
        <v>3412703</v>
      </c>
    </row>
    <row r="56" spans="1:11" x14ac:dyDescent="0.2">
      <c r="A56" s="214" t="s">
        <v>102</v>
      </c>
      <c r="B56" s="215"/>
      <c r="C56" s="215"/>
      <c r="D56" s="215"/>
      <c r="E56" s="215"/>
      <c r="F56" s="215"/>
      <c r="G56" s="215"/>
      <c r="H56" s="216"/>
      <c r="I56" s="1">
        <v>50</v>
      </c>
      <c r="J56" s="137">
        <f>SUM(J57:J63)</f>
        <v>18542506</v>
      </c>
      <c r="K56" s="137">
        <f>SUM(K57:K63)</f>
        <v>10006252</v>
      </c>
    </row>
    <row r="57" spans="1:11" x14ac:dyDescent="0.2">
      <c r="A57" s="214" t="s">
        <v>76</v>
      </c>
      <c r="B57" s="215"/>
      <c r="C57" s="215"/>
      <c r="D57" s="215"/>
      <c r="E57" s="215"/>
      <c r="F57" s="215"/>
      <c r="G57" s="215"/>
      <c r="H57" s="216"/>
      <c r="I57" s="1">
        <v>51</v>
      </c>
      <c r="J57" s="7"/>
      <c r="K57" s="7"/>
    </row>
    <row r="58" spans="1:11" x14ac:dyDescent="0.2">
      <c r="A58" s="214" t="s">
        <v>77</v>
      </c>
      <c r="B58" s="215"/>
      <c r="C58" s="215"/>
      <c r="D58" s="215"/>
      <c r="E58" s="215"/>
      <c r="F58" s="215"/>
      <c r="G58" s="215"/>
      <c r="H58" s="216"/>
      <c r="I58" s="1">
        <v>52</v>
      </c>
      <c r="J58" s="7">
        <v>18000000</v>
      </c>
      <c r="K58" s="7">
        <v>10000000</v>
      </c>
    </row>
    <row r="59" spans="1:11" x14ac:dyDescent="0.2">
      <c r="A59" s="214" t="s">
        <v>242</v>
      </c>
      <c r="B59" s="215"/>
      <c r="C59" s="215"/>
      <c r="D59" s="215"/>
      <c r="E59" s="215"/>
      <c r="F59" s="215"/>
      <c r="G59" s="215"/>
      <c r="H59" s="216"/>
      <c r="I59" s="1">
        <v>53</v>
      </c>
      <c r="J59" s="7"/>
      <c r="K59" s="7"/>
    </row>
    <row r="60" spans="1:11" x14ac:dyDescent="0.2">
      <c r="A60" s="214" t="s">
        <v>83</v>
      </c>
      <c r="B60" s="215"/>
      <c r="C60" s="215"/>
      <c r="D60" s="215"/>
      <c r="E60" s="215"/>
      <c r="F60" s="215"/>
      <c r="G60" s="215"/>
      <c r="H60" s="216"/>
      <c r="I60" s="1">
        <v>54</v>
      </c>
      <c r="J60" s="7"/>
      <c r="K60" s="7"/>
    </row>
    <row r="61" spans="1:11" x14ac:dyDescent="0.2">
      <c r="A61" s="214" t="s">
        <v>84</v>
      </c>
      <c r="B61" s="215"/>
      <c r="C61" s="215"/>
      <c r="D61" s="215"/>
      <c r="E61" s="215"/>
      <c r="F61" s="215"/>
      <c r="G61" s="215"/>
      <c r="H61" s="216"/>
      <c r="I61" s="1">
        <v>55</v>
      </c>
      <c r="J61" s="7"/>
      <c r="K61" s="7"/>
    </row>
    <row r="62" spans="1:11" x14ac:dyDescent="0.2">
      <c r="A62" s="214" t="s">
        <v>85</v>
      </c>
      <c r="B62" s="215"/>
      <c r="C62" s="215"/>
      <c r="D62" s="215"/>
      <c r="E62" s="215"/>
      <c r="F62" s="215"/>
      <c r="G62" s="215"/>
      <c r="H62" s="216"/>
      <c r="I62" s="1">
        <v>56</v>
      </c>
      <c r="J62" s="7">
        <v>542506</v>
      </c>
      <c r="K62" s="7">
        <v>6252</v>
      </c>
    </row>
    <row r="63" spans="1:11" x14ac:dyDescent="0.2">
      <c r="A63" s="214" t="s">
        <v>46</v>
      </c>
      <c r="B63" s="215"/>
      <c r="C63" s="215"/>
      <c r="D63" s="215"/>
      <c r="E63" s="215"/>
      <c r="F63" s="215"/>
      <c r="G63" s="215"/>
      <c r="H63" s="216"/>
      <c r="I63" s="1">
        <v>57</v>
      </c>
      <c r="J63" s="7"/>
      <c r="K63" s="7"/>
    </row>
    <row r="64" spans="1:11" x14ac:dyDescent="0.2">
      <c r="A64" s="214" t="s">
        <v>207</v>
      </c>
      <c r="B64" s="215"/>
      <c r="C64" s="215"/>
      <c r="D64" s="215"/>
      <c r="E64" s="215"/>
      <c r="F64" s="215"/>
      <c r="G64" s="215"/>
      <c r="H64" s="216"/>
      <c r="I64" s="1">
        <v>58</v>
      </c>
      <c r="J64" s="7">
        <v>45634227</v>
      </c>
      <c r="K64" s="7">
        <v>52193044</v>
      </c>
    </row>
    <row r="65" spans="1:11" x14ac:dyDescent="0.2">
      <c r="A65" s="224" t="s">
        <v>56</v>
      </c>
      <c r="B65" s="225"/>
      <c r="C65" s="225"/>
      <c r="D65" s="225"/>
      <c r="E65" s="225"/>
      <c r="F65" s="225"/>
      <c r="G65" s="225"/>
      <c r="H65" s="226"/>
      <c r="I65" s="1">
        <v>59</v>
      </c>
      <c r="J65" s="7">
        <v>2395006</v>
      </c>
      <c r="K65" s="7">
        <v>412724</v>
      </c>
    </row>
    <row r="66" spans="1:11" x14ac:dyDescent="0.2">
      <c r="A66" s="224" t="s">
        <v>241</v>
      </c>
      <c r="B66" s="225"/>
      <c r="C66" s="225"/>
      <c r="D66" s="225"/>
      <c r="E66" s="225"/>
      <c r="F66" s="225"/>
      <c r="G66" s="225"/>
      <c r="H66" s="226"/>
      <c r="I66" s="1">
        <v>60</v>
      </c>
      <c r="J66" s="137">
        <f>J7+J8+J40+J65</f>
        <v>200869909</v>
      </c>
      <c r="K66" s="137">
        <f>K7+K8+K40+K65</f>
        <v>200483918</v>
      </c>
    </row>
    <row r="67" spans="1:11" x14ac:dyDescent="0.2">
      <c r="A67" s="227" t="s">
        <v>91</v>
      </c>
      <c r="B67" s="228"/>
      <c r="C67" s="228"/>
      <c r="D67" s="228"/>
      <c r="E67" s="228"/>
      <c r="F67" s="228"/>
      <c r="G67" s="228"/>
      <c r="H67" s="229"/>
      <c r="I67" s="4">
        <v>61</v>
      </c>
      <c r="J67" s="8">
        <v>7191659</v>
      </c>
      <c r="K67" s="8">
        <v>14117187</v>
      </c>
    </row>
    <row r="68" spans="1:11" x14ac:dyDescent="0.2">
      <c r="A68" s="230" t="s">
        <v>58</v>
      </c>
      <c r="B68" s="231"/>
      <c r="C68" s="231"/>
      <c r="D68" s="231"/>
      <c r="E68" s="231"/>
      <c r="F68" s="231"/>
      <c r="G68" s="231"/>
      <c r="H68" s="231"/>
      <c r="I68" s="231"/>
      <c r="J68" s="231"/>
      <c r="K68" s="232"/>
    </row>
    <row r="69" spans="1:11" x14ac:dyDescent="0.2">
      <c r="A69" s="221" t="s">
        <v>191</v>
      </c>
      <c r="B69" s="222"/>
      <c r="C69" s="222"/>
      <c r="D69" s="222"/>
      <c r="E69" s="222"/>
      <c r="F69" s="222"/>
      <c r="G69" s="222"/>
      <c r="H69" s="223"/>
      <c r="I69" s="3">
        <v>62</v>
      </c>
      <c r="J69" s="138">
        <f>J70+J71+J72+J78+J79+J82+J85</f>
        <v>158860729</v>
      </c>
      <c r="K69" s="138">
        <f>K70+K71+K72+K78+K79+K82+K85</f>
        <v>155715477</v>
      </c>
    </row>
    <row r="70" spans="1:11" x14ac:dyDescent="0.2">
      <c r="A70" s="214" t="s">
        <v>141</v>
      </c>
      <c r="B70" s="215"/>
      <c r="C70" s="215"/>
      <c r="D70" s="215"/>
      <c r="E70" s="215"/>
      <c r="F70" s="215"/>
      <c r="G70" s="215"/>
      <c r="H70" s="216"/>
      <c r="I70" s="1">
        <v>63</v>
      </c>
      <c r="J70" s="7">
        <v>149874600</v>
      </c>
      <c r="K70" s="7">
        <v>149874600</v>
      </c>
    </row>
    <row r="71" spans="1:11" x14ac:dyDescent="0.2">
      <c r="A71" s="214" t="s">
        <v>142</v>
      </c>
      <c r="B71" s="215"/>
      <c r="C71" s="215"/>
      <c r="D71" s="215"/>
      <c r="E71" s="215"/>
      <c r="F71" s="215"/>
      <c r="G71" s="215"/>
      <c r="H71" s="216"/>
      <c r="I71" s="1">
        <v>64</v>
      </c>
      <c r="J71" s="7"/>
      <c r="K71" s="7"/>
    </row>
    <row r="72" spans="1:11" x14ac:dyDescent="0.2">
      <c r="A72" s="214" t="s">
        <v>143</v>
      </c>
      <c r="B72" s="215"/>
      <c r="C72" s="215"/>
      <c r="D72" s="215"/>
      <c r="E72" s="215"/>
      <c r="F72" s="215"/>
      <c r="G72" s="215"/>
      <c r="H72" s="216"/>
      <c r="I72" s="1">
        <v>65</v>
      </c>
      <c r="J72" s="137">
        <f>J73+J74-J75+J76+J77</f>
        <v>5767211</v>
      </c>
      <c r="K72" s="137">
        <f>K73+K74-K75+K76+K77</f>
        <v>5696934</v>
      </c>
    </row>
    <row r="73" spans="1:11" x14ac:dyDescent="0.2">
      <c r="A73" s="214" t="s">
        <v>144</v>
      </c>
      <c r="B73" s="215"/>
      <c r="C73" s="215"/>
      <c r="D73" s="215"/>
      <c r="E73" s="215"/>
      <c r="F73" s="215"/>
      <c r="G73" s="215"/>
      <c r="H73" s="216"/>
      <c r="I73" s="1">
        <v>66</v>
      </c>
      <c r="J73" s="7">
        <v>2600317</v>
      </c>
      <c r="K73" s="7">
        <v>2637228</v>
      </c>
    </row>
    <row r="74" spans="1:11" x14ac:dyDescent="0.2">
      <c r="A74" s="214" t="s">
        <v>145</v>
      </c>
      <c r="B74" s="215"/>
      <c r="C74" s="215"/>
      <c r="D74" s="215"/>
      <c r="E74" s="215"/>
      <c r="F74" s="215"/>
      <c r="G74" s="215"/>
      <c r="H74" s="216"/>
      <c r="I74" s="1">
        <v>67</v>
      </c>
      <c r="J74" s="7"/>
      <c r="K74" s="7"/>
    </row>
    <row r="75" spans="1:11" x14ac:dyDescent="0.2">
      <c r="A75" s="214" t="s">
        <v>133</v>
      </c>
      <c r="B75" s="215"/>
      <c r="C75" s="215"/>
      <c r="D75" s="215"/>
      <c r="E75" s="215"/>
      <c r="F75" s="215"/>
      <c r="G75" s="215"/>
      <c r="H75" s="216"/>
      <c r="I75" s="1">
        <v>68</v>
      </c>
      <c r="J75" s="7"/>
      <c r="K75" s="7"/>
    </row>
    <row r="76" spans="1:11" x14ac:dyDescent="0.2">
      <c r="A76" s="214" t="s">
        <v>134</v>
      </c>
      <c r="B76" s="215"/>
      <c r="C76" s="215"/>
      <c r="D76" s="215"/>
      <c r="E76" s="215"/>
      <c r="F76" s="215"/>
      <c r="G76" s="215"/>
      <c r="H76" s="216"/>
      <c r="I76" s="1">
        <v>69</v>
      </c>
      <c r="J76" s="7"/>
      <c r="K76" s="7"/>
    </row>
    <row r="77" spans="1:11" x14ac:dyDescent="0.2">
      <c r="A77" s="214" t="s">
        <v>135</v>
      </c>
      <c r="B77" s="215"/>
      <c r="C77" s="215"/>
      <c r="D77" s="215"/>
      <c r="E77" s="215"/>
      <c r="F77" s="215"/>
      <c r="G77" s="215"/>
      <c r="H77" s="216"/>
      <c r="I77" s="1">
        <v>70</v>
      </c>
      <c r="J77" s="7">
        <v>3166894</v>
      </c>
      <c r="K77" s="7">
        <v>3059706</v>
      </c>
    </row>
    <row r="78" spans="1:11" x14ac:dyDescent="0.2">
      <c r="A78" s="214" t="s">
        <v>136</v>
      </c>
      <c r="B78" s="215"/>
      <c r="C78" s="215"/>
      <c r="D78" s="215"/>
      <c r="E78" s="215"/>
      <c r="F78" s="215"/>
      <c r="G78" s="215"/>
      <c r="H78" s="216"/>
      <c r="I78" s="1">
        <v>71</v>
      </c>
      <c r="J78" s="7"/>
      <c r="K78" s="7"/>
    </row>
    <row r="79" spans="1:11" x14ac:dyDescent="0.2">
      <c r="A79" s="214" t="s">
        <v>238</v>
      </c>
      <c r="B79" s="215"/>
      <c r="C79" s="215"/>
      <c r="D79" s="215"/>
      <c r="E79" s="215"/>
      <c r="F79" s="215"/>
      <c r="G79" s="215"/>
      <c r="H79" s="216"/>
      <c r="I79" s="1">
        <v>72</v>
      </c>
      <c r="J79" s="137">
        <f>J80-J81</f>
        <v>2480704</v>
      </c>
      <c r="K79" s="137">
        <f>K80-K81</f>
        <v>3034365</v>
      </c>
    </row>
    <row r="80" spans="1:11" x14ac:dyDescent="0.2">
      <c r="A80" s="233" t="s">
        <v>169</v>
      </c>
      <c r="B80" s="234"/>
      <c r="C80" s="234"/>
      <c r="D80" s="234"/>
      <c r="E80" s="234"/>
      <c r="F80" s="234"/>
      <c r="G80" s="234"/>
      <c r="H80" s="235"/>
      <c r="I80" s="1">
        <v>73</v>
      </c>
      <c r="J80" s="7">
        <v>2480704</v>
      </c>
      <c r="K80" s="7">
        <v>3034365</v>
      </c>
    </row>
    <row r="81" spans="1:11" x14ac:dyDescent="0.2">
      <c r="A81" s="233" t="s">
        <v>170</v>
      </c>
      <c r="B81" s="234"/>
      <c r="C81" s="234"/>
      <c r="D81" s="234"/>
      <c r="E81" s="234"/>
      <c r="F81" s="234"/>
      <c r="G81" s="234"/>
      <c r="H81" s="235"/>
      <c r="I81" s="1">
        <v>74</v>
      </c>
      <c r="J81" s="7"/>
      <c r="K81" s="7"/>
    </row>
    <row r="82" spans="1:11" x14ac:dyDescent="0.2">
      <c r="A82" s="214" t="s">
        <v>239</v>
      </c>
      <c r="B82" s="215"/>
      <c r="C82" s="215"/>
      <c r="D82" s="215"/>
      <c r="E82" s="215"/>
      <c r="F82" s="215"/>
      <c r="G82" s="215"/>
      <c r="H82" s="216"/>
      <c r="I82" s="1">
        <v>75</v>
      </c>
      <c r="J82" s="137">
        <f>J83-J84</f>
        <v>738214</v>
      </c>
      <c r="K82" s="137">
        <f>K83-K84</f>
        <v>-2890422</v>
      </c>
    </row>
    <row r="83" spans="1:11" x14ac:dyDescent="0.2">
      <c r="A83" s="233" t="s">
        <v>171</v>
      </c>
      <c r="B83" s="234"/>
      <c r="C83" s="234"/>
      <c r="D83" s="234"/>
      <c r="E83" s="234"/>
      <c r="F83" s="234"/>
      <c r="G83" s="234"/>
      <c r="H83" s="235"/>
      <c r="I83" s="1">
        <v>76</v>
      </c>
      <c r="J83" s="7">
        <v>738214</v>
      </c>
      <c r="K83" s="7"/>
    </row>
    <row r="84" spans="1:11" x14ac:dyDescent="0.2">
      <c r="A84" s="233" t="s">
        <v>172</v>
      </c>
      <c r="B84" s="234"/>
      <c r="C84" s="234"/>
      <c r="D84" s="234"/>
      <c r="E84" s="234"/>
      <c r="F84" s="234"/>
      <c r="G84" s="234"/>
      <c r="H84" s="235"/>
      <c r="I84" s="1">
        <v>77</v>
      </c>
      <c r="J84" s="7"/>
      <c r="K84" s="7">
        <v>2890422</v>
      </c>
    </row>
    <row r="85" spans="1:11" x14ac:dyDescent="0.2">
      <c r="A85" s="214" t="s">
        <v>173</v>
      </c>
      <c r="B85" s="215"/>
      <c r="C85" s="215"/>
      <c r="D85" s="215"/>
      <c r="E85" s="215"/>
      <c r="F85" s="215"/>
      <c r="G85" s="215"/>
      <c r="H85" s="216"/>
      <c r="I85" s="1">
        <v>78</v>
      </c>
      <c r="J85" s="7"/>
      <c r="K85" s="7"/>
    </row>
    <row r="86" spans="1:11" x14ac:dyDescent="0.2">
      <c r="A86" s="224" t="s">
        <v>19</v>
      </c>
      <c r="B86" s="225"/>
      <c r="C86" s="225"/>
      <c r="D86" s="225"/>
      <c r="E86" s="225"/>
      <c r="F86" s="225"/>
      <c r="G86" s="225"/>
      <c r="H86" s="226"/>
      <c r="I86" s="1">
        <v>79</v>
      </c>
      <c r="J86" s="137">
        <f>SUM(J87:J89)</f>
        <v>744567</v>
      </c>
      <c r="K86" s="137">
        <f>SUM(K87:K89)</f>
        <v>1048689</v>
      </c>
    </row>
    <row r="87" spans="1:11" x14ac:dyDescent="0.2">
      <c r="A87" s="214" t="s">
        <v>129</v>
      </c>
      <c r="B87" s="215"/>
      <c r="C87" s="215"/>
      <c r="D87" s="215"/>
      <c r="E87" s="215"/>
      <c r="F87" s="215"/>
      <c r="G87" s="215"/>
      <c r="H87" s="216"/>
      <c r="I87" s="1">
        <v>80</v>
      </c>
      <c r="J87" s="7">
        <v>744567</v>
      </c>
      <c r="K87" s="7">
        <v>1048689</v>
      </c>
    </row>
    <row r="88" spans="1:11" x14ac:dyDescent="0.2">
      <c r="A88" s="214" t="s">
        <v>130</v>
      </c>
      <c r="B88" s="215"/>
      <c r="C88" s="215"/>
      <c r="D88" s="215"/>
      <c r="E88" s="215"/>
      <c r="F88" s="215"/>
      <c r="G88" s="215"/>
      <c r="H88" s="216"/>
      <c r="I88" s="1">
        <v>81</v>
      </c>
      <c r="J88" s="7"/>
      <c r="K88" s="7"/>
    </row>
    <row r="89" spans="1:11" x14ac:dyDescent="0.2">
      <c r="A89" s="214" t="s">
        <v>131</v>
      </c>
      <c r="B89" s="215"/>
      <c r="C89" s="215"/>
      <c r="D89" s="215"/>
      <c r="E89" s="215"/>
      <c r="F89" s="215"/>
      <c r="G89" s="215"/>
      <c r="H89" s="216"/>
      <c r="I89" s="1">
        <v>82</v>
      </c>
      <c r="J89" s="7"/>
      <c r="K89" s="7"/>
    </row>
    <row r="90" spans="1:11" x14ac:dyDescent="0.2">
      <c r="A90" s="224" t="s">
        <v>20</v>
      </c>
      <c r="B90" s="225"/>
      <c r="C90" s="225"/>
      <c r="D90" s="225"/>
      <c r="E90" s="225"/>
      <c r="F90" s="225"/>
      <c r="G90" s="225"/>
      <c r="H90" s="226"/>
      <c r="I90" s="1">
        <v>83</v>
      </c>
      <c r="J90" s="137">
        <f>SUM(J91:J99)</f>
        <v>11969</v>
      </c>
      <c r="K90" s="137">
        <f>SUM(K91:K99)</f>
        <v>0</v>
      </c>
    </row>
    <row r="91" spans="1:11" x14ac:dyDescent="0.2">
      <c r="A91" s="214" t="s">
        <v>132</v>
      </c>
      <c r="B91" s="215"/>
      <c r="C91" s="215"/>
      <c r="D91" s="215"/>
      <c r="E91" s="215"/>
      <c r="F91" s="215"/>
      <c r="G91" s="215"/>
      <c r="H91" s="216"/>
      <c r="I91" s="1">
        <v>84</v>
      </c>
      <c r="J91" s="7"/>
      <c r="K91" s="7"/>
    </row>
    <row r="92" spans="1:11" x14ac:dyDescent="0.2">
      <c r="A92" s="214" t="s">
        <v>243</v>
      </c>
      <c r="B92" s="215"/>
      <c r="C92" s="215"/>
      <c r="D92" s="215"/>
      <c r="E92" s="215"/>
      <c r="F92" s="215"/>
      <c r="G92" s="215"/>
      <c r="H92" s="216"/>
      <c r="I92" s="1">
        <v>85</v>
      </c>
      <c r="J92" s="7"/>
      <c r="K92" s="7"/>
    </row>
    <row r="93" spans="1:11" x14ac:dyDescent="0.2">
      <c r="A93" s="214" t="s">
        <v>0</v>
      </c>
      <c r="B93" s="215"/>
      <c r="C93" s="215"/>
      <c r="D93" s="215"/>
      <c r="E93" s="215"/>
      <c r="F93" s="215"/>
      <c r="G93" s="215"/>
      <c r="H93" s="216"/>
      <c r="I93" s="1">
        <v>86</v>
      </c>
      <c r="J93" s="7"/>
      <c r="K93" s="7"/>
    </row>
    <row r="94" spans="1:11" x14ac:dyDescent="0.2">
      <c r="A94" s="214" t="s">
        <v>244</v>
      </c>
      <c r="B94" s="215"/>
      <c r="C94" s="215"/>
      <c r="D94" s="215"/>
      <c r="E94" s="215"/>
      <c r="F94" s="215"/>
      <c r="G94" s="215"/>
      <c r="H94" s="216"/>
      <c r="I94" s="1">
        <v>87</v>
      </c>
      <c r="J94" s="7"/>
      <c r="K94" s="7"/>
    </row>
    <row r="95" spans="1:11" x14ac:dyDescent="0.2">
      <c r="A95" s="214" t="s">
        <v>245</v>
      </c>
      <c r="B95" s="215"/>
      <c r="C95" s="215"/>
      <c r="D95" s="215"/>
      <c r="E95" s="215"/>
      <c r="F95" s="215"/>
      <c r="G95" s="215"/>
      <c r="H95" s="216"/>
      <c r="I95" s="1">
        <v>88</v>
      </c>
      <c r="J95" s="7"/>
      <c r="K95" s="7"/>
    </row>
    <row r="96" spans="1:11" x14ac:dyDescent="0.2">
      <c r="A96" s="214" t="s">
        <v>246</v>
      </c>
      <c r="B96" s="215"/>
      <c r="C96" s="215"/>
      <c r="D96" s="215"/>
      <c r="E96" s="215"/>
      <c r="F96" s="215"/>
      <c r="G96" s="215"/>
      <c r="H96" s="216"/>
      <c r="I96" s="1">
        <v>89</v>
      </c>
      <c r="J96" s="7"/>
      <c r="K96" s="7"/>
    </row>
    <row r="97" spans="1:11" x14ac:dyDescent="0.2">
      <c r="A97" s="214" t="s">
        <v>94</v>
      </c>
      <c r="B97" s="215"/>
      <c r="C97" s="215"/>
      <c r="D97" s="215"/>
      <c r="E97" s="215"/>
      <c r="F97" s="215"/>
      <c r="G97" s="215"/>
      <c r="H97" s="216"/>
      <c r="I97" s="1">
        <v>90</v>
      </c>
      <c r="J97" s="7"/>
      <c r="K97" s="7"/>
    </row>
    <row r="98" spans="1:11" x14ac:dyDescent="0.2">
      <c r="A98" s="214" t="s">
        <v>92</v>
      </c>
      <c r="B98" s="215"/>
      <c r="C98" s="215"/>
      <c r="D98" s="215"/>
      <c r="E98" s="215"/>
      <c r="F98" s="215"/>
      <c r="G98" s="215"/>
      <c r="H98" s="216"/>
      <c r="I98" s="1">
        <v>91</v>
      </c>
      <c r="J98" s="7"/>
      <c r="K98" s="7"/>
    </row>
    <row r="99" spans="1:11" x14ac:dyDescent="0.2">
      <c r="A99" s="214" t="s">
        <v>93</v>
      </c>
      <c r="B99" s="215"/>
      <c r="C99" s="215"/>
      <c r="D99" s="215"/>
      <c r="E99" s="215"/>
      <c r="F99" s="215"/>
      <c r="G99" s="215"/>
      <c r="H99" s="216"/>
      <c r="I99" s="1">
        <v>92</v>
      </c>
      <c r="J99" s="7">
        <v>11969</v>
      </c>
      <c r="K99" s="7"/>
    </row>
    <row r="100" spans="1:11" x14ac:dyDescent="0.2">
      <c r="A100" s="224" t="s">
        <v>21</v>
      </c>
      <c r="B100" s="225"/>
      <c r="C100" s="225"/>
      <c r="D100" s="225"/>
      <c r="E100" s="225"/>
      <c r="F100" s="225"/>
      <c r="G100" s="225"/>
      <c r="H100" s="226"/>
      <c r="I100" s="1">
        <v>93</v>
      </c>
      <c r="J100" s="137">
        <f>SUM(J101:J112)</f>
        <v>40078190</v>
      </c>
      <c r="K100" s="137">
        <f>SUM(K101:K112)</f>
        <v>41401781</v>
      </c>
    </row>
    <row r="101" spans="1:11" x14ac:dyDescent="0.2">
      <c r="A101" s="214" t="s">
        <v>132</v>
      </c>
      <c r="B101" s="215"/>
      <c r="C101" s="215"/>
      <c r="D101" s="215"/>
      <c r="E101" s="215"/>
      <c r="F101" s="215"/>
      <c r="G101" s="215"/>
      <c r="H101" s="216"/>
      <c r="I101" s="1">
        <v>94</v>
      </c>
      <c r="J101" s="7">
        <v>19678841</v>
      </c>
      <c r="K101" s="7">
        <v>21853610</v>
      </c>
    </row>
    <row r="102" spans="1:11" x14ac:dyDescent="0.2">
      <c r="A102" s="214" t="s">
        <v>243</v>
      </c>
      <c r="B102" s="215"/>
      <c r="C102" s="215"/>
      <c r="D102" s="215"/>
      <c r="E102" s="215"/>
      <c r="F102" s="215"/>
      <c r="G102" s="215"/>
      <c r="H102" s="216"/>
      <c r="I102" s="1">
        <v>95</v>
      </c>
      <c r="J102" s="7"/>
      <c r="K102" s="7"/>
    </row>
    <row r="103" spans="1:11" x14ac:dyDescent="0.2">
      <c r="A103" s="214" t="s">
        <v>0</v>
      </c>
      <c r="B103" s="215"/>
      <c r="C103" s="215"/>
      <c r="D103" s="215"/>
      <c r="E103" s="215"/>
      <c r="F103" s="215"/>
      <c r="G103" s="215"/>
      <c r="H103" s="216"/>
      <c r="I103" s="1">
        <v>96</v>
      </c>
      <c r="J103" s="7"/>
      <c r="K103" s="7"/>
    </row>
    <row r="104" spans="1:11" x14ac:dyDescent="0.2">
      <c r="A104" s="214" t="s">
        <v>244</v>
      </c>
      <c r="B104" s="215"/>
      <c r="C104" s="215"/>
      <c r="D104" s="215"/>
      <c r="E104" s="215"/>
      <c r="F104" s="215"/>
      <c r="G104" s="215"/>
      <c r="H104" s="216"/>
      <c r="I104" s="1">
        <v>97</v>
      </c>
      <c r="J104" s="7">
        <v>543702</v>
      </c>
      <c r="K104" s="7">
        <v>66745</v>
      </c>
    </row>
    <row r="105" spans="1:11" x14ac:dyDescent="0.2">
      <c r="A105" s="214" t="s">
        <v>245</v>
      </c>
      <c r="B105" s="215"/>
      <c r="C105" s="215"/>
      <c r="D105" s="215"/>
      <c r="E105" s="215"/>
      <c r="F105" s="215"/>
      <c r="G105" s="215"/>
      <c r="H105" s="216"/>
      <c r="I105" s="1">
        <v>98</v>
      </c>
      <c r="J105" s="7">
        <v>11832737</v>
      </c>
      <c r="K105" s="7">
        <v>16601805</v>
      </c>
    </row>
    <row r="106" spans="1:11" x14ac:dyDescent="0.2">
      <c r="A106" s="214" t="s">
        <v>246</v>
      </c>
      <c r="B106" s="215"/>
      <c r="C106" s="215"/>
      <c r="D106" s="215"/>
      <c r="E106" s="215"/>
      <c r="F106" s="215"/>
      <c r="G106" s="215"/>
      <c r="H106" s="216"/>
      <c r="I106" s="1">
        <v>99</v>
      </c>
      <c r="J106" s="7"/>
      <c r="K106" s="7"/>
    </row>
    <row r="107" spans="1:11" x14ac:dyDescent="0.2">
      <c r="A107" s="214" t="s">
        <v>94</v>
      </c>
      <c r="B107" s="215"/>
      <c r="C107" s="215"/>
      <c r="D107" s="215"/>
      <c r="E107" s="215"/>
      <c r="F107" s="215"/>
      <c r="G107" s="215"/>
      <c r="H107" s="216"/>
      <c r="I107" s="1">
        <v>100</v>
      </c>
      <c r="J107" s="7"/>
      <c r="K107" s="7"/>
    </row>
    <row r="108" spans="1:11" x14ac:dyDescent="0.2">
      <c r="A108" s="214" t="s">
        <v>95</v>
      </c>
      <c r="B108" s="215"/>
      <c r="C108" s="215"/>
      <c r="D108" s="215"/>
      <c r="E108" s="215"/>
      <c r="F108" s="215"/>
      <c r="G108" s="215"/>
      <c r="H108" s="216"/>
      <c r="I108" s="1">
        <v>101</v>
      </c>
      <c r="J108" s="7">
        <v>959843</v>
      </c>
      <c r="K108" s="7">
        <v>942055</v>
      </c>
    </row>
    <row r="109" spans="1:11" x14ac:dyDescent="0.2">
      <c r="A109" s="214" t="s">
        <v>96</v>
      </c>
      <c r="B109" s="215"/>
      <c r="C109" s="215"/>
      <c r="D109" s="215"/>
      <c r="E109" s="215"/>
      <c r="F109" s="215"/>
      <c r="G109" s="215"/>
      <c r="H109" s="216"/>
      <c r="I109" s="1">
        <v>102</v>
      </c>
      <c r="J109" s="7">
        <v>2063067</v>
      </c>
      <c r="K109" s="7">
        <v>1937566</v>
      </c>
    </row>
    <row r="110" spans="1:11" x14ac:dyDescent="0.2">
      <c r="A110" s="214" t="s">
        <v>99</v>
      </c>
      <c r="B110" s="215"/>
      <c r="C110" s="215"/>
      <c r="D110" s="215"/>
      <c r="E110" s="215"/>
      <c r="F110" s="215"/>
      <c r="G110" s="215"/>
      <c r="H110" s="216"/>
      <c r="I110" s="1">
        <v>103</v>
      </c>
      <c r="J110" s="7"/>
      <c r="K110" s="7"/>
    </row>
    <row r="111" spans="1:11" x14ac:dyDescent="0.2">
      <c r="A111" s="214" t="s">
        <v>97</v>
      </c>
      <c r="B111" s="215"/>
      <c r="C111" s="215"/>
      <c r="D111" s="215"/>
      <c r="E111" s="215"/>
      <c r="F111" s="215"/>
      <c r="G111" s="215"/>
      <c r="H111" s="216"/>
      <c r="I111" s="1">
        <v>104</v>
      </c>
      <c r="J111" s="7"/>
      <c r="K111" s="7"/>
    </row>
    <row r="112" spans="1:11" x14ac:dyDescent="0.2">
      <c r="A112" s="214" t="s">
        <v>98</v>
      </c>
      <c r="B112" s="215"/>
      <c r="C112" s="215"/>
      <c r="D112" s="215"/>
      <c r="E112" s="215"/>
      <c r="F112" s="215"/>
      <c r="G112" s="215"/>
      <c r="H112" s="216"/>
      <c r="I112" s="1">
        <v>105</v>
      </c>
      <c r="J112" s="7">
        <v>5000000</v>
      </c>
      <c r="K112" s="7"/>
    </row>
    <row r="113" spans="1:11" x14ac:dyDescent="0.2">
      <c r="A113" s="224" t="s">
        <v>1</v>
      </c>
      <c r="B113" s="225"/>
      <c r="C113" s="225"/>
      <c r="D113" s="225"/>
      <c r="E113" s="225"/>
      <c r="F113" s="225"/>
      <c r="G113" s="225"/>
      <c r="H113" s="226"/>
      <c r="I113" s="1">
        <v>106</v>
      </c>
      <c r="J113" s="7">
        <v>1174454</v>
      </c>
      <c r="K113" s="7">
        <v>2317971</v>
      </c>
    </row>
    <row r="114" spans="1:11" x14ac:dyDescent="0.2">
      <c r="A114" s="224" t="s">
        <v>25</v>
      </c>
      <c r="B114" s="225"/>
      <c r="C114" s="225"/>
      <c r="D114" s="225"/>
      <c r="E114" s="225"/>
      <c r="F114" s="225"/>
      <c r="G114" s="225"/>
      <c r="H114" s="226"/>
      <c r="I114" s="1">
        <v>107</v>
      </c>
      <c r="J114" s="137">
        <f>J69+J86+J90+J100+J113</f>
        <v>200869909</v>
      </c>
      <c r="K114" s="137">
        <f>K69+K86+K90+K100+K113</f>
        <v>200483918</v>
      </c>
    </row>
    <row r="115" spans="1:11" x14ac:dyDescent="0.2">
      <c r="A115" s="238" t="s">
        <v>57</v>
      </c>
      <c r="B115" s="239"/>
      <c r="C115" s="239"/>
      <c r="D115" s="239"/>
      <c r="E115" s="239"/>
      <c r="F115" s="239"/>
      <c r="G115" s="239"/>
      <c r="H115" s="240"/>
      <c r="I115" s="2">
        <v>108</v>
      </c>
      <c r="J115" s="8">
        <v>7191659</v>
      </c>
      <c r="K115" s="8">
        <v>14117187</v>
      </c>
    </row>
    <row r="116" spans="1:11" x14ac:dyDescent="0.2">
      <c r="A116" s="230" t="s">
        <v>310</v>
      </c>
      <c r="B116" s="241"/>
      <c r="C116" s="241"/>
      <c r="D116" s="241"/>
      <c r="E116" s="241"/>
      <c r="F116" s="241"/>
      <c r="G116" s="241"/>
      <c r="H116" s="241"/>
      <c r="I116" s="242"/>
      <c r="J116" s="242"/>
      <c r="K116" s="243"/>
    </row>
    <row r="117" spans="1:11" x14ac:dyDescent="0.2">
      <c r="A117" s="221" t="s">
        <v>186</v>
      </c>
      <c r="B117" s="222"/>
      <c r="C117" s="222"/>
      <c r="D117" s="222"/>
      <c r="E117" s="222"/>
      <c r="F117" s="222"/>
      <c r="G117" s="222"/>
      <c r="H117" s="222"/>
      <c r="I117" s="244"/>
      <c r="J117" s="244"/>
      <c r="K117" s="245"/>
    </row>
    <row r="118" spans="1:11" x14ac:dyDescent="0.2">
      <c r="A118" s="214" t="s">
        <v>8</v>
      </c>
      <c r="B118" s="215"/>
      <c r="C118" s="215"/>
      <c r="D118" s="215"/>
      <c r="E118" s="215"/>
      <c r="F118" s="215"/>
      <c r="G118" s="215"/>
      <c r="H118" s="216"/>
      <c r="I118" s="1">
        <v>109</v>
      </c>
      <c r="J118" s="7"/>
      <c r="K118" s="7"/>
    </row>
    <row r="119" spans="1:11" x14ac:dyDescent="0.2">
      <c r="A119" s="246" t="s">
        <v>9</v>
      </c>
      <c r="B119" s="247"/>
      <c r="C119" s="247"/>
      <c r="D119" s="247"/>
      <c r="E119" s="247"/>
      <c r="F119" s="247"/>
      <c r="G119" s="247"/>
      <c r="H119" s="248"/>
      <c r="I119" s="4">
        <v>110</v>
      </c>
      <c r="J119" s="8"/>
      <c r="K119" s="8"/>
    </row>
    <row r="120" spans="1:11" x14ac:dyDescent="0.2">
      <c r="A120" s="249" t="s">
        <v>311</v>
      </c>
      <c r="B120" s="250"/>
      <c r="C120" s="250"/>
      <c r="D120" s="250"/>
      <c r="E120" s="250"/>
      <c r="F120" s="250"/>
      <c r="G120" s="250"/>
      <c r="H120" s="250"/>
      <c r="I120" s="250"/>
      <c r="J120" s="250"/>
      <c r="K120" s="250"/>
    </row>
    <row r="121" spans="1:11" x14ac:dyDescent="0.2">
      <c r="A121" s="236"/>
      <c r="B121" s="237"/>
      <c r="C121" s="237"/>
      <c r="D121" s="237"/>
      <c r="E121" s="237"/>
      <c r="F121" s="237"/>
      <c r="G121" s="237"/>
      <c r="H121" s="237"/>
      <c r="I121" s="237"/>
      <c r="J121" s="237"/>
      <c r="K121" s="237"/>
    </row>
  </sheetData>
  <mergeCells count="121">
    <mergeCell ref="A121:K121"/>
    <mergeCell ref="A115:H115"/>
    <mergeCell ref="A116:K116"/>
    <mergeCell ref="A117:K117"/>
    <mergeCell ref="A118:H118"/>
    <mergeCell ref="A113:H113"/>
    <mergeCell ref="A114:H114"/>
    <mergeCell ref="A119:H119"/>
    <mergeCell ref="A120:K120"/>
    <mergeCell ref="A109:H109"/>
    <mergeCell ref="A110:H110"/>
    <mergeCell ref="A111:H111"/>
    <mergeCell ref="A112:H112"/>
    <mergeCell ref="A105:H105"/>
    <mergeCell ref="A106:H106"/>
    <mergeCell ref="A107:H107"/>
    <mergeCell ref="A108:H108"/>
    <mergeCell ref="A101:H101"/>
    <mergeCell ref="A102:H102"/>
    <mergeCell ref="A103:H103"/>
    <mergeCell ref="A104:H104"/>
    <mergeCell ref="A97:H97"/>
    <mergeCell ref="A98:H98"/>
    <mergeCell ref="A99:H99"/>
    <mergeCell ref="A100:H100"/>
    <mergeCell ref="A93:H93"/>
    <mergeCell ref="A94:H94"/>
    <mergeCell ref="A95:H95"/>
    <mergeCell ref="A96:H96"/>
    <mergeCell ref="A89:H89"/>
    <mergeCell ref="A90:H90"/>
    <mergeCell ref="A91:H91"/>
    <mergeCell ref="A92:H92"/>
    <mergeCell ref="A85:H85"/>
    <mergeCell ref="A86:H86"/>
    <mergeCell ref="A87:H87"/>
    <mergeCell ref="A88:H88"/>
    <mergeCell ref="A81:H81"/>
    <mergeCell ref="A82:H82"/>
    <mergeCell ref="A83:H83"/>
    <mergeCell ref="A84:H84"/>
    <mergeCell ref="A77:H77"/>
    <mergeCell ref="A78:H78"/>
    <mergeCell ref="A79:H79"/>
    <mergeCell ref="A80:H80"/>
    <mergeCell ref="A73:H73"/>
    <mergeCell ref="A74:H74"/>
    <mergeCell ref="A75:H75"/>
    <mergeCell ref="A76:H76"/>
    <mergeCell ref="A69:H69"/>
    <mergeCell ref="A70:H70"/>
    <mergeCell ref="A71:H71"/>
    <mergeCell ref="A72:H72"/>
    <mergeCell ref="A65:H65"/>
    <mergeCell ref="A66:H66"/>
    <mergeCell ref="A67:H67"/>
    <mergeCell ref="A68:K68"/>
    <mergeCell ref="A61:H61"/>
    <mergeCell ref="A62:H62"/>
    <mergeCell ref="A63:H63"/>
    <mergeCell ref="A64:H64"/>
    <mergeCell ref="A57:H57"/>
    <mergeCell ref="A58:H58"/>
    <mergeCell ref="A59:H59"/>
    <mergeCell ref="A60:H60"/>
    <mergeCell ref="A53:H53"/>
    <mergeCell ref="A54:H54"/>
    <mergeCell ref="A55:H55"/>
    <mergeCell ref="A56:H56"/>
    <mergeCell ref="A49:H49"/>
    <mergeCell ref="A50:H50"/>
    <mergeCell ref="A51:H51"/>
    <mergeCell ref="A52:H52"/>
    <mergeCell ref="A45:H45"/>
    <mergeCell ref="A46:H46"/>
    <mergeCell ref="A47:H47"/>
    <mergeCell ref="A48:H48"/>
    <mergeCell ref="A41:H41"/>
    <mergeCell ref="A42:H42"/>
    <mergeCell ref="A43:H43"/>
    <mergeCell ref="A44:H44"/>
    <mergeCell ref="A37:H37"/>
    <mergeCell ref="A38:H38"/>
    <mergeCell ref="A39:H39"/>
    <mergeCell ref="A40:H40"/>
    <mergeCell ref="A33:H33"/>
    <mergeCell ref="A34:H34"/>
    <mergeCell ref="A35:H35"/>
    <mergeCell ref="A36:H36"/>
    <mergeCell ref="A29:H29"/>
    <mergeCell ref="A30:H30"/>
    <mergeCell ref="A31:H31"/>
    <mergeCell ref="A32:H32"/>
    <mergeCell ref="A25:H25"/>
    <mergeCell ref="A26:H26"/>
    <mergeCell ref="A27:H27"/>
    <mergeCell ref="A28:H28"/>
    <mergeCell ref="A21:H21"/>
    <mergeCell ref="A22:H22"/>
    <mergeCell ref="A23:H23"/>
    <mergeCell ref="A24:H24"/>
    <mergeCell ref="A17:H17"/>
    <mergeCell ref="A18:H18"/>
    <mergeCell ref="A19:H19"/>
    <mergeCell ref="A20:H20"/>
    <mergeCell ref="A1:K1"/>
    <mergeCell ref="A2:K2"/>
    <mergeCell ref="A3:K3"/>
    <mergeCell ref="A4:H4"/>
    <mergeCell ref="A13:H13"/>
    <mergeCell ref="A14:H14"/>
    <mergeCell ref="A15:H15"/>
    <mergeCell ref="A16:H16"/>
    <mergeCell ref="A9:H9"/>
    <mergeCell ref="A10:H10"/>
    <mergeCell ref="A11:H11"/>
    <mergeCell ref="A12:H12"/>
    <mergeCell ref="A5:H5"/>
    <mergeCell ref="A6:K6"/>
    <mergeCell ref="A7:H7"/>
    <mergeCell ref="A8:H8"/>
  </mergeCells>
  <phoneticPr fontId="3" type="noConversion"/>
  <dataValidations count="5">
    <dataValidation type="whole" operator="notEqual" allowBlank="1" showInputMessage="1" showErrorMessage="1" errorTitle="Pogrešan unos" error="Mogu se unijeti samo cjelobrojne vrijednosti." sqref="J118:K119 J85:K85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69:K69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1:K71">
      <formula1>9999999999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8:K78">
      <formula1>9999999999</formula1>
    </dataValidation>
    <dataValidation type="whole" operator="greaterThanOrEqual" allowBlank="1" showInputMessage="1" showErrorMessage="1" errorTitle="Pogrešan unos" error="Mogu se unijeti samo cjelobrojne pozitivne vrijednosti." sqref="J70:K70 J7:K67 J79:K84 J72:K77 J86:K115">
      <formula1>0</formula1>
    </dataValidation>
  </dataValidations>
  <pageMargins left="0.55118110236220474" right="0.55118110236220474" top="0.39370078740157483" bottom="0.39370078740157483" header="0.51181102362204722" footer="0.51181102362204722"/>
  <pageSetup paperSize="9" scale="90" orientation="portrait" r:id="rId1"/>
  <headerFooter alignWithMargins="0"/>
  <rowBreaks count="1" manualBreakCount="1">
    <brk id="6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Q71"/>
  <sheetViews>
    <sheetView zoomScale="110" zoomScaleNormal="110" zoomScaleSheetLayoutView="110" workbookViewId="0">
      <selection sqref="A1:M1"/>
    </sheetView>
  </sheetViews>
  <sheetFormatPr defaultRowHeight="12.75" x14ac:dyDescent="0.2"/>
  <cols>
    <col min="1" max="9" width="9.140625" style="52"/>
    <col min="10" max="10" width="9.85546875" style="52" customWidth="1"/>
    <col min="11" max="11" width="10" style="52" customWidth="1"/>
    <col min="12" max="12" width="9.85546875" style="52" customWidth="1"/>
    <col min="13" max="13" width="10.28515625" style="52" customWidth="1"/>
    <col min="14" max="16384" width="9.140625" style="52"/>
  </cols>
  <sheetData>
    <row r="1" spans="1:13" ht="12.75" customHeight="1" x14ac:dyDescent="0.2">
      <c r="A1" s="206" t="s">
        <v>154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</row>
    <row r="2" spans="1:13" ht="12.75" customHeight="1" x14ac:dyDescent="0.2">
      <c r="A2" s="261" t="s">
        <v>343</v>
      </c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</row>
    <row r="3" spans="1:13" ht="12.75" customHeight="1" x14ac:dyDescent="0.2">
      <c r="A3" s="253" t="s">
        <v>335</v>
      </c>
      <c r="B3" s="253"/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3"/>
    </row>
    <row r="4" spans="1:13" ht="23.25" x14ac:dyDescent="0.2">
      <c r="A4" s="252" t="s">
        <v>59</v>
      </c>
      <c r="B4" s="252"/>
      <c r="C4" s="252"/>
      <c r="D4" s="252"/>
      <c r="E4" s="252"/>
      <c r="F4" s="252"/>
      <c r="G4" s="252"/>
      <c r="H4" s="252"/>
      <c r="I4" s="58" t="s">
        <v>279</v>
      </c>
      <c r="J4" s="251" t="s">
        <v>319</v>
      </c>
      <c r="K4" s="251"/>
      <c r="L4" s="251" t="s">
        <v>320</v>
      </c>
      <c r="M4" s="251"/>
    </row>
    <row r="5" spans="1:13" ht="22.5" x14ac:dyDescent="0.2">
      <c r="A5" s="252"/>
      <c r="B5" s="252"/>
      <c r="C5" s="252"/>
      <c r="D5" s="252"/>
      <c r="E5" s="252"/>
      <c r="F5" s="252"/>
      <c r="G5" s="252"/>
      <c r="H5" s="252"/>
      <c r="I5" s="58"/>
      <c r="J5" s="60" t="s">
        <v>314</v>
      </c>
      <c r="K5" s="60" t="s">
        <v>315</v>
      </c>
      <c r="L5" s="60" t="s">
        <v>314</v>
      </c>
      <c r="M5" s="60" t="s">
        <v>315</v>
      </c>
    </row>
    <row r="6" spans="1:13" x14ac:dyDescent="0.2">
      <c r="A6" s="251">
        <v>1</v>
      </c>
      <c r="B6" s="251"/>
      <c r="C6" s="251"/>
      <c r="D6" s="251"/>
      <c r="E6" s="251"/>
      <c r="F6" s="251"/>
      <c r="G6" s="251"/>
      <c r="H6" s="251"/>
      <c r="I6" s="63">
        <v>2</v>
      </c>
      <c r="J6" s="60">
        <v>3</v>
      </c>
      <c r="K6" s="60">
        <v>4</v>
      </c>
      <c r="L6" s="60">
        <v>5</v>
      </c>
      <c r="M6" s="60">
        <v>6</v>
      </c>
    </row>
    <row r="7" spans="1:13" x14ac:dyDescent="0.2">
      <c r="A7" s="221" t="s">
        <v>26</v>
      </c>
      <c r="B7" s="222"/>
      <c r="C7" s="222"/>
      <c r="D7" s="222"/>
      <c r="E7" s="222"/>
      <c r="F7" s="222"/>
      <c r="G7" s="222"/>
      <c r="H7" s="223"/>
      <c r="I7" s="3">
        <v>111</v>
      </c>
      <c r="J7" s="54">
        <f>SUM(J8:J9)</f>
        <v>132469717</v>
      </c>
      <c r="K7" s="54">
        <f>SUM(K8:K9)</f>
        <v>32223105</v>
      </c>
      <c r="L7" s="54">
        <f>SUM(L8:L9)</f>
        <v>149152684</v>
      </c>
      <c r="M7" s="54">
        <f>SUM(M8:M9)</f>
        <v>39576806</v>
      </c>
    </row>
    <row r="8" spans="1:13" x14ac:dyDescent="0.2">
      <c r="A8" s="224" t="s">
        <v>152</v>
      </c>
      <c r="B8" s="225"/>
      <c r="C8" s="225"/>
      <c r="D8" s="225"/>
      <c r="E8" s="225"/>
      <c r="F8" s="225"/>
      <c r="G8" s="225"/>
      <c r="H8" s="226"/>
      <c r="I8" s="1">
        <v>112</v>
      </c>
      <c r="J8" s="129">
        <v>130347639</v>
      </c>
      <c r="K8" s="130">
        <v>31644467</v>
      </c>
      <c r="L8" s="129">
        <v>147061601</v>
      </c>
      <c r="M8" s="130">
        <v>38889842</v>
      </c>
    </row>
    <row r="9" spans="1:13" x14ac:dyDescent="0.2">
      <c r="A9" s="224" t="s">
        <v>103</v>
      </c>
      <c r="B9" s="225"/>
      <c r="C9" s="225"/>
      <c r="D9" s="225"/>
      <c r="E9" s="225"/>
      <c r="F9" s="225"/>
      <c r="G9" s="225"/>
      <c r="H9" s="226"/>
      <c r="I9" s="1">
        <v>113</v>
      </c>
      <c r="J9" s="129">
        <v>2122078</v>
      </c>
      <c r="K9" s="130">
        <v>578638</v>
      </c>
      <c r="L9" s="129">
        <v>2091083</v>
      </c>
      <c r="M9" s="130">
        <v>686964</v>
      </c>
    </row>
    <row r="10" spans="1:13" x14ac:dyDescent="0.2">
      <c r="A10" s="224" t="s">
        <v>12</v>
      </c>
      <c r="B10" s="225"/>
      <c r="C10" s="225"/>
      <c r="D10" s="225"/>
      <c r="E10" s="225"/>
      <c r="F10" s="225"/>
      <c r="G10" s="225"/>
      <c r="H10" s="226"/>
      <c r="I10" s="1">
        <v>114</v>
      </c>
      <c r="J10" s="53">
        <f>J11+J12+J16+J20+J21+J22+J25+J26</f>
        <v>131362510</v>
      </c>
      <c r="K10" s="53">
        <f>K11+K12+K16+K20+K21+K22+K25+K26</f>
        <v>34649196</v>
      </c>
      <c r="L10" s="53">
        <f>L11+L12+L16+L20+L21+L22+L25+L26</f>
        <v>152561717</v>
      </c>
      <c r="M10" s="53">
        <f>M11+M12+M16+M20+M21+M22+M25+M26</f>
        <v>42582070</v>
      </c>
    </row>
    <row r="11" spans="1:13" x14ac:dyDescent="0.2">
      <c r="A11" s="224" t="s">
        <v>104</v>
      </c>
      <c r="B11" s="225"/>
      <c r="C11" s="225"/>
      <c r="D11" s="225"/>
      <c r="E11" s="225"/>
      <c r="F11" s="225"/>
      <c r="G11" s="225"/>
      <c r="H11" s="226"/>
      <c r="I11" s="1">
        <v>115</v>
      </c>
      <c r="J11" s="7">
        <v>107131</v>
      </c>
      <c r="K11" s="7">
        <v>85645</v>
      </c>
      <c r="L11" s="7">
        <v>-570279</v>
      </c>
      <c r="M11" s="7">
        <v>-368011</v>
      </c>
    </row>
    <row r="12" spans="1:13" x14ac:dyDescent="0.2">
      <c r="A12" s="224" t="s">
        <v>22</v>
      </c>
      <c r="B12" s="225"/>
      <c r="C12" s="225"/>
      <c r="D12" s="225"/>
      <c r="E12" s="225"/>
      <c r="F12" s="225"/>
      <c r="G12" s="225"/>
      <c r="H12" s="226"/>
      <c r="I12" s="1">
        <v>116</v>
      </c>
      <c r="J12" s="53">
        <f>SUM(J13:J15)</f>
        <v>93902594</v>
      </c>
      <c r="K12" s="53">
        <f>SUM(K13:K15)</f>
        <v>22465705</v>
      </c>
      <c r="L12" s="53">
        <f>SUM(L13:L15)</f>
        <v>114488990</v>
      </c>
      <c r="M12" s="53">
        <f>SUM(M13:M15)</f>
        <v>29700336</v>
      </c>
    </row>
    <row r="13" spans="1:13" x14ac:dyDescent="0.2">
      <c r="A13" s="214" t="s">
        <v>146</v>
      </c>
      <c r="B13" s="215"/>
      <c r="C13" s="215"/>
      <c r="D13" s="215"/>
      <c r="E13" s="215"/>
      <c r="F13" s="215"/>
      <c r="G13" s="215"/>
      <c r="H13" s="216"/>
      <c r="I13" s="1">
        <v>117</v>
      </c>
      <c r="J13" s="7">
        <v>80808672</v>
      </c>
      <c r="K13" s="7">
        <v>19491706</v>
      </c>
      <c r="L13" s="7">
        <v>100411404</v>
      </c>
      <c r="M13" s="7">
        <v>25567350</v>
      </c>
    </row>
    <row r="14" spans="1:13" x14ac:dyDescent="0.2">
      <c r="A14" s="214" t="s">
        <v>147</v>
      </c>
      <c r="B14" s="215"/>
      <c r="C14" s="215"/>
      <c r="D14" s="215"/>
      <c r="E14" s="215"/>
      <c r="F14" s="215"/>
      <c r="G14" s="215"/>
      <c r="H14" s="216"/>
      <c r="I14" s="1">
        <v>118</v>
      </c>
      <c r="J14" s="7">
        <v>2256435</v>
      </c>
      <c r="K14" s="7">
        <v>430051</v>
      </c>
      <c r="L14" s="7">
        <v>3380562</v>
      </c>
      <c r="M14" s="7">
        <v>1516274</v>
      </c>
    </row>
    <row r="15" spans="1:13" x14ac:dyDescent="0.2">
      <c r="A15" s="214" t="s">
        <v>61</v>
      </c>
      <c r="B15" s="215"/>
      <c r="C15" s="215"/>
      <c r="D15" s="215"/>
      <c r="E15" s="215"/>
      <c r="F15" s="215"/>
      <c r="G15" s="215"/>
      <c r="H15" s="216"/>
      <c r="I15" s="1">
        <v>119</v>
      </c>
      <c r="J15" s="7">
        <v>10837487</v>
      </c>
      <c r="K15" s="7">
        <v>2543948</v>
      </c>
      <c r="L15" s="7">
        <v>10697024</v>
      </c>
      <c r="M15" s="7">
        <v>2616712</v>
      </c>
    </row>
    <row r="16" spans="1:13" x14ac:dyDescent="0.2">
      <c r="A16" s="224" t="s">
        <v>23</v>
      </c>
      <c r="B16" s="225"/>
      <c r="C16" s="225"/>
      <c r="D16" s="225"/>
      <c r="E16" s="225"/>
      <c r="F16" s="225"/>
      <c r="G16" s="225"/>
      <c r="H16" s="226"/>
      <c r="I16" s="1">
        <v>120</v>
      </c>
      <c r="J16" s="53">
        <f>SUM(J17:J19)</f>
        <v>14751024</v>
      </c>
      <c r="K16" s="53">
        <f>SUM(K17:K19)</f>
        <v>3699654</v>
      </c>
      <c r="L16" s="53">
        <f>SUM(L17:L19)</f>
        <v>16212552</v>
      </c>
      <c r="M16" s="53">
        <f>SUM(M17:M19)</f>
        <v>4029726</v>
      </c>
    </row>
    <row r="17" spans="1:17" x14ac:dyDescent="0.2">
      <c r="A17" s="214" t="s">
        <v>62</v>
      </c>
      <c r="B17" s="215"/>
      <c r="C17" s="215"/>
      <c r="D17" s="215"/>
      <c r="E17" s="215"/>
      <c r="F17" s="215"/>
      <c r="G17" s="215"/>
      <c r="H17" s="216"/>
      <c r="I17" s="1">
        <v>121</v>
      </c>
      <c r="J17" s="7">
        <v>9359771</v>
      </c>
      <c r="K17" s="7">
        <v>2374374</v>
      </c>
      <c r="L17" s="7">
        <v>10372542</v>
      </c>
      <c r="M17" s="7">
        <v>2579489</v>
      </c>
    </row>
    <row r="18" spans="1:17" x14ac:dyDescent="0.2">
      <c r="A18" s="214" t="s">
        <v>63</v>
      </c>
      <c r="B18" s="215"/>
      <c r="C18" s="215"/>
      <c r="D18" s="215"/>
      <c r="E18" s="215"/>
      <c r="F18" s="215"/>
      <c r="G18" s="215"/>
      <c r="H18" s="216"/>
      <c r="I18" s="1">
        <v>122</v>
      </c>
      <c r="J18" s="7">
        <v>3266251</v>
      </c>
      <c r="K18" s="7">
        <v>792858</v>
      </c>
      <c r="L18" s="7">
        <v>3526019</v>
      </c>
      <c r="M18" s="7">
        <v>875394</v>
      </c>
    </row>
    <row r="19" spans="1:17" x14ac:dyDescent="0.2">
      <c r="A19" s="214" t="s">
        <v>64</v>
      </c>
      <c r="B19" s="215"/>
      <c r="C19" s="215"/>
      <c r="D19" s="215"/>
      <c r="E19" s="215"/>
      <c r="F19" s="215"/>
      <c r="G19" s="215"/>
      <c r="H19" s="216"/>
      <c r="I19" s="1">
        <v>123</v>
      </c>
      <c r="J19" s="7">
        <v>2125002</v>
      </c>
      <c r="K19" s="7">
        <v>532422</v>
      </c>
      <c r="L19" s="7">
        <v>2313991</v>
      </c>
      <c r="M19" s="7">
        <v>574843</v>
      </c>
    </row>
    <row r="20" spans="1:17" x14ac:dyDescent="0.2">
      <c r="A20" s="224" t="s">
        <v>105</v>
      </c>
      <c r="B20" s="225"/>
      <c r="C20" s="225"/>
      <c r="D20" s="225"/>
      <c r="E20" s="225"/>
      <c r="F20" s="225"/>
      <c r="G20" s="225"/>
      <c r="H20" s="226"/>
      <c r="I20" s="1">
        <v>124</v>
      </c>
      <c r="J20" s="7">
        <v>9802263</v>
      </c>
      <c r="K20" s="7">
        <v>2290912</v>
      </c>
      <c r="L20" s="7">
        <v>8252149</v>
      </c>
      <c r="M20" s="7">
        <v>2022573</v>
      </c>
    </row>
    <row r="21" spans="1:17" x14ac:dyDescent="0.2">
      <c r="A21" s="224" t="s">
        <v>106</v>
      </c>
      <c r="B21" s="225"/>
      <c r="C21" s="225"/>
      <c r="D21" s="225"/>
      <c r="E21" s="225"/>
      <c r="F21" s="225"/>
      <c r="G21" s="225"/>
      <c r="H21" s="226"/>
      <c r="I21" s="1">
        <v>125</v>
      </c>
      <c r="J21" s="7">
        <v>10034666</v>
      </c>
      <c r="K21" s="7">
        <v>4618868</v>
      </c>
      <c r="L21" s="7">
        <v>10490698</v>
      </c>
      <c r="M21" s="7">
        <v>4770745</v>
      </c>
    </row>
    <row r="22" spans="1:17" x14ac:dyDescent="0.2">
      <c r="A22" s="224" t="s">
        <v>24</v>
      </c>
      <c r="B22" s="225"/>
      <c r="C22" s="225"/>
      <c r="D22" s="225"/>
      <c r="E22" s="225"/>
      <c r="F22" s="225"/>
      <c r="G22" s="225"/>
      <c r="H22" s="226"/>
      <c r="I22" s="1">
        <v>126</v>
      </c>
      <c r="J22" s="53">
        <f>SUM(J23:J24)</f>
        <v>1102544</v>
      </c>
      <c r="K22" s="53">
        <f>SUM(K23:K24)</f>
        <v>1064375</v>
      </c>
      <c r="L22" s="53">
        <f>SUM(L23:L24)</f>
        <v>1444183</v>
      </c>
      <c r="M22" s="53">
        <f>SUM(M23:M24)</f>
        <v>1275294</v>
      </c>
    </row>
    <row r="23" spans="1:17" x14ac:dyDescent="0.2">
      <c r="A23" s="214" t="s">
        <v>137</v>
      </c>
      <c r="B23" s="215"/>
      <c r="C23" s="215"/>
      <c r="D23" s="215"/>
      <c r="E23" s="215"/>
      <c r="F23" s="215"/>
      <c r="G23" s="215"/>
      <c r="H23" s="216"/>
      <c r="I23" s="1">
        <v>127</v>
      </c>
      <c r="J23" s="7">
        <v>645279</v>
      </c>
      <c r="K23" s="7">
        <v>645279</v>
      </c>
      <c r="L23" s="7">
        <v>0</v>
      </c>
      <c r="M23" s="7">
        <v>0</v>
      </c>
    </row>
    <row r="24" spans="1:17" x14ac:dyDescent="0.2">
      <c r="A24" s="214" t="s">
        <v>138</v>
      </c>
      <c r="B24" s="215"/>
      <c r="C24" s="215"/>
      <c r="D24" s="215"/>
      <c r="E24" s="215"/>
      <c r="F24" s="215"/>
      <c r="G24" s="215"/>
      <c r="H24" s="216"/>
      <c r="I24" s="1">
        <v>128</v>
      </c>
      <c r="J24" s="129">
        <v>457265</v>
      </c>
      <c r="K24" s="130">
        <v>419096</v>
      </c>
      <c r="L24" s="129">
        <v>1444183</v>
      </c>
      <c r="M24" s="130">
        <v>1275294</v>
      </c>
    </row>
    <row r="25" spans="1:17" x14ac:dyDescent="0.2">
      <c r="A25" s="224" t="s">
        <v>107</v>
      </c>
      <c r="B25" s="225"/>
      <c r="C25" s="225"/>
      <c r="D25" s="225"/>
      <c r="E25" s="225"/>
      <c r="F25" s="225"/>
      <c r="G25" s="225"/>
      <c r="H25" s="226"/>
      <c r="I25" s="1">
        <v>129</v>
      </c>
      <c r="J25" s="131">
        <v>6062</v>
      </c>
      <c r="K25" s="7">
        <v>4300</v>
      </c>
      <c r="L25" s="131">
        <v>6542</v>
      </c>
      <c r="M25" s="134">
        <v>4580</v>
      </c>
    </row>
    <row r="26" spans="1:17" x14ac:dyDescent="0.2">
      <c r="A26" s="224" t="s">
        <v>50</v>
      </c>
      <c r="B26" s="225"/>
      <c r="C26" s="225"/>
      <c r="D26" s="225"/>
      <c r="E26" s="225"/>
      <c r="F26" s="225"/>
      <c r="G26" s="225"/>
      <c r="H26" s="226"/>
      <c r="I26" s="1">
        <v>130</v>
      </c>
      <c r="J26" s="129">
        <v>1656226</v>
      </c>
      <c r="K26" s="130">
        <v>419737</v>
      </c>
      <c r="L26" s="129">
        <v>2236882</v>
      </c>
      <c r="M26" s="130">
        <v>1146827</v>
      </c>
    </row>
    <row r="27" spans="1:17" x14ac:dyDescent="0.2">
      <c r="A27" s="224" t="s">
        <v>213</v>
      </c>
      <c r="B27" s="225"/>
      <c r="C27" s="225"/>
      <c r="D27" s="225"/>
      <c r="E27" s="225"/>
      <c r="F27" s="225"/>
      <c r="G27" s="225"/>
      <c r="H27" s="226"/>
      <c r="I27" s="1">
        <v>131</v>
      </c>
      <c r="J27" s="53">
        <f>SUM(J28:J32)</f>
        <v>930206</v>
      </c>
      <c r="K27" s="53">
        <f>SUM(K28:K32)</f>
        <v>346156</v>
      </c>
      <c r="L27" s="53">
        <f>SUM(L28:L32)</f>
        <v>1332177</v>
      </c>
      <c r="M27" s="53">
        <f>SUM(M28:M32)</f>
        <v>316555</v>
      </c>
      <c r="P27" s="143"/>
      <c r="Q27" s="143"/>
    </row>
    <row r="28" spans="1:17" x14ac:dyDescent="0.2">
      <c r="A28" s="224" t="s">
        <v>227</v>
      </c>
      <c r="B28" s="225"/>
      <c r="C28" s="225"/>
      <c r="D28" s="225"/>
      <c r="E28" s="225"/>
      <c r="F28" s="225"/>
      <c r="G28" s="225"/>
      <c r="H28" s="226"/>
      <c r="I28" s="1">
        <v>132</v>
      </c>
      <c r="J28" s="131">
        <v>475897</v>
      </c>
      <c r="K28" s="134">
        <v>244185</v>
      </c>
      <c r="L28" s="131">
        <v>845454</v>
      </c>
      <c r="M28" s="134">
        <v>177877</v>
      </c>
      <c r="P28" s="143"/>
      <c r="Q28" s="143"/>
    </row>
    <row r="29" spans="1:17" x14ac:dyDescent="0.2">
      <c r="A29" s="224" t="s">
        <v>155</v>
      </c>
      <c r="B29" s="225"/>
      <c r="C29" s="225"/>
      <c r="D29" s="225"/>
      <c r="E29" s="225"/>
      <c r="F29" s="225"/>
      <c r="G29" s="225"/>
      <c r="H29" s="226"/>
      <c r="I29" s="1">
        <v>133</v>
      </c>
      <c r="J29" s="131">
        <v>454309</v>
      </c>
      <c r="K29" s="134">
        <v>101971</v>
      </c>
      <c r="L29" s="131">
        <v>486723</v>
      </c>
      <c r="M29" s="134">
        <v>138678</v>
      </c>
      <c r="P29" s="143"/>
      <c r="Q29" s="143"/>
    </row>
    <row r="30" spans="1:17" x14ac:dyDescent="0.2">
      <c r="A30" s="224" t="s">
        <v>139</v>
      </c>
      <c r="B30" s="225"/>
      <c r="C30" s="225"/>
      <c r="D30" s="225"/>
      <c r="E30" s="225"/>
      <c r="F30" s="225"/>
      <c r="G30" s="225"/>
      <c r="H30" s="226"/>
      <c r="I30" s="1">
        <v>134</v>
      </c>
      <c r="J30" s="129">
        <v>0</v>
      </c>
      <c r="K30" s="130">
        <v>0</v>
      </c>
      <c r="L30" s="129">
        <v>0</v>
      </c>
      <c r="M30" s="130">
        <v>0</v>
      </c>
      <c r="P30" s="143"/>
    </row>
    <row r="31" spans="1:17" x14ac:dyDescent="0.2">
      <c r="A31" s="224" t="s">
        <v>223</v>
      </c>
      <c r="B31" s="225"/>
      <c r="C31" s="225"/>
      <c r="D31" s="225"/>
      <c r="E31" s="225"/>
      <c r="F31" s="225"/>
      <c r="G31" s="225"/>
      <c r="H31" s="226"/>
      <c r="I31" s="1">
        <v>135</v>
      </c>
      <c r="J31" s="129">
        <v>0</v>
      </c>
      <c r="K31" s="130">
        <v>0</v>
      </c>
      <c r="L31" s="129">
        <v>0</v>
      </c>
      <c r="M31" s="130">
        <v>0</v>
      </c>
      <c r="P31" s="143"/>
    </row>
    <row r="32" spans="1:17" x14ac:dyDescent="0.2">
      <c r="A32" s="224" t="s">
        <v>140</v>
      </c>
      <c r="B32" s="225"/>
      <c r="C32" s="225"/>
      <c r="D32" s="225"/>
      <c r="E32" s="225"/>
      <c r="F32" s="225"/>
      <c r="G32" s="225"/>
      <c r="H32" s="226"/>
      <c r="I32" s="1">
        <v>136</v>
      </c>
      <c r="J32" s="129">
        <v>0</v>
      </c>
      <c r="K32" s="130">
        <v>0</v>
      </c>
      <c r="L32" s="129">
        <v>0</v>
      </c>
      <c r="M32" s="130">
        <v>0</v>
      </c>
      <c r="P32" s="143"/>
    </row>
    <row r="33" spans="1:17" x14ac:dyDescent="0.2">
      <c r="A33" s="224" t="s">
        <v>214</v>
      </c>
      <c r="B33" s="225"/>
      <c r="C33" s="225"/>
      <c r="D33" s="225"/>
      <c r="E33" s="225"/>
      <c r="F33" s="225"/>
      <c r="G33" s="225"/>
      <c r="H33" s="226"/>
      <c r="I33" s="1">
        <v>137</v>
      </c>
      <c r="J33" s="53">
        <f>SUM(J34:J37)</f>
        <v>734553</v>
      </c>
      <c r="K33" s="53">
        <f>SUM(K34:K37)</f>
        <v>296363</v>
      </c>
      <c r="L33" s="53">
        <f>SUM(L34:L37)</f>
        <v>1036812</v>
      </c>
      <c r="M33" s="53">
        <f>SUM(M34:M37)</f>
        <v>306923</v>
      </c>
      <c r="P33" s="143"/>
      <c r="Q33" s="143"/>
    </row>
    <row r="34" spans="1:17" x14ac:dyDescent="0.2">
      <c r="A34" s="224" t="s">
        <v>66</v>
      </c>
      <c r="B34" s="225"/>
      <c r="C34" s="225"/>
      <c r="D34" s="225"/>
      <c r="E34" s="225"/>
      <c r="F34" s="225"/>
      <c r="G34" s="225"/>
      <c r="H34" s="226"/>
      <c r="I34" s="1">
        <v>138</v>
      </c>
      <c r="J34" s="129">
        <v>61131</v>
      </c>
      <c r="K34" s="130">
        <v>2300</v>
      </c>
      <c r="L34" s="129">
        <v>275000</v>
      </c>
      <c r="M34" s="130">
        <v>2975</v>
      </c>
      <c r="P34" s="143"/>
      <c r="Q34" s="143"/>
    </row>
    <row r="35" spans="1:17" x14ac:dyDescent="0.2">
      <c r="A35" s="224" t="s">
        <v>65</v>
      </c>
      <c r="B35" s="225"/>
      <c r="C35" s="225"/>
      <c r="D35" s="225"/>
      <c r="E35" s="225"/>
      <c r="F35" s="225"/>
      <c r="G35" s="225"/>
      <c r="H35" s="226"/>
      <c r="I35" s="1">
        <v>139</v>
      </c>
      <c r="J35" s="129">
        <v>673422</v>
      </c>
      <c r="K35" s="130">
        <v>294063</v>
      </c>
      <c r="L35" s="129">
        <v>761812</v>
      </c>
      <c r="M35" s="130">
        <v>303948</v>
      </c>
      <c r="P35" s="143"/>
      <c r="Q35" s="143"/>
    </row>
    <row r="36" spans="1:17" x14ac:dyDescent="0.2">
      <c r="A36" s="224" t="s">
        <v>224</v>
      </c>
      <c r="B36" s="225"/>
      <c r="C36" s="225"/>
      <c r="D36" s="225"/>
      <c r="E36" s="225"/>
      <c r="F36" s="225"/>
      <c r="G36" s="225"/>
      <c r="H36" s="226"/>
      <c r="I36" s="1">
        <v>140</v>
      </c>
      <c r="J36" s="131">
        <v>0</v>
      </c>
      <c r="K36" s="134">
        <v>0</v>
      </c>
      <c r="L36" s="131">
        <v>0</v>
      </c>
      <c r="M36" s="134">
        <v>0</v>
      </c>
    </row>
    <row r="37" spans="1:17" x14ac:dyDescent="0.2">
      <c r="A37" s="224" t="s">
        <v>67</v>
      </c>
      <c r="B37" s="225"/>
      <c r="C37" s="225"/>
      <c r="D37" s="225"/>
      <c r="E37" s="225"/>
      <c r="F37" s="225"/>
      <c r="G37" s="225"/>
      <c r="H37" s="226"/>
      <c r="I37" s="1">
        <v>141</v>
      </c>
      <c r="J37" s="129">
        <v>0</v>
      </c>
      <c r="K37" s="130">
        <v>0</v>
      </c>
      <c r="L37" s="129">
        <v>0</v>
      </c>
      <c r="M37" s="130">
        <v>0</v>
      </c>
    </row>
    <row r="38" spans="1:17" x14ac:dyDescent="0.2">
      <c r="A38" s="224" t="s">
        <v>195</v>
      </c>
      <c r="B38" s="225"/>
      <c r="C38" s="225"/>
      <c r="D38" s="225"/>
      <c r="E38" s="225"/>
      <c r="F38" s="225"/>
      <c r="G38" s="225"/>
      <c r="H38" s="226"/>
      <c r="I38" s="1">
        <v>142</v>
      </c>
      <c r="J38" s="132">
        <v>0</v>
      </c>
      <c r="K38" s="135">
        <v>0</v>
      </c>
      <c r="L38" s="132">
        <v>0</v>
      </c>
      <c r="M38" s="135">
        <v>0</v>
      </c>
    </row>
    <row r="39" spans="1:17" x14ac:dyDescent="0.2">
      <c r="A39" s="224" t="s">
        <v>196</v>
      </c>
      <c r="B39" s="225"/>
      <c r="C39" s="225"/>
      <c r="D39" s="225"/>
      <c r="E39" s="225"/>
      <c r="F39" s="225"/>
      <c r="G39" s="225"/>
      <c r="H39" s="226"/>
      <c r="I39" s="1">
        <v>143</v>
      </c>
      <c r="J39" s="133">
        <v>0</v>
      </c>
      <c r="K39" s="136">
        <v>0</v>
      </c>
      <c r="L39" s="133">
        <v>0</v>
      </c>
      <c r="M39" s="136">
        <v>0</v>
      </c>
    </row>
    <row r="40" spans="1:17" x14ac:dyDescent="0.2">
      <c r="A40" s="224" t="s">
        <v>225</v>
      </c>
      <c r="B40" s="225"/>
      <c r="C40" s="225"/>
      <c r="D40" s="225"/>
      <c r="E40" s="225"/>
      <c r="F40" s="225"/>
      <c r="G40" s="225"/>
      <c r="H40" s="226"/>
      <c r="I40" s="1">
        <v>144</v>
      </c>
      <c r="J40" s="133">
        <v>0</v>
      </c>
      <c r="K40" s="136">
        <v>0</v>
      </c>
      <c r="L40" s="133">
        <v>0</v>
      </c>
      <c r="M40" s="136">
        <v>0</v>
      </c>
    </row>
    <row r="41" spans="1:17" x14ac:dyDescent="0.2">
      <c r="A41" s="224" t="s">
        <v>226</v>
      </c>
      <c r="B41" s="225"/>
      <c r="C41" s="225"/>
      <c r="D41" s="225"/>
      <c r="E41" s="225"/>
      <c r="F41" s="225"/>
      <c r="G41" s="225"/>
      <c r="H41" s="226"/>
      <c r="I41" s="1">
        <v>145</v>
      </c>
      <c r="J41" s="133">
        <v>0</v>
      </c>
      <c r="K41" s="136">
        <v>0</v>
      </c>
      <c r="L41" s="133">
        <v>0</v>
      </c>
      <c r="M41" s="136">
        <v>0</v>
      </c>
    </row>
    <row r="42" spans="1:17" x14ac:dyDescent="0.2">
      <c r="A42" s="224" t="s">
        <v>215</v>
      </c>
      <c r="B42" s="225"/>
      <c r="C42" s="225"/>
      <c r="D42" s="225"/>
      <c r="E42" s="225"/>
      <c r="F42" s="225"/>
      <c r="G42" s="225"/>
      <c r="H42" s="226"/>
      <c r="I42" s="1">
        <v>146</v>
      </c>
      <c r="J42" s="53">
        <f>J7+J27+J38+J40</f>
        <v>133399923</v>
      </c>
      <c r="K42" s="53">
        <f>K7+K27+K38+K40</f>
        <v>32569261</v>
      </c>
      <c r="L42" s="53">
        <f>L7+L27+L38+L40</f>
        <v>150484861</v>
      </c>
      <c r="M42" s="53">
        <f>M7+M27+M38+M40</f>
        <v>39893361</v>
      </c>
    </row>
    <row r="43" spans="1:17" x14ac:dyDescent="0.2">
      <c r="A43" s="224" t="s">
        <v>216</v>
      </c>
      <c r="B43" s="225"/>
      <c r="C43" s="225"/>
      <c r="D43" s="225"/>
      <c r="E43" s="225"/>
      <c r="F43" s="225"/>
      <c r="G43" s="225"/>
      <c r="H43" s="226"/>
      <c r="I43" s="1">
        <v>147</v>
      </c>
      <c r="J43" s="53">
        <f>J10+J33+J39+J41</f>
        <v>132097063</v>
      </c>
      <c r="K43" s="53">
        <f>K10+K33+K39+K41</f>
        <v>34945559</v>
      </c>
      <c r="L43" s="53">
        <f>L10+L33+L39+L41</f>
        <v>153598529</v>
      </c>
      <c r="M43" s="53">
        <f>M10+M33+M39+M41</f>
        <v>42888993</v>
      </c>
    </row>
    <row r="44" spans="1:17" x14ac:dyDescent="0.2">
      <c r="A44" s="224" t="s">
        <v>236</v>
      </c>
      <c r="B44" s="225"/>
      <c r="C44" s="225"/>
      <c r="D44" s="225"/>
      <c r="E44" s="225"/>
      <c r="F44" s="225"/>
      <c r="G44" s="225"/>
      <c r="H44" s="226"/>
      <c r="I44" s="1">
        <v>148</v>
      </c>
      <c r="J44" s="53">
        <f>J42-J43</f>
        <v>1302860</v>
      </c>
      <c r="K44" s="53">
        <f>K42-K43</f>
        <v>-2376298</v>
      </c>
      <c r="L44" s="53">
        <f>L42-L43</f>
        <v>-3113668</v>
      </c>
      <c r="M44" s="53">
        <f>M42-M43</f>
        <v>-2995632</v>
      </c>
    </row>
    <row r="45" spans="1:17" x14ac:dyDescent="0.2">
      <c r="A45" s="233" t="s">
        <v>218</v>
      </c>
      <c r="B45" s="234"/>
      <c r="C45" s="234"/>
      <c r="D45" s="234"/>
      <c r="E45" s="234"/>
      <c r="F45" s="234"/>
      <c r="G45" s="234"/>
      <c r="H45" s="235"/>
      <c r="I45" s="1">
        <v>149</v>
      </c>
      <c r="J45" s="53">
        <f>IF(J42&gt;J43,J42-J43,0)</f>
        <v>1302860</v>
      </c>
      <c r="K45" s="53">
        <f>IF(K42&gt;K43,K42-K43,0)</f>
        <v>0</v>
      </c>
      <c r="L45" s="53">
        <f>IF(L42&gt;L43,L42-L43,0)</f>
        <v>0</v>
      </c>
      <c r="M45" s="53">
        <f>IF(M42&gt;M43,M42-M43,0)</f>
        <v>0</v>
      </c>
    </row>
    <row r="46" spans="1:17" x14ac:dyDescent="0.2">
      <c r="A46" s="233" t="s">
        <v>219</v>
      </c>
      <c r="B46" s="234"/>
      <c r="C46" s="234"/>
      <c r="D46" s="234"/>
      <c r="E46" s="234"/>
      <c r="F46" s="234"/>
      <c r="G46" s="234"/>
      <c r="H46" s="235"/>
      <c r="I46" s="1">
        <v>150</v>
      </c>
      <c r="J46" s="53">
        <f>IF(J43&gt;J42,J43-J42,0)</f>
        <v>0</v>
      </c>
      <c r="K46" s="53">
        <f>IF(K43&gt;K42,K43-K42,0)</f>
        <v>2376298</v>
      </c>
      <c r="L46" s="53">
        <f>IF(L43&gt;L42,L43-L42,0)</f>
        <v>3113668</v>
      </c>
      <c r="M46" s="53">
        <f>IF(M43&gt;M42,M43-M42,0)</f>
        <v>2995632</v>
      </c>
    </row>
    <row r="47" spans="1:17" x14ac:dyDescent="0.2">
      <c r="A47" s="224" t="s">
        <v>217</v>
      </c>
      <c r="B47" s="225"/>
      <c r="C47" s="225"/>
      <c r="D47" s="225"/>
      <c r="E47" s="225"/>
      <c r="F47" s="225"/>
      <c r="G47" s="225"/>
      <c r="H47" s="226"/>
      <c r="I47" s="1">
        <v>151</v>
      </c>
      <c r="J47" s="7">
        <v>564646</v>
      </c>
      <c r="K47" s="7">
        <v>-5744</v>
      </c>
      <c r="L47" s="7">
        <v>-223246</v>
      </c>
      <c r="M47" s="7">
        <v>-532895</v>
      </c>
    </row>
    <row r="48" spans="1:17" x14ac:dyDescent="0.2">
      <c r="A48" s="224" t="s">
        <v>237</v>
      </c>
      <c r="B48" s="225"/>
      <c r="C48" s="225"/>
      <c r="D48" s="225"/>
      <c r="E48" s="225"/>
      <c r="F48" s="225"/>
      <c r="G48" s="225"/>
      <c r="H48" s="226"/>
      <c r="I48" s="1">
        <v>152</v>
      </c>
      <c r="J48" s="53">
        <f>J44-J47</f>
        <v>738214</v>
      </c>
      <c r="K48" s="53">
        <f>K44-K47</f>
        <v>-2370554</v>
      </c>
      <c r="L48" s="53">
        <f>L44-L47</f>
        <v>-2890422</v>
      </c>
      <c r="M48" s="53">
        <f>M44-M47</f>
        <v>-2462737</v>
      </c>
    </row>
    <row r="49" spans="1:13" x14ac:dyDescent="0.2">
      <c r="A49" s="233" t="s">
        <v>192</v>
      </c>
      <c r="B49" s="234"/>
      <c r="C49" s="234"/>
      <c r="D49" s="234"/>
      <c r="E49" s="234"/>
      <c r="F49" s="234"/>
      <c r="G49" s="234"/>
      <c r="H49" s="235"/>
      <c r="I49" s="1">
        <v>153</v>
      </c>
      <c r="J49" s="53">
        <f>IF(J48&gt;0,J48,0)</f>
        <v>738214</v>
      </c>
      <c r="K49" s="53">
        <f>IF(K48&gt;0,K48,0)</f>
        <v>0</v>
      </c>
      <c r="L49" s="53">
        <f>IF(L48&gt;0,L48,0)</f>
        <v>0</v>
      </c>
      <c r="M49" s="53">
        <f>IF(M48&gt;0,M48,0)</f>
        <v>0</v>
      </c>
    </row>
    <row r="50" spans="1:13" x14ac:dyDescent="0.2">
      <c r="A50" s="257" t="s">
        <v>220</v>
      </c>
      <c r="B50" s="258"/>
      <c r="C50" s="258"/>
      <c r="D50" s="258"/>
      <c r="E50" s="258"/>
      <c r="F50" s="258"/>
      <c r="G50" s="258"/>
      <c r="H50" s="259"/>
      <c r="I50" s="4">
        <v>154</v>
      </c>
      <c r="J50" s="61">
        <f>IF(J48&lt;0,-J48,0)</f>
        <v>0</v>
      </c>
      <c r="K50" s="61">
        <f>IF(K48&lt;0,-K48,0)</f>
        <v>2370554</v>
      </c>
      <c r="L50" s="61">
        <f>IF(L48&lt;0,-L48,0)</f>
        <v>2890422</v>
      </c>
      <c r="M50" s="61">
        <f>IF(M48&lt;0,-M48,0)</f>
        <v>2462737</v>
      </c>
    </row>
    <row r="51" spans="1:13" ht="12.75" customHeight="1" x14ac:dyDescent="0.2">
      <c r="A51" s="230" t="s">
        <v>312</v>
      </c>
      <c r="B51" s="241"/>
      <c r="C51" s="241"/>
      <c r="D51" s="241"/>
      <c r="E51" s="241"/>
      <c r="F51" s="241"/>
      <c r="G51" s="241"/>
      <c r="H51" s="241"/>
      <c r="I51" s="241"/>
      <c r="J51" s="241"/>
      <c r="K51" s="241"/>
      <c r="L51" s="241"/>
      <c r="M51" s="260"/>
    </row>
    <row r="52" spans="1:13" ht="12.75" customHeight="1" x14ac:dyDescent="0.2">
      <c r="A52" s="221" t="s">
        <v>187</v>
      </c>
      <c r="B52" s="222"/>
      <c r="C52" s="222"/>
      <c r="D52" s="222"/>
      <c r="E52" s="222"/>
      <c r="F52" s="222"/>
      <c r="G52" s="222"/>
      <c r="H52" s="222"/>
      <c r="I52" s="55"/>
      <c r="J52" s="55"/>
      <c r="K52" s="55"/>
      <c r="L52" s="55"/>
      <c r="M52" s="62"/>
    </row>
    <row r="53" spans="1:13" x14ac:dyDescent="0.2">
      <c r="A53" s="254" t="s">
        <v>234</v>
      </c>
      <c r="B53" s="255"/>
      <c r="C53" s="255"/>
      <c r="D53" s="255"/>
      <c r="E53" s="255"/>
      <c r="F53" s="255"/>
      <c r="G53" s="255"/>
      <c r="H53" s="256"/>
      <c r="I53" s="1">
        <v>155</v>
      </c>
      <c r="J53" s="7"/>
      <c r="K53" s="7"/>
      <c r="L53" s="7"/>
      <c r="M53" s="7"/>
    </row>
    <row r="54" spans="1:13" x14ac:dyDescent="0.2">
      <c r="A54" s="254" t="s">
        <v>235</v>
      </c>
      <c r="B54" s="255"/>
      <c r="C54" s="255"/>
      <c r="D54" s="255"/>
      <c r="E54" s="255"/>
      <c r="F54" s="255"/>
      <c r="G54" s="255"/>
      <c r="H54" s="256"/>
      <c r="I54" s="1">
        <v>156</v>
      </c>
      <c r="J54" s="8"/>
      <c r="K54" s="8"/>
      <c r="L54" s="8"/>
      <c r="M54" s="8"/>
    </row>
    <row r="55" spans="1:13" ht="12.75" customHeight="1" x14ac:dyDescent="0.2">
      <c r="A55" s="230" t="s">
        <v>189</v>
      </c>
      <c r="B55" s="241"/>
      <c r="C55" s="241"/>
      <c r="D55" s="241"/>
      <c r="E55" s="241"/>
      <c r="F55" s="241"/>
      <c r="G55" s="241"/>
      <c r="H55" s="241"/>
      <c r="I55" s="241"/>
      <c r="J55" s="241"/>
      <c r="K55" s="241"/>
      <c r="L55" s="241"/>
      <c r="M55" s="241"/>
    </row>
    <row r="56" spans="1:13" x14ac:dyDescent="0.2">
      <c r="A56" s="221" t="s">
        <v>204</v>
      </c>
      <c r="B56" s="222"/>
      <c r="C56" s="222"/>
      <c r="D56" s="222"/>
      <c r="E56" s="222"/>
      <c r="F56" s="222"/>
      <c r="G56" s="222"/>
      <c r="H56" s="223"/>
      <c r="I56" s="9">
        <v>157</v>
      </c>
      <c r="J56" s="6">
        <f>J48</f>
        <v>738214</v>
      </c>
      <c r="K56" s="6">
        <f>K48</f>
        <v>-2370554</v>
      </c>
      <c r="L56" s="6">
        <f>L48</f>
        <v>-2890422</v>
      </c>
      <c r="M56" s="6">
        <f>M48</f>
        <v>-2462737</v>
      </c>
    </row>
    <row r="57" spans="1:13" x14ac:dyDescent="0.2">
      <c r="A57" s="224" t="s">
        <v>221</v>
      </c>
      <c r="B57" s="225"/>
      <c r="C57" s="225"/>
      <c r="D57" s="225"/>
      <c r="E57" s="225"/>
      <c r="F57" s="225"/>
      <c r="G57" s="225"/>
      <c r="H57" s="226"/>
      <c r="I57" s="1">
        <v>158</v>
      </c>
      <c r="J57" s="53">
        <f>SUM(J58:J64)</f>
        <v>-2625</v>
      </c>
      <c r="K57" s="53">
        <f>SUM(K58:K64)</f>
        <v>-2625</v>
      </c>
      <c r="L57" s="53">
        <f>SUM(L58:L64)</f>
        <v>-310769</v>
      </c>
      <c r="M57" s="53">
        <f>SUM(M58:M64)</f>
        <v>-310769</v>
      </c>
    </row>
    <row r="58" spans="1:13" x14ac:dyDescent="0.2">
      <c r="A58" s="224" t="s">
        <v>228</v>
      </c>
      <c r="B58" s="225"/>
      <c r="C58" s="225"/>
      <c r="D58" s="225"/>
      <c r="E58" s="225"/>
      <c r="F58" s="225"/>
      <c r="G58" s="225"/>
      <c r="H58" s="226"/>
      <c r="I58" s="1">
        <v>159</v>
      </c>
      <c r="J58" s="7">
        <v>0</v>
      </c>
      <c r="K58" s="7">
        <v>0</v>
      </c>
      <c r="L58" s="7">
        <v>0</v>
      </c>
      <c r="M58" s="7">
        <v>0</v>
      </c>
    </row>
    <row r="59" spans="1:13" x14ac:dyDescent="0.2">
      <c r="A59" s="224" t="s">
        <v>229</v>
      </c>
      <c r="B59" s="225"/>
      <c r="C59" s="225"/>
      <c r="D59" s="225"/>
      <c r="E59" s="225"/>
      <c r="F59" s="225"/>
      <c r="G59" s="225"/>
      <c r="H59" s="226"/>
      <c r="I59" s="1">
        <v>160</v>
      </c>
      <c r="J59" s="7">
        <v>0</v>
      </c>
      <c r="K59" s="7">
        <v>0</v>
      </c>
      <c r="L59" s="7">
        <v>0</v>
      </c>
      <c r="M59" s="7">
        <v>0</v>
      </c>
    </row>
    <row r="60" spans="1:13" x14ac:dyDescent="0.2">
      <c r="A60" s="224" t="s">
        <v>45</v>
      </c>
      <c r="B60" s="225"/>
      <c r="C60" s="225"/>
      <c r="D60" s="225"/>
      <c r="E60" s="225"/>
      <c r="F60" s="225"/>
      <c r="G60" s="225"/>
      <c r="H60" s="226"/>
      <c r="I60" s="1">
        <v>161</v>
      </c>
      <c r="J60" s="7">
        <v>0</v>
      </c>
      <c r="K60" s="7">
        <v>0</v>
      </c>
      <c r="L60" s="7">
        <v>0</v>
      </c>
      <c r="M60" s="7">
        <v>0</v>
      </c>
    </row>
    <row r="61" spans="1:13" x14ac:dyDescent="0.2">
      <c r="A61" s="224" t="s">
        <v>230</v>
      </c>
      <c r="B61" s="225"/>
      <c r="C61" s="225"/>
      <c r="D61" s="225"/>
      <c r="E61" s="225"/>
      <c r="F61" s="225"/>
      <c r="G61" s="225"/>
      <c r="H61" s="226"/>
      <c r="I61" s="1">
        <v>162</v>
      </c>
      <c r="J61" s="7">
        <v>0</v>
      </c>
      <c r="K61" s="7">
        <v>0</v>
      </c>
      <c r="L61" s="7">
        <v>0</v>
      </c>
      <c r="M61" s="7">
        <v>0</v>
      </c>
    </row>
    <row r="62" spans="1:13" x14ac:dyDescent="0.2">
      <c r="A62" s="224" t="s">
        <v>231</v>
      </c>
      <c r="B62" s="225"/>
      <c r="C62" s="225"/>
      <c r="D62" s="225"/>
      <c r="E62" s="225"/>
      <c r="F62" s="225"/>
      <c r="G62" s="225"/>
      <c r="H62" s="226"/>
      <c r="I62" s="1">
        <v>163</v>
      </c>
      <c r="J62" s="7">
        <v>0</v>
      </c>
      <c r="K62" s="7">
        <v>0</v>
      </c>
      <c r="L62" s="7">
        <v>0</v>
      </c>
      <c r="M62" s="7">
        <v>0</v>
      </c>
    </row>
    <row r="63" spans="1:13" x14ac:dyDescent="0.2">
      <c r="A63" s="224" t="s">
        <v>232</v>
      </c>
      <c r="B63" s="225"/>
      <c r="C63" s="225"/>
      <c r="D63" s="225"/>
      <c r="E63" s="225"/>
      <c r="F63" s="225"/>
      <c r="G63" s="225"/>
      <c r="H63" s="226"/>
      <c r="I63" s="1">
        <v>164</v>
      </c>
      <c r="J63" s="7">
        <v>0</v>
      </c>
      <c r="K63" s="7">
        <v>0</v>
      </c>
      <c r="L63" s="7">
        <v>0</v>
      </c>
      <c r="M63" s="7">
        <v>0</v>
      </c>
    </row>
    <row r="64" spans="1:13" x14ac:dyDescent="0.2">
      <c r="A64" s="224" t="s">
        <v>233</v>
      </c>
      <c r="B64" s="225"/>
      <c r="C64" s="225"/>
      <c r="D64" s="225"/>
      <c r="E64" s="225"/>
      <c r="F64" s="225"/>
      <c r="G64" s="225"/>
      <c r="H64" s="226"/>
      <c r="I64" s="1">
        <v>165</v>
      </c>
      <c r="J64" s="7">
        <v>-2625</v>
      </c>
      <c r="K64" s="7">
        <v>-2625</v>
      </c>
      <c r="L64" s="7">
        <v>-310769</v>
      </c>
      <c r="M64" s="7">
        <v>-310769</v>
      </c>
    </row>
    <row r="65" spans="1:13" x14ac:dyDescent="0.2">
      <c r="A65" s="224" t="s">
        <v>222</v>
      </c>
      <c r="B65" s="225"/>
      <c r="C65" s="225"/>
      <c r="D65" s="225"/>
      <c r="E65" s="225"/>
      <c r="F65" s="225"/>
      <c r="G65" s="225"/>
      <c r="H65" s="226"/>
      <c r="I65" s="1">
        <v>166</v>
      </c>
      <c r="J65" s="7">
        <v>-1855</v>
      </c>
      <c r="K65" s="7">
        <v>-1855</v>
      </c>
      <c r="L65" s="7">
        <v>-55938</v>
      </c>
      <c r="M65" s="7">
        <v>-55938</v>
      </c>
    </row>
    <row r="66" spans="1:13" x14ac:dyDescent="0.2">
      <c r="A66" s="224" t="s">
        <v>193</v>
      </c>
      <c r="B66" s="225"/>
      <c r="C66" s="225"/>
      <c r="D66" s="225"/>
      <c r="E66" s="225"/>
      <c r="F66" s="225"/>
      <c r="G66" s="225"/>
      <c r="H66" s="226"/>
      <c r="I66" s="1">
        <v>167</v>
      </c>
      <c r="J66" s="53">
        <f>J57-J65</f>
        <v>-770</v>
      </c>
      <c r="K66" s="53">
        <f>K57-K65</f>
        <v>-770</v>
      </c>
      <c r="L66" s="53">
        <f>L57-L65</f>
        <v>-254831</v>
      </c>
      <c r="M66" s="53">
        <f>M57-M65</f>
        <v>-254831</v>
      </c>
    </row>
    <row r="67" spans="1:13" x14ac:dyDescent="0.2">
      <c r="A67" s="224" t="s">
        <v>194</v>
      </c>
      <c r="B67" s="225"/>
      <c r="C67" s="225"/>
      <c r="D67" s="225"/>
      <c r="E67" s="225"/>
      <c r="F67" s="225"/>
      <c r="G67" s="225"/>
      <c r="H67" s="226"/>
      <c r="I67" s="1">
        <v>168</v>
      </c>
      <c r="J67" s="61">
        <f>J56+J66</f>
        <v>737444</v>
      </c>
      <c r="K67" s="61">
        <f>K56+K66</f>
        <v>-2371324</v>
      </c>
      <c r="L67" s="61">
        <f>L56+L66</f>
        <v>-3145253</v>
      </c>
      <c r="M67" s="61">
        <f>M56+M66</f>
        <v>-2717568</v>
      </c>
    </row>
    <row r="68" spans="1:13" ht="12.75" customHeight="1" x14ac:dyDescent="0.2">
      <c r="A68" s="265" t="s">
        <v>313</v>
      </c>
      <c r="B68" s="266"/>
      <c r="C68" s="266"/>
      <c r="D68" s="266"/>
      <c r="E68" s="266"/>
      <c r="F68" s="266"/>
      <c r="G68" s="266"/>
      <c r="H68" s="266"/>
      <c r="I68" s="266"/>
      <c r="J68" s="266"/>
      <c r="K68" s="266"/>
      <c r="L68" s="266"/>
      <c r="M68" s="266"/>
    </row>
    <row r="69" spans="1:13" ht="12.75" customHeight="1" x14ac:dyDescent="0.2">
      <c r="A69" s="267" t="s">
        <v>188</v>
      </c>
      <c r="B69" s="268"/>
      <c r="C69" s="268"/>
      <c r="D69" s="268"/>
      <c r="E69" s="268"/>
      <c r="F69" s="268"/>
      <c r="G69" s="268"/>
      <c r="H69" s="268"/>
      <c r="I69" s="268"/>
      <c r="J69" s="268"/>
      <c r="K69" s="268"/>
      <c r="L69" s="268"/>
      <c r="M69" s="268"/>
    </row>
    <row r="70" spans="1:13" x14ac:dyDescent="0.2">
      <c r="A70" s="254" t="s">
        <v>234</v>
      </c>
      <c r="B70" s="255"/>
      <c r="C70" s="255"/>
      <c r="D70" s="255"/>
      <c r="E70" s="255"/>
      <c r="F70" s="255"/>
      <c r="G70" s="255"/>
      <c r="H70" s="256"/>
      <c r="I70" s="1">
        <v>169</v>
      </c>
      <c r="J70" s="7"/>
      <c r="K70" s="7"/>
      <c r="L70" s="7"/>
      <c r="M70" s="7"/>
    </row>
    <row r="71" spans="1:13" x14ac:dyDescent="0.2">
      <c r="A71" s="262" t="s">
        <v>235</v>
      </c>
      <c r="B71" s="263"/>
      <c r="C71" s="263"/>
      <c r="D71" s="263"/>
      <c r="E71" s="263"/>
      <c r="F71" s="263"/>
      <c r="G71" s="263"/>
      <c r="H71" s="264"/>
      <c r="I71" s="4">
        <v>170</v>
      </c>
      <c r="J71" s="8"/>
      <c r="K71" s="8"/>
      <c r="L71" s="8"/>
      <c r="M71" s="8"/>
    </row>
  </sheetData>
  <protectedRanges>
    <protectedRange sqref="L8:M8" name="Range1"/>
    <protectedRange sqref="L9:M9" name="Range1_1"/>
    <protectedRange sqref="L24:M25" name="Range1_5"/>
    <protectedRange sqref="L26:M26" name="Range1_6"/>
    <protectedRange sqref="L28:M32" name="Range1_7"/>
    <protectedRange sqref="L34:M41" name="Range1_8"/>
    <protectedRange sqref="J8:K8" name="Range1_4"/>
    <protectedRange sqref="J9:K9" name="Range1_1_3"/>
    <protectedRange sqref="J24:K24 J25" name="Range1_5_2"/>
    <protectedRange sqref="J26:K26" name="Range1_6_3"/>
    <protectedRange sqref="J28:K32" name="Range1_7_3"/>
    <protectedRange sqref="J34:K41" name="Range1_8_3"/>
  </protectedRanges>
  <mergeCells count="73">
    <mergeCell ref="A2:M2"/>
    <mergeCell ref="A1:M1"/>
    <mergeCell ref="A71:H71"/>
    <mergeCell ref="A65:H65"/>
    <mergeCell ref="A66:H66"/>
    <mergeCell ref="A67:H67"/>
    <mergeCell ref="A68:M68"/>
    <mergeCell ref="A69:M69"/>
    <mergeCell ref="A62:H62"/>
    <mergeCell ref="A63:H63"/>
    <mergeCell ref="A64:H64"/>
    <mergeCell ref="A70:H70"/>
    <mergeCell ref="A58:H58"/>
    <mergeCell ref="A59:H59"/>
    <mergeCell ref="A60:H60"/>
    <mergeCell ref="A61:H61"/>
    <mergeCell ref="A54:H54"/>
    <mergeCell ref="A56:H56"/>
    <mergeCell ref="A55:M55"/>
    <mergeCell ref="A57:H57"/>
    <mergeCell ref="A50:H50"/>
    <mergeCell ref="A51:M51"/>
    <mergeCell ref="A52:H52"/>
    <mergeCell ref="A53:H53"/>
    <mergeCell ref="A46:H46"/>
    <mergeCell ref="A47:H47"/>
    <mergeCell ref="A48:H48"/>
    <mergeCell ref="A49:H49"/>
    <mergeCell ref="A42:H42"/>
    <mergeCell ref="A43:H43"/>
    <mergeCell ref="A44:H44"/>
    <mergeCell ref="A45:H45"/>
    <mergeCell ref="A38:H38"/>
    <mergeCell ref="A39:H39"/>
    <mergeCell ref="A40:H40"/>
    <mergeCell ref="A41:H41"/>
    <mergeCell ref="A34:H34"/>
    <mergeCell ref="A35:H35"/>
    <mergeCell ref="A36:H36"/>
    <mergeCell ref="A37:H37"/>
    <mergeCell ref="A30:H30"/>
    <mergeCell ref="A31:H31"/>
    <mergeCell ref="A32:H32"/>
    <mergeCell ref="A33:H33"/>
    <mergeCell ref="A26:H26"/>
    <mergeCell ref="A27:H27"/>
    <mergeCell ref="A28:H28"/>
    <mergeCell ref="A29:H29"/>
    <mergeCell ref="A22:H22"/>
    <mergeCell ref="A23:H23"/>
    <mergeCell ref="A24:H24"/>
    <mergeCell ref="A25:H25"/>
    <mergeCell ref="A18:H18"/>
    <mergeCell ref="A19:H19"/>
    <mergeCell ref="A20:H20"/>
    <mergeCell ref="A21:H21"/>
    <mergeCell ref="A14:H14"/>
    <mergeCell ref="A15:H15"/>
    <mergeCell ref="A16:H16"/>
    <mergeCell ref="A17:H17"/>
    <mergeCell ref="A10:H10"/>
    <mergeCell ref="A11:H11"/>
    <mergeCell ref="A12:H12"/>
    <mergeCell ref="A13:H13"/>
    <mergeCell ref="A9:H9"/>
    <mergeCell ref="J4:K4"/>
    <mergeCell ref="L4:M4"/>
    <mergeCell ref="A5:H5"/>
    <mergeCell ref="A3:M3"/>
    <mergeCell ref="A4:H4"/>
    <mergeCell ref="A6:H6"/>
    <mergeCell ref="A7:H7"/>
    <mergeCell ref="A8:H8"/>
  </mergeCells>
  <phoneticPr fontId="3" type="noConversion"/>
  <dataValidations count="3">
    <dataValidation type="whole" operator="notEqual" allowBlank="1" showInputMessage="1" showErrorMessage="1" errorTitle="Pogrešan unos" error="Mogu se unijeti samo cjelobrojne vrijednosti." sqref="J56:M57 J53:L54 L58:L65 J70:L71 J66:M67 J58:J65 J47:M47 K25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11:M11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48:M50 L12:M46 J7:M10 J12:J46 K12:K24 K26:K46">
      <formula1>0</formula1>
    </dataValidation>
  </dataValidations>
  <printOptions horizontalCentered="1"/>
  <pageMargins left="0" right="0" top="0.98425196850393704" bottom="0.98425196850393704" header="0.51181102362204722" footer="0.51181102362204722"/>
  <pageSetup paperSize="9" scale="83" orientation="portrait" r:id="rId1"/>
  <headerFooter alignWithMargins="0"/>
  <rowBreaks count="1" manualBreakCount="1">
    <brk id="5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K52"/>
  <sheetViews>
    <sheetView view="pageBreakPreview" zoomScale="110" zoomScaleNormal="100" workbookViewId="0">
      <selection sqref="A1:K1"/>
    </sheetView>
  </sheetViews>
  <sheetFormatPr defaultRowHeight="12.75" x14ac:dyDescent="0.2"/>
  <cols>
    <col min="1" max="16384" width="9.140625" style="52"/>
  </cols>
  <sheetData>
    <row r="1" spans="1:11" ht="12.75" customHeight="1" x14ac:dyDescent="0.2">
      <c r="A1" s="272" t="s">
        <v>164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</row>
    <row r="2" spans="1:11" ht="12.75" customHeight="1" x14ac:dyDescent="0.2">
      <c r="A2" s="273" t="s">
        <v>343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</row>
    <row r="3" spans="1:11" x14ac:dyDescent="0.2">
      <c r="A3" s="269" t="s">
        <v>335</v>
      </c>
      <c r="B3" s="270"/>
      <c r="C3" s="270"/>
      <c r="D3" s="270"/>
      <c r="E3" s="270"/>
      <c r="F3" s="270"/>
      <c r="G3" s="270"/>
      <c r="H3" s="270"/>
      <c r="I3" s="270"/>
      <c r="J3" s="270"/>
      <c r="K3" s="271"/>
    </row>
    <row r="4" spans="1:11" ht="33.75" x14ac:dyDescent="0.2">
      <c r="A4" s="274" t="s">
        <v>59</v>
      </c>
      <c r="B4" s="274"/>
      <c r="C4" s="274"/>
      <c r="D4" s="274"/>
      <c r="E4" s="274"/>
      <c r="F4" s="274"/>
      <c r="G4" s="274"/>
      <c r="H4" s="274"/>
      <c r="I4" s="66" t="s">
        <v>279</v>
      </c>
      <c r="J4" s="67" t="s">
        <v>319</v>
      </c>
      <c r="K4" s="67" t="s">
        <v>320</v>
      </c>
    </row>
    <row r="5" spans="1:11" x14ac:dyDescent="0.2">
      <c r="A5" s="275">
        <v>1</v>
      </c>
      <c r="B5" s="275"/>
      <c r="C5" s="275"/>
      <c r="D5" s="275"/>
      <c r="E5" s="275"/>
      <c r="F5" s="275"/>
      <c r="G5" s="275"/>
      <c r="H5" s="275"/>
      <c r="I5" s="68">
        <v>2</v>
      </c>
      <c r="J5" s="69" t="s">
        <v>283</v>
      </c>
      <c r="K5" s="69" t="s">
        <v>284</v>
      </c>
    </row>
    <row r="6" spans="1:11" x14ac:dyDescent="0.2">
      <c r="A6" s="230" t="s">
        <v>156</v>
      </c>
      <c r="B6" s="241"/>
      <c r="C6" s="241"/>
      <c r="D6" s="241"/>
      <c r="E6" s="241"/>
      <c r="F6" s="241"/>
      <c r="G6" s="241"/>
      <c r="H6" s="241"/>
      <c r="I6" s="276"/>
      <c r="J6" s="276"/>
      <c r="K6" s="277"/>
    </row>
    <row r="7" spans="1:11" x14ac:dyDescent="0.2">
      <c r="A7" s="214" t="s">
        <v>40</v>
      </c>
      <c r="B7" s="215"/>
      <c r="C7" s="215"/>
      <c r="D7" s="215"/>
      <c r="E7" s="215"/>
      <c r="F7" s="215"/>
      <c r="G7" s="215"/>
      <c r="H7" s="215"/>
      <c r="I7" s="1">
        <v>1</v>
      </c>
      <c r="J7" s="134">
        <v>1302860</v>
      </c>
      <c r="K7" s="128">
        <v>-3113668</v>
      </c>
    </row>
    <row r="8" spans="1:11" x14ac:dyDescent="0.2">
      <c r="A8" s="214" t="s">
        <v>41</v>
      </c>
      <c r="B8" s="215"/>
      <c r="C8" s="215"/>
      <c r="D8" s="215"/>
      <c r="E8" s="215"/>
      <c r="F8" s="215"/>
      <c r="G8" s="215"/>
      <c r="H8" s="215"/>
      <c r="I8" s="1">
        <v>2</v>
      </c>
      <c r="J8" s="134">
        <v>9802263</v>
      </c>
      <c r="K8" s="128">
        <v>8252149</v>
      </c>
    </row>
    <row r="9" spans="1:11" x14ac:dyDescent="0.2">
      <c r="A9" s="214" t="s">
        <v>42</v>
      </c>
      <c r="B9" s="215"/>
      <c r="C9" s="215"/>
      <c r="D9" s="215"/>
      <c r="E9" s="215"/>
      <c r="F9" s="215"/>
      <c r="G9" s="215"/>
      <c r="H9" s="215"/>
      <c r="I9" s="1">
        <v>3</v>
      </c>
      <c r="J9" s="134">
        <v>24914304</v>
      </c>
      <c r="K9" s="128">
        <v>1323591</v>
      </c>
    </row>
    <row r="10" spans="1:11" x14ac:dyDescent="0.2">
      <c r="A10" s="214" t="s">
        <v>43</v>
      </c>
      <c r="B10" s="215"/>
      <c r="C10" s="215"/>
      <c r="D10" s="215"/>
      <c r="E10" s="215"/>
      <c r="F10" s="215"/>
      <c r="G10" s="215"/>
      <c r="H10" s="215"/>
      <c r="I10" s="1">
        <v>4</v>
      </c>
      <c r="J10" s="134">
        <v>0</v>
      </c>
      <c r="K10" s="128">
        <v>179585</v>
      </c>
    </row>
    <row r="11" spans="1:11" x14ac:dyDescent="0.2">
      <c r="A11" s="214" t="s">
        <v>44</v>
      </c>
      <c r="B11" s="215"/>
      <c r="C11" s="215"/>
      <c r="D11" s="215"/>
      <c r="E11" s="215"/>
      <c r="F11" s="215"/>
      <c r="G11" s="215"/>
      <c r="H11" s="215"/>
      <c r="I11" s="1">
        <v>5</v>
      </c>
      <c r="J11" s="134">
        <v>0</v>
      </c>
      <c r="K11" s="128">
        <v>0</v>
      </c>
    </row>
    <row r="12" spans="1:11" x14ac:dyDescent="0.2">
      <c r="A12" s="214" t="s">
        <v>51</v>
      </c>
      <c r="B12" s="215"/>
      <c r="C12" s="215"/>
      <c r="D12" s="215"/>
      <c r="E12" s="215"/>
      <c r="F12" s="215"/>
      <c r="G12" s="215"/>
      <c r="H12" s="215"/>
      <c r="I12" s="1">
        <v>6</v>
      </c>
      <c r="J12" s="134">
        <f>384009+170239</f>
        <v>554248</v>
      </c>
      <c r="K12" s="128">
        <f>97337+1982282+1143517+304122</f>
        <v>3527258</v>
      </c>
    </row>
    <row r="13" spans="1:11" x14ac:dyDescent="0.2">
      <c r="A13" s="224" t="s">
        <v>157</v>
      </c>
      <c r="B13" s="225"/>
      <c r="C13" s="225"/>
      <c r="D13" s="225"/>
      <c r="E13" s="225"/>
      <c r="F13" s="225"/>
      <c r="G13" s="225"/>
      <c r="H13" s="225"/>
      <c r="I13" s="1">
        <v>7</v>
      </c>
      <c r="J13" s="53">
        <f>SUM(J7:J12)</f>
        <v>36573675</v>
      </c>
      <c r="K13" s="53">
        <f>SUM(K7:K12)</f>
        <v>10168915</v>
      </c>
    </row>
    <row r="14" spans="1:11" x14ac:dyDescent="0.2">
      <c r="A14" s="214" t="s">
        <v>52</v>
      </c>
      <c r="B14" s="215"/>
      <c r="C14" s="215"/>
      <c r="D14" s="215"/>
      <c r="E14" s="215"/>
      <c r="F14" s="215"/>
      <c r="G14" s="215"/>
      <c r="H14" s="215"/>
      <c r="I14" s="1">
        <v>8</v>
      </c>
      <c r="J14" s="134">
        <v>0</v>
      </c>
      <c r="K14" s="128">
        <v>0</v>
      </c>
    </row>
    <row r="15" spans="1:11" x14ac:dyDescent="0.2">
      <c r="A15" s="214" t="s">
        <v>53</v>
      </c>
      <c r="B15" s="215"/>
      <c r="C15" s="215"/>
      <c r="D15" s="215"/>
      <c r="E15" s="215"/>
      <c r="F15" s="215"/>
      <c r="G15" s="215"/>
      <c r="H15" s="215"/>
      <c r="I15" s="1">
        <v>9</v>
      </c>
      <c r="J15" s="134">
        <v>6786885</v>
      </c>
      <c r="K15" s="128">
        <v>0</v>
      </c>
    </row>
    <row r="16" spans="1:11" x14ac:dyDescent="0.2">
      <c r="A16" s="214" t="s">
        <v>54</v>
      </c>
      <c r="B16" s="215"/>
      <c r="C16" s="215"/>
      <c r="D16" s="215"/>
      <c r="E16" s="215"/>
      <c r="F16" s="215"/>
      <c r="G16" s="215"/>
      <c r="H16" s="215"/>
      <c r="I16" s="1">
        <v>10</v>
      </c>
      <c r="J16" s="134">
        <v>633352</v>
      </c>
      <c r="K16" s="128">
        <v>530935</v>
      </c>
    </row>
    <row r="17" spans="1:11" x14ac:dyDescent="0.2">
      <c r="A17" s="214" t="s">
        <v>55</v>
      </c>
      <c r="B17" s="215"/>
      <c r="C17" s="215"/>
      <c r="D17" s="215"/>
      <c r="E17" s="215"/>
      <c r="F17" s="215"/>
      <c r="G17" s="215"/>
      <c r="H17" s="215"/>
      <c r="I17" s="1">
        <v>11</v>
      </c>
      <c r="J17" s="134">
        <f>100390+547032+564646+12112+2624</f>
        <v>1226804</v>
      </c>
      <c r="K17" s="128">
        <v>310769</v>
      </c>
    </row>
    <row r="18" spans="1:11" x14ac:dyDescent="0.2">
      <c r="A18" s="224" t="s">
        <v>158</v>
      </c>
      <c r="B18" s="225"/>
      <c r="C18" s="225"/>
      <c r="D18" s="225"/>
      <c r="E18" s="225"/>
      <c r="F18" s="225"/>
      <c r="G18" s="225"/>
      <c r="H18" s="225"/>
      <c r="I18" s="1">
        <v>12</v>
      </c>
      <c r="J18" s="53">
        <f>SUM(J14:J17)</f>
        <v>8647041</v>
      </c>
      <c r="K18" s="53">
        <f>SUM(K14:K17)</f>
        <v>841704</v>
      </c>
    </row>
    <row r="19" spans="1:11" x14ac:dyDescent="0.2">
      <c r="A19" s="224" t="s">
        <v>36</v>
      </c>
      <c r="B19" s="225"/>
      <c r="C19" s="225"/>
      <c r="D19" s="225"/>
      <c r="E19" s="225"/>
      <c r="F19" s="225"/>
      <c r="G19" s="225"/>
      <c r="H19" s="225"/>
      <c r="I19" s="1">
        <v>13</v>
      </c>
      <c r="J19" s="53">
        <f>IF(J13&gt;J18,J13-J18,0)</f>
        <v>27926634</v>
      </c>
      <c r="K19" s="53">
        <f>IF(K13&gt;K18,K13-K18,0)</f>
        <v>9327211</v>
      </c>
    </row>
    <row r="20" spans="1:11" x14ac:dyDescent="0.2">
      <c r="A20" s="224" t="s">
        <v>37</v>
      </c>
      <c r="B20" s="225"/>
      <c r="C20" s="225"/>
      <c r="D20" s="225"/>
      <c r="E20" s="225"/>
      <c r="F20" s="225"/>
      <c r="G20" s="225"/>
      <c r="H20" s="225"/>
      <c r="I20" s="1">
        <v>14</v>
      </c>
      <c r="J20" s="53">
        <f>IF(J18&gt;J13,J18-J13,0)</f>
        <v>0</v>
      </c>
      <c r="K20" s="53">
        <f>IF(K18&gt;K13,K18-K13,0)</f>
        <v>0</v>
      </c>
    </row>
    <row r="21" spans="1:11" x14ac:dyDescent="0.2">
      <c r="A21" s="230" t="s">
        <v>159</v>
      </c>
      <c r="B21" s="241"/>
      <c r="C21" s="241"/>
      <c r="D21" s="241"/>
      <c r="E21" s="241"/>
      <c r="F21" s="241"/>
      <c r="G21" s="241"/>
      <c r="H21" s="241"/>
      <c r="I21" s="276"/>
      <c r="J21" s="276"/>
      <c r="K21" s="277"/>
    </row>
    <row r="22" spans="1:11" x14ac:dyDescent="0.2">
      <c r="A22" s="214" t="s">
        <v>178</v>
      </c>
      <c r="B22" s="215"/>
      <c r="C22" s="215"/>
      <c r="D22" s="215"/>
      <c r="E22" s="215"/>
      <c r="F22" s="215"/>
      <c r="G22" s="215"/>
      <c r="H22" s="215"/>
      <c r="I22" s="1">
        <v>15</v>
      </c>
      <c r="J22" s="134">
        <v>0</v>
      </c>
      <c r="K22" s="128">
        <v>454243</v>
      </c>
    </row>
    <row r="23" spans="1:11" x14ac:dyDescent="0.2">
      <c r="A23" s="214" t="s">
        <v>179</v>
      </c>
      <c r="B23" s="215"/>
      <c r="C23" s="215"/>
      <c r="D23" s="215"/>
      <c r="E23" s="215"/>
      <c r="F23" s="215"/>
      <c r="G23" s="215"/>
      <c r="H23" s="215"/>
      <c r="I23" s="1">
        <v>16</v>
      </c>
      <c r="J23" s="134">
        <v>0</v>
      </c>
      <c r="K23" s="128">
        <v>0</v>
      </c>
    </row>
    <row r="24" spans="1:11" x14ac:dyDescent="0.2">
      <c r="A24" s="214" t="s">
        <v>180</v>
      </c>
      <c r="B24" s="215"/>
      <c r="C24" s="215"/>
      <c r="D24" s="215"/>
      <c r="E24" s="215"/>
      <c r="F24" s="215"/>
      <c r="G24" s="215"/>
      <c r="H24" s="215"/>
      <c r="I24" s="1">
        <v>17</v>
      </c>
      <c r="J24" s="134">
        <v>0</v>
      </c>
      <c r="K24" s="128">
        <v>0</v>
      </c>
    </row>
    <row r="25" spans="1:11" x14ac:dyDescent="0.2">
      <c r="A25" s="214" t="s">
        <v>181</v>
      </c>
      <c r="B25" s="215"/>
      <c r="C25" s="215"/>
      <c r="D25" s="215"/>
      <c r="E25" s="215"/>
      <c r="F25" s="215"/>
      <c r="G25" s="215"/>
      <c r="H25" s="215"/>
      <c r="I25" s="1">
        <v>18</v>
      </c>
      <c r="J25" s="134">
        <v>0</v>
      </c>
      <c r="K25" s="128">
        <v>0</v>
      </c>
    </row>
    <row r="26" spans="1:11" x14ac:dyDescent="0.2">
      <c r="A26" s="214" t="s">
        <v>182</v>
      </c>
      <c r="B26" s="215"/>
      <c r="C26" s="215"/>
      <c r="D26" s="215"/>
      <c r="E26" s="215"/>
      <c r="F26" s="215"/>
      <c r="G26" s="215"/>
      <c r="H26" s="215"/>
      <c r="I26" s="1">
        <v>19</v>
      </c>
      <c r="J26" s="134">
        <v>0</v>
      </c>
      <c r="K26" s="128">
        <v>0</v>
      </c>
    </row>
    <row r="27" spans="1:11" x14ac:dyDescent="0.2">
      <c r="A27" s="224" t="s">
        <v>168</v>
      </c>
      <c r="B27" s="225"/>
      <c r="C27" s="225"/>
      <c r="D27" s="225"/>
      <c r="E27" s="225"/>
      <c r="F27" s="225"/>
      <c r="G27" s="225"/>
      <c r="H27" s="225"/>
      <c r="I27" s="1">
        <v>20</v>
      </c>
      <c r="J27" s="53">
        <f>SUM(J22:J26)</f>
        <v>0</v>
      </c>
      <c r="K27" s="53">
        <f>SUM(K22:K26)</f>
        <v>454243</v>
      </c>
    </row>
    <row r="28" spans="1:11" x14ac:dyDescent="0.2">
      <c r="A28" s="214" t="s">
        <v>115</v>
      </c>
      <c r="B28" s="215"/>
      <c r="C28" s="215"/>
      <c r="D28" s="215"/>
      <c r="E28" s="215"/>
      <c r="F28" s="215"/>
      <c r="G28" s="215"/>
      <c r="H28" s="215"/>
      <c r="I28" s="1">
        <v>21</v>
      </c>
      <c r="J28" s="134">
        <v>5782720</v>
      </c>
      <c r="K28" s="128">
        <v>11858415</v>
      </c>
    </row>
    <row r="29" spans="1:11" x14ac:dyDescent="0.2">
      <c r="A29" s="214" t="s">
        <v>116</v>
      </c>
      <c r="B29" s="215"/>
      <c r="C29" s="215"/>
      <c r="D29" s="215"/>
      <c r="E29" s="215"/>
      <c r="F29" s="215"/>
      <c r="G29" s="215"/>
      <c r="H29" s="215"/>
      <c r="I29" s="1">
        <v>22</v>
      </c>
      <c r="J29" s="134">
        <v>0</v>
      </c>
      <c r="K29" s="128">
        <v>0</v>
      </c>
    </row>
    <row r="30" spans="1:11" x14ac:dyDescent="0.2">
      <c r="A30" s="214" t="s">
        <v>16</v>
      </c>
      <c r="B30" s="215"/>
      <c r="C30" s="215"/>
      <c r="D30" s="215"/>
      <c r="E30" s="215"/>
      <c r="F30" s="215"/>
      <c r="G30" s="215"/>
      <c r="H30" s="215"/>
      <c r="I30" s="1">
        <v>23</v>
      </c>
      <c r="J30" s="134">
        <v>0</v>
      </c>
      <c r="K30" s="128">
        <v>0</v>
      </c>
    </row>
    <row r="31" spans="1:11" x14ac:dyDescent="0.2">
      <c r="A31" s="224" t="s">
        <v>5</v>
      </c>
      <c r="B31" s="225"/>
      <c r="C31" s="225"/>
      <c r="D31" s="225"/>
      <c r="E31" s="225"/>
      <c r="F31" s="225"/>
      <c r="G31" s="225"/>
      <c r="H31" s="225"/>
      <c r="I31" s="1">
        <v>24</v>
      </c>
      <c r="J31" s="53">
        <f>SUM(J28:J30)</f>
        <v>5782720</v>
      </c>
      <c r="K31" s="53">
        <f>SUM(K28:K30)</f>
        <v>11858415</v>
      </c>
    </row>
    <row r="32" spans="1:11" x14ac:dyDescent="0.2">
      <c r="A32" s="224" t="s">
        <v>38</v>
      </c>
      <c r="B32" s="225"/>
      <c r="C32" s="225"/>
      <c r="D32" s="225"/>
      <c r="E32" s="225"/>
      <c r="F32" s="225"/>
      <c r="G32" s="225"/>
      <c r="H32" s="225"/>
      <c r="I32" s="1">
        <v>25</v>
      </c>
      <c r="J32" s="53">
        <f>IF(J27&gt;J31,J27-J31,0)</f>
        <v>0</v>
      </c>
      <c r="K32" s="53">
        <f>IF(K27&gt;K31,K27-K31,0)</f>
        <v>0</v>
      </c>
    </row>
    <row r="33" spans="1:11" x14ac:dyDescent="0.2">
      <c r="A33" s="224" t="s">
        <v>39</v>
      </c>
      <c r="B33" s="225"/>
      <c r="C33" s="225"/>
      <c r="D33" s="225"/>
      <c r="E33" s="225"/>
      <c r="F33" s="225"/>
      <c r="G33" s="225"/>
      <c r="H33" s="225"/>
      <c r="I33" s="1">
        <v>26</v>
      </c>
      <c r="J33" s="53">
        <f>IF(J31&gt;J27,J31-J27,0)</f>
        <v>5782720</v>
      </c>
      <c r="K33" s="53">
        <f>IF(K31&gt;K27,K31-K27,0)</f>
        <v>11404172</v>
      </c>
    </row>
    <row r="34" spans="1:11" x14ac:dyDescent="0.2">
      <c r="A34" s="230" t="s">
        <v>160</v>
      </c>
      <c r="B34" s="241"/>
      <c r="C34" s="241"/>
      <c r="D34" s="241"/>
      <c r="E34" s="241"/>
      <c r="F34" s="241"/>
      <c r="G34" s="241"/>
      <c r="H34" s="241"/>
      <c r="I34" s="276"/>
      <c r="J34" s="276"/>
      <c r="K34" s="277"/>
    </row>
    <row r="35" spans="1:11" x14ac:dyDescent="0.2">
      <c r="A35" s="214" t="s">
        <v>174</v>
      </c>
      <c r="B35" s="215"/>
      <c r="C35" s="215"/>
      <c r="D35" s="215"/>
      <c r="E35" s="215"/>
      <c r="F35" s="215"/>
      <c r="G35" s="215"/>
      <c r="H35" s="215"/>
      <c r="I35" s="1">
        <v>27</v>
      </c>
      <c r="J35" s="134">
        <v>0</v>
      </c>
      <c r="K35" s="128"/>
    </row>
    <row r="36" spans="1:11" x14ac:dyDescent="0.2">
      <c r="A36" s="214" t="s">
        <v>29</v>
      </c>
      <c r="B36" s="215"/>
      <c r="C36" s="215"/>
      <c r="D36" s="215"/>
      <c r="E36" s="215"/>
      <c r="F36" s="215"/>
      <c r="G36" s="215"/>
      <c r="H36" s="215"/>
      <c r="I36" s="1">
        <v>28</v>
      </c>
      <c r="J36" s="134">
        <v>18136537</v>
      </c>
      <c r="K36" s="128">
        <v>18636778</v>
      </c>
    </row>
    <row r="37" spans="1:11" x14ac:dyDescent="0.2">
      <c r="A37" s="214" t="s">
        <v>30</v>
      </c>
      <c r="B37" s="215"/>
      <c r="C37" s="215"/>
      <c r="D37" s="215"/>
      <c r="E37" s="215"/>
      <c r="F37" s="215"/>
      <c r="G37" s="215"/>
      <c r="H37" s="215"/>
      <c r="I37" s="1">
        <v>29</v>
      </c>
      <c r="J37" s="134">
        <v>0</v>
      </c>
      <c r="K37" s="128"/>
    </row>
    <row r="38" spans="1:11" x14ac:dyDescent="0.2">
      <c r="A38" s="224" t="s">
        <v>68</v>
      </c>
      <c r="B38" s="225"/>
      <c r="C38" s="225"/>
      <c r="D38" s="225"/>
      <c r="E38" s="225"/>
      <c r="F38" s="225"/>
      <c r="G38" s="225"/>
      <c r="H38" s="225"/>
      <c r="I38" s="1">
        <v>30</v>
      </c>
      <c r="J38" s="53">
        <f>SUM(J35:J37)</f>
        <v>18136537</v>
      </c>
      <c r="K38" s="53">
        <f>SUM(K35:K37)</f>
        <v>18636778</v>
      </c>
    </row>
    <row r="39" spans="1:11" x14ac:dyDescent="0.2">
      <c r="A39" s="214" t="s">
        <v>31</v>
      </c>
      <c r="B39" s="215"/>
      <c r="C39" s="215"/>
      <c r="D39" s="215"/>
      <c r="E39" s="215"/>
      <c r="F39" s="215"/>
      <c r="G39" s="215"/>
      <c r="H39" s="215"/>
      <c r="I39" s="1">
        <v>31</v>
      </c>
      <c r="J39" s="134">
        <v>0</v>
      </c>
      <c r="K39" s="128"/>
    </row>
    <row r="40" spans="1:11" x14ac:dyDescent="0.2">
      <c r="A40" s="214" t="s">
        <v>32</v>
      </c>
      <c r="B40" s="215"/>
      <c r="C40" s="215"/>
      <c r="D40" s="215"/>
      <c r="E40" s="215"/>
      <c r="F40" s="215"/>
      <c r="G40" s="215"/>
      <c r="H40" s="215"/>
      <c r="I40" s="1">
        <v>32</v>
      </c>
      <c r="J40" s="134">
        <v>0</v>
      </c>
      <c r="K40" s="128"/>
    </row>
    <row r="41" spans="1:11" x14ac:dyDescent="0.2">
      <c r="A41" s="214" t="s">
        <v>33</v>
      </c>
      <c r="B41" s="215"/>
      <c r="C41" s="215"/>
      <c r="D41" s="215"/>
      <c r="E41" s="215"/>
      <c r="F41" s="215"/>
      <c r="G41" s="215"/>
      <c r="H41" s="215"/>
      <c r="I41" s="1">
        <v>33</v>
      </c>
      <c r="J41" s="134">
        <v>0</v>
      </c>
      <c r="K41" s="128"/>
    </row>
    <row r="42" spans="1:11" x14ac:dyDescent="0.2">
      <c r="A42" s="214" t="s">
        <v>34</v>
      </c>
      <c r="B42" s="215"/>
      <c r="C42" s="215"/>
      <c r="D42" s="215"/>
      <c r="E42" s="215"/>
      <c r="F42" s="215"/>
      <c r="G42" s="215"/>
      <c r="H42" s="215"/>
      <c r="I42" s="1">
        <v>34</v>
      </c>
      <c r="J42" s="134">
        <v>0</v>
      </c>
      <c r="K42" s="128"/>
    </row>
    <row r="43" spans="1:11" x14ac:dyDescent="0.2">
      <c r="A43" s="214" t="s">
        <v>35</v>
      </c>
      <c r="B43" s="215"/>
      <c r="C43" s="215"/>
      <c r="D43" s="215"/>
      <c r="E43" s="215"/>
      <c r="F43" s="215"/>
      <c r="G43" s="215"/>
      <c r="H43" s="215"/>
      <c r="I43" s="1">
        <v>35</v>
      </c>
      <c r="J43" s="134">
        <v>30041000</v>
      </c>
      <c r="K43" s="128">
        <v>10001000</v>
      </c>
    </row>
    <row r="44" spans="1:11" x14ac:dyDescent="0.2">
      <c r="A44" s="224" t="s">
        <v>69</v>
      </c>
      <c r="B44" s="225"/>
      <c r="C44" s="225"/>
      <c r="D44" s="225"/>
      <c r="E44" s="225"/>
      <c r="F44" s="225"/>
      <c r="G44" s="225"/>
      <c r="H44" s="225"/>
      <c r="I44" s="1">
        <v>36</v>
      </c>
      <c r="J44" s="53">
        <f>SUM(J39:J43)</f>
        <v>30041000</v>
      </c>
      <c r="K44" s="53">
        <f>SUM(K39:K43)</f>
        <v>10001000</v>
      </c>
    </row>
    <row r="45" spans="1:11" x14ac:dyDescent="0.2">
      <c r="A45" s="224" t="s">
        <v>17</v>
      </c>
      <c r="B45" s="225"/>
      <c r="C45" s="225"/>
      <c r="D45" s="225"/>
      <c r="E45" s="225"/>
      <c r="F45" s="225"/>
      <c r="G45" s="225"/>
      <c r="H45" s="225"/>
      <c r="I45" s="1">
        <v>37</v>
      </c>
      <c r="J45" s="53">
        <f>IF(J38&gt;J44,J38-J44,0)</f>
        <v>0</v>
      </c>
      <c r="K45" s="53">
        <f>IF(K38&gt;K44,K38-K44,0)</f>
        <v>8635778</v>
      </c>
    </row>
    <row r="46" spans="1:11" x14ac:dyDescent="0.2">
      <c r="A46" s="224" t="s">
        <v>18</v>
      </c>
      <c r="B46" s="225"/>
      <c r="C46" s="225"/>
      <c r="D46" s="225"/>
      <c r="E46" s="225"/>
      <c r="F46" s="225"/>
      <c r="G46" s="225"/>
      <c r="H46" s="225"/>
      <c r="I46" s="1">
        <v>38</v>
      </c>
      <c r="J46" s="53">
        <f>IF(J44&gt;J38,J44-J38,0)</f>
        <v>11904463</v>
      </c>
      <c r="K46" s="53">
        <f>IF(K44&gt;K38,K44-K38,0)</f>
        <v>0</v>
      </c>
    </row>
    <row r="47" spans="1:11" x14ac:dyDescent="0.2">
      <c r="A47" s="214" t="s">
        <v>70</v>
      </c>
      <c r="B47" s="215"/>
      <c r="C47" s="215"/>
      <c r="D47" s="215"/>
      <c r="E47" s="215"/>
      <c r="F47" s="215"/>
      <c r="G47" s="215"/>
      <c r="H47" s="215"/>
      <c r="I47" s="1">
        <v>39</v>
      </c>
      <c r="J47" s="53">
        <f>IF(J19-J20+J32-J33+J45-J46&gt;0,J19-J20+J32-J33+J45-J46,0)</f>
        <v>10239451</v>
      </c>
      <c r="K47" s="53">
        <f>IF(K19-K20+K32-K33+K45-K46&gt;0,K19-K20+K32-K33+K45-K46,0)</f>
        <v>6558817</v>
      </c>
    </row>
    <row r="48" spans="1:11" x14ac:dyDescent="0.2">
      <c r="A48" s="214" t="s">
        <v>71</v>
      </c>
      <c r="B48" s="215"/>
      <c r="C48" s="215"/>
      <c r="D48" s="215"/>
      <c r="E48" s="215"/>
      <c r="F48" s="215"/>
      <c r="G48" s="215"/>
      <c r="H48" s="215"/>
      <c r="I48" s="1">
        <v>40</v>
      </c>
      <c r="J48" s="53">
        <f>IF(J20-J19+J33-J32+J46-J45&gt;0,J20-J19+J33-J32+J46-J45,0)</f>
        <v>0</v>
      </c>
      <c r="K48" s="53">
        <f>IF(K20-K19+K33-K32+K46-K45&gt;0,K20-K19+K33-K32+K46-K45,0)</f>
        <v>0</v>
      </c>
    </row>
    <row r="49" spans="1:11" x14ac:dyDescent="0.2">
      <c r="A49" s="214" t="s">
        <v>161</v>
      </c>
      <c r="B49" s="215"/>
      <c r="C49" s="215"/>
      <c r="D49" s="215"/>
      <c r="E49" s="215"/>
      <c r="F49" s="215"/>
      <c r="G49" s="215"/>
      <c r="H49" s="215"/>
      <c r="I49" s="1">
        <v>41</v>
      </c>
      <c r="J49" s="134">
        <v>35394776</v>
      </c>
      <c r="K49" s="128">
        <v>45634227</v>
      </c>
    </row>
    <row r="50" spans="1:11" x14ac:dyDescent="0.2">
      <c r="A50" s="214" t="s">
        <v>175</v>
      </c>
      <c r="B50" s="215"/>
      <c r="C50" s="215"/>
      <c r="D50" s="215"/>
      <c r="E50" s="215"/>
      <c r="F50" s="215"/>
      <c r="G50" s="215"/>
      <c r="H50" s="215"/>
      <c r="I50" s="1">
        <v>42</v>
      </c>
      <c r="J50" s="134">
        <v>10239451</v>
      </c>
      <c r="K50" s="128">
        <v>6558817</v>
      </c>
    </row>
    <row r="51" spans="1:11" x14ac:dyDescent="0.2">
      <c r="A51" s="214" t="s">
        <v>176</v>
      </c>
      <c r="B51" s="215"/>
      <c r="C51" s="215"/>
      <c r="D51" s="215"/>
      <c r="E51" s="215"/>
      <c r="F51" s="215"/>
      <c r="G51" s="215"/>
      <c r="H51" s="215"/>
      <c r="I51" s="1">
        <v>43</v>
      </c>
      <c r="J51" s="134">
        <v>0</v>
      </c>
      <c r="K51" s="128">
        <v>0</v>
      </c>
    </row>
    <row r="52" spans="1:11" x14ac:dyDescent="0.2">
      <c r="A52" s="246" t="s">
        <v>177</v>
      </c>
      <c r="B52" s="247"/>
      <c r="C52" s="247"/>
      <c r="D52" s="247"/>
      <c r="E52" s="247"/>
      <c r="F52" s="247"/>
      <c r="G52" s="247"/>
      <c r="H52" s="247"/>
      <c r="I52" s="4">
        <v>44</v>
      </c>
      <c r="J52" s="61">
        <f>J49+J50-J51</f>
        <v>45634227</v>
      </c>
      <c r="K52" s="61">
        <f>K49+K50-K51</f>
        <v>52193044</v>
      </c>
    </row>
  </sheetData>
  <protectedRanges>
    <protectedRange sqref="K7:K12" name="Range1"/>
    <protectedRange sqref="K14:K17" name="Range1_1"/>
    <protectedRange sqref="K22:K26" name="Range1_2"/>
    <protectedRange sqref="K28:K30" name="Range1_3"/>
    <protectedRange sqref="K35:K37" name="Range1_4"/>
    <protectedRange sqref="K39:K43" name="Range1_5"/>
    <protectedRange sqref="K49:K51" name="Range1_6"/>
    <protectedRange sqref="J22:J26" name="Range1_2_1"/>
    <protectedRange sqref="J28:J30" name="Range1_3_3"/>
    <protectedRange sqref="J35:J37" name="Range1_4_3"/>
    <protectedRange sqref="J39:J43" name="Range1_5_3"/>
    <protectedRange sqref="J49:J51" name="Range1_6_2"/>
    <protectedRange sqref="J7:J12" name="Range1_9"/>
    <protectedRange sqref="J14:J17" name="Range1_1_3"/>
  </protectedRanges>
  <mergeCells count="52">
    <mergeCell ref="A45:H45"/>
    <mergeCell ref="A46:H46"/>
    <mergeCell ref="A47:H47"/>
    <mergeCell ref="A52:H52"/>
    <mergeCell ref="A48:H48"/>
    <mergeCell ref="A49:H49"/>
    <mergeCell ref="A50:H50"/>
    <mergeCell ref="A51:H51"/>
    <mergeCell ref="A41:H41"/>
    <mergeCell ref="A42:H42"/>
    <mergeCell ref="A43:H43"/>
    <mergeCell ref="A44:H44"/>
    <mergeCell ref="A37:H37"/>
    <mergeCell ref="A38:H38"/>
    <mergeCell ref="A39:H39"/>
    <mergeCell ref="A40:H40"/>
    <mergeCell ref="A33:H33"/>
    <mergeCell ref="A34:K34"/>
    <mergeCell ref="A35:H35"/>
    <mergeCell ref="A36:H36"/>
    <mergeCell ref="A29:H29"/>
    <mergeCell ref="A30:H30"/>
    <mergeCell ref="A31:H31"/>
    <mergeCell ref="A32:H32"/>
    <mergeCell ref="A25:H25"/>
    <mergeCell ref="A26:H26"/>
    <mergeCell ref="A27:H27"/>
    <mergeCell ref="A28:H28"/>
    <mergeCell ref="A21:K21"/>
    <mergeCell ref="A22:H22"/>
    <mergeCell ref="A23:H23"/>
    <mergeCell ref="A24:H24"/>
    <mergeCell ref="A17:H17"/>
    <mergeCell ref="A18:H18"/>
    <mergeCell ref="A19:H19"/>
    <mergeCell ref="A20:H20"/>
    <mergeCell ref="A13:H13"/>
    <mergeCell ref="A14:H14"/>
    <mergeCell ref="A15:H15"/>
    <mergeCell ref="A16:H16"/>
    <mergeCell ref="A11:H11"/>
    <mergeCell ref="A12:H12"/>
    <mergeCell ref="A5:H5"/>
    <mergeCell ref="A6:K6"/>
    <mergeCell ref="A7:H7"/>
    <mergeCell ref="A8:H8"/>
    <mergeCell ref="A10:H10"/>
    <mergeCell ref="A3:K3"/>
    <mergeCell ref="A1:K1"/>
    <mergeCell ref="A2:K2"/>
    <mergeCell ref="A4:H4"/>
    <mergeCell ref="A9:H9"/>
  </mergeCells>
  <phoneticPr fontId="3" type="noConversion"/>
  <dataValidations count="2">
    <dataValidation type="whole" operator="greaterThanOrEqual" allowBlank="1" showInputMessage="1" showErrorMessage="1" errorTitle="Pogrešan unos" error="Mogu se unijeti samo cjelobrojne pozitivne vrijednosti." sqref="J27:K27 J52:K52 J44:K48 J13:K13 J31:K33 J38:K38 J18:K20">
      <formula1>0</formula1>
    </dataValidation>
    <dataValidation operator="greaterThan" allowBlank="1" showInputMessage="1" showErrorMessage="1" sqref="J22:K26 J39:K43 J7:K12 J49:K51 J35:K37 J28:K30 J14:K17"/>
  </dataValidations>
  <pageMargins left="0.55118110236220474" right="0.55118110236220474" top="0.98425196850393704" bottom="0.98425196850393704" header="0.51181102362204722" footer="0.51181102362204722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K54"/>
  <sheetViews>
    <sheetView view="pageBreakPreview" zoomScale="110" zoomScaleNormal="100" workbookViewId="0">
      <selection activeCell="A39" sqref="A39:H39"/>
    </sheetView>
  </sheetViews>
  <sheetFormatPr defaultRowHeight="12.75" x14ac:dyDescent="0.2"/>
  <cols>
    <col min="1" max="16384" width="9.140625" style="52"/>
  </cols>
  <sheetData>
    <row r="1" spans="1:11" ht="12.75" customHeight="1" x14ac:dyDescent="0.2">
      <c r="A1" s="272" t="s">
        <v>197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</row>
    <row r="2" spans="1:11" ht="12.75" customHeight="1" x14ac:dyDescent="0.2">
      <c r="A2" s="278" t="s">
        <v>6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</row>
    <row r="3" spans="1:11" x14ac:dyDescent="0.2">
      <c r="A3" s="280" t="s">
        <v>7</v>
      </c>
      <c r="B3" s="280"/>
      <c r="C3" s="280"/>
      <c r="D3" s="280"/>
      <c r="E3" s="280"/>
      <c r="F3" s="280"/>
      <c r="G3" s="280"/>
      <c r="H3" s="280"/>
      <c r="I3" s="280"/>
      <c r="J3" s="280"/>
      <c r="K3" s="280"/>
    </row>
    <row r="4" spans="1:11" ht="33.75" x14ac:dyDescent="0.2">
      <c r="A4" s="274" t="s">
        <v>59</v>
      </c>
      <c r="B4" s="274"/>
      <c r="C4" s="274"/>
      <c r="D4" s="274"/>
      <c r="E4" s="274"/>
      <c r="F4" s="274"/>
      <c r="G4" s="274"/>
      <c r="H4" s="274"/>
      <c r="I4" s="66" t="s">
        <v>279</v>
      </c>
      <c r="J4" s="67" t="s">
        <v>319</v>
      </c>
      <c r="K4" s="67" t="s">
        <v>320</v>
      </c>
    </row>
    <row r="5" spans="1:11" x14ac:dyDescent="0.2">
      <c r="A5" s="279">
        <v>1</v>
      </c>
      <c r="B5" s="279"/>
      <c r="C5" s="279"/>
      <c r="D5" s="279"/>
      <c r="E5" s="279"/>
      <c r="F5" s="279"/>
      <c r="G5" s="279"/>
      <c r="H5" s="279"/>
      <c r="I5" s="72">
        <v>2</v>
      </c>
      <c r="J5" s="73" t="s">
        <v>283</v>
      </c>
      <c r="K5" s="73" t="s">
        <v>284</v>
      </c>
    </row>
    <row r="6" spans="1:11" x14ac:dyDescent="0.2">
      <c r="A6" s="230" t="s">
        <v>156</v>
      </c>
      <c r="B6" s="241"/>
      <c r="C6" s="241"/>
      <c r="D6" s="241"/>
      <c r="E6" s="241"/>
      <c r="F6" s="241"/>
      <c r="G6" s="241"/>
      <c r="H6" s="241"/>
      <c r="I6" s="276"/>
      <c r="J6" s="276"/>
      <c r="K6" s="277"/>
    </row>
    <row r="7" spans="1:11" x14ac:dyDescent="0.2">
      <c r="A7" s="214" t="s">
        <v>199</v>
      </c>
      <c r="B7" s="215"/>
      <c r="C7" s="215"/>
      <c r="D7" s="215"/>
      <c r="E7" s="215"/>
      <c r="F7" s="215"/>
      <c r="G7" s="215"/>
      <c r="H7" s="215"/>
      <c r="I7" s="1">
        <v>1</v>
      </c>
      <c r="J7" s="5"/>
      <c r="K7" s="7"/>
    </row>
    <row r="8" spans="1:11" x14ac:dyDescent="0.2">
      <c r="A8" s="214" t="s">
        <v>119</v>
      </c>
      <c r="B8" s="215"/>
      <c r="C8" s="215"/>
      <c r="D8" s="215"/>
      <c r="E8" s="215"/>
      <c r="F8" s="215"/>
      <c r="G8" s="215"/>
      <c r="H8" s="215"/>
      <c r="I8" s="1">
        <v>2</v>
      </c>
      <c r="J8" s="5"/>
      <c r="K8" s="7"/>
    </row>
    <row r="9" spans="1:11" x14ac:dyDescent="0.2">
      <c r="A9" s="214" t="s">
        <v>120</v>
      </c>
      <c r="B9" s="215"/>
      <c r="C9" s="215"/>
      <c r="D9" s="215"/>
      <c r="E9" s="215"/>
      <c r="F9" s="215"/>
      <c r="G9" s="215"/>
      <c r="H9" s="215"/>
      <c r="I9" s="1">
        <v>3</v>
      </c>
      <c r="J9" s="5"/>
      <c r="K9" s="7"/>
    </row>
    <row r="10" spans="1:11" x14ac:dyDescent="0.2">
      <c r="A10" s="214" t="s">
        <v>121</v>
      </c>
      <c r="B10" s="215"/>
      <c r="C10" s="215"/>
      <c r="D10" s="215"/>
      <c r="E10" s="215"/>
      <c r="F10" s="215"/>
      <c r="G10" s="215"/>
      <c r="H10" s="215"/>
      <c r="I10" s="1">
        <v>4</v>
      </c>
      <c r="J10" s="5"/>
      <c r="K10" s="7"/>
    </row>
    <row r="11" spans="1:11" x14ac:dyDescent="0.2">
      <c r="A11" s="214" t="s">
        <v>122</v>
      </c>
      <c r="B11" s="215"/>
      <c r="C11" s="215"/>
      <c r="D11" s="215"/>
      <c r="E11" s="215"/>
      <c r="F11" s="215"/>
      <c r="G11" s="215"/>
      <c r="H11" s="215"/>
      <c r="I11" s="1">
        <v>5</v>
      </c>
      <c r="J11" s="5"/>
      <c r="K11" s="7"/>
    </row>
    <row r="12" spans="1:11" x14ac:dyDescent="0.2">
      <c r="A12" s="224" t="s">
        <v>198</v>
      </c>
      <c r="B12" s="225"/>
      <c r="C12" s="225"/>
      <c r="D12" s="225"/>
      <c r="E12" s="225"/>
      <c r="F12" s="225"/>
      <c r="G12" s="225"/>
      <c r="H12" s="225"/>
      <c r="I12" s="1">
        <v>6</v>
      </c>
      <c r="J12" s="64">
        <f>SUM(J7:J11)</f>
        <v>0</v>
      </c>
      <c r="K12" s="53">
        <f>SUM(K7:K11)</f>
        <v>0</v>
      </c>
    </row>
    <row r="13" spans="1:11" x14ac:dyDescent="0.2">
      <c r="A13" s="214" t="s">
        <v>123</v>
      </c>
      <c r="B13" s="215"/>
      <c r="C13" s="215"/>
      <c r="D13" s="215"/>
      <c r="E13" s="215"/>
      <c r="F13" s="215"/>
      <c r="G13" s="215"/>
      <c r="H13" s="215"/>
      <c r="I13" s="1">
        <v>7</v>
      </c>
      <c r="J13" s="5"/>
      <c r="K13" s="7"/>
    </row>
    <row r="14" spans="1:11" x14ac:dyDescent="0.2">
      <c r="A14" s="214" t="s">
        <v>124</v>
      </c>
      <c r="B14" s="215"/>
      <c r="C14" s="215"/>
      <c r="D14" s="215"/>
      <c r="E14" s="215"/>
      <c r="F14" s="215"/>
      <c r="G14" s="215"/>
      <c r="H14" s="215"/>
      <c r="I14" s="1">
        <v>8</v>
      </c>
      <c r="J14" s="5"/>
      <c r="K14" s="7"/>
    </row>
    <row r="15" spans="1:11" x14ac:dyDescent="0.2">
      <c r="A15" s="214" t="s">
        <v>125</v>
      </c>
      <c r="B15" s="215"/>
      <c r="C15" s="215"/>
      <c r="D15" s="215"/>
      <c r="E15" s="215"/>
      <c r="F15" s="215"/>
      <c r="G15" s="215"/>
      <c r="H15" s="215"/>
      <c r="I15" s="1">
        <v>9</v>
      </c>
      <c r="J15" s="5"/>
      <c r="K15" s="7"/>
    </row>
    <row r="16" spans="1:11" x14ac:dyDescent="0.2">
      <c r="A16" s="214" t="s">
        <v>126</v>
      </c>
      <c r="B16" s="215"/>
      <c r="C16" s="215"/>
      <c r="D16" s="215"/>
      <c r="E16" s="215"/>
      <c r="F16" s="215"/>
      <c r="G16" s="215"/>
      <c r="H16" s="215"/>
      <c r="I16" s="1">
        <v>10</v>
      </c>
      <c r="J16" s="5"/>
      <c r="K16" s="7"/>
    </row>
    <row r="17" spans="1:11" x14ac:dyDescent="0.2">
      <c r="A17" s="214" t="s">
        <v>127</v>
      </c>
      <c r="B17" s="215"/>
      <c r="C17" s="215"/>
      <c r="D17" s="215"/>
      <c r="E17" s="215"/>
      <c r="F17" s="215"/>
      <c r="G17" s="215"/>
      <c r="H17" s="215"/>
      <c r="I17" s="1">
        <v>11</v>
      </c>
      <c r="J17" s="5"/>
      <c r="K17" s="7"/>
    </row>
    <row r="18" spans="1:11" x14ac:dyDescent="0.2">
      <c r="A18" s="214" t="s">
        <v>128</v>
      </c>
      <c r="B18" s="215"/>
      <c r="C18" s="215"/>
      <c r="D18" s="215"/>
      <c r="E18" s="215"/>
      <c r="F18" s="215"/>
      <c r="G18" s="215"/>
      <c r="H18" s="215"/>
      <c r="I18" s="1">
        <v>12</v>
      </c>
      <c r="J18" s="5"/>
      <c r="K18" s="7"/>
    </row>
    <row r="19" spans="1:11" x14ac:dyDescent="0.2">
      <c r="A19" s="224" t="s">
        <v>47</v>
      </c>
      <c r="B19" s="225"/>
      <c r="C19" s="225"/>
      <c r="D19" s="225"/>
      <c r="E19" s="225"/>
      <c r="F19" s="225"/>
      <c r="G19" s="225"/>
      <c r="H19" s="225"/>
      <c r="I19" s="1">
        <v>13</v>
      </c>
      <c r="J19" s="64">
        <f>SUM(J13:J18)</f>
        <v>0</v>
      </c>
      <c r="K19" s="53">
        <f>SUM(K13:K18)</f>
        <v>0</v>
      </c>
    </row>
    <row r="20" spans="1:11" x14ac:dyDescent="0.2">
      <c r="A20" s="224" t="s">
        <v>108</v>
      </c>
      <c r="B20" s="283"/>
      <c r="C20" s="283"/>
      <c r="D20" s="283"/>
      <c r="E20" s="283"/>
      <c r="F20" s="283"/>
      <c r="G20" s="283"/>
      <c r="H20" s="284"/>
      <c r="I20" s="1">
        <v>14</v>
      </c>
      <c r="J20" s="64">
        <f>IF(J12&gt;J19,J12-J19,0)</f>
        <v>0</v>
      </c>
      <c r="K20" s="53">
        <f>IF(K12&gt;K19,K12-K19,0)</f>
        <v>0</v>
      </c>
    </row>
    <row r="21" spans="1:11" x14ac:dyDescent="0.2">
      <c r="A21" s="227" t="s">
        <v>109</v>
      </c>
      <c r="B21" s="281"/>
      <c r="C21" s="281"/>
      <c r="D21" s="281"/>
      <c r="E21" s="281"/>
      <c r="F21" s="281"/>
      <c r="G21" s="281"/>
      <c r="H21" s="282"/>
      <c r="I21" s="1">
        <v>15</v>
      </c>
      <c r="J21" s="64">
        <f>IF(J19&gt;J12,J19-J12,0)</f>
        <v>0</v>
      </c>
      <c r="K21" s="53">
        <f>IF(K19&gt;K12,K19-K12,0)</f>
        <v>0</v>
      </c>
    </row>
    <row r="22" spans="1:11" x14ac:dyDescent="0.2">
      <c r="A22" s="230" t="s">
        <v>159</v>
      </c>
      <c r="B22" s="241"/>
      <c r="C22" s="241"/>
      <c r="D22" s="241"/>
      <c r="E22" s="241"/>
      <c r="F22" s="241"/>
      <c r="G22" s="241"/>
      <c r="H22" s="241"/>
      <c r="I22" s="276"/>
      <c r="J22" s="276"/>
      <c r="K22" s="277"/>
    </row>
    <row r="23" spans="1:11" x14ac:dyDescent="0.2">
      <c r="A23" s="214" t="s">
        <v>165</v>
      </c>
      <c r="B23" s="215"/>
      <c r="C23" s="215"/>
      <c r="D23" s="215"/>
      <c r="E23" s="215"/>
      <c r="F23" s="215"/>
      <c r="G23" s="215"/>
      <c r="H23" s="215"/>
      <c r="I23" s="1">
        <v>16</v>
      </c>
      <c r="J23" s="5"/>
      <c r="K23" s="7"/>
    </row>
    <row r="24" spans="1:11" x14ac:dyDescent="0.2">
      <c r="A24" s="214" t="s">
        <v>166</v>
      </c>
      <c r="B24" s="215"/>
      <c r="C24" s="215"/>
      <c r="D24" s="215"/>
      <c r="E24" s="215"/>
      <c r="F24" s="215"/>
      <c r="G24" s="215"/>
      <c r="H24" s="215"/>
      <c r="I24" s="1">
        <v>17</v>
      </c>
      <c r="J24" s="5"/>
      <c r="K24" s="7"/>
    </row>
    <row r="25" spans="1:11" x14ac:dyDescent="0.2">
      <c r="A25" s="214" t="s">
        <v>321</v>
      </c>
      <c r="B25" s="215"/>
      <c r="C25" s="215"/>
      <c r="D25" s="215"/>
      <c r="E25" s="215"/>
      <c r="F25" s="215"/>
      <c r="G25" s="215"/>
      <c r="H25" s="215"/>
      <c r="I25" s="1">
        <v>18</v>
      </c>
      <c r="J25" s="5"/>
      <c r="K25" s="7"/>
    </row>
    <row r="26" spans="1:11" x14ac:dyDescent="0.2">
      <c r="A26" s="214" t="s">
        <v>322</v>
      </c>
      <c r="B26" s="215"/>
      <c r="C26" s="215"/>
      <c r="D26" s="215"/>
      <c r="E26" s="215"/>
      <c r="F26" s="215"/>
      <c r="G26" s="215"/>
      <c r="H26" s="215"/>
      <c r="I26" s="1">
        <v>19</v>
      </c>
      <c r="J26" s="5"/>
      <c r="K26" s="7"/>
    </row>
    <row r="27" spans="1:11" x14ac:dyDescent="0.2">
      <c r="A27" s="214" t="s">
        <v>167</v>
      </c>
      <c r="B27" s="215"/>
      <c r="C27" s="215"/>
      <c r="D27" s="215"/>
      <c r="E27" s="215"/>
      <c r="F27" s="215"/>
      <c r="G27" s="215"/>
      <c r="H27" s="215"/>
      <c r="I27" s="1">
        <v>20</v>
      </c>
      <c r="J27" s="5"/>
      <c r="K27" s="7"/>
    </row>
    <row r="28" spans="1:11" x14ac:dyDescent="0.2">
      <c r="A28" s="224" t="s">
        <v>114</v>
      </c>
      <c r="B28" s="225"/>
      <c r="C28" s="225"/>
      <c r="D28" s="225"/>
      <c r="E28" s="225"/>
      <c r="F28" s="225"/>
      <c r="G28" s="225"/>
      <c r="H28" s="225"/>
      <c r="I28" s="1">
        <v>21</v>
      </c>
      <c r="J28" s="64">
        <f>SUM(J23:J27)</f>
        <v>0</v>
      </c>
      <c r="K28" s="53">
        <f>SUM(K23:K27)</f>
        <v>0</v>
      </c>
    </row>
    <row r="29" spans="1:11" x14ac:dyDescent="0.2">
      <c r="A29" s="214" t="s">
        <v>2</v>
      </c>
      <c r="B29" s="215"/>
      <c r="C29" s="215"/>
      <c r="D29" s="215"/>
      <c r="E29" s="215"/>
      <c r="F29" s="215"/>
      <c r="G29" s="215"/>
      <c r="H29" s="215"/>
      <c r="I29" s="1">
        <v>22</v>
      </c>
      <c r="J29" s="5"/>
      <c r="K29" s="7"/>
    </row>
    <row r="30" spans="1:11" x14ac:dyDescent="0.2">
      <c r="A30" s="214" t="s">
        <v>3</v>
      </c>
      <c r="B30" s="215"/>
      <c r="C30" s="215"/>
      <c r="D30" s="215"/>
      <c r="E30" s="215"/>
      <c r="F30" s="215"/>
      <c r="G30" s="215"/>
      <c r="H30" s="215"/>
      <c r="I30" s="1">
        <v>23</v>
      </c>
      <c r="J30" s="5"/>
      <c r="K30" s="7"/>
    </row>
    <row r="31" spans="1:11" x14ac:dyDescent="0.2">
      <c r="A31" s="214" t="s">
        <v>4</v>
      </c>
      <c r="B31" s="215"/>
      <c r="C31" s="215"/>
      <c r="D31" s="215"/>
      <c r="E31" s="215"/>
      <c r="F31" s="215"/>
      <c r="G31" s="215"/>
      <c r="H31" s="215"/>
      <c r="I31" s="1">
        <v>24</v>
      </c>
      <c r="J31" s="5"/>
      <c r="K31" s="7"/>
    </row>
    <row r="32" spans="1:11" x14ac:dyDescent="0.2">
      <c r="A32" s="224" t="s">
        <v>48</v>
      </c>
      <c r="B32" s="225"/>
      <c r="C32" s="225"/>
      <c r="D32" s="225"/>
      <c r="E32" s="225"/>
      <c r="F32" s="225"/>
      <c r="G32" s="225"/>
      <c r="H32" s="225"/>
      <c r="I32" s="1">
        <v>25</v>
      </c>
      <c r="J32" s="64">
        <f>SUM(J29:J31)</f>
        <v>0</v>
      </c>
      <c r="K32" s="53">
        <f>SUM(K29:K31)</f>
        <v>0</v>
      </c>
    </row>
    <row r="33" spans="1:11" x14ac:dyDescent="0.2">
      <c r="A33" s="224" t="s">
        <v>110</v>
      </c>
      <c r="B33" s="225"/>
      <c r="C33" s="225"/>
      <c r="D33" s="225"/>
      <c r="E33" s="225"/>
      <c r="F33" s="225"/>
      <c r="G33" s="225"/>
      <c r="H33" s="225"/>
      <c r="I33" s="1">
        <v>26</v>
      </c>
      <c r="J33" s="64">
        <f>IF(J28&gt;J32,J28-J32,0)</f>
        <v>0</v>
      </c>
      <c r="K33" s="53">
        <f>IF(K28&gt;K32,K28-K32,0)</f>
        <v>0</v>
      </c>
    </row>
    <row r="34" spans="1:11" x14ac:dyDescent="0.2">
      <c r="A34" s="224" t="s">
        <v>111</v>
      </c>
      <c r="B34" s="225"/>
      <c r="C34" s="225"/>
      <c r="D34" s="225"/>
      <c r="E34" s="225"/>
      <c r="F34" s="225"/>
      <c r="G34" s="225"/>
      <c r="H34" s="225"/>
      <c r="I34" s="1">
        <v>27</v>
      </c>
      <c r="J34" s="64">
        <f>IF(J32&gt;J28,J32-J28,0)</f>
        <v>0</v>
      </c>
      <c r="K34" s="53">
        <f>IF(K32&gt;K28,K32-K28,0)</f>
        <v>0</v>
      </c>
    </row>
    <row r="35" spans="1:11" x14ac:dyDescent="0.2">
      <c r="A35" s="230" t="s">
        <v>160</v>
      </c>
      <c r="B35" s="241"/>
      <c r="C35" s="241"/>
      <c r="D35" s="241"/>
      <c r="E35" s="241"/>
      <c r="F35" s="241"/>
      <c r="G35" s="241"/>
      <c r="H35" s="241"/>
      <c r="I35" s="276">
        <v>0</v>
      </c>
      <c r="J35" s="276"/>
      <c r="K35" s="277"/>
    </row>
    <row r="36" spans="1:11" x14ac:dyDescent="0.2">
      <c r="A36" s="214" t="s">
        <v>174</v>
      </c>
      <c r="B36" s="215"/>
      <c r="C36" s="215"/>
      <c r="D36" s="215"/>
      <c r="E36" s="215"/>
      <c r="F36" s="215"/>
      <c r="G36" s="215"/>
      <c r="H36" s="215"/>
      <c r="I36" s="1">
        <v>28</v>
      </c>
      <c r="J36" s="5"/>
      <c r="K36" s="7"/>
    </row>
    <row r="37" spans="1:11" x14ac:dyDescent="0.2">
      <c r="A37" s="214" t="s">
        <v>29</v>
      </c>
      <c r="B37" s="215"/>
      <c r="C37" s="215"/>
      <c r="D37" s="215"/>
      <c r="E37" s="215"/>
      <c r="F37" s="215"/>
      <c r="G37" s="215"/>
      <c r="H37" s="215"/>
      <c r="I37" s="1">
        <v>29</v>
      </c>
      <c r="J37" s="5"/>
      <c r="K37" s="7"/>
    </row>
    <row r="38" spans="1:11" x14ac:dyDescent="0.2">
      <c r="A38" s="214" t="s">
        <v>30</v>
      </c>
      <c r="B38" s="215"/>
      <c r="C38" s="215"/>
      <c r="D38" s="215"/>
      <c r="E38" s="215"/>
      <c r="F38" s="215"/>
      <c r="G38" s="215"/>
      <c r="H38" s="215"/>
      <c r="I38" s="1">
        <v>30</v>
      </c>
      <c r="J38" s="5"/>
      <c r="K38" s="7"/>
    </row>
    <row r="39" spans="1:11" x14ac:dyDescent="0.2">
      <c r="A39" s="224" t="s">
        <v>49</v>
      </c>
      <c r="B39" s="225"/>
      <c r="C39" s="225"/>
      <c r="D39" s="225"/>
      <c r="E39" s="225"/>
      <c r="F39" s="225"/>
      <c r="G39" s="225"/>
      <c r="H39" s="225"/>
      <c r="I39" s="1">
        <v>31</v>
      </c>
      <c r="J39" s="64">
        <f>SUM(J36:J38)</f>
        <v>0</v>
      </c>
      <c r="K39" s="53">
        <f>SUM(K36:K38)</f>
        <v>0</v>
      </c>
    </row>
    <row r="40" spans="1:11" x14ac:dyDescent="0.2">
      <c r="A40" s="214" t="s">
        <v>31</v>
      </c>
      <c r="B40" s="215"/>
      <c r="C40" s="215"/>
      <c r="D40" s="215"/>
      <c r="E40" s="215"/>
      <c r="F40" s="215"/>
      <c r="G40" s="215"/>
      <c r="H40" s="215"/>
      <c r="I40" s="1">
        <v>32</v>
      </c>
      <c r="J40" s="5"/>
      <c r="K40" s="7"/>
    </row>
    <row r="41" spans="1:11" x14ac:dyDescent="0.2">
      <c r="A41" s="214" t="s">
        <v>32</v>
      </c>
      <c r="B41" s="215"/>
      <c r="C41" s="215"/>
      <c r="D41" s="215"/>
      <c r="E41" s="215"/>
      <c r="F41" s="215"/>
      <c r="G41" s="215"/>
      <c r="H41" s="215"/>
      <c r="I41" s="1">
        <v>33</v>
      </c>
      <c r="J41" s="5"/>
      <c r="K41" s="7"/>
    </row>
    <row r="42" spans="1:11" x14ac:dyDescent="0.2">
      <c r="A42" s="214" t="s">
        <v>33</v>
      </c>
      <c r="B42" s="215"/>
      <c r="C42" s="215"/>
      <c r="D42" s="215"/>
      <c r="E42" s="215"/>
      <c r="F42" s="215"/>
      <c r="G42" s="215"/>
      <c r="H42" s="215"/>
      <c r="I42" s="1">
        <v>34</v>
      </c>
      <c r="J42" s="5"/>
      <c r="K42" s="7"/>
    </row>
    <row r="43" spans="1:11" x14ac:dyDescent="0.2">
      <c r="A43" s="214" t="s">
        <v>34</v>
      </c>
      <c r="B43" s="215"/>
      <c r="C43" s="215"/>
      <c r="D43" s="215"/>
      <c r="E43" s="215"/>
      <c r="F43" s="215"/>
      <c r="G43" s="215"/>
      <c r="H43" s="215"/>
      <c r="I43" s="1">
        <v>35</v>
      </c>
      <c r="J43" s="5"/>
      <c r="K43" s="7"/>
    </row>
    <row r="44" spans="1:11" x14ac:dyDescent="0.2">
      <c r="A44" s="214" t="s">
        <v>35</v>
      </c>
      <c r="B44" s="215"/>
      <c r="C44" s="215"/>
      <c r="D44" s="215"/>
      <c r="E44" s="215"/>
      <c r="F44" s="215"/>
      <c r="G44" s="215"/>
      <c r="H44" s="215"/>
      <c r="I44" s="1">
        <v>36</v>
      </c>
      <c r="J44" s="5"/>
      <c r="K44" s="7"/>
    </row>
    <row r="45" spans="1:11" x14ac:dyDescent="0.2">
      <c r="A45" s="224" t="s">
        <v>148</v>
      </c>
      <c r="B45" s="225"/>
      <c r="C45" s="225"/>
      <c r="D45" s="225"/>
      <c r="E45" s="225"/>
      <c r="F45" s="225"/>
      <c r="G45" s="225"/>
      <c r="H45" s="225"/>
      <c r="I45" s="1">
        <v>37</v>
      </c>
      <c r="J45" s="64">
        <f>SUM(J40:J44)</f>
        <v>0</v>
      </c>
      <c r="K45" s="53">
        <f>SUM(K40:K44)</f>
        <v>0</v>
      </c>
    </row>
    <row r="46" spans="1:11" x14ac:dyDescent="0.2">
      <c r="A46" s="224" t="s">
        <v>162</v>
      </c>
      <c r="B46" s="225"/>
      <c r="C46" s="225"/>
      <c r="D46" s="225"/>
      <c r="E46" s="225"/>
      <c r="F46" s="225"/>
      <c r="G46" s="225"/>
      <c r="H46" s="225"/>
      <c r="I46" s="1">
        <v>38</v>
      </c>
      <c r="J46" s="64">
        <f>IF(J39&gt;J45,J39-J45,0)</f>
        <v>0</v>
      </c>
      <c r="K46" s="53">
        <f>IF(K39&gt;K45,K39-K45,0)</f>
        <v>0</v>
      </c>
    </row>
    <row r="47" spans="1:11" x14ac:dyDescent="0.2">
      <c r="A47" s="224" t="s">
        <v>163</v>
      </c>
      <c r="B47" s="225"/>
      <c r="C47" s="225"/>
      <c r="D47" s="225"/>
      <c r="E47" s="225"/>
      <c r="F47" s="225"/>
      <c r="G47" s="225"/>
      <c r="H47" s="225"/>
      <c r="I47" s="1">
        <v>39</v>
      </c>
      <c r="J47" s="64">
        <f>IF(J45&gt;J39,J45-J39,0)</f>
        <v>0</v>
      </c>
      <c r="K47" s="53">
        <f>IF(K45&gt;K39,K45-K39,0)</f>
        <v>0</v>
      </c>
    </row>
    <row r="48" spans="1:11" x14ac:dyDescent="0.2">
      <c r="A48" s="224" t="s">
        <v>149</v>
      </c>
      <c r="B48" s="225"/>
      <c r="C48" s="225"/>
      <c r="D48" s="225"/>
      <c r="E48" s="225"/>
      <c r="F48" s="225"/>
      <c r="G48" s="225"/>
      <c r="H48" s="225"/>
      <c r="I48" s="1">
        <v>40</v>
      </c>
      <c r="J48" s="64">
        <f>IF(J20-J21+J33-J34+J46-J47&gt;0,J20-J21+J33-J34+J46-J47,0)</f>
        <v>0</v>
      </c>
      <c r="K48" s="53">
        <f>IF(K20-K21+K33-K34+K46-K47&gt;0,K20-K21+K33-K34+K46-K47,0)</f>
        <v>0</v>
      </c>
    </row>
    <row r="49" spans="1:11" x14ac:dyDescent="0.2">
      <c r="A49" s="224" t="s">
        <v>15</v>
      </c>
      <c r="B49" s="225"/>
      <c r="C49" s="225"/>
      <c r="D49" s="225"/>
      <c r="E49" s="225"/>
      <c r="F49" s="225"/>
      <c r="G49" s="225"/>
      <c r="H49" s="225"/>
      <c r="I49" s="1">
        <v>41</v>
      </c>
      <c r="J49" s="64">
        <f>IF(J21-J20+J34-J33+J47-J46&gt;0,J21-J20+J34-J33+J47-J46,0)</f>
        <v>0</v>
      </c>
      <c r="K49" s="53">
        <f>IF(K21-K20+K34-K33+K47-K46&gt;0,K21-K20+K34-K33+K47-K46,0)</f>
        <v>0</v>
      </c>
    </row>
    <row r="50" spans="1:11" x14ac:dyDescent="0.2">
      <c r="A50" s="224" t="s">
        <v>161</v>
      </c>
      <c r="B50" s="225"/>
      <c r="C50" s="225"/>
      <c r="D50" s="225"/>
      <c r="E50" s="225"/>
      <c r="F50" s="225"/>
      <c r="G50" s="225"/>
      <c r="H50" s="225"/>
      <c r="I50" s="1">
        <v>42</v>
      </c>
      <c r="J50" s="5"/>
      <c r="K50" s="7"/>
    </row>
    <row r="51" spans="1:11" x14ac:dyDescent="0.2">
      <c r="A51" s="224" t="s">
        <v>175</v>
      </c>
      <c r="B51" s="225"/>
      <c r="C51" s="225"/>
      <c r="D51" s="225"/>
      <c r="E51" s="225"/>
      <c r="F51" s="225"/>
      <c r="G51" s="225"/>
      <c r="H51" s="225"/>
      <c r="I51" s="1">
        <v>43</v>
      </c>
      <c r="J51" s="5"/>
      <c r="K51" s="7"/>
    </row>
    <row r="52" spans="1:11" x14ac:dyDescent="0.2">
      <c r="A52" s="224" t="s">
        <v>176</v>
      </c>
      <c r="B52" s="225"/>
      <c r="C52" s="225"/>
      <c r="D52" s="225"/>
      <c r="E52" s="225"/>
      <c r="F52" s="225"/>
      <c r="G52" s="225"/>
      <c r="H52" s="225"/>
      <c r="I52" s="1">
        <v>44</v>
      </c>
      <c r="J52" s="5"/>
      <c r="K52" s="7"/>
    </row>
    <row r="53" spans="1:11" x14ac:dyDescent="0.2">
      <c r="A53" s="227" t="s">
        <v>177</v>
      </c>
      <c r="B53" s="228"/>
      <c r="C53" s="228"/>
      <c r="D53" s="228"/>
      <c r="E53" s="228"/>
      <c r="F53" s="228"/>
      <c r="G53" s="228"/>
      <c r="H53" s="228"/>
      <c r="I53" s="4">
        <v>45</v>
      </c>
      <c r="J53" s="65">
        <f>J50+J51-J52</f>
        <v>0</v>
      </c>
      <c r="K53" s="61">
        <f>K50+K51-K52</f>
        <v>0</v>
      </c>
    </row>
    <row r="54" spans="1:11" x14ac:dyDescent="0.2">
      <c r="A54" s="70"/>
      <c r="B54" s="71"/>
      <c r="C54" s="71"/>
      <c r="D54" s="71"/>
      <c r="E54" s="71"/>
      <c r="F54" s="71"/>
      <c r="G54" s="71"/>
      <c r="H54" s="71"/>
      <c r="I54" s="71"/>
      <c r="J54" s="71"/>
      <c r="K54" s="71"/>
    </row>
  </sheetData>
  <mergeCells count="53">
    <mergeCell ref="A53:H53"/>
    <mergeCell ref="A48:H48"/>
    <mergeCell ref="A49:H49"/>
    <mergeCell ref="A50:H50"/>
    <mergeCell ref="A51:H51"/>
    <mergeCell ref="A45:H45"/>
    <mergeCell ref="A46:H46"/>
    <mergeCell ref="A47:H47"/>
    <mergeCell ref="A52:H52"/>
    <mergeCell ref="A41:H41"/>
    <mergeCell ref="A42:H42"/>
    <mergeCell ref="A43:H43"/>
    <mergeCell ref="A44:H44"/>
    <mergeCell ref="A37:H37"/>
    <mergeCell ref="A38:H38"/>
    <mergeCell ref="A39:H39"/>
    <mergeCell ref="A40:H40"/>
    <mergeCell ref="A33:H33"/>
    <mergeCell ref="A34:H34"/>
    <mergeCell ref="A35:K35"/>
    <mergeCell ref="A36:H36"/>
    <mergeCell ref="A29:H29"/>
    <mergeCell ref="A30:H30"/>
    <mergeCell ref="A31:H31"/>
    <mergeCell ref="A32:H32"/>
    <mergeCell ref="A25:H25"/>
    <mergeCell ref="A26:H26"/>
    <mergeCell ref="A27:H27"/>
    <mergeCell ref="A28:H28"/>
    <mergeCell ref="A21:H21"/>
    <mergeCell ref="A22:K22"/>
    <mergeCell ref="A23:H23"/>
    <mergeCell ref="A24:H24"/>
    <mergeCell ref="A17:H17"/>
    <mergeCell ref="A18:H18"/>
    <mergeCell ref="A19:H19"/>
    <mergeCell ref="A20:H20"/>
    <mergeCell ref="A13:H13"/>
    <mergeCell ref="A14:H14"/>
    <mergeCell ref="A15:H15"/>
    <mergeCell ref="A16:H16"/>
    <mergeCell ref="A11:H11"/>
    <mergeCell ref="A12:H12"/>
    <mergeCell ref="A1:K1"/>
    <mergeCell ref="A2:K2"/>
    <mergeCell ref="A4:H4"/>
    <mergeCell ref="A9:H9"/>
    <mergeCell ref="A10:H10"/>
    <mergeCell ref="A5:H5"/>
    <mergeCell ref="A6:K6"/>
    <mergeCell ref="A7:H7"/>
    <mergeCell ref="A8:H8"/>
    <mergeCell ref="A3:K3"/>
  </mergeCells>
  <phoneticPr fontId="3" type="noConversion"/>
  <dataValidations count="3">
    <dataValidation type="whole" operator="notEqual" allowBlank="1" showInputMessage="1" showErrorMessage="1" errorTitle="Pogrešan unos" error="Mogu se unijeti samo cjelobrojne pozitivne vrijednosti." sqref="J53:K53">
      <formula1>9999999999</formula1>
    </dataValidation>
    <dataValidation type="whole" operator="notEqual" allowBlank="1" showInputMessage="1" showErrorMessage="1" errorTitle="Pogrešan unos" error="Mogu se unijeti samo cjelobrojne vrijednosti." sqref="J50:K52 J7:K11 J13:K18 J23:K27 J29:K31 J36:K38 J40:K44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12:K12 J19:K22 J28:K28 J32:K35 J39:K39 J45:K49">
      <formula1>0</formula1>
    </dataValidation>
  </dataValidations>
  <pageMargins left="0.75" right="0.75" top="1" bottom="1" header="0.5" footer="0.5"/>
  <pageSetup paperSize="9" scale="8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L25"/>
  <sheetViews>
    <sheetView view="pageBreakPreview" zoomScale="125" zoomScaleNormal="100" workbookViewId="0">
      <selection sqref="A1:K1"/>
    </sheetView>
  </sheetViews>
  <sheetFormatPr defaultRowHeight="12.75" x14ac:dyDescent="0.2"/>
  <cols>
    <col min="1" max="4" width="9.140625" style="76"/>
    <col min="5" max="5" width="10.140625" style="76" bestFit="1" customWidth="1"/>
    <col min="6" max="9" width="9.140625" style="76"/>
    <col min="10" max="11" width="9.5703125" style="76" bestFit="1" customWidth="1"/>
    <col min="12" max="16384" width="9.140625" style="76"/>
  </cols>
  <sheetData>
    <row r="1" spans="1:12" x14ac:dyDescent="0.2">
      <c r="A1" s="291" t="s">
        <v>281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75"/>
    </row>
    <row r="2" spans="1:12" ht="15.75" x14ac:dyDescent="0.2">
      <c r="A2" s="42"/>
      <c r="B2" s="74"/>
      <c r="C2" s="301" t="s">
        <v>282</v>
      </c>
      <c r="D2" s="301"/>
      <c r="E2" s="77">
        <v>42856</v>
      </c>
      <c r="F2" s="43" t="s">
        <v>250</v>
      </c>
      <c r="G2" s="302">
        <v>43220</v>
      </c>
      <c r="H2" s="303"/>
      <c r="I2" s="74"/>
      <c r="J2" s="74"/>
      <c r="K2" s="74"/>
      <c r="L2" s="78"/>
    </row>
    <row r="3" spans="1:12" ht="23.25" x14ac:dyDescent="0.2">
      <c r="A3" s="304" t="s">
        <v>59</v>
      </c>
      <c r="B3" s="304"/>
      <c r="C3" s="304"/>
      <c r="D3" s="304"/>
      <c r="E3" s="304"/>
      <c r="F3" s="304"/>
      <c r="G3" s="304"/>
      <c r="H3" s="304"/>
      <c r="I3" s="81" t="s">
        <v>305</v>
      </c>
      <c r="J3" s="82" t="s">
        <v>150</v>
      </c>
      <c r="K3" s="82" t="s">
        <v>151</v>
      </c>
    </row>
    <row r="4" spans="1:12" x14ac:dyDescent="0.2">
      <c r="A4" s="305">
        <v>1</v>
      </c>
      <c r="B4" s="305"/>
      <c r="C4" s="305"/>
      <c r="D4" s="305"/>
      <c r="E4" s="305"/>
      <c r="F4" s="305"/>
      <c r="G4" s="305"/>
      <c r="H4" s="305"/>
      <c r="I4" s="84">
        <v>2</v>
      </c>
      <c r="J4" s="83" t="s">
        <v>283</v>
      </c>
      <c r="K4" s="83" t="s">
        <v>284</v>
      </c>
    </row>
    <row r="5" spans="1:12" x14ac:dyDescent="0.2">
      <c r="A5" s="293" t="s">
        <v>285</v>
      </c>
      <c r="B5" s="294"/>
      <c r="C5" s="294"/>
      <c r="D5" s="294"/>
      <c r="E5" s="294"/>
      <c r="F5" s="294"/>
      <c r="G5" s="294"/>
      <c r="H5" s="294"/>
      <c r="I5" s="44">
        <v>1</v>
      </c>
      <c r="J5" s="141">
        <v>149874600</v>
      </c>
      <c r="K5" s="139">
        <v>149874600</v>
      </c>
    </row>
    <row r="6" spans="1:12" x14ac:dyDescent="0.2">
      <c r="A6" s="293" t="s">
        <v>286</v>
      </c>
      <c r="B6" s="294"/>
      <c r="C6" s="294"/>
      <c r="D6" s="294"/>
      <c r="E6" s="294"/>
      <c r="F6" s="294"/>
      <c r="G6" s="294"/>
      <c r="H6" s="294"/>
      <c r="I6" s="44">
        <v>2</v>
      </c>
      <c r="J6" s="142">
        <v>0</v>
      </c>
      <c r="K6" s="140"/>
    </row>
    <row r="7" spans="1:12" x14ac:dyDescent="0.2">
      <c r="A7" s="293" t="s">
        <v>287</v>
      </c>
      <c r="B7" s="294"/>
      <c r="C7" s="294"/>
      <c r="D7" s="294"/>
      <c r="E7" s="294"/>
      <c r="F7" s="294"/>
      <c r="G7" s="294"/>
      <c r="H7" s="294"/>
      <c r="I7" s="44">
        <v>3</v>
      </c>
      <c r="J7" s="142">
        <v>5767211</v>
      </c>
      <c r="K7" s="140">
        <v>5696934</v>
      </c>
    </row>
    <row r="8" spans="1:12" x14ac:dyDescent="0.2">
      <c r="A8" s="293" t="s">
        <v>288</v>
      </c>
      <c r="B8" s="294"/>
      <c r="C8" s="294"/>
      <c r="D8" s="294"/>
      <c r="E8" s="294"/>
      <c r="F8" s="294"/>
      <c r="G8" s="294"/>
      <c r="H8" s="294"/>
      <c r="I8" s="44">
        <v>4</v>
      </c>
      <c r="J8" s="142">
        <v>2480704</v>
      </c>
      <c r="K8" s="140">
        <v>3034365</v>
      </c>
    </row>
    <row r="9" spans="1:12" x14ac:dyDescent="0.2">
      <c r="A9" s="293" t="s">
        <v>289</v>
      </c>
      <c r="B9" s="294"/>
      <c r="C9" s="294"/>
      <c r="D9" s="294"/>
      <c r="E9" s="294"/>
      <c r="F9" s="294"/>
      <c r="G9" s="294"/>
      <c r="H9" s="294"/>
      <c r="I9" s="44">
        <v>5</v>
      </c>
      <c r="J9" s="142">
        <v>738214</v>
      </c>
      <c r="K9" s="140">
        <v>-2890422</v>
      </c>
    </row>
    <row r="10" spans="1:12" x14ac:dyDescent="0.2">
      <c r="A10" s="293" t="s">
        <v>290</v>
      </c>
      <c r="B10" s="294"/>
      <c r="C10" s="294"/>
      <c r="D10" s="294"/>
      <c r="E10" s="294"/>
      <c r="F10" s="294"/>
      <c r="G10" s="294"/>
      <c r="H10" s="294"/>
      <c r="I10" s="44">
        <v>6</v>
      </c>
      <c r="J10" s="7">
        <v>0</v>
      </c>
      <c r="K10" s="46">
        <v>0</v>
      </c>
    </row>
    <row r="11" spans="1:12" x14ac:dyDescent="0.2">
      <c r="A11" s="293" t="s">
        <v>291</v>
      </c>
      <c r="B11" s="294"/>
      <c r="C11" s="294"/>
      <c r="D11" s="294"/>
      <c r="E11" s="294"/>
      <c r="F11" s="294"/>
      <c r="G11" s="294"/>
      <c r="H11" s="294"/>
      <c r="I11" s="44">
        <v>7</v>
      </c>
      <c r="J11" s="7">
        <v>0</v>
      </c>
      <c r="K11" s="46">
        <v>0</v>
      </c>
    </row>
    <row r="12" spans="1:12" x14ac:dyDescent="0.2">
      <c r="A12" s="293" t="s">
        <v>292</v>
      </c>
      <c r="B12" s="294"/>
      <c r="C12" s="294"/>
      <c r="D12" s="294"/>
      <c r="E12" s="294"/>
      <c r="F12" s="294"/>
      <c r="G12" s="294"/>
      <c r="H12" s="294"/>
      <c r="I12" s="44">
        <v>8</v>
      </c>
      <c r="J12" s="7">
        <v>0</v>
      </c>
      <c r="K12" s="46">
        <v>0</v>
      </c>
    </row>
    <row r="13" spans="1:12" x14ac:dyDescent="0.2">
      <c r="A13" s="293" t="s">
        <v>293</v>
      </c>
      <c r="B13" s="294"/>
      <c r="C13" s="294"/>
      <c r="D13" s="294"/>
      <c r="E13" s="294"/>
      <c r="F13" s="294"/>
      <c r="G13" s="294"/>
      <c r="H13" s="294"/>
      <c r="I13" s="44">
        <v>9</v>
      </c>
      <c r="J13" s="7">
        <v>0</v>
      </c>
      <c r="K13" s="46">
        <v>0</v>
      </c>
    </row>
    <row r="14" spans="1:12" x14ac:dyDescent="0.2">
      <c r="A14" s="295" t="s">
        <v>294</v>
      </c>
      <c r="B14" s="296"/>
      <c r="C14" s="296"/>
      <c r="D14" s="296"/>
      <c r="E14" s="296"/>
      <c r="F14" s="296"/>
      <c r="G14" s="296"/>
      <c r="H14" s="296"/>
      <c r="I14" s="44">
        <v>10</v>
      </c>
      <c r="J14" s="53">
        <f>SUM(J5:J13)</f>
        <v>158860729</v>
      </c>
      <c r="K14" s="79">
        <f>SUM(K5:K13)</f>
        <v>155715477</v>
      </c>
    </row>
    <row r="15" spans="1:12" x14ac:dyDescent="0.2">
      <c r="A15" s="293" t="s">
        <v>295</v>
      </c>
      <c r="B15" s="294"/>
      <c r="C15" s="294"/>
      <c r="D15" s="294"/>
      <c r="E15" s="294"/>
      <c r="F15" s="294"/>
      <c r="G15" s="294"/>
      <c r="H15" s="294"/>
      <c r="I15" s="44">
        <v>11</v>
      </c>
      <c r="J15" s="7">
        <v>0</v>
      </c>
      <c r="K15" s="46"/>
    </row>
    <row r="16" spans="1:12" x14ac:dyDescent="0.2">
      <c r="A16" s="293" t="s">
        <v>296</v>
      </c>
      <c r="B16" s="294"/>
      <c r="C16" s="294"/>
      <c r="D16" s="294"/>
      <c r="E16" s="294"/>
      <c r="F16" s="294"/>
      <c r="G16" s="294"/>
      <c r="H16" s="294"/>
      <c r="I16" s="44">
        <v>12</v>
      </c>
      <c r="J16" s="7">
        <v>0</v>
      </c>
      <c r="K16" s="46"/>
    </row>
    <row r="17" spans="1:11" x14ac:dyDescent="0.2">
      <c r="A17" s="293" t="s">
        <v>297</v>
      </c>
      <c r="B17" s="294"/>
      <c r="C17" s="294"/>
      <c r="D17" s="294"/>
      <c r="E17" s="294"/>
      <c r="F17" s="294"/>
      <c r="G17" s="294"/>
      <c r="H17" s="294"/>
      <c r="I17" s="44">
        <v>13</v>
      </c>
      <c r="J17" s="7">
        <v>0</v>
      </c>
      <c r="K17" s="46"/>
    </row>
    <row r="18" spans="1:11" x14ac:dyDescent="0.2">
      <c r="A18" s="293" t="s">
        <v>298</v>
      </c>
      <c r="B18" s="294"/>
      <c r="C18" s="294"/>
      <c r="D18" s="294"/>
      <c r="E18" s="294"/>
      <c r="F18" s="294"/>
      <c r="G18" s="294"/>
      <c r="H18" s="294"/>
      <c r="I18" s="44">
        <v>14</v>
      </c>
      <c r="J18" s="7">
        <v>0</v>
      </c>
      <c r="K18" s="46"/>
    </row>
    <row r="19" spans="1:11" x14ac:dyDescent="0.2">
      <c r="A19" s="293" t="s">
        <v>299</v>
      </c>
      <c r="B19" s="294"/>
      <c r="C19" s="294"/>
      <c r="D19" s="294"/>
      <c r="E19" s="294"/>
      <c r="F19" s="294"/>
      <c r="G19" s="294"/>
      <c r="H19" s="294"/>
      <c r="I19" s="44">
        <v>15</v>
      </c>
      <c r="J19" s="7">
        <v>0</v>
      </c>
      <c r="K19" s="46"/>
    </row>
    <row r="20" spans="1:11" x14ac:dyDescent="0.2">
      <c r="A20" s="293" t="s">
        <v>300</v>
      </c>
      <c r="B20" s="294"/>
      <c r="C20" s="294"/>
      <c r="D20" s="294"/>
      <c r="E20" s="294"/>
      <c r="F20" s="294"/>
      <c r="G20" s="294"/>
      <c r="H20" s="294"/>
      <c r="I20" s="44">
        <v>16</v>
      </c>
      <c r="J20" s="142">
        <v>738214</v>
      </c>
      <c r="K20" s="140">
        <v>-2890422</v>
      </c>
    </row>
    <row r="21" spans="1:11" x14ac:dyDescent="0.2">
      <c r="A21" s="295" t="s">
        <v>301</v>
      </c>
      <c r="B21" s="296"/>
      <c r="C21" s="296"/>
      <c r="D21" s="296"/>
      <c r="E21" s="296"/>
      <c r="F21" s="296"/>
      <c r="G21" s="296"/>
      <c r="H21" s="296"/>
      <c r="I21" s="44">
        <v>17</v>
      </c>
      <c r="J21" s="61">
        <f>SUM(J15:J20)</f>
        <v>738214</v>
      </c>
      <c r="K21" s="80">
        <f>SUM(K15:K20)</f>
        <v>-2890422</v>
      </c>
    </row>
    <row r="22" spans="1:11" x14ac:dyDescent="0.2">
      <c r="A22" s="297"/>
      <c r="B22" s="298"/>
      <c r="C22" s="298"/>
      <c r="D22" s="298"/>
      <c r="E22" s="298"/>
      <c r="F22" s="298"/>
      <c r="G22" s="298"/>
      <c r="H22" s="298"/>
      <c r="I22" s="299"/>
      <c r="J22" s="299"/>
      <c r="K22" s="300"/>
    </row>
    <row r="23" spans="1:11" x14ac:dyDescent="0.2">
      <c r="A23" s="285" t="s">
        <v>302</v>
      </c>
      <c r="B23" s="286"/>
      <c r="C23" s="286"/>
      <c r="D23" s="286"/>
      <c r="E23" s="286"/>
      <c r="F23" s="286"/>
      <c r="G23" s="286"/>
      <c r="H23" s="286"/>
      <c r="I23" s="47">
        <v>18</v>
      </c>
      <c r="J23" s="45"/>
      <c r="K23" s="45"/>
    </row>
    <row r="24" spans="1:11" ht="17.25" customHeight="1" x14ac:dyDescent="0.2">
      <c r="A24" s="287" t="s">
        <v>303</v>
      </c>
      <c r="B24" s="288"/>
      <c r="C24" s="288"/>
      <c r="D24" s="288"/>
      <c r="E24" s="288"/>
      <c r="F24" s="288"/>
      <c r="G24" s="288"/>
      <c r="H24" s="288"/>
      <c r="I24" s="48">
        <v>19</v>
      </c>
      <c r="J24" s="80"/>
      <c r="K24" s="80"/>
    </row>
    <row r="25" spans="1:11" ht="30" customHeight="1" x14ac:dyDescent="0.2">
      <c r="A25" s="289" t="s">
        <v>304</v>
      </c>
      <c r="B25" s="290"/>
      <c r="C25" s="290"/>
      <c r="D25" s="290"/>
      <c r="E25" s="290"/>
      <c r="F25" s="290"/>
      <c r="G25" s="290"/>
      <c r="H25" s="290"/>
      <c r="I25" s="290"/>
      <c r="J25" s="290"/>
      <c r="K25" s="290"/>
    </row>
  </sheetData>
  <protectedRanges>
    <protectedRange sqref="E2" name="Range1_1"/>
    <protectedRange sqref="G2:H2" name="Range1"/>
  </protectedRanges>
  <mergeCells count="26">
    <mergeCell ref="C2:D2"/>
    <mergeCell ref="G2:H2"/>
    <mergeCell ref="A3:H3"/>
    <mergeCell ref="A4:H4"/>
    <mergeCell ref="A5:H5"/>
    <mergeCell ref="A6:H6"/>
    <mergeCell ref="A7:H7"/>
    <mergeCell ref="A8:H8"/>
    <mergeCell ref="A9:H9"/>
    <mergeCell ref="A10:H10"/>
    <mergeCell ref="A23:H23"/>
    <mergeCell ref="A24:H24"/>
    <mergeCell ref="A25:K25"/>
    <mergeCell ref="A1:K1"/>
    <mergeCell ref="A19:H19"/>
    <mergeCell ref="A20:H20"/>
    <mergeCell ref="A21:H21"/>
    <mergeCell ref="A22:K22"/>
    <mergeCell ref="A15:H15"/>
    <mergeCell ref="A16:H16"/>
    <mergeCell ref="A17:H17"/>
    <mergeCell ref="A18:H18"/>
    <mergeCell ref="A11:H11"/>
    <mergeCell ref="A12:H12"/>
    <mergeCell ref="A13:H13"/>
    <mergeCell ref="A14:H14"/>
  </mergeCells>
  <phoneticPr fontId="3" type="noConversion"/>
  <conditionalFormatting sqref="G2">
    <cfRule type="cellIs" dxfId="0" priority="1" stopIfTrue="1" operator="lessThan">
      <formula>#REF!</formula>
    </cfRule>
  </conditionalFormatting>
  <dataValidations count="4">
    <dataValidation type="whole" operator="notEqual" allowBlank="1" showInputMessage="1" showErrorMessage="1" errorTitle="Pogrešan unos" error="Mogu se unijeti samo cjelobrojne vrijednosti." sqref="J23:K24">
      <formula1>9999999999</formula1>
    </dataValidation>
    <dataValidation type="whole" operator="notEqual" allowBlank="1" showInputMessage="1" showErrorMessage="1" errorTitle="Pogrešan unos" error="Mogu se unijeti samo cjelobrojne vrijednosti." sqref="J5:K13 J15:K20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21:K22 J14:K14">
      <formula1>0</formula1>
    </dataValidation>
    <dataValidation type="date" operator="greaterThanOrEqual" allowBlank="1" showInputMessage="1" showErrorMessage="1" errorTitle="Pogrešan datum" error="Datum mora biti upisan kao datumska vrijednost u 2008. godini ili kasnije. Ako upisujete ispravno datum, a javlja se ova pogreška, provjerite stavljajte li točku nakon godine, ne upisujte je" sqref="E2 G2">
      <formula1>39448</formula1>
    </dataValidation>
  </dataValidation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J28"/>
  <sheetViews>
    <sheetView view="pageBreakPreview" zoomScale="110" zoomScaleNormal="100" workbookViewId="0"/>
  </sheetViews>
  <sheetFormatPr defaultRowHeight="12.75" x14ac:dyDescent="0.2"/>
  <sheetData>
    <row r="1" spans="1:10" x14ac:dyDescent="0.2">
      <c r="A1" s="39"/>
      <c r="B1" s="39"/>
      <c r="C1" s="39"/>
      <c r="D1" s="39"/>
      <c r="E1" s="39"/>
      <c r="F1" s="39"/>
      <c r="G1" s="39"/>
      <c r="H1" s="39"/>
      <c r="I1" s="39"/>
      <c r="J1" s="39"/>
    </row>
    <row r="2" spans="1:10" ht="15.75" x14ac:dyDescent="0.25">
      <c r="A2" s="306" t="s">
        <v>280</v>
      </c>
      <c r="B2" s="306"/>
      <c r="C2" s="306"/>
      <c r="D2" s="306"/>
      <c r="E2" s="306"/>
      <c r="F2" s="306"/>
      <c r="G2" s="306"/>
      <c r="H2" s="306"/>
      <c r="I2" s="306"/>
      <c r="J2" s="306"/>
    </row>
    <row r="3" spans="1:10" x14ac:dyDescent="0.2">
      <c r="A3" s="39"/>
      <c r="B3" s="39"/>
      <c r="C3" s="39"/>
      <c r="D3" s="39"/>
      <c r="E3" s="39"/>
      <c r="F3" s="39"/>
      <c r="G3" s="39"/>
      <c r="H3" s="39"/>
      <c r="I3" s="39"/>
      <c r="J3" s="39"/>
    </row>
    <row r="4" spans="1:10" ht="12.75" customHeight="1" x14ac:dyDescent="0.2">
      <c r="A4" s="307" t="s">
        <v>316</v>
      </c>
      <c r="B4" s="307"/>
      <c r="C4" s="307"/>
      <c r="D4" s="307"/>
      <c r="E4" s="307"/>
      <c r="F4" s="307"/>
      <c r="G4" s="307"/>
      <c r="H4" s="307"/>
      <c r="I4" s="307"/>
      <c r="J4" s="307"/>
    </row>
    <row r="5" spans="1:10" ht="12.75" customHeight="1" x14ac:dyDescent="0.2">
      <c r="A5" s="307"/>
      <c r="B5" s="307"/>
      <c r="C5" s="307"/>
      <c r="D5" s="307"/>
      <c r="E5" s="307"/>
      <c r="F5" s="307"/>
      <c r="G5" s="307"/>
      <c r="H5" s="307"/>
      <c r="I5" s="307"/>
      <c r="J5" s="307"/>
    </row>
    <row r="6" spans="1:10" ht="12.75" customHeight="1" x14ac:dyDescent="0.2">
      <c r="A6" s="307"/>
      <c r="B6" s="307"/>
      <c r="C6" s="307"/>
      <c r="D6" s="307"/>
      <c r="E6" s="307"/>
      <c r="F6" s="307"/>
      <c r="G6" s="307"/>
      <c r="H6" s="307"/>
      <c r="I6" s="307"/>
      <c r="J6" s="307"/>
    </row>
    <row r="7" spans="1:10" ht="12.75" customHeight="1" x14ac:dyDescent="0.2">
      <c r="A7" s="307"/>
      <c r="B7" s="307"/>
      <c r="C7" s="307"/>
      <c r="D7" s="307"/>
      <c r="E7" s="307"/>
      <c r="F7" s="307"/>
      <c r="G7" s="307"/>
      <c r="H7" s="307"/>
      <c r="I7" s="307"/>
      <c r="J7" s="307"/>
    </row>
    <row r="8" spans="1:10" ht="12.75" customHeight="1" x14ac:dyDescent="0.2">
      <c r="A8" s="307"/>
      <c r="B8" s="307"/>
      <c r="C8" s="307"/>
      <c r="D8" s="307"/>
      <c r="E8" s="307"/>
      <c r="F8" s="307"/>
      <c r="G8" s="307"/>
      <c r="H8" s="307"/>
      <c r="I8" s="307"/>
      <c r="J8" s="307"/>
    </row>
    <row r="9" spans="1:10" ht="12.75" customHeight="1" x14ac:dyDescent="0.2">
      <c r="A9" s="307"/>
      <c r="B9" s="307"/>
      <c r="C9" s="307"/>
      <c r="D9" s="307"/>
      <c r="E9" s="307"/>
      <c r="F9" s="307"/>
      <c r="G9" s="307"/>
      <c r="H9" s="307"/>
      <c r="I9" s="307"/>
      <c r="J9" s="307"/>
    </row>
    <row r="10" spans="1:10" ht="12.75" customHeight="1" x14ac:dyDescent="0.2">
      <c r="A10" s="307"/>
      <c r="B10" s="307"/>
      <c r="C10" s="307"/>
      <c r="D10" s="307"/>
      <c r="E10" s="307"/>
      <c r="F10" s="307"/>
      <c r="G10" s="307"/>
      <c r="H10" s="307"/>
      <c r="I10" s="307"/>
      <c r="J10" s="307"/>
    </row>
    <row r="11" spans="1:10" x14ac:dyDescent="0.2">
      <c r="A11" s="308"/>
      <c r="B11" s="308"/>
      <c r="C11" s="308"/>
      <c r="D11" s="308"/>
      <c r="E11" s="308"/>
      <c r="F11" s="308"/>
      <c r="G11" s="308"/>
      <c r="H11" s="308"/>
      <c r="I11" s="308"/>
      <c r="J11" s="308"/>
    </row>
    <row r="12" spans="1:10" x14ac:dyDescent="0.2">
      <c r="A12" s="40"/>
      <c r="B12" s="40"/>
      <c r="C12" s="40"/>
      <c r="D12" s="40"/>
      <c r="E12" s="40"/>
      <c r="F12" s="40"/>
      <c r="G12" s="40"/>
      <c r="H12" s="40"/>
      <c r="I12" s="40"/>
      <c r="J12" s="40"/>
    </row>
    <row r="13" spans="1:10" x14ac:dyDescent="0.2">
      <c r="A13" s="40"/>
      <c r="B13" s="40"/>
      <c r="C13" s="40"/>
      <c r="D13" s="40"/>
      <c r="E13" s="40"/>
      <c r="F13" s="40"/>
      <c r="G13" s="40"/>
      <c r="H13" s="40"/>
      <c r="I13" s="40"/>
      <c r="J13" s="40"/>
    </row>
    <row r="14" spans="1:10" x14ac:dyDescent="0.2">
      <c r="A14" s="40"/>
      <c r="B14" s="40"/>
      <c r="C14" s="40"/>
      <c r="D14" s="40"/>
      <c r="E14" s="40"/>
      <c r="F14" s="40"/>
      <c r="G14" s="40"/>
      <c r="H14" s="40"/>
      <c r="I14" s="40"/>
      <c r="J14" s="40"/>
    </row>
    <row r="15" spans="1:10" x14ac:dyDescent="0.2">
      <c r="A15" s="40"/>
      <c r="B15" s="40"/>
      <c r="C15" s="40"/>
      <c r="D15" s="40"/>
      <c r="E15" s="40"/>
      <c r="F15" s="40"/>
      <c r="G15" s="40"/>
      <c r="H15" s="40"/>
      <c r="I15" s="40"/>
      <c r="J15" s="40"/>
    </row>
    <row r="16" spans="1:10" x14ac:dyDescent="0.2">
      <c r="A16" s="40"/>
      <c r="B16" s="40"/>
      <c r="C16" s="40"/>
      <c r="D16" s="40"/>
      <c r="E16" s="40"/>
      <c r="F16" s="40"/>
      <c r="G16" s="40"/>
      <c r="H16" s="40"/>
      <c r="I16" s="40"/>
      <c r="J16" s="40"/>
    </row>
    <row r="17" spans="1:10" x14ac:dyDescent="0.2">
      <c r="A17" s="40"/>
      <c r="B17" s="40"/>
      <c r="C17" s="40"/>
      <c r="D17" s="40"/>
      <c r="E17" s="40"/>
      <c r="F17" s="40"/>
      <c r="G17" s="40"/>
      <c r="H17" s="40"/>
      <c r="I17" s="40"/>
      <c r="J17" s="40"/>
    </row>
    <row r="18" spans="1:10" x14ac:dyDescent="0.2">
      <c r="A18" s="40"/>
      <c r="B18" s="40"/>
      <c r="C18" s="40"/>
      <c r="D18" s="40"/>
      <c r="E18" s="40"/>
      <c r="F18" s="40"/>
      <c r="G18" s="40"/>
      <c r="H18" s="40"/>
      <c r="I18" s="40"/>
      <c r="J18" s="40"/>
    </row>
    <row r="19" spans="1:10" x14ac:dyDescent="0.2">
      <c r="A19" s="40"/>
      <c r="B19" s="40"/>
      <c r="C19" s="40"/>
      <c r="D19" s="40"/>
      <c r="E19" s="40"/>
      <c r="F19" s="40"/>
      <c r="G19" s="40"/>
      <c r="H19" s="40"/>
      <c r="I19" s="40"/>
      <c r="J19" s="40"/>
    </row>
    <row r="20" spans="1:10" x14ac:dyDescent="0.2">
      <c r="A20" s="40"/>
      <c r="B20" s="40"/>
      <c r="C20" s="40"/>
      <c r="D20" s="40"/>
      <c r="E20" s="40"/>
      <c r="F20" s="40"/>
      <c r="G20" s="40"/>
      <c r="H20" s="40"/>
      <c r="I20" s="40"/>
      <c r="J20" s="40"/>
    </row>
    <row r="21" spans="1:10" x14ac:dyDescent="0.2">
      <c r="A21" s="40"/>
      <c r="B21" s="40"/>
      <c r="C21" s="40"/>
      <c r="D21" s="40"/>
      <c r="E21" s="40"/>
      <c r="F21" s="40"/>
      <c r="G21" s="40"/>
      <c r="H21" s="40"/>
      <c r="I21" s="40"/>
      <c r="J21" s="40"/>
    </row>
    <row r="22" spans="1:10" x14ac:dyDescent="0.2">
      <c r="A22" s="40"/>
      <c r="B22" s="40"/>
      <c r="C22" s="40"/>
      <c r="D22" s="40"/>
      <c r="E22" s="40"/>
      <c r="F22" s="40"/>
      <c r="G22" s="40"/>
      <c r="H22" s="40"/>
      <c r="I22" s="40"/>
      <c r="J22" s="40"/>
    </row>
    <row r="23" spans="1:10" x14ac:dyDescent="0.2">
      <c r="A23" s="40"/>
      <c r="B23" s="40"/>
      <c r="C23" s="40"/>
      <c r="D23" s="40"/>
      <c r="E23" s="40"/>
      <c r="F23" s="40"/>
      <c r="G23" s="40"/>
      <c r="H23" s="40"/>
      <c r="I23" s="40"/>
      <c r="J23" s="40"/>
    </row>
    <row r="24" spans="1:10" x14ac:dyDescent="0.2">
      <c r="A24" s="40"/>
      <c r="B24" s="40"/>
      <c r="C24" s="40"/>
      <c r="D24" s="40"/>
      <c r="E24" s="40"/>
      <c r="F24" s="40"/>
      <c r="G24" s="40"/>
      <c r="H24" s="40"/>
      <c r="I24" s="40"/>
      <c r="J24" s="40"/>
    </row>
    <row r="25" spans="1:10" x14ac:dyDescent="0.2">
      <c r="A25" s="40"/>
      <c r="B25" s="40"/>
      <c r="C25" s="40"/>
      <c r="D25" s="40"/>
      <c r="E25" s="40"/>
      <c r="F25" s="40"/>
      <c r="G25" s="40"/>
      <c r="H25" s="40"/>
      <c r="I25" s="40"/>
      <c r="J25" s="40"/>
    </row>
    <row r="26" spans="1:10" ht="15" x14ac:dyDescent="0.2">
      <c r="A26" s="40"/>
      <c r="B26" s="40"/>
      <c r="C26" s="40"/>
      <c r="D26" s="40"/>
      <c r="E26" s="40"/>
      <c r="F26" s="40"/>
      <c r="G26" s="40"/>
      <c r="H26" s="40"/>
      <c r="I26" s="41"/>
      <c r="J26" s="40"/>
    </row>
    <row r="27" spans="1:10" x14ac:dyDescent="0.2">
      <c r="A27" s="40"/>
      <c r="B27" s="40"/>
      <c r="C27" s="40"/>
      <c r="D27" s="40"/>
      <c r="E27" s="40"/>
      <c r="F27" s="40"/>
      <c r="G27" s="40"/>
      <c r="H27" s="40"/>
      <c r="I27" s="40"/>
      <c r="J27" s="40"/>
    </row>
    <row r="28" spans="1:10" x14ac:dyDescent="0.2">
      <c r="A28" s="40"/>
      <c r="B28" s="40"/>
      <c r="C28" s="40"/>
      <c r="D28" s="40"/>
      <c r="E28" s="40"/>
      <c r="F28" s="40"/>
      <c r="G28" s="40"/>
      <c r="H28" s="40"/>
      <c r="I28" s="40"/>
      <c r="J28" s="40"/>
    </row>
  </sheetData>
  <mergeCells count="3">
    <mergeCell ref="A2:J2"/>
    <mergeCell ref="A4:J10"/>
    <mergeCell ref="A11:J11"/>
  </mergeCells>
  <phoneticPr fontId="3" type="noConversion"/>
  <pageMargins left="0.75" right="0.75" top="1" bottom="1" header="0.5" footer="0.5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OPĆI PODACI</vt:lpstr>
      <vt:lpstr>Bilanca</vt:lpstr>
      <vt:lpstr>RDG</vt:lpstr>
      <vt:lpstr>NT_I</vt:lpstr>
      <vt:lpstr>NT_D</vt:lpstr>
      <vt:lpstr>PK</vt:lpstr>
      <vt:lpstr>Bilješke</vt:lpstr>
      <vt:lpstr>Bilješke!Print_Area</vt:lpstr>
      <vt:lpstr>'OPĆI PODACI'!Print_Area</vt:lpstr>
      <vt:lpstr>PK!Print_Area</vt:lpstr>
    </vt:vector>
  </TitlesOfParts>
  <Company>HANFA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TFI-POD</dc:title>
  <dc:creator>Mijo Jozić</dc:creator>
  <cp:lastModifiedBy>Kovac Tanja</cp:lastModifiedBy>
  <cp:lastPrinted>2018-06-14T06:44:52Z</cp:lastPrinted>
  <dcterms:created xsi:type="dcterms:W3CDTF">2008-10-17T11:51:54Z</dcterms:created>
  <dcterms:modified xsi:type="dcterms:W3CDTF">2018-06-14T06:45:01Z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