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GFI\Grupa ENG\"/>
    </mc:Choice>
  </mc:AlternateContent>
  <xr:revisionPtr revIDLastSave="0" documentId="13_ncr:1_{556516F4-B004-4EE7-8900-66FB08F7DDF6}" xr6:coauthVersionLast="47" xr6:coauthVersionMax="47" xr10:uidLastSave="{00000000-0000-0000-0000-000000000000}"/>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39" i="22" l="1"/>
  <c r="Y63" i="22"/>
  <c r="Y34" i="22"/>
  <c r="I107" i="19"/>
  <c r="I108" i="19" s="1"/>
  <c r="W10" i="22"/>
  <c r="W30" i="22" s="1"/>
  <c r="H107" i="19"/>
  <c r="H108" i="19" s="1"/>
  <c r="W34" i="22"/>
  <c r="W63" i="22"/>
  <c r="W32" i="22"/>
  <c r="W33" i="22" s="1"/>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H63" i="19" l="1"/>
  <c r="I62" i="19"/>
  <c r="H62" i="19"/>
  <c r="I63" i="19"/>
  <c r="H61" i="19"/>
  <c r="H66" i="19" s="1"/>
  <c r="I72" i="18"/>
  <c r="I61" i="19"/>
  <c r="I66" i="19" s="1"/>
  <c r="I57" i="20"/>
  <c r="I59" i="20" s="1"/>
  <c r="I51" i="21"/>
  <c r="I53" i="21" s="1"/>
  <c r="H51" i="21"/>
  <c r="H53" i="21" s="1"/>
  <c r="H57" i="20"/>
  <c r="H59" i="20" s="1"/>
  <c r="H72" i="18"/>
  <c r="H89" i="19"/>
  <c r="I89" i="19"/>
  <c r="H67" i="19" l="1"/>
  <c r="H65" i="19"/>
  <c r="I65" i="19"/>
  <c r="I67" i="19"/>
</calcChain>
</file>

<file path=xl/sharedStrings.xml><?xml version="1.0" encoding="utf-8"?>
<sst xmlns="http://schemas.openxmlformats.org/spreadsheetml/2006/main" count="617" uniqueCount="600">
  <si>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</si>
  <si>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</si>
  <si>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</si>
  <si>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</si>
  <si>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</si>
  <si>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</si>
  <si>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</si>
  <si>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</si>
  <si>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</si>
  <si>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</si>
  <si>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</si>
  <si>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</si>
  <si>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</si>
  <si>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</si>
  <si>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</si>
  <si>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</si>
  <si>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</si>
  <si>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</si>
  <si>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</si>
  <si>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</si>
  <si>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</si>
  <si>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</si>
  <si>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</si>
  <si>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</si>
  <si>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</si>
  <si>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</si>
  <si>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</si>
  <si>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</si>
  <si>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</si>
  <si>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</si>
  <si>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</si>
  <si>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</si>
  <si>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</si>
  <si>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</si>
  <si>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</si>
  <si>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</si>
  <si>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</si>
  <si>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</si>
  <si>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</si>
  <si>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</si>
  <si>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</si>
  <si>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</si>
  <si>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</si>
  <si>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</si>
  <si>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</si>
  <si>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</si>
  <si>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</si>
  <si>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</si>
  <si>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</si>
  <si>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</si>
  <si>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</si>
  <si>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</si>
  <si>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</si>
  <si>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</si>
  <si>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</si>
  <si>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</si>
  <si>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</si>
  <si>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</si>
  <si>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</si>
  <si>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</si>
  <si>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</si>
  <si>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</si>
  <si>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</si>
  <si>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</si>
  <si>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</si>
  <si>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</si>
  <si>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</si>
  <si>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</si>
  <si>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</si>
  <si>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</si>
  <si>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</si>
  <si>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</si>
  <si>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</si>
  <si>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</si>
  <si>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</si>
  <si>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</si>
  <si>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</si>
  <si>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</si>
  <si>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</si>
  <si>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</si>
  <si>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</si>
  <si>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</si>
  <si>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</si>
  <si>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</si>
  <si>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</si>
  <si>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</si>
  <si>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</si>
  <si>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</si>
  <si>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</si>
  <si>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</si>
  <si>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</si>
  <si>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</si>
  <si>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</si>
  <si>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</si>
  <si>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</si>
  <si>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</si>
  <si>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</si>
  <si>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</si>
  <si>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</si>
  <si>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</si>
  <si>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</si>
  <si>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</si>
  <si>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</si>
  <si>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</si>
  <si>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</si>
  <si>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</si>
  <si>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</si>
  <si>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</si>
  <si>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</si>
  <si>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</si>
  <si>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</si>
  <si>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</si>
  <si>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</si>
  <si>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</si>
  <si>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</si>
  <si>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</si>
  <si>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</si>
  <si>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</si>
  <si>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</si>
  <si>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</si>
  <si>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</si>
  <si>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</si>
  <si>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</si>
  <si>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</si>
  <si>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</si>
  <si>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</si>
  <si>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</si>
  <si>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</si>
  <si>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</si>
  <si>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</si>
  <si>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</si>
  <si>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</si>
  <si>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</si>
  <si>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</si>
  <si>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</si>
  <si>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</si>
  <si>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</si>
  <si>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</si>
  <si>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</si>
  <si>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</si>
  <si>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</si>
  <si>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</si>
  <si>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</si>
  <si>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</si>
  <si>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</si>
  <si>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</si>
  <si>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</si>
  <si>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</si>
  <si>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</si>
  <si>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</si>
  <si>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</si>
  <si>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</si>
  <si>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</si>
  <si>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</si>
  <si>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</si>
  <si>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</si>
  <si>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</si>
  <si>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</si>
  <si>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</si>
  <si>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</si>
  <si>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</si>
  <si>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</si>
  <si>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</si>
  <si>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</si>
  <si>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</si>
  <si>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</si>
  <si>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</si>
  <si>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</si>
  <si>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</si>
  <si>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</si>
  <si>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</si>
  <si>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</si>
  <si>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</si>
  <si>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</si>
  <si>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</si>
  <si>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</si>
  <si>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</si>
  <si>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</si>
  <si>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</si>
  <si>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</si>
  <si>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</si>
  <si>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</si>
  <si>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</si>
  <si>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</si>
  <si>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</si>
  <si>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</si>
  <si>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</si>
  <si>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</si>
  <si>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</si>
  <si>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</si>
  <si>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</si>
  <si>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</si>
  <si>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</si>
  <si>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</si>
  <si>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</si>
  <si>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</si>
  <si>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</si>
  <si>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</si>
  <si>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</si>
  <si>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</si>
  <si>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</si>
  <si>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</si>
  <si>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</si>
  <si>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</si>
  <si>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</si>
  <si>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</si>
  <si>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</si>
  <si>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</si>
  <si>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</si>
  <si>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</si>
  <si>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</si>
  <si>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</si>
  <si>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</si>
  <si>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</si>
  <si>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</si>
  <si>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</si>
  <si>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</si>
  <si>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</si>
  <si>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</si>
  <si>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</si>
  <si>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</si>
  <si>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</si>
  <si>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</si>
  <si>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</si>
  <si>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</si>
  <si>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</si>
  <si>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</si>
  <si>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</si>
  <si>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</si>
  <si>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</si>
  <si>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</si>
  <si>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</si>
  <si>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</si>
  <si>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</si>
  <si>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</si>
  <si>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</si>
  <si>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</si>
  <si>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</si>
  <si>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</si>
  <si>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</si>
  <si>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</si>
  <si>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</si>
  <si>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</si>
  <si>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</si>
  <si>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</si>
  <si>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</si>
  <si>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</si>
  <si>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</si>
  <si>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</si>
  <si>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</si>
  <si>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</si>
  <si>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</si>
  <si>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</si>
  <si>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</si>
  <si>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</si>
  <si>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</si>
  <si>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</si>
  <si>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</si>
  <si>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</si>
  <si>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</si>
  <si>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</si>
  <si>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</si>
  <si>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</si>
  <si>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</si>
  <si>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</si>
  <si>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</si>
  <si>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</si>
  <si>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</si>
  <si>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</si>
  <si>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</si>
  <si>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</si>
  <si>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</si>
  <si>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</si>
  <si>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</si>
  <si>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</si>
  <si>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</si>
  <si>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</si>
  <si>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</si>
  <si>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</si>
  <si>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</si>
  <si>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</si>
  <si>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</si>
  <si>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</si>
  <si>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</si>
  <si>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</si>
  <si>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</si>
  <si>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</si>
  <si>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</si>
  <si>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</si>
  <si>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</si>
  <si>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</si>
  <si>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</si>
  <si>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</si>
  <si>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</si>
  <si>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</si>
  <si>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</si>
  <si>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</si>
  <si>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</si>
  <si>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</si>
  <si>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</si>
  <si>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</si>
  <si>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</si>
  <si>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</si>
  <si>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</si>
  <si>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</si>
  <si>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</si>
  <si>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</si>
  <si>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</si>
  <si>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</si>
  <si>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</si>
  <si>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</si>
  <si>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</si>
  <si>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</si>
  <si>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</si>
  <si>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</si>
  <si>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</si>
  <si>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</si>
  <si>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</si>
  <si>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</si>
  <si>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</si>
  <si>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</si>
  <si>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</si>
  <si>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</si>
  <si>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</si>
  <si>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</si>
  <si>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</si>
  <si>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</si>
  <si>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</si>
  <si>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</si>
  <si>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</si>
  <si>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</si>
  <si>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</si>
  <si>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</si>
  <si>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</si>
  <si>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</si>
  <si>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</si>
  <si>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</si>
  <si>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</si>
  <si>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</si>
  <si>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</si>
  <si>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</si>
  <si>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</si>
  <si>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</si>
  <si>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</si>
  <si>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</si>
  <si>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</si>
  <si>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</si>
  <si>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</si>
  <si>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</si>
  <si>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</si>
  <si>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</si>
  <si>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</si>
  <si>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</si>
  <si>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</si>
  <si>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</si>
  <si>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</si>
  <si>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</si>
  <si>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</si>
  <si>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</si>
  <si>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</si>
  <si>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</si>
  <si>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</si>
  <si>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</si>
  <si>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</si>
  <si>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</si>
  <si>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</si>
  <si>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</si>
  <si>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</si>
  <si>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</si>
  <si>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</si>
  <si>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</si>
  <si>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</si>
  <si>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</si>
  <si>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</si>
  <si>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</si>
  <si>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</si>
  <si>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</si>
  <si>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</si>
  <si>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</si>
  <si>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</si>
  <si>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</si>
  <si>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</si>
  <si>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</si>
  <si>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</si>
  <si>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</si>
  <si>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</si>
  <si>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</si>
  <si>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</si>
  <si>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</si>
  <si>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</si>
  <si>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</si>
  <si>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</si>
  <si>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</si>
  <si>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</si>
  <si>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</si>
  <si>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</si>
  <si>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</si>
  <si>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</si>
  <si>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</si>
  <si>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</si>
  <si>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</si>
  <si>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</si>
  <si>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</si>
  <si>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</si>
  <si>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</si>
  <si>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</si>
  <si>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</si>
  <si>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</si>
  <si>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</si>
  <si>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</si>
  <si>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</si>
  <si>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</si>
  <si>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</si>
  <si>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</si>
  <si>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</si>
  <si>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</si>
  <si>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</si>
  <si>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</si>
  <si>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</si>
  <si>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</si>
  <si>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</si>
  <si>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</si>
  <si>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</si>
  <si>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</si>
  <si>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</si>
  <si>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</si>
  <si>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</si>
  <si>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</si>
  <si>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</si>
  <si>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</si>
  <si>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</si>
  <si>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</si>
  <si>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</si>
  <si>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</si>
  <si>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</si>
  <si>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</si>
  <si>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</si>
  <si>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</si>
  <si>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</si>
  <si>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</si>
  <si>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</si>
  <si>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</si>
  <si>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</si>
  <si>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</si>
  <si>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</si>
  <si>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</si>
  <si>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</si>
  <si>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</si>
  <si>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</si>
  <si>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</si>
  <si>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</si>
  <si>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</si>
  <si>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</si>
  <si>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</si>
  <si>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</si>
  <si>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</si>
  <si>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</si>
  <si>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</si>
  <si>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</si>
  <si>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</si>
  <si>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</si>
  <si>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</si>
  <si>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</si>
  <si>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</si>
  <si>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</si>
  <si>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</si>
  <si>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</si>
  <si>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</si>
  <si>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</si>
  <si>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</si>
  <si>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</si>
  <si>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</si>
  <si>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</si>
  <si>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</si>
  <si>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</si>
  <si>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</si>
  <si>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</si>
  <si>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</si>
  <si>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</si>
  <si>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</si>
  <si>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</si>
  <si>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</si>
  <si>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</si>
  <si>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</si>
  <si>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</si>
  <si>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</si>
  <si>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</si>
  <si>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</si>
  <si>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</si>
  <si>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</si>
  <si>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</si>
  <si>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</si>
  <si>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03108414</t>
  </si>
  <si>
    <t>HR</t>
  </si>
  <si>
    <t>070004250</t>
  </si>
  <si>
    <t>20262622069</t>
  </si>
  <si>
    <t>7478000050QHZTAWQI34</t>
  </si>
  <si>
    <t>1214</t>
  </si>
  <si>
    <t>Čakovec</t>
  </si>
  <si>
    <t>Mlinska ulica 1</t>
  </si>
  <si>
    <t>investitori@cak-mlinovi.hr</t>
  </si>
  <si>
    <t>www.cak-mlinovi.hr</t>
  </si>
  <si>
    <t>KD</t>
  </si>
  <si>
    <t>RD</t>
  </si>
  <si>
    <t xml:space="preserve">Radnik Opatija d.d. </t>
  </si>
  <si>
    <t>Lovran, 43. Istarske divizije bb</t>
  </si>
  <si>
    <t>03055744</t>
  </si>
  <si>
    <t>Trgovina Krk d.d.</t>
  </si>
  <si>
    <t>Malinska, Dubašljanska 80</t>
  </si>
  <si>
    <t>03039145</t>
  </si>
  <si>
    <t>Trgocentar d.d.</t>
  </si>
  <si>
    <t>Virovitica, Zbora narodne garde 1</t>
  </si>
  <si>
    <t>03177530</t>
  </si>
  <si>
    <t>No</t>
  </si>
  <si>
    <t>Submitter: Čakovečki mlinovi Inc.</t>
  </si>
  <si>
    <t>Čakovečki mlinovi Inc.</t>
  </si>
  <si>
    <t>in '000 EUR</t>
  </si>
  <si>
    <t>Revenue from other services</t>
  </si>
  <si>
    <t> 31.12.2024</t>
  </si>
  <si>
    <t>Deloitte d.o.o.</t>
  </si>
  <si>
    <t>Goran Končar</t>
  </si>
  <si>
    <t>balance as at 31.12.2024</t>
  </si>
  <si>
    <t>for the period 01.01.2024 to 31.12.2024</t>
  </si>
  <si>
    <t xml:space="preserve">                   NOTES TO THE FINANCIAL STATEMENTS - GFI
Issuer Name: Čakovečki mlinovi d.d.
OIB: 20262622069
Reporting Period: 01.01.2024. - 31.12.2024.
THIS XLS DOCUMENT IS NOT THE OFFICIAL FORMAT FOR THE PUBLICATION OF THE ANNUAL REPORT
The notes to the financial statements are prepared in accordance with the provisions of the International Financial Reporting Standards (hereinafter: IFRS) in such a way that they should:
a) provide information on the basis for compiling financial statements and certain accounting policies applied in accordance with International Accounting Standard 1 (IAS 1),
b) publish information according to IFRS that is not presented in the statement of financial position, statement of comprehensive income, statement of cash flows and statement of changes in capital,
c) provide additional information that is not presented in the statement of financial position, statement of comprehensive income, statement of cash flows and statement of changes in equity, but is important for understanding any of them.
(d) In addition to the above information, the following information shall be disclosed in the notes to the annual financial statements:
1. name, registered office of the undertaking (address), legal form of the undertaking, country of incorporation, entity registration number, personal identification number and, if applicable, whether the undertaking is in liquidation, bankruptcy, summary winding-up proceedings or extraordinary administration
2. adopted accounting policies
3. total amount of all financial liabilities, guarantees or contingencies not included in the balance sheet, and an indication of the nature and form of any actual security provided; all liabilities relating to pensions of entrepreneurs within the group or company linked by a participating interest are disclosed separately
4. the amount of advances and loans granted to members of the administrative, management and supervisory bodies, with an indication of the interest rates, principal terms and any amounts repaid, written off or cancelled, as well as obligations agreed in their favour through any guarantees, with an indication of the total amount for each category
5. the amount and nature of individual items of income or expenditure of exceptional size or occurrence
6. amounts owed by the entrepreneur and falling due after more than five years, as well as the total debts of the entrepreneur covered by valuable insurance provided by the entrepreneur, with an indication of the type and form of insurance
7. the average number of employees during the financial year
8. if the entrepreneur has capitalised the cost of salaries in accordance with the regulations in the financial year, partially or in full, information on the amount of the total cost of employees during the year broken down into the amount that was directly charged to the costs of the period and the amount that was capitalised in the value of the assets during the period, in such a way that the total net amount is shown separately for each part salary and the amount of taxes, contributions from salaries and contributions on salaries
9. the amount of salaries and allowances granted for that financial year to members of the administrative, management and supervisory bodies in respect of their responsibilities and any liabilities arising or agreed in connection with retirements for former members of those bodies, with an indication of the total amount for each category of body
10. the average number of employees during the financial year, broken down by category, and, if not disclosed separately in the profit and loss account, the personnel costs relating to that financial year, broken down between net salaries and wages, taxes and contributions from salaries, contributions on salaries and other salary costs not including reimbursement of expenses.
11. if provisions for deferred tax are recognised in the balance sheet, the balance of deferred tax at the end of the financial year and the movements in those balances during the financial year
12. the name and registered office of each undertaking in which the undertaking, either alone or through a person acting in its own name but on behalf of the undertaking, holds a participating interest, stating the amount of capital held, the amount of total capital and reserves, and the profit or loss for the last financial year of the undertaking concerned, for which annual financial statements have been adopted; information regarding capital and reserves and profit or loss may be omitted in cases where the undertaking in question does not publish its balance sheet and is not controlled by another undertaking
13. the number and nominal value, or if there is no nominal value, the book value of the shares or stakes subscribed during the business year within the authorised capital
14. in cases where there are several classes of shares, the number and nominal value, or if there is no nominal value, the book value of each class
15. the existence of any participation certificates, convertible debentures, guarantees, options or similar securities or rights, with an indication of their number and the rights they confer
16. the name, registered office and legal form of each undertaking in which the undertaking has unlimited liability
17. the name and registered office of the undertaking which prepares the annual consolidated financial statements of the largest group of undertakings in which the undertaking participates as a controlled member of the group
18. the name and registered office of the undertaking which prepares the annual consolidated financial statements of the smallest group of undertakings in which the undertaking participates as a controlled member and which is also included in the group of undertakings referred to in point 17.
19. the place where copies of the annual consolidated financial statements referred to in points 17 and 18 can be obtained, provided that they are available
20. the proposed distribution of profits or the proposed treatment of losses, or, if applicable, the distribution of profits or treatment of losses
21. the nature and business purpose of the undertaking's arrangements that are not included in the balance sheet and the financial impact of those arrangements on the undertaking, provided that the risks or benefits arising from such arrangements are material and to the extent that disclosure of such risks or benefits is necessary for assessing the financial position of the undertaking
22. the nature and financial effect of significant events that occurred after the balance sheet date and are not reflected in the income statement and loss or balance sheet
23. net income broken down by activity categories and geographic markets, if these categories and markets are significantly different from each other, taking into account the way in which the sale of products and the provision of services are organized.
24. the total amount of fees charged for a given business year by an independent auditor or audit firm for the legally prescribed audit of annual financial statements or annual consolidated financial statements, the total amount of fees for other audit services, the total amount of fees for tax consulting services, and the total amount of fees for other consulting services except auditing, the total amount of research and development expenditures that are the basis for granting state aid.</t>
  </si>
  <si>
    <t>NOTES TO THE FINANCIAL STATEMENTS - GFI</t>
  </si>
  <si>
    <t>Issuer name: Čakovečki mlinovi d.d.</t>
  </si>
  <si>
    <t>OIB: 20262622069</t>
  </si>
  <si>
    <t>Reporting period: 1.1.2024. to 31.12.2024.</t>
  </si>
  <si>
    <t>THIS XLS DOCUMENT IS NOT AN OFFICIAL FORMAT FOR PUBLICATION OF THE ANNUAL REPORT</t>
  </si>
  <si>
    <t>Notes to the financial statements are prepared in accordance with the provisions of International Financial Reporting Standards (hereinafter: IFRS) in such a way that they should:</t>
  </si>
  <si>
    <t>a) provide information on the basis for preparing the financial statements and certain accounting policies applied in accordance with International Accounting Standard 1 (IAS 1),</t>
  </si>
  <si>
    <t>b) disclose information according to IFRS that is not presented in the statement of financial position, statement of comprehensive income, statement of cash flows and statement of changes in equity,</t>
  </si>
  <si>
    <t>c) provide additional information that is not presented in the statement of financial position, the statement of comprehensive income, the statement of cash flows and the statement of changes in equity, but are important for the understanding of any of them.</t>
  </si>
  <si>
    <t>(d) In the notes to the annual financial statements, in addition to the information listed above, the following information shall be disclosed:</t>
  </si>
  <si>
    <t>1. the name, registered office (address) of the issuer, the legal form of the issuer, the country of incorporation, the entity's registration number, the personal identification number and, if applicable, whether the issuer is in liquidation, bankruptcy, summary termination proceedings or extraordinary administration</t>
  </si>
  <si>
    <t>Name of the issuer: Čakovečki mlinovi d.d.</t>
  </si>
  <si>
    <t>Legal form of the issuer: joint stock company</t>
  </si>
  <si>
    <t>Country of incorporation: Republic of Croatia</t>
  </si>
  <si>
    <t>Entity registration number: 070004250</t>
  </si>
  <si>
    <t>Personal identification number: 20262622069</t>
  </si>
  <si>
    <t>2. adopted accounting policies</t>
  </si>
  <si>
    <t>The accounting policies applied in the preparation of the consolidated financial statements are International Financial Reporting Standards and Accounting Policies of Čakovečki mlinovi d.d. and have been consistently applied to all periods presented, unless otherwise stated.</t>
  </si>
  <si>
    <t>3. the total amount of all financial liabilities, guarantees or contingencies that are not included in the balance sheet, and an indication of the nature and form of any actual insurance provided; all liabilities related to the issuer's pensions within the group or company related by participating interest are disclosed separately</t>
  </si>
  <si>
    <t>As of the balance sheet date, the Company/Group has no financial liabilities, guarantees or contingencies that are not included in the balance sheet; provisions for pensions and jubilee awards are disclosed within the note on long-term provisions (AOP 091)</t>
  </si>
  <si>
    <t>4. the amount of advances and loans granted to members of the administrative, management and supervisory bodies, with an indication of the interest rates, principal terms and any amounts repaid, written off or cancelled, as well as obligations agreed in their favour through any guarantees, with an indication of the total amount for each category</t>
  </si>
  <si>
    <t>The Group did not have any of the above transactions.</t>
  </si>
  <si>
    <t>5. the amount and nature of individual items of income or expense of exceptional size or occurrence</t>
  </si>
  <si>
    <t>Individual items of income or expense of exceptional size or occurrence such as sales revenue are presented below</t>
  </si>
  <si>
    <t>Sales revenue by category</t>
  </si>
  <si>
    <t>Sales revenue from goods</t>
  </si>
  <si>
    <t>Sales revenue from products</t>
  </si>
  <si>
    <t>Revenue from rental</t>
  </si>
  <si>
    <t>Other sales revenue</t>
  </si>
  <si>
    <t>Total sales revenue</t>
  </si>
  <si>
    <t>2024.</t>
  </si>
  <si>
    <t>2023.</t>
  </si>
  <si>
    <t>6. amounts owed by the issuer and due after more than five years, as well as the issuer's total debts covered by valuable security provided by the issuer, indicating the type and form of security</t>
  </si>
  <si>
    <t>Data on debts are described in Notes 28 and 30 of the Annual Financial Statements of the Čakovečki mlinovi d.d. Group as of 31 December 2024.</t>
  </si>
  <si>
    <t>7. average number of employees during the financial year</t>
  </si>
  <si>
    <t>During 2024, the average number of employees of the Čakovečki mlinovi Group was 2,273 (2023: 2,290 employees)</t>
  </si>
  <si>
    <t>8. if the issuer capitalized salary costs in part or in full in accordance with regulations during the financial year, information on the amount of total employee costs during the year broken down into the amount that was directly charged to expenses for the period and the amount that was capitalized in the value of assets during the period, in such a way that the total amount of net salaries and the amount of taxes, contributions from salaries and contributions to salaries are separately disclosed for each part</t>
  </si>
  <si>
    <t>Capitalized internal labor represents all hours of work that can be properly allocated to the construction, modification or installation of certain items of capital assets and are depreciated as such. In 2024, the Čakovečki mlinovi Group did not capitalize salary costs on this basis.</t>
  </si>
  <si>
    <t>9. the amount of salaries and remuneration granted for that business year to members of the administrative, management and supervisory bodies for their responsibilities and any obligations arising or agreed in connection with retirements for former members of those bodies, indicating the total amount for each category of body</t>
  </si>
  <si>
    <t>In accordance with the Companies Act, Article (272.r), the Remuneration Report will be available on the company's website as part of the materials published with the invitation to the General Assembly of Čakovečki mlinovi d.d.. The General Assembly is responsible for making a decision on the remuneration policy and the e-report on remuneration pursuant to the Companies Act, Article (276.a).</t>
  </si>
  <si>
    <t>10. the average number of employees during the business year, broken down by category, and if not separately disclosed in the income statement, the personnel costs relating to that business year, broken down between net salaries and wages, taxes and contributions from salaries, contributions to salaries and other salary costs that do not include compensation of expenses.</t>
  </si>
  <si>
    <t>The average number of employees during 2024 broken down by segment of the Čakovečki mlinovi Group is as follows:</t>
  </si>
  <si>
    <t>·         Trade 1,981</t>
  </si>
  <si>
    <t>·         Food 292</t>
  </si>
  <si>
    <t>Personnel expenses broken down by category:</t>
  </si>
  <si>
    <t>Stated in Note 8 of the Annual Financial Statements of the Čakovečki mlinovi Group as of 31 December 2024</t>
  </si>
  <si>
    <t>11. if provisions for deferred tax are recognized in the balance sheet, the deferred tax balances at the end of the financial year and the movements in those balances during the financial year</t>
  </si>
  <si>
    <t>The movements in deferred taxes are presented in Note 21 and Note 29.</t>
  </si>
  <si>
    <t>12. the name and registered office of each company in which the issuer, either alone or through a person acting in its own name but on behalf of the issuer, holds a participating interest, stating the amount of capital held, the amount of total capital and reserves, and the profit or loss of the last financial year of the company in question, and for which annual financial statements have been adopted; information regarding capital and reserves and profit or loss may be omitted in the event that the company in question does not publish its balance sheet and is not controlled by another company</t>
  </si>
  <si>
    <t>A detailed overview is presented within the Annual Management Report and Note 19 of the Annual Financial Statements.</t>
  </si>
  <si>
    <t>13. the number and nominal value, or if there is no nominal value, the book value of shares or stakes subscribed during the business year within the authorized capital</t>
  </si>
  <si>
    <t>As of 31 December 2024, the Company had issued and listed 10,290,000 shares with a market capitalization of EUR 109 million.</t>
  </si>
  <si>
    <t>14. in the event that there are multiple classes of shares, the number and nominal value, or if there is no nominal value, the book value of each class</t>
  </si>
  <si>
    <t>The above is not applicable to the financial statements of the Čakovečki mlinovi d.d. Group and Čakovečki mlinovi d.d.</t>
  </si>
  <si>
    <t>15. existence of any participation certificates, convertible debentures, guarantees, options or similar securities or rights, indicating their number and the rights they confer</t>
  </si>
  <si>
    <t>This is not applicable to the financial statements of the Čakovečki mlinovi d.d. Group and Čakovečki mlinovi d.d.</t>
  </si>
  <si>
    <t>16. name, registered office and legal form of each company in which the issuer has unlimited liability</t>
  </si>
  <si>
    <t>This is not applicable to the financial statements of the Čakovečki mlinovi d.d. Group because it has no shares in companies with unlimited liability.</t>
  </si>
  <si>
    <t>17. name and registered office of the company that prepares the annual consolidated financial statements of the largest group of companies in which the issuer participates as a controlled member of the group</t>
  </si>
  <si>
    <t>This is not applicable to the financial statements of the Čakovečki mlinovi d.d. Group The company Čakovečki mlinovi d.d. is the ultimate parent and is not a controlled member of another group.</t>
  </si>
  <si>
    <t>18. name and registered office of the company that prepares the annual consolidated financial statements of the smallest group of companies in which the issuer participates as a controlled member and which is also included in the group of companies referred to in item 17.</t>
  </si>
  <si>
    <t>The above is not applicable to the financial statements of the Čakovečki mlinovi d.d. Group. The Čakovečki mlinovi d.d. Company is the ultimate parent and is not a controlled member of another group.</t>
  </si>
  <si>
    <t>19. place where it is possible to obtain copies of the annual consolidated financial statements referred to in items 17 and 18, provided that they are available</t>
  </si>
  <si>
    <t>The Čakovečki mlinovi d.d. Group prepares consolidated financial statements that are published on the website www.zse.hr, www.hanfa.hr (Official Register of Prescribed Information), the official website of Čakovečki mlinovi www.cak-mlinovi.hr</t>
  </si>
  <si>
    <t>20. the proposed distribution of profits or the proposed treatment of losses, or, if applicable, the distribution of profits or treatment of losses</t>
  </si>
  <si>
    <t>The above is not applicable to the consolidated financial statements of the Čakovečki mlinovi d.d. Group</t>
  </si>
  <si>
    <t>21. the nature and business purpose of off-balance sheet arrangements of companies and the financial impact of such arrangements on the issuer, provided that the risks or benefits arising from such arrangements are material and to the extent that disclosure of such risks or benefits is necessary for assessing the issuer's financial position</t>
  </si>
  <si>
    <t>The above is not applicable to the financial statements of the Čakovečki mlinovi d.d. Group</t>
  </si>
  <si>
    <t>22. nature and financial effect of significant events that occurred after the balance sheet date and are not reflected in the income statement or balance sheet</t>
  </si>
  <si>
    <t>Events after the balance sheet date are described in Note 35 of the Annual Financial Statements of the Čakovečki mlinovi Group</t>
  </si>
  <si>
    <t>23. net income broken down by activity categories and geographical markets, if these categories and markets differ significantly from each other, taking into account the way in which the sale of products and provision of services is organized.</t>
  </si>
  <si>
    <t>A detailed analysis of Net Income is presented in Note 4 of the Annual Financial Statements of the Čakovečki mlinovi Group d.d.</t>
  </si>
  <si>
    <t>24. total amount of fees charged for a specific business year by an independent auditor or audit firm for the statutory audit of annual financial statements or annual consolidated financial statements, total amount of fees for other verification services, total amount of fees for tax advisory services, and total amount of fees for other advisory services other than auditing, total amount of research and development expenditures that are the basis for granting state aid.</t>
  </si>
  <si>
    <t>The auditor's fee is presented in Note 7 in the Annual Financial Statements of the Čakovečki mlinovi d.d. Group as of 31 December 2024.</t>
  </si>
  <si>
    <t>ADDITIONAL</t>
  </si>
  <si>
    <t>Note 27 Provisions - In the note to the financial statements, a breakdown into short-term and long-term parts is made and is thus presented in the balance sheet of the financial statement, while the total amount of provisions (short-term and long-term parts) is presented in the GFI (AOP 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</si>
</sst>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numFmt numFmtId="165" formatCode="00"/>
    <numFmt numFmtId="166" formatCode="* _(#,##0_);* \(#,##0\);* _(&quot;-&quot;_);* _(@_)"/>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b/>
      <sz val="10.5"/>
      <name val="Times New Roman"/>
      <family val="1"/>
      <charset val="238"/>
    </font>
    <font>
      <sz val="10"/>
      <color rgb="FF000000"/>
      <name val="Times New Roman"/>
      <family val="1"/>
      <charset val="238"/>
    </font>
    <font>
      <sz val="10"/>
      <color theme="1"/>
      <name val="Times New Roman"/>
      <family val="1"/>
      <charset val="238"/>
    </font>
    <font>
      <b/>
      <sz val="10"/>
      <color theme="1"/>
      <name val="Times New Roman"/>
      <family val="1"/>
      <charset val="238"/>
    </font>
    <font>
      <b/>
      <sz val="10"/>
      <color rgb="FF000000"/>
      <name val="Times New Roman"/>
      <family val="1"/>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rgb="FF000000"/>
      </bottom>
      <diagonal/>
    </border>
    <border>
      <left/>
      <right/>
      <top style="thin">
        <color indexed="64"/>
      </top>
      <bottom style="medium">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2" fillId="0" borderId="0"/>
  </cellStyleXfs>
  <cellXfs count="347">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5"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9" borderId="15" xfId="0" applyNumberFormat="1" applyFont="1" applyFill="1" applyBorder="1" applyAlignment="1">
      <alignment horizontal="center" vertical="center"/>
    </xf>
    <xf numFmtId="164" fontId="5" fillId="9" borderId="16" xfId="0" applyNumberFormat="1" applyFont="1" applyFill="1" applyBorder="1" applyAlignment="1">
      <alignment horizontal="center" vertical="center"/>
    </xf>
    <xf numFmtId="164" fontId="5"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5" fillId="10" borderId="33" xfId="0" applyNumberFormat="1" applyFont="1" applyFill="1" applyBorder="1" applyAlignment="1">
      <alignment horizontal="center" vertical="center"/>
    </xf>
    <xf numFmtId="164" fontId="5" fillId="10" borderId="15" xfId="0" applyNumberFormat="1" applyFont="1" applyFill="1" applyBorder="1" applyAlignment="1">
      <alignment horizontal="center" vertical="center"/>
    </xf>
    <xf numFmtId="0" fontId="12" fillId="10" borderId="0" xfId="3" applyFill="1"/>
    <xf numFmtId="164" fontId="5" fillId="9" borderId="14" xfId="0"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Border="1" applyAlignment="1" applyProtection="1">
      <alignment vertical="center"/>
      <protection locked="0"/>
    </xf>
    <xf numFmtId="3" fontId="4"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6"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6" fillId="0" borderId="33" xfId="0" applyNumberFormat="1" applyFont="1" applyBorder="1" applyAlignment="1" applyProtection="1">
      <alignment vertical="center"/>
      <protection locked="0"/>
    </xf>
    <xf numFmtId="3" fontId="6"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2"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6" fillId="0" borderId="16" xfId="0" applyNumberFormat="1" applyFont="1" applyBorder="1" applyAlignment="1" applyProtection="1">
      <alignment horizontal="right" vertical="center" shrinkToFit="1"/>
      <protection locked="0"/>
    </xf>
    <xf numFmtId="3" fontId="0" fillId="0" borderId="0" xfId="0" applyNumberFormat="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4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44" xfId="0" applyNumberFormat="1" applyFont="1" applyBorder="1" applyAlignment="1" applyProtection="1">
      <alignment vertical="center" shrinkToFit="1"/>
      <protection locked="0"/>
    </xf>
    <xf numFmtId="0" fontId="26" fillId="10" borderId="0" xfId="0" applyFont="1" applyFill="1"/>
    <xf numFmtId="0" fontId="26" fillId="10" borderId="47" xfId="0" applyFont="1" applyFill="1" applyBorder="1" applyAlignment="1">
      <alignment wrapText="1"/>
    </xf>
    <xf numFmtId="0" fontId="26" fillId="10" borderId="0" xfId="0" applyFont="1" applyFill="1" applyAlignment="1">
      <alignment wrapText="1"/>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0" xfId="0" applyFont="1" applyFill="1" applyAlignment="1">
      <alignment horizontal="center" vertical="center"/>
    </xf>
    <xf numFmtId="0" fontId="27" fillId="10" borderId="48"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6" fillId="10" borderId="0" xfId="0" applyFont="1" applyFill="1" applyAlignment="1">
      <alignment horizontal="right" vertical="center" wrapText="1"/>
    </xf>
    <xf numFmtId="0" fontId="28"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48"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lignment horizontal="center" vertical="center" wrapText="1"/>
    </xf>
    <xf numFmtId="3" fontId="21" fillId="0" borderId="44" xfId="0" applyNumberFormat="1" applyFont="1" applyBorder="1" applyAlignment="1" applyProtection="1">
      <alignment vertical="center" shrinkToFit="1"/>
      <protection locked="0"/>
    </xf>
    <xf numFmtId="3" fontId="21" fillId="9" borderId="44" xfId="0" applyNumberFormat="1" applyFont="1" applyFill="1" applyBorder="1" applyAlignment="1" applyProtection="1">
      <alignment vertical="center" shrinkToFit="1"/>
      <protection locked="0"/>
    </xf>
    <xf numFmtId="3" fontId="4" fillId="8" borderId="44" xfId="0" applyNumberFormat="1" applyFont="1" applyFill="1" applyBorder="1" applyAlignment="1" applyProtection="1">
      <alignment vertical="center" shrinkToFit="1"/>
      <protection locked="0"/>
    </xf>
    <xf numFmtId="3" fontId="21" fillId="9" borderId="45" xfId="0" applyNumberFormat="1" applyFont="1" applyFill="1" applyBorder="1" applyAlignment="1" applyProtection="1">
      <alignment vertical="center" shrinkToFit="1"/>
      <protection locked="0"/>
    </xf>
    <xf numFmtId="0" fontId="5" fillId="11" borderId="50" xfId="4"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5" fillId="11" borderId="50" xfId="5" applyFont="1" applyFill="1" applyBorder="1" applyAlignment="1" applyProtection="1">
      <alignment horizontal="center" vertical="center"/>
      <protection locked="0"/>
    </xf>
    <xf numFmtId="0" fontId="3" fillId="0" borderId="0" xfId="0" applyFont="1"/>
    <xf numFmtId="0" fontId="6" fillId="0" borderId="0" xfId="0" applyFont="1"/>
    <xf numFmtId="0" fontId="45" fillId="0" borderId="0" xfId="0" applyFont="1"/>
    <xf numFmtId="0" fontId="44" fillId="0" borderId="0" xfId="0" applyFont="1" applyAlignment="1">
      <alignment vertical="center"/>
    </xf>
    <xf numFmtId="0" fontId="44" fillId="0" borderId="0" xfId="0" applyFont="1" applyAlignment="1">
      <alignment horizontal="justify" vertical="center"/>
    </xf>
    <xf numFmtId="0" fontId="46" fillId="0" borderId="0" xfId="0" applyFont="1"/>
    <xf numFmtId="0" fontId="47" fillId="0" borderId="0" xfId="0" applyFont="1"/>
    <xf numFmtId="166" fontId="48" fillId="0" borderId="0" xfId="0" applyNumberFormat="1" applyFont="1" applyAlignment="1">
      <alignment horizontal="right" vertical="center" wrapText="1"/>
    </xf>
    <xf numFmtId="166" fontId="48" fillId="0" borderId="52" xfId="0" applyNumberFormat="1" applyFont="1" applyBorder="1" applyAlignment="1">
      <alignment horizontal="right" vertical="center" wrapText="1"/>
    </xf>
    <xf numFmtId="166" fontId="46" fillId="0" borderId="0" xfId="0" applyNumberFormat="1" applyFont="1"/>
    <xf numFmtId="166" fontId="47" fillId="0" borderId="53" xfId="0" applyNumberFormat="1" applyFont="1" applyBorder="1"/>
    <xf numFmtId="0" fontId="26" fillId="10" borderId="0" xfId="0" applyFont="1" applyFill="1"/>
    <xf numFmtId="0" fontId="6" fillId="10" borderId="47" xfId="0" applyFont="1" applyFill="1" applyBorder="1" applyAlignment="1">
      <alignment horizontal="right" vertical="center" wrapText="1"/>
    </xf>
    <xf numFmtId="0" fontId="6" fillId="10" borderId="0" xfId="0" applyFont="1" applyFill="1" applyAlignment="1">
      <alignment horizontal="right" vertical="center" wrapText="1"/>
    </xf>
    <xf numFmtId="0" fontId="26" fillId="11" borderId="3" xfId="4" applyFont="1"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Alignment="1">
      <alignment vertical="center"/>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1" borderId="3" xfId="4" applyFont="1" applyFill="1" applyBorder="1" applyProtection="1">
      <protection locked="0"/>
    </xf>
    <xf numFmtId="0" fontId="26" fillId="11" borderId="2" xfId="4" applyFont="1" applyFill="1" applyBorder="1" applyProtection="1">
      <protection locked="0"/>
    </xf>
    <xf numFmtId="0" fontId="26" fillId="11" borderId="4" xfId="4" applyFont="1" applyFill="1" applyBorder="1" applyProtection="1">
      <protection locked="0"/>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Alignment="1">
      <alignment horizontal="center" vertical="center" wrapText="1"/>
    </xf>
    <xf numFmtId="0" fontId="6" fillId="10" borderId="47" xfId="0" applyFont="1" applyFill="1" applyBorder="1" applyAlignment="1">
      <alignment horizontal="right" vertical="center"/>
    </xf>
    <xf numFmtId="0" fontId="6" fillId="10" borderId="0" xfId="0" applyFont="1" applyFill="1" applyAlignment="1">
      <alignment horizontal="right" vertical="center"/>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48" xfId="0" applyFont="1" applyFill="1" applyBorder="1" applyAlignment="1">
      <alignment horizontal="right"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7" fillId="10" borderId="47" xfId="0" applyFont="1" applyFill="1" applyBorder="1" applyAlignment="1">
      <alignment vertical="center"/>
    </xf>
    <xf numFmtId="0" fontId="27" fillId="10" borderId="0" xfId="0" applyFont="1" applyFill="1" applyAlignment="1">
      <alignment vertical="center"/>
    </xf>
    <xf numFmtId="0" fontId="26" fillId="10" borderId="47" xfId="0" applyFont="1" applyFill="1" applyBorder="1" applyAlignment="1">
      <alignment wrapText="1"/>
    </xf>
    <xf numFmtId="0" fontId="6" fillId="10" borderId="4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47" xfId="0" applyFont="1" applyFill="1" applyBorder="1" applyAlignment="1">
      <alignment horizontal="center" vertical="center"/>
    </xf>
    <xf numFmtId="0" fontId="32" fillId="10" borderId="0" xfId="0" applyFont="1" applyFill="1" applyAlignment="1">
      <alignment vertical="center"/>
    </xf>
    <xf numFmtId="0" fontId="32" fillId="10" borderId="48" xfId="0" applyFont="1" applyFill="1" applyBorder="1" applyAlignment="1">
      <alignment vertical="center"/>
    </xf>
    <xf numFmtId="0" fontId="5" fillId="11" borderId="3" xfId="5" applyFont="1" applyFill="1" applyBorder="1" applyAlignment="1" applyProtection="1">
      <alignment horizontal="right" vertical="center"/>
      <protection locked="0"/>
    </xf>
    <xf numFmtId="0" fontId="5" fillId="11" borderId="2" xfId="5" applyFont="1" applyFill="1" applyBorder="1" applyAlignment="1" applyProtection="1">
      <alignment horizontal="right" vertical="center"/>
      <protection locked="0"/>
    </xf>
    <xf numFmtId="0" fontId="26" fillId="10" borderId="0" xfId="0" applyFont="1" applyFill="1" applyProtection="1">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5" fillId="11" borderId="4" xfId="5" applyFont="1" applyFill="1" applyBorder="1" applyAlignment="1" applyProtection="1">
      <alignment horizontal="right" vertical="center"/>
      <protection locked="0"/>
    </xf>
    <xf numFmtId="0" fontId="26" fillId="10" borderId="0" xfId="0" applyFont="1" applyFill="1" applyAlignment="1">
      <alignment vertical="top"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47"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6" fillId="0" borderId="15" xfId="0" applyFont="1" applyBorder="1" applyAlignment="1">
      <alignment horizontal="left" vertical="center" wrapText="1"/>
    </xf>
    <xf numFmtId="0" fontId="15" fillId="0" borderId="15" xfId="0" applyFont="1" applyBorder="1" applyAlignment="1">
      <alignment horizontal="left" vertical="center" wrapText="1"/>
    </xf>
    <xf numFmtId="0" fontId="36"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5"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6" fillId="0" borderId="15" xfId="0" applyFont="1" applyBorder="1" applyAlignment="1">
      <alignment horizontal="left" vertical="center" wrapText="1"/>
    </xf>
    <xf numFmtId="0" fontId="3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4" borderId="14" xfId="0" applyFont="1" applyFill="1" applyBorder="1" applyAlignment="1">
      <alignment horizontal="left" vertical="center" wrapText="1"/>
    </xf>
    <xf numFmtId="0" fontId="14" fillId="4" borderId="14" xfId="0" applyFont="1" applyFill="1" applyBorder="1" applyAlignment="1">
      <alignment vertical="center"/>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39"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39" fillId="0" borderId="15" xfId="0" applyFont="1" applyBorder="1" applyAlignment="1">
      <alignment horizontal="left" vertical="center" wrapText="1" indent="1"/>
    </xf>
    <xf numFmtId="0" fontId="13" fillId="0" borderId="15" xfId="0" applyFont="1" applyBorder="1" applyAlignment="1">
      <alignment horizontal="left" vertical="center" wrapText="1" indent="1"/>
    </xf>
    <xf numFmtId="0" fontId="39" fillId="0" borderId="16" xfId="0" applyFont="1" applyBorder="1" applyAlignment="1">
      <alignment horizontal="left" vertical="center" wrapText="1" indent="1"/>
    </xf>
    <xf numFmtId="0" fontId="13" fillId="0" borderId="16" xfId="0" applyFont="1" applyBorder="1" applyAlignment="1">
      <alignment horizontal="left" vertical="center" wrapText="1" indent="1"/>
    </xf>
    <xf numFmtId="0" fontId="5" fillId="4" borderId="14" xfId="0" applyFont="1" applyFill="1" applyBorder="1" applyAlignment="1">
      <alignment horizontal="left" vertical="center" wrapText="1"/>
    </xf>
    <xf numFmtId="0" fontId="5" fillId="4" borderId="14" xfId="0" applyFont="1" applyFill="1" applyBorder="1" applyAlignment="1">
      <alignment vertical="center" wrapText="1"/>
    </xf>
    <xf numFmtId="0" fontId="5"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6" fillId="0" borderId="15" xfId="0" applyFont="1" applyBorder="1" applyAlignment="1">
      <alignment horizontal="left" vertical="center" wrapText="1" indent="1"/>
    </xf>
    <xf numFmtId="0" fontId="5" fillId="9" borderId="16" xfId="0" applyFont="1" applyFill="1" applyBorder="1" applyAlignment="1">
      <alignment horizontal="left" vertical="center" wrapText="1"/>
    </xf>
    <xf numFmtId="0" fontId="19"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13" fillId="4" borderId="14" xfId="0" applyFont="1" applyFill="1" applyBorder="1" applyAlignment="1">
      <alignment vertical="center" wrapText="1"/>
    </xf>
    <xf numFmtId="0" fontId="6" fillId="10" borderId="15" xfId="0" applyFont="1" applyFill="1" applyBorder="1" applyAlignment="1">
      <alignment horizontal="left" vertical="center" wrapText="1" indent="1"/>
    </xf>
    <xf numFmtId="0" fontId="6" fillId="9" borderId="15" xfId="0" applyFont="1" applyFill="1" applyBorder="1" applyAlignment="1">
      <alignment horizontal="left" vertical="center" wrapText="1" indent="1"/>
    </xf>
    <xf numFmtId="0" fontId="6" fillId="9" borderId="16" xfId="0" applyFont="1" applyFill="1" applyBorder="1" applyAlignment="1">
      <alignment horizontal="left" vertical="center" wrapText="1" indent="1"/>
    </xf>
    <xf numFmtId="0" fontId="36"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5"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13" fillId="9" borderId="22"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7" borderId="31" xfId="0" applyFont="1" applyFill="1" applyBorder="1" applyAlignment="1">
      <alignment horizontal="left" vertical="center" shrinkToFit="1"/>
    </xf>
    <xf numFmtId="0" fontId="13" fillId="7" borderId="1" xfId="0" applyFont="1" applyFill="1" applyBorder="1" applyAlignment="1">
      <alignment horizontal="left" vertical="center" shrinkToFit="1"/>
    </xf>
    <xf numFmtId="0" fontId="13" fillId="7" borderId="32" xfId="0" applyFont="1" applyFill="1" applyBorder="1" applyAlignment="1">
      <alignment horizontal="left" vertical="center" shrinkToFit="1"/>
    </xf>
    <xf numFmtId="0" fontId="6" fillId="0" borderId="37"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39"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27" xfId="0" applyFont="1" applyBorder="1" applyAlignment="1">
      <alignment horizontal="left" vertical="center" wrapText="1" inden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9" fillId="0" borderId="25" xfId="0" applyFont="1" applyBorder="1" applyAlignment="1">
      <alignment horizontal="left" vertical="center" wrapText="1" indent="2"/>
    </xf>
    <xf numFmtId="0" fontId="19" fillId="0" borderId="26" xfId="0" applyFont="1" applyBorder="1" applyAlignment="1">
      <alignment horizontal="left" vertical="center" wrapText="1" indent="2"/>
    </xf>
    <xf numFmtId="0" fontId="19" fillId="0" borderId="27" xfId="0" applyFont="1" applyBorder="1" applyAlignment="1">
      <alignment horizontal="left" vertical="center" wrapText="1" indent="2"/>
    </xf>
    <xf numFmtId="0" fontId="6" fillId="9" borderId="25" xfId="0" applyFont="1" applyFill="1" applyBorder="1" applyAlignment="1">
      <alignment horizontal="left" vertical="center" wrapText="1" indent="1"/>
    </xf>
    <xf numFmtId="0" fontId="6" fillId="9" borderId="26"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5"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3" fillId="0" borderId="2" xfId="0" applyFont="1" applyBorder="1" applyAlignment="1">
      <alignment horizontal="right"/>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39" fillId="0" borderId="15" xfId="0" applyFont="1" applyBorder="1" applyAlignment="1">
      <alignment horizontal="left" vertical="center" wrapText="1"/>
    </xf>
    <xf numFmtId="0" fontId="13" fillId="0" borderId="15" xfId="0" applyFont="1" applyBorder="1" applyAlignment="1">
      <alignment horizontal="left" vertical="center" wrapText="1"/>
    </xf>
    <xf numFmtId="0" fontId="39"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7" borderId="1" xfId="0" applyFont="1" applyFill="1" applyBorder="1" applyAlignment="1">
      <alignment horizontal="left" vertical="center" shrinkToFit="1"/>
    </xf>
    <xf numFmtId="0" fontId="6" fillId="7" borderId="32" xfId="0" applyFont="1" applyFill="1" applyBorder="1" applyAlignment="1">
      <alignment horizontal="left" vertical="center" shrinkToFit="1"/>
    </xf>
    <xf numFmtId="0" fontId="6" fillId="0" borderId="33" xfId="0" applyFont="1" applyBorder="1" applyAlignment="1">
      <alignment horizontal="left" vertical="center" wrapText="1" indent="1"/>
    </xf>
    <xf numFmtId="0" fontId="6" fillId="0" borderId="33" xfId="0" applyFont="1" applyBorder="1" applyAlignment="1">
      <alignment horizontal="left" vertical="center" wrapText="1"/>
    </xf>
    <xf numFmtId="0" fontId="18" fillId="9" borderId="44" xfId="0" applyFont="1" applyFill="1" applyBorder="1" applyAlignment="1">
      <alignment horizontal="left" vertical="center" wrapText="1"/>
    </xf>
    <xf numFmtId="0" fontId="18" fillId="9" borderId="45" xfId="0" applyFont="1" applyFill="1" applyBorder="1" applyAlignment="1">
      <alignment horizontal="left" vertical="center" wrapText="1"/>
    </xf>
    <xf numFmtId="0" fontId="4"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8" fillId="6" borderId="46" xfId="0" applyFont="1" applyFill="1" applyBorder="1" applyAlignment="1">
      <alignment horizontal="left" vertical="center"/>
    </xf>
    <xf numFmtId="0" fontId="4" fillId="0" borderId="46" xfId="0" applyFont="1" applyBorder="1" applyAlignment="1">
      <alignment vertical="center"/>
    </xf>
    <xf numFmtId="0" fontId="43" fillId="9" borderId="44" xfId="0" applyFont="1" applyFill="1" applyBorder="1" applyAlignment="1">
      <alignment horizontal="left" vertical="center" wrapText="1"/>
    </xf>
    <xf numFmtId="0" fontId="43" fillId="9" borderId="45" xfId="0" applyFont="1" applyFill="1" applyBorder="1" applyAlignment="1">
      <alignment horizontal="left" vertical="center" wrapText="1"/>
    </xf>
    <xf numFmtId="0" fontId="4" fillId="0" borderId="46" xfId="0" applyFont="1" applyBorder="1"/>
    <xf numFmtId="0" fontId="17"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3" fontId="10" fillId="3" borderId="9" xfId="0" applyNumberFormat="1" applyFont="1" applyFill="1" applyBorder="1" applyAlignment="1">
      <alignment horizontal="center" vertical="center" wrapText="1"/>
    </xf>
    <xf numFmtId="3" fontId="4" fillId="0" borderId="41" xfId="0" applyNumberFormat="1" applyFont="1" applyBorder="1"/>
    <xf numFmtId="3" fontId="10" fillId="3" borderId="10" xfId="0" applyNumberFormat="1" applyFont="1" applyFill="1" applyBorder="1" applyAlignment="1">
      <alignment horizontal="center" vertical="center" wrapText="1"/>
    </xf>
    <xf numFmtId="3" fontId="4" fillId="0" borderId="42"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18" fillId="6" borderId="43" xfId="0" applyFont="1" applyFill="1" applyBorder="1" applyAlignment="1">
      <alignment horizontal="left" vertical="center"/>
    </xf>
    <xf numFmtId="0" fontId="20" fillId="6" borderId="43" xfId="0" applyFont="1" applyFill="1" applyBorder="1" applyAlignment="1">
      <alignment vertical="center"/>
    </xf>
    <xf numFmtId="0" fontId="4" fillId="0" borderId="43"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41"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5DDF5FD3-CA08-458C-868E-7354161712ED}"/>
    <cellStyle name="Normal 3 2" xfId="5" xr:uid="{2BF1BEFE-ECDF-48F7-BD1C-3CC262C4DD7E}"/>
    <cellStyle name="Style 1" xfId="1" xr:uid="{00000000-0005-0000-0000-000003000000}"/>
  </cellStyles>
  <dxfs count="0"/>
  <tableStyles count="1" defaultTableStyle="TableStyleMedium2" defaultPivotStyle="PivotStyleLight16">
    <tableStyle name="Invisible" pivot="0" table="0" count="0" xr9:uid="{12678E64-66AF-403D-8C86-BA51F6DC35B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115" zoomScaleNormal="100" zoomScaleSheetLayoutView="115" workbookViewId="0">
      <selection activeCell="C59" sqref="C59:J59"/>
    </sheetView>
  </sheetViews>
  <sheetFormatPr defaultRowHeight="12.75" x14ac:dyDescent="0.2"/>
  <cols>
    <col min="1" max="1" width="12.42578125" customWidth="1"/>
    <col min="2" max="2" width="9.140625" customWidth="1"/>
    <col min="9" max="9" width="12.7109375" customWidth="1"/>
  </cols>
  <sheetData>
    <row r="1" spans="1:10" ht="15.75" x14ac:dyDescent="0.2">
      <c r="A1" s="142"/>
      <c r="B1" s="143"/>
      <c r="C1" s="143"/>
      <c r="D1" s="27"/>
      <c r="E1" s="27"/>
      <c r="F1" s="27"/>
      <c r="G1" s="27"/>
      <c r="H1" s="27"/>
      <c r="I1" s="27"/>
      <c r="J1" s="28"/>
    </row>
    <row r="2" spans="1:10" ht="14.45" customHeight="1" x14ac:dyDescent="0.2">
      <c r="A2" s="144" t="s">
        <v>0</v>
      </c>
      <c r="B2" s="145"/>
      <c r="C2" s="145"/>
      <c r="D2" s="145"/>
      <c r="E2" s="145"/>
      <c r="F2" s="145"/>
      <c r="G2" s="145"/>
      <c r="H2" s="145"/>
      <c r="I2" s="145"/>
      <c r="J2" s="146"/>
    </row>
    <row r="3" spans="1:10" ht="15" x14ac:dyDescent="0.2">
      <c r="A3" s="77"/>
      <c r="B3" s="78"/>
      <c r="C3" s="78"/>
      <c r="D3" s="78"/>
      <c r="E3" s="78"/>
      <c r="F3" s="78"/>
      <c r="G3" s="78"/>
      <c r="H3" s="78"/>
      <c r="I3" s="78"/>
      <c r="J3" s="79"/>
    </row>
    <row r="4" spans="1:10" ht="33.6" customHeight="1" x14ac:dyDescent="0.2">
      <c r="A4" s="147" t="s">
        <v>1</v>
      </c>
      <c r="B4" s="148"/>
      <c r="C4" s="148"/>
      <c r="D4" s="148"/>
      <c r="E4" s="149">
        <v>45292</v>
      </c>
      <c r="F4" s="150"/>
      <c r="G4" s="85" t="s">
        <v>2</v>
      </c>
      <c r="H4" s="149" t="s">
        <v>518</v>
      </c>
      <c r="I4" s="150"/>
      <c r="J4" s="29"/>
    </row>
    <row r="5" spans="1:10" s="90" customFormat="1" ht="10.15" customHeight="1" x14ac:dyDescent="0.25">
      <c r="A5" s="151"/>
      <c r="B5" s="152"/>
      <c r="C5" s="152"/>
      <c r="D5" s="152"/>
      <c r="E5" s="152"/>
      <c r="F5" s="152"/>
      <c r="G5" s="152"/>
      <c r="H5" s="152"/>
      <c r="I5" s="152"/>
      <c r="J5" s="153"/>
    </row>
    <row r="6" spans="1:10" ht="20.45" customHeight="1" x14ac:dyDescent="0.2">
      <c r="A6" s="80"/>
      <c r="B6" s="91" t="s">
        <v>3</v>
      </c>
      <c r="C6" s="81"/>
      <c r="D6" s="81"/>
      <c r="E6" s="103">
        <v>2024</v>
      </c>
      <c r="F6" s="92"/>
      <c r="G6" s="85"/>
      <c r="H6" s="92"/>
      <c r="I6" s="92"/>
      <c r="J6" s="38"/>
    </row>
    <row r="7" spans="1:10" s="94" customFormat="1" ht="10.9" customHeight="1" x14ac:dyDescent="0.2">
      <c r="A7" s="80"/>
      <c r="B7" s="81"/>
      <c r="C7" s="81"/>
      <c r="D7" s="81"/>
      <c r="E7" s="93"/>
      <c r="F7" s="93"/>
      <c r="G7" s="85"/>
      <c r="H7" s="93"/>
      <c r="I7" s="93"/>
      <c r="J7" s="38"/>
    </row>
    <row r="8" spans="1:10" ht="37.9" customHeight="1" x14ac:dyDescent="0.2">
      <c r="A8" s="156" t="s">
        <v>4</v>
      </c>
      <c r="B8" s="157"/>
      <c r="C8" s="157"/>
      <c r="D8" s="157"/>
      <c r="E8" s="157"/>
      <c r="F8" s="157"/>
      <c r="G8" s="157"/>
      <c r="H8" s="157"/>
      <c r="I8" s="157"/>
      <c r="J8" s="30"/>
    </row>
    <row r="9" spans="1:10" ht="14.25" x14ac:dyDescent="0.2">
      <c r="A9" s="31"/>
      <c r="B9" s="74"/>
      <c r="C9" s="74"/>
      <c r="D9" s="74"/>
      <c r="E9" s="155"/>
      <c r="F9" s="155"/>
      <c r="G9" s="125"/>
      <c r="H9" s="125"/>
      <c r="I9" s="83"/>
      <c r="J9" s="84"/>
    </row>
    <row r="10" spans="1:10" ht="25.9" customHeight="1" x14ac:dyDescent="0.2">
      <c r="A10" s="158" t="s">
        <v>5</v>
      </c>
      <c r="B10" s="159"/>
      <c r="C10" s="160" t="s">
        <v>492</v>
      </c>
      <c r="D10" s="161"/>
      <c r="E10" s="75"/>
      <c r="F10" s="127" t="s">
        <v>6</v>
      </c>
      <c r="G10" s="162"/>
      <c r="H10" s="163" t="s">
        <v>493</v>
      </c>
      <c r="I10" s="164"/>
      <c r="J10" s="32"/>
    </row>
    <row r="11" spans="1:10" ht="15.6" customHeight="1" x14ac:dyDescent="0.2">
      <c r="A11" s="31"/>
      <c r="B11" s="74"/>
      <c r="C11" s="74"/>
      <c r="D11" s="74"/>
      <c r="E11" s="154"/>
      <c r="F11" s="154"/>
      <c r="G11" s="154"/>
      <c r="H11" s="154"/>
      <c r="I11" s="76"/>
      <c r="J11" s="32"/>
    </row>
    <row r="12" spans="1:10" ht="21" customHeight="1" x14ac:dyDescent="0.2">
      <c r="A12" s="126" t="s">
        <v>7</v>
      </c>
      <c r="B12" s="159"/>
      <c r="C12" s="160" t="s">
        <v>494</v>
      </c>
      <c r="D12" s="161"/>
      <c r="E12" s="167"/>
      <c r="F12" s="154"/>
      <c r="G12" s="154"/>
      <c r="H12" s="154"/>
      <c r="I12" s="76"/>
      <c r="J12" s="32"/>
    </row>
    <row r="13" spans="1:10" ht="10.9" customHeight="1" x14ac:dyDescent="0.2">
      <c r="A13" s="75"/>
      <c r="B13" s="76"/>
      <c r="C13" s="74"/>
      <c r="D13" s="74"/>
      <c r="E13" s="125"/>
      <c r="F13" s="125"/>
      <c r="G13" s="125"/>
      <c r="H13" s="125"/>
      <c r="I13" s="74"/>
      <c r="J13" s="33"/>
    </row>
    <row r="14" spans="1:10" ht="22.9" customHeight="1" x14ac:dyDescent="0.2">
      <c r="A14" s="126" t="s">
        <v>8</v>
      </c>
      <c r="B14" s="162"/>
      <c r="C14" s="160" t="s">
        <v>495</v>
      </c>
      <c r="D14" s="161"/>
      <c r="E14" s="165"/>
      <c r="F14" s="166"/>
      <c r="G14" s="89" t="s">
        <v>9</v>
      </c>
      <c r="H14" s="163" t="s">
        <v>496</v>
      </c>
      <c r="I14" s="164"/>
      <c r="J14" s="86"/>
    </row>
    <row r="15" spans="1:10" ht="14.45" customHeight="1" x14ac:dyDescent="0.2">
      <c r="A15" s="75"/>
      <c r="B15" s="76"/>
      <c r="C15" s="74"/>
      <c r="D15" s="74"/>
      <c r="E15" s="125"/>
      <c r="F15" s="125"/>
      <c r="G15" s="125"/>
      <c r="H15" s="125"/>
      <c r="I15" s="74"/>
      <c r="J15" s="33"/>
    </row>
    <row r="16" spans="1:10" ht="13.15" customHeight="1" x14ac:dyDescent="0.2">
      <c r="A16" s="126" t="s">
        <v>10</v>
      </c>
      <c r="B16" s="162"/>
      <c r="C16" s="160" t="s">
        <v>497</v>
      </c>
      <c r="D16" s="161"/>
      <c r="E16" s="82"/>
      <c r="F16" s="82"/>
      <c r="G16" s="82"/>
      <c r="H16" s="82"/>
      <c r="I16" s="82"/>
      <c r="J16" s="86"/>
    </row>
    <row r="17" spans="1:10" ht="14.45" customHeight="1" x14ac:dyDescent="0.2">
      <c r="A17" s="168"/>
      <c r="B17" s="169"/>
      <c r="C17" s="169"/>
      <c r="D17" s="169"/>
      <c r="E17" s="169"/>
      <c r="F17" s="169"/>
      <c r="G17" s="169"/>
      <c r="H17" s="169"/>
      <c r="I17" s="169"/>
      <c r="J17" s="170"/>
    </row>
    <row r="18" spans="1:10" x14ac:dyDescent="0.2">
      <c r="A18" s="158" t="s">
        <v>11</v>
      </c>
      <c r="B18" s="159"/>
      <c r="C18" s="171" t="s">
        <v>515</v>
      </c>
      <c r="D18" s="172"/>
      <c r="E18" s="172"/>
      <c r="F18" s="172"/>
      <c r="G18" s="172"/>
      <c r="H18" s="172"/>
      <c r="I18" s="172"/>
      <c r="J18" s="173"/>
    </row>
    <row r="19" spans="1:10" ht="14.25" x14ac:dyDescent="0.2">
      <c r="A19" s="31"/>
      <c r="B19" s="74"/>
      <c r="C19" s="88"/>
      <c r="D19" s="74"/>
      <c r="E19" s="125"/>
      <c r="F19" s="125"/>
      <c r="G19" s="125"/>
      <c r="H19" s="125"/>
      <c r="I19" s="74"/>
      <c r="J19" s="33"/>
    </row>
    <row r="20" spans="1:10" ht="14.25" x14ac:dyDescent="0.2">
      <c r="A20" s="158" t="s">
        <v>12</v>
      </c>
      <c r="B20" s="159"/>
      <c r="C20" s="163">
        <v>40000</v>
      </c>
      <c r="D20" s="164"/>
      <c r="E20" s="125"/>
      <c r="F20" s="125"/>
      <c r="G20" s="171" t="s">
        <v>498</v>
      </c>
      <c r="H20" s="172"/>
      <c r="I20" s="172"/>
      <c r="J20" s="173"/>
    </row>
    <row r="21" spans="1:10" ht="14.25" x14ac:dyDescent="0.2">
      <c r="A21" s="31"/>
      <c r="B21" s="74"/>
      <c r="C21" s="74"/>
      <c r="D21" s="74"/>
      <c r="E21" s="125"/>
      <c r="F21" s="125"/>
      <c r="G21" s="125"/>
      <c r="H21" s="125"/>
      <c r="I21" s="74"/>
      <c r="J21" s="33"/>
    </row>
    <row r="22" spans="1:10" x14ac:dyDescent="0.2">
      <c r="A22" s="158" t="s">
        <v>13</v>
      </c>
      <c r="B22" s="159"/>
      <c r="C22" s="171" t="s">
        <v>499</v>
      </c>
      <c r="D22" s="172"/>
      <c r="E22" s="172"/>
      <c r="F22" s="172"/>
      <c r="G22" s="172"/>
      <c r="H22" s="172"/>
      <c r="I22" s="172"/>
      <c r="J22" s="173"/>
    </row>
    <row r="23" spans="1:10" ht="14.25" x14ac:dyDescent="0.2">
      <c r="A23" s="31"/>
      <c r="B23" s="74"/>
      <c r="C23" s="74"/>
      <c r="D23" s="74"/>
      <c r="E23" s="125"/>
      <c r="F23" s="125"/>
      <c r="G23" s="125"/>
      <c r="H23" s="125"/>
      <c r="I23" s="74"/>
      <c r="J23" s="33"/>
    </row>
    <row r="24" spans="1:10" ht="14.25" x14ac:dyDescent="0.2">
      <c r="A24" s="158" t="s">
        <v>14</v>
      </c>
      <c r="B24" s="159"/>
      <c r="C24" s="139" t="s">
        <v>500</v>
      </c>
      <c r="D24" s="140"/>
      <c r="E24" s="140"/>
      <c r="F24" s="140"/>
      <c r="G24" s="140"/>
      <c r="H24" s="140"/>
      <c r="I24" s="140"/>
      <c r="J24" s="141"/>
    </row>
    <row r="25" spans="1:10" ht="14.25" x14ac:dyDescent="0.2">
      <c r="A25" s="31"/>
      <c r="B25" s="74"/>
      <c r="C25" s="88"/>
      <c r="D25" s="74"/>
      <c r="E25" s="125"/>
      <c r="F25" s="125"/>
      <c r="G25" s="125"/>
      <c r="H25" s="125"/>
      <c r="I25" s="74"/>
      <c r="J25" s="33"/>
    </row>
    <row r="26" spans="1:10" ht="14.25" x14ac:dyDescent="0.2">
      <c r="A26" s="158" t="s">
        <v>15</v>
      </c>
      <c r="B26" s="159"/>
      <c r="C26" s="139" t="s">
        <v>501</v>
      </c>
      <c r="D26" s="140"/>
      <c r="E26" s="140"/>
      <c r="F26" s="140"/>
      <c r="G26" s="140"/>
      <c r="H26" s="140"/>
      <c r="I26" s="140"/>
      <c r="J26" s="141"/>
    </row>
    <row r="27" spans="1:10" ht="13.9" customHeight="1" x14ac:dyDescent="0.2">
      <c r="A27" s="31"/>
      <c r="B27" s="74"/>
      <c r="C27" s="88"/>
      <c r="D27" s="74"/>
      <c r="E27" s="125"/>
      <c r="F27" s="125"/>
      <c r="G27" s="125"/>
      <c r="H27" s="125"/>
      <c r="I27" s="74"/>
      <c r="J27" s="33"/>
    </row>
    <row r="28" spans="1:10" ht="22.9" customHeight="1" x14ac:dyDescent="0.2">
      <c r="A28" s="126" t="s">
        <v>16</v>
      </c>
      <c r="B28" s="159"/>
      <c r="C28" s="111">
        <v>2287</v>
      </c>
      <c r="D28" s="34"/>
      <c r="E28" s="133"/>
      <c r="F28" s="133"/>
      <c r="G28" s="133"/>
      <c r="H28" s="133"/>
      <c r="I28" s="174"/>
      <c r="J28" s="175"/>
    </row>
    <row r="29" spans="1:10" ht="14.25" x14ac:dyDescent="0.2">
      <c r="A29" s="31"/>
      <c r="B29" s="74"/>
      <c r="C29" s="74"/>
      <c r="D29" s="74"/>
      <c r="E29" s="125"/>
      <c r="F29" s="125"/>
      <c r="G29" s="125"/>
      <c r="H29" s="125"/>
      <c r="I29" s="74"/>
      <c r="J29" s="33"/>
    </row>
    <row r="30" spans="1:10" ht="15" x14ac:dyDescent="0.2">
      <c r="A30" s="158" t="s">
        <v>17</v>
      </c>
      <c r="B30" s="159"/>
      <c r="C30" s="102" t="s">
        <v>502</v>
      </c>
      <c r="D30" s="176" t="s">
        <v>18</v>
      </c>
      <c r="E30" s="137"/>
      <c r="F30" s="137"/>
      <c r="G30" s="137"/>
      <c r="H30" s="95" t="s">
        <v>19</v>
      </c>
      <c r="I30" s="96" t="s">
        <v>20</v>
      </c>
      <c r="J30" s="97"/>
    </row>
    <row r="31" spans="1:10" x14ac:dyDescent="0.2">
      <c r="A31" s="158"/>
      <c r="B31" s="159"/>
      <c r="C31" s="35"/>
      <c r="D31" s="85"/>
      <c r="E31" s="166"/>
      <c r="F31" s="166"/>
      <c r="G31" s="166"/>
      <c r="H31" s="166"/>
      <c r="I31" s="177"/>
      <c r="J31" s="178"/>
    </row>
    <row r="32" spans="1:10" x14ac:dyDescent="0.2">
      <c r="A32" s="158" t="s">
        <v>21</v>
      </c>
      <c r="B32" s="159"/>
      <c r="C32" s="60" t="s">
        <v>503</v>
      </c>
      <c r="D32" s="176" t="s">
        <v>22</v>
      </c>
      <c r="E32" s="137"/>
      <c r="F32" s="137"/>
      <c r="G32" s="137"/>
      <c r="H32" s="98" t="s">
        <v>23</v>
      </c>
      <c r="I32" s="99" t="s">
        <v>24</v>
      </c>
      <c r="J32" s="100"/>
    </row>
    <row r="33" spans="1:10" ht="14.25" x14ac:dyDescent="0.2">
      <c r="A33" s="31"/>
      <c r="B33" s="74"/>
      <c r="C33" s="74"/>
      <c r="D33" s="74"/>
      <c r="E33" s="125"/>
      <c r="F33" s="125"/>
      <c r="G33" s="125"/>
      <c r="H33" s="125"/>
      <c r="I33" s="74"/>
      <c r="J33" s="33"/>
    </row>
    <row r="34" spans="1:10" x14ac:dyDescent="0.2">
      <c r="A34" s="176" t="s">
        <v>25</v>
      </c>
      <c r="B34" s="137"/>
      <c r="C34" s="137"/>
      <c r="D34" s="137"/>
      <c r="E34" s="137" t="s">
        <v>26</v>
      </c>
      <c r="F34" s="137"/>
      <c r="G34" s="137"/>
      <c r="H34" s="137"/>
      <c r="I34" s="137"/>
      <c r="J34" s="36" t="s">
        <v>27</v>
      </c>
    </row>
    <row r="35" spans="1:10" ht="14.25" x14ac:dyDescent="0.2">
      <c r="A35" s="31"/>
      <c r="B35" s="74"/>
      <c r="C35" s="74"/>
      <c r="D35" s="74"/>
      <c r="E35" s="125"/>
      <c r="F35" s="125"/>
      <c r="G35" s="125"/>
      <c r="H35" s="125"/>
      <c r="I35" s="74"/>
      <c r="J35" s="84"/>
    </row>
    <row r="36" spans="1:10" x14ac:dyDescent="0.2">
      <c r="A36" s="179" t="s">
        <v>504</v>
      </c>
      <c r="B36" s="180"/>
      <c r="C36" s="180"/>
      <c r="D36" s="180"/>
      <c r="E36" s="179" t="s">
        <v>505</v>
      </c>
      <c r="F36" s="180"/>
      <c r="G36" s="180"/>
      <c r="H36" s="180"/>
      <c r="I36" s="186"/>
      <c r="J36" s="112" t="s">
        <v>506</v>
      </c>
    </row>
    <row r="37" spans="1:10" ht="14.25" x14ac:dyDescent="0.2">
      <c r="A37" s="31"/>
      <c r="B37" s="74"/>
      <c r="C37" s="88"/>
      <c r="D37" s="187"/>
      <c r="E37" s="187"/>
      <c r="F37" s="187"/>
      <c r="G37" s="187"/>
      <c r="H37" s="187"/>
      <c r="I37" s="187"/>
      <c r="J37" s="33"/>
    </row>
    <row r="38" spans="1:10" x14ac:dyDescent="0.2">
      <c r="A38" s="179" t="s">
        <v>507</v>
      </c>
      <c r="B38" s="180"/>
      <c r="C38" s="180"/>
      <c r="D38" s="186"/>
      <c r="E38" s="179" t="s">
        <v>508</v>
      </c>
      <c r="F38" s="180"/>
      <c r="G38" s="180"/>
      <c r="H38" s="180"/>
      <c r="I38" s="186"/>
      <c r="J38" s="113" t="s">
        <v>509</v>
      </c>
    </row>
    <row r="39" spans="1:10" ht="14.25" x14ac:dyDescent="0.2">
      <c r="A39" s="31"/>
      <c r="B39" s="74"/>
      <c r="C39" s="88"/>
      <c r="D39" s="87"/>
      <c r="E39" s="187"/>
      <c r="F39" s="187"/>
      <c r="G39" s="187"/>
      <c r="H39" s="187"/>
      <c r="I39" s="76"/>
      <c r="J39" s="33"/>
    </row>
    <row r="40" spans="1:10" x14ac:dyDescent="0.2">
      <c r="A40" s="179" t="s">
        <v>510</v>
      </c>
      <c r="B40" s="180"/>
      <c r="C40" s="180"/>
      <c r="D40" s="186"/>
      <c r="E40" s="179" t="s">
        <v>511</v>
      </c>
      <c r="F40" s="180"/>
      <c r="G40" s="180"/>
      <c r="H40" s="180"/>
      <c r="I40" s="186"/>
      <c r="J40" s="113" t="s">
        <v>512</v>
      </c>
    </row>
    <row r="41" spans="1:10" ht="14.25" x14ac:dyDescent="0.2">
      <c r="A41" s="31"/>
      <c r="B41" s="74"/>
      <c r="C41" s="88"/>
      <c r="D41" s="87"/>
      <c r="E41" s="187"/>
      <c r="F41" s="187"/>
      <c r="G41" s="187"/>
      <c r="H41" s="187"/>
      <c r="I41" s="76"/>
      <c r="J41" s="33"/>
    </row>
    <row r="42" spans="1:10" x14ac:dyDescent="0.2">
      <c r="A42" s="182"/>
      <c r="B42" s="183"/>
      <c r="C42" s="183"/>
      <c r="D42" s="184"/>
      <c r="E42" s="182"/>
      <c r="F42" s="183"/>
      <c r="G42" s="183"/>
      <c r="H42" s="183"/>
      <c r="I42" s="184"/>
      <c r="J42" s="60"/>
    </row>
    <row r="43" spans="1:10" ht="14.25" x14ac:dyDescent="0.2">
      <c r="A43" s="37"/>
      <c r="B43" s="88"/>
      <c r="C43" s="185"/>
      <c r="D43" s="185"/>
      <c r="E43" s="125"/>
      <c r="F43" s="125"/>
      <c r="G43" s="185"/>
      <c r="H43" s="185"/>
      <c r="I43" s="185"/>
      <c r="J43" s="33"/>
    </row>
    <row r="44" spans="1:10" x14ac:dyDescent="0.2">
      <c r="A44" s="182"/>
      <c r="B44" s="183"/>
      <c r="C44" s="183"/>
      <c r="D44" s="184"/>
      <c r="E44" s="182"/>
      <c r="F44" s="183"/>
      <c r="G44" s="183"/>
      <c r="H44" s="183"/>
      <c r="I44" s="184"/>
      <c r="J44" s="60"/>
    </row>
    <row r="45" spans="1:10" ht="14.25" x14ac:dyDescent="0.2">
      <c r="A45" s="37"/>
      <c r="B45" s="88"/>
      <c r="C45" s="88"/>
      <c r="D45" s="74"/>
      <c r="E45" s="181"/>
      <c r="F45" s="181"/>
      <c r="G45" s="185"/>
      <c r="H45" s="185"/>
      <c r="I45" s="74"/>
      <c r="J45" s="33"/>
    </row>
    <row r="46" spans="1:10" x14ac:dyDescent="0.2">
      <c r="A46" s="182"/>
      <c r="B46" s="183"/>
      <c r="C46" s="183"/>
      <c r="D46" s="184"/>
      <c r="E46" s="182"/>
      <c r="F46" s="183"/>
      <c r="G46" s="183"/>
      <c r="H46" s="183"/>
      <c r="I46" s="184"/>
      <c r="J46" s="60"/>
    </row>
    <row r="47" spans="1:10" ht="14.25" x14ac:dyDescent="0.2">
      <c r="A47" s="37"/>
      <c r="B47" s="88"/>
      <c r="C47" s="88"/>
      <c r="D47" s="74"/>
      <c r="E47" s="125"/>
      <c r="F47" s="125"/>
      <c r="G47" s="185"/>
      <c r="H47" s="185"/>
      <c r="I47" s="74"/>
      <c r="J47" s="101" t="s">
        <v>28</v>
      </c>
    </row>
    <row r="48" spans="1:10" ht="14.25" x14ac:dyDescent="0.2">
      <c r="A48" s="37"/>
      <c r="B48" s="88"/>
      <c r="C48" s="88"/>
      <c r="D48" s="74"/>
      <c r="E48" s="125"/>
      <c r="F48" s="125"/>
      <c r="G48" s="185"/>
      <c r="H48" s="185"/>
      <c r="I48" s="74"/>
      <c r="J48" s="101" t="s">
        <v>29</v>
      </c>
    </row>
    <row r="49" spans="1:10" ht="14.45" customHeight="1" x14ac:dyDescent="0.2">
      <c r="A49" s="126" t="s">
        <v>30</v>
      </c>
      <c r="B49" s="127"/>
      <c r="C49" s="193" t="s">
        <v>513</v>
      </c>
      <c r="D49" s="194"/>
      <c r="E49" s="191" t="s">
        <v>31</v>
      </c>
      <c r="F49" s="192"/>
      <c r="G49" s="188"/>
      <c r="H49" s="189"/>
      <c r="I49" s="189"/>
      <c r="J49" s="190"/>
    </row>
    <row r="50" spans="1:10" ht="14.25" x14ac:dyDescent="0.2">
      <c r="A50" s="37"/>
      <c r="B50" s="88"/>
      <c r="C50" s="185"/>
      <c r="D50" s="185"/>
      <c r="E50" s="125"/>
      <c r="F50" s="125"/>
      <c r="G50" s="131" t="s">
        <v>32</v>
      </c>
      <c r="H50" s="131"/>
      <c r="I50" s="131"/>
      <c r="J50" s="38"/>
    </row>
    <row r="51" spans="1:10" ht="13.9" customHeight="1" x14ac:dyDescent="0.2">
      <c r="A51" s="126" t="s">
        <v>33</v>
      </c>
      <c r="B51" s="127"/>
      <c r="C51" s="188"/>
      <c r="D51" s="189"/>
      <c r="E51" s="189"/>
      <c r="F51" s="189"/>
      <c r="G51" s="189"/>
      <c r="H51" s="189"/>
      <c r="I51" s="189"/>
      <c r="J51" s="190"/>
    </row>
    <row r="52" spans="1:10" ht="14.25" x14ac:dyDescent="0.2">
      <c r="A52" s="31"/>
      <c r="B52" s="74"/>
      <c r="C52" s="133" t="s">
        <v>34</v>
      </c>
      <c r="D52" s="133"/>
      <c r="E52" s="133"/>
      <c r="F52" s="133"/>
      <c r="G52" s="133"/>
      <c r="H52" s="133"/>
      <c r="I52" s="133"/>
      <c r="J52" s="33"/>
    </row>
    <row r="53" spans="1:10" ht="14.25" x14ac:dyDescent="0.2">
      <c r="A53" s="126" t="s">
        <v>35</v>
      </c>
      <c r="B53" s="127"/>
      <c r="C53" s="134"/>
      <c r="D53" s="135"/>
      <c r="E53" s="136"/>
      <c r="F53" s="125"/>
      <c r="G53" s="125"/>
      <c r="H53" s="137"/>
      <c r="I53" s="137"/>
      <c r="J53" s="138"/>
    </row>
    <row r="54" spans="1:10" ht="14.25" x14ac:dyDescent="0.2">
      <c r="A54" s="31"/>
      <c r="B54" s="74"/>
      <c r="C54" s="88"/>
      <c r="D54" s="74"/>
      <c r="E54" s="125"/>
      <c r="F54" s="125"/>
      <c r="G54" s="125"/>
      <c r="H54" s="125"/>
      <c r="I54" s="74"/>
      <c r="J54" s="33"/>
    </row>
    <row r="55" spans="1:10" ht="14.45" customHeight="1" x14ac:dyDescent="0.2">
      <c r="A55" s="126" t="s">
        <v>36</v>
      </c>
      <c r="B55" s="127"/>
      <c r="C55" s="139" t="s">
        <v>500</v>
      </c>
      <c r="D55" s="140"/>
      <c r="E55" s="140"/>
      <c r="F55" s="140"/>
      <c r="G55" s="140"/>
      <c r="H55" s="140"/>
      <c r="I55" s="140"/>
      <c r="J55" s="141"/>
    </row>
    <row r="56" spans="1:10" ht="14.25" x14ac:dyDescent="0.2">
      <c r="A56" s="31"/>
      <c r="B56" s="74"/>
      <c r="C56" s="74"/>
      <c r="D56" s="74"/>
      <c r="E56" s="125"/>
      <c r="F56" s="125"/>
      <c r="G56" s="125"/>
      <c r="H56" s="125"/>
      <c r="I56" s="74"/>
      <c r="J56" s="33"/>
    </row>
    <row r="57" spans="1:10" ht="14.25" x14ac:dyDescent="0.2">
      <c r="A57" s="126" t="s">
        <v>37</v>
      </c>
      <c r="B57" s="127"/>
      <c r="C57" s="128" t="s">
        <v>519</v>
      </c>
      <c r="D57" s="129"/>
      <c r="E57" s="129"/>
      <c r="F57" s="129"/>
      <c r="G57" s="129"/>
      <c r="H57" s="129"/>
      <c r="I57" s="129"/>
      <c r="J57" s="130"/>
    </row>
    <row r="58" spans="1:10" ht="14.45" customHeight="1" x14ac:dyDescent="0.2">
      <c r="A58" s="31"/>
      <c r="B58" s="74"/>
      <c r="C58" s="131" t="s">
        <v>38</v>
      </c>
      <c r="D58" s="131"/>
      <c r="E58" s="131"/>
      <c r="F58" s="131"/>
      <c r="G58" s="74"/>
      <c r="H58" s="74"/>
      <c r="I58" s="74"/>
      <c r="J58" s="33"/>
    </row>
    <row r="59" spans="1:10" ht="14.25" x14ac:dyDescent="0.2">
      <c r="A59" s="126" t="s">
        <v>39</v>
      </c>
      <c r="B59" s="127"/>
      <c r="C59" s="128" t="s">
        <v>520</v>
      </c>
      <c r="D59" s="129"/>
      <c r="E59" s="129"/>
      <c r="F59" s="129"/>
      <c r="G59" s="129"/>
      <c r="H59" s="129"/>
      <c r="I59" s="129"/>
      <c r="J59" s="130"/>
    </row>
    <row r="60" spans="1:10" ht="14.45" customHeight="1" x14ac:dyDescent="0.2">
      <c r="A60" s="39"/>
      <c r="B60" s="40"/>
      <c r="C60" s="132" t="s">
        <v>40</v>
      </c>
      <c r="D60" s="132"/>
      <c r="E60" s="132"/>
      <c r="F60" s="132"/>
      <c r="G60" s="132"/>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2" sqref="A2:I2"/>
    </sheetView>
  </sheetViews>
  <sheetFormatPr defaultColWidth="8.85546875" defaultRowHeight="12.75" x14ac:dyDescent="0.2"/>
  <cols>
    <col min="8" max="9" width="16.7109375" style="59" customWidth="1"/>
    <col min="10" max="10" width="10.28515625" bestFit="1" customWidth="1"/>
  </cols>
  <sheetData>
    <row r="1" spans="1:9" x14ac:dyDescent="0.2">
      <c r="A1" s="220" t="s">
        <v>41</v>
      </c>
      <c r="B1" s="221"/>
      <c r="C1" s="221"/>
      <c r="D1" s="221"/>
      <c r="E1" s="221"/>
      <c r="F1" s="221"/>
      <c r="G1" s="221"/>
      <c r="H1" s="221"/>
      <c r="I1" s="221"/>
    </row>
    <row r="2" spans="1:9" x14ac:dyDescent="0.2">
      <c r="A2" s="222" t="s">
        <v>521</v>
      </c>
      <c r="B2" s="223"/>
      <c r="C2" s="223"/>
      <c r="D2" s="223"/>
      <c r="E2" s="223"/>
      <c r="F2" s="223"/>
      <c r="G2" s="223"/>
      <c r="H2" s="223"/>
      <c r="I2" s="223"/>
    </row>
    <row r="3" spans="1:9" x14ac:dyDescent="0.2">
      <c r="A3" s="224" t="s">
        <v>491</v>
      </c>
      <c r="B3" s="224"/>
      <c r="C3" s="224"/>
      <c r="D3" s="224"/>
      <c r="E3" s="224"/>
      <c r="F3" s="224"/>
      <c r="G3" s="224"/>
      <c r="H3" s="224"/>
      <c r="I3" s="224"/>
    </row>
    <row r="4" spans="1:9" x14ac:dyDescent="0.2">
      <c r="A4" s="228" t="s">
        <v>514</v>
      </c>
      <c r="B4" s="229"/>
      <c r="C4" s="229"/>
      <c r="D4" s="229"/>
      <c r="E4" s="229"/>
      <c r="F4" s="229"/>
      <c r="G4" s="229"/>
      <c r="H4" s="229"/>
      <c r="I4" s="230"/>
    </row>
    <row r="5" spans="1:9" ht="34.5" thickBot="1" x14ac:dyDescent="0.25">
      <c r="A5" s="234" t="s">
        <v>42</v>
      </c>
      <c r="B5" s="235"/>
      <c r="C5" s="235"/>
      <c r="D5" s="235"/>
      <c r="E5" s="235"/>
      <c r="F5" s="236"/>
      <c r="G5" s="24" t="s">
        <v>43</v>
      </c>
      <c r="H5" s="54" t="s">
        <v>44</v>
      </c>
      <c r="I5" s="55" t="s">
        <v>45</v>
      </c>
    </row>
    <row r="6" spans="1:9" x14ac:dyDescent="0.2">
      <c r="A6" s="231">
        <v>1</v>
      </c>
      <c r="B6" s="232"/>
      <c r="C6" s="232"/>
      <c r="D6" s="232"/>
      <c r="E6" s="232"/>
      <c r="F6" s="233"/>
      <c r="G6" s="25">
        <v>2</v>
      </c>
      <c r="H6" s="26">
        <v>3</v>
      </c>
      <c r="I6" s="26">
        <v>4</v>
      </c>
    </row>
    <row r="7" spans="1:9" x14ac:dyDescent="0.2">
      <c r="A7" s="237"/>
      <c r="B7" s="237"/>
      <c r="C7" s="237"/>
      <c r="D7" s="237"/>
      <c r="E7" s="237"/>
      <c r="F7" s="237"/>
      <c r="G7" s="237"/>
      <c r="H7" s="237"/>
      <c r="I7" s="238"/>
    </row>
    <row r="8" spans="1:9" ht="12.75" customHeight="1" x14ac:dyDescent="0.2">
      <c r="A8" s="239" t="s">
        <v>46</v>
      </c>
      <c r="B8" s="240"/>
      <c r="C8" s="240"/>
      <c r="D8" s="240"/>
      <c r="E8" s="240"/>
      <c r="F8" s="241"/>
      <c r="G8" s="15">
        <v>1</v>
      </c>
      <c r="H8" s="56">
        <v>0</v>
      </c>
      <c r="I8" s="56">
        <v>0</v>
      </c>
    </row>
    <row r="9" spans="1:9" ht="12.75" customHeight="1" x14ac:dyDescent="0.2">
      <c r="A9" s="209" t="s">
        <v>47</v>
      </c>
      <c r="B9" s="210"/>
      <c r="C9" s="210"/>
      <c r="D9" s="210"/>
      <c r="E9" s="210"/>
      <c r="F9" s="211"/>
      <c r="G9" s="16">
        <v>2</v>
      </c>
      <c r="H9" s="57">
        <f>H10+H17+H27+H38+H43</f>
        <v>49375457</v>
      </c>
      <c r="I9" s="57">
        <f>I10+I17+I27+I38+I43</f>
        <v>49536863</v>
      </c>
    </row>
    <row r="10" spans="1:9" ht="12.75" customHeight="1" x14ac:dyDescent="0.2">
      <c r="A10" s="225" t="s">
        <v>48</v>
      </c>
      <c r="B10" s="226"/>
      <c r="C10" s="226"/>
      <c r="D10" s="226"/>
      <c r="E10" s="226"/>
      <c r="F10" s="227"/>
      <c r="G10" s="16">
        <v>3</v>
      </c>
      <c r="H10" s="57">
        <f>H11+H12+H13+H14+H15+H16</f>
        <v>32645</v>
      </c>
      <c r="I10" s="57">
        <f>I11+I12+I13+I14+I15+I16</f>
        <v>72112</v>
      </c>
    </row>
    <row r="11" spans="1:9" ht="12.75" customHeight="1" x14ac:dyDescent="0.2">
      <c r="A11" s="217" t="s">
        <v>49</v>
      </c>
      <c r="B11" s="218"/>
      <c r="C11" s="218"/>
      <c r="D11" s="218"/>
      <c r="E11" s="218"/>
      <c r="F11" s="219"/>
      <c r="G11" s="15">
        <v>4</v>
      </c>
      <c r="H11" s="56">
        <v>0</v>
      </c>
      <c r="I11" s="56">
        <v>0</v>
      </c>
    </row>
    <row r="12" spans="1:9" ht="23.45" customHeight="1" x14ac:dyDescent="0.2">
      <c r="A12" s="217" t="s">
        <v>50</v>
      </c>
      <c r="B12" s="218"/>
      <c r="C12" s="218"/>
      <c r="D12" s="218"/>
      <c r="E12" s="218"/>
      <c r="F12" s="219"/>
      <c r="G12" s="15">
        <v>5</v>
      </c>
      <c r="H12" s="56">
        <v>31532</v>
      </c>
      <c r="I12" s="56">
        <v>69029</v>
      </c>
    </row>
    <row r="13" spans="1:9" ht="12.75" customHeight="1" x14ac:dyDescent="0.2">
      <c r="A13" s="217" t="s">
        <v>51</v>
      </c>
      <c r="B13" s="218"/>
      <c r="C13" s="218"/>
      <c r="D13" s="218"/>
      <c r="E13" s="218"/>
      <c r="F13" s="219"/>
      <c r="G13" s="15">
        <v>6</v>
      </c>
      <c r="H13" s="56">
        <v>0</v>
      </c>
      <c r="I13" s="56">
        <v>0</v>
      </c>
    </row>
    <row r="14" spans="1:9" ht="12.75" customHeight="1" x14ac:dyDescent="0.2">
      <c r="A14" s="217" t="s">
        <v>52</v>
      </c>
      <c r="B14" s="218"/>
      <c r="C14" s="218"/>
      <c r="D14" s="218"/>
      <c r="E14" s="218"/>
      <c r="F14" s="219"/>
      <c r="G14" s="15">
        <v>7</v>
      </c>
      <c r="H14" s="56">
        <v>0</v>
      </c>
      <c r="I14" s="56">
        <v>0</v>
      </c>
    </row>
    <row r="15" spans="1:9" ht="12.75" customHeight="1" x14ac:dyDescent="0.2">
      <c r="A15" s="217" t="s">
        <v>53</v>
      </c>
      <c r="B15" s="218"/>
      <c r="C15" s="218"/>
      <c r="D15" s="218"/>
      <c r="E15" s="218"/>
      <c r="F15" s="219"/>
      <c r="G15" s="15">
        <v>8</v>
      </c>
      <c r="H15" s="56">
        <v>0</v>
      </c>
      <c r="I15" s="56">
        <v>0</v>
      </c>
    </row>
    <row r="16" spans="1:9" ht="12.75" customHeight="1" x14ac:dyDescent="0.2">
      <c r="A16" s="217" t="s">
        <v>54</v>
      </c>
      <c r="B16" s="218"/>
      <c r="C16" s="218"/>
      <c r="D16" s="218"/>
      <c r="E16" s="218"/>
      <c r="F16" s="219"/>
      <c r="G16" s="15">
        <v>9</v>
      </c>
      <c r="H16" s="56">
        <v>1113</v>
      </c>
      <c r="I16" s="56">
        <v>3083</v>
      </c>
    </row>
    <row r="17" spans="1:9" ht="12.75" customHeight="1" x14ac:dyDescent="0.2">
      <c r="A17" s="225" t="s">
        <v>55</v>
      </c>
      <c r="B17" s="226"/>
      <c r="C17" s="226"/>
      <c r="D17" s="226"/>
      <c r="E17" s="226"/>
      <c r="F17" s="227"/>
      <c r="G17" s="16">
        <v>10</v>
      </c>
      <c r="H17" s="57">
        <f>H18+H19+H20+H21+H22+H23+H24+H25+H26</f>
        <v>38764195</v>
      </c>
      <c r="I17" s="57">
        <f>I18+I19+I20+I21+I22+I23+I24+I25+I26</f>
        <v>38267264</v>
      </c>
    </row>
    <row r="18" spans="1:9" ht="12.75" customHeight="1" x14ac:dyDescent="0.2">
      <c r="A18" s="217" t="s">
        <v>56</v>
      </c>
      <c r="B18" s="218"/>
      <c r="C18" s="218"/>
      <c r="D18" s="218"/>
      <c r="E18" s="218"/>
      <c r="F18" s="219"/>
      <c r="G18" s="15">
        <v>11</v>
      </c>
      <c r="H18" s="56">
        <v>11661741</v>
      </c>
      <c r="I18" s="56">
        <v>11688873</v>
      </c>
    </row>
    <row r="19" spans="1:9" ht="12.75" customHeight="1" x14ac:dyDescent="0.2">
      <c r="A19" s="217" t="s">
        <v>57</v>
      </c>
      <c r="B19" s="218"/>
      <c r="C19" s="218"/>
      <c r="D19" s="218"/>
      <c r="E19" s="218"/>
      <c r="F19" s="219"/>
      <c r="G19" s="15">
        <v>12</v>
      </c>
      <c r="H19" s="56">
        <v>18515452</v>
      </c>
      <c r="I19" s="56">
        <v>18289016</v>
      </c>
    </row>
    <row r="20" spans="1:9" ht="12.75" customHeight="1" x14ac:dyDescent="0.2">
      <c r="A20" s="217" t="s">
        <v>58</v>
      </c>
      <c r="B20" s="218"/>
      <c r="C20" s="218"/>
      <c r="D20" s="218"/>
      <c r="E20" s="218"/>
      <c r="F20" s="219"/>
      <c r="G20" s="15">
        <v>13</v>
      </c>
      <c r="H20" s="56">
        <v>1513966</v>
      </c>
      <c r="I20" s="56">
        <v>2606295</v>
      </c>
    </row>
    <row r="21" spans="1:9" ht="12.75" customHeight="1" x14ac:dyDescent="0.2">
      <c r="A21" s="217" t="s">
        <v>59</v>
      </c>
      <c r="B21" s="218"/>
      <c r="C21" s="218"/>
      <c r="D21" s="218"/>
      <c r="E21" s="218"/>
      <c r="F21" s="219"/>
      <c r="G21" s="15">
        <v>14</v>
      </c>
      <c r="H21" s="56">
        <v>2525614</v>
      </c>
      <c r="I21" s="56">
        <v>1075510</v>
      </c>
    </row>
    <row r="22" spans="1:9" ht="12.75" customHeight="1" x14ac:dyDescent="0.2">
      <c r="A22" s="217" t="s">
        <v>60</v>
      </c>
      <c r="B22" s="218"/>
      <c r="C22" s="218"/>
      <c r="D22" s="218"/>
      <c r="E22" s="218"/>
      <c r="F22" s="219"/>
      <c r="G22" s="15">
        <v>15</v>
      </c>
      <c r="H22" s="56">
        <v>0</v>
      </c>
      <c r="I22" s="56">
        <v>0</v>
      </c>
    </row>
    <row r="23" spans="1:9" ht="12.75" customHeight="1" x14ac:dyDescent="0.2">
      <c r="A23" s="217" t="s">
        <v>61</v>
      </c>
      <c r="B23" s="218"/>
      <c r="C23" s="218"/>
      <c r="D23" s="218"/>
      <c r="E23" s="218"/>
      <c r="F23" s="219"/>
      <c r="G23" s="15">
        <v>16</v>
      </c>
      <c r="H23" s="56">
        <v>1705703</v>
      </c>
      <c r="I23" s="56">
        <v>792728</v>
      </c>
    </row>
    <row r="24" spans="1:9" ht="12.75" customHeight="1" x14ac:dyDescent="0.2">
      <c r="A24" s="217" t="s">
        <v>62</v>
      </c>
      <c r="B24" s="218"/>
      <c r="C24" s="218"/>
      <c r="D24" s="218"/>
      <c r="E24" s="218"/>
      <c r="F24" s="219"/>
      <c r="G24" s="15">
        <v>17</v>
      </c>
      <c r="H24" s="56">
        <v>2360395</v>
      </c>
      <c r="I24" s="56">
        <v>3333518</v>
      </c>
    </row>
    <row r="25" spans="1:9" ht="12.75" customHeight="1" x14ac:dyDescent="0.2">
      <c r="A25" s="217" t="s">
        <v>63</v>
      </c>
      <c r="B25" s="218"/>
      <c r="C25" s="218"/>
      <c r="D25" s="218"/>
      <c r="E25" s="218"/>
      <c r="F25" s="219"/>
      <c r="G25" s="15">
        <v>18</v>
      </c>
      <c r="H25" s="56">
        <v>0</v>
      </c>
      <c r="I25" s="56">
        <v>0</v>
      </c>
    </row>
    <row r="26" spans="1:9" ht="12.75" customHeight="1" x14ac:dyDescent="0.2">
      <c r="A26" s="217" t="s">
        <v>64</v>
      </c>
      <c r="B26" s="218"/>
      <c r="C26" s="218"/>
      <c r="D26" s="218"/>
      <c r="E26" s="218"/>
      <c r="F26" s="219"/>
      <c r="G26" s="15">
        <v>19</v>
      </c>
      <c r="H26" s="56">
        <v>481324</v>
      </c>
      <c r="I26" s="56">
        <v>481324</v>
      </c>
    </row>
    <row r="27" spans="1:9" ht="12.75" customHeight="1" x14ac:dyDescent="0.2">
      <c r="A27" s="225" t="s">
        <v>65</v>
      </c>
      <c r="B27" s="226"/>
      <c r="C27" s="226"/>
      <c r="D27" s="226"/>
      <c r="E27" s="226"/>
      <c r="F27" s="227"/>
      <c r="G27" s="16">
        <v>20</v>
      </c>
      <c r="H27" s="57">
        <f>SUM(H28:H37)</f>
        <v>10268428</v>
      </c>
      <c r="I27" s="57">
        <f>SUM(I28:I37)</f>
        <v>10877336</v>
      </c>
    </row>
    <row r="28" spans="1:9" ht="12.75" customHeight="1" x14ac:dyDescent="0.2">
      <c r="A28" s="217" t="s">
        <v>66</v>
      </c>
      <c r="B28" s="218"/>
      <c r="C28" s="218"/>
      <c r="D28" s="218"/>
      <c r="E28" s="218"/>
      <c r="F28" s="219"/>
      <c r="G28" s="15">
        <v>21</v>
      </c>
      <c r="H28" s="56">
        <v>0</v>
      </c>
      <c r="I28" s="56">
        <v>0</v>
      </c>
    </row>
    <row r="29" spans="1:9" ht="12.75" customHeight="1" x14ac:dyDescent="0.2">
      <c r="A29" s="217" t="s">
        <v>67</v>
      </c>
      <c r="B29" s="218"/>
      <c r="C29" s="218"/>
      <c r="D29" s="218"/>
      <c r="E29" s="218"/>
      <c r="F29" s="219"/>
      <c r="G29" s="15">
        <v>22</v>
      </c>
      <c r="H29" s="56">
        <v>0</v>
      </c>
      <c r="I29" s="56">
        <v>0</v>
      </c>
    </row>
    <row r="30" spans="1:9" ht="12.75" customHeight="1" x14ac:dyDescent="0.2">
      <c r="A30" s="217" t="s">
        <v>68</v>
      </c>
      <c r="B30" s="218"/>
      <c r="C30" s="218"/>
      <c r="D30" s="218"/>
      <c r="E30" s="218"/>
      <c r="F30" s="219"/>
      <c r="G30" s="15">
        <v>23</v>
      </c>
      <c r="H30" s="56">
        <v>0</v>
      </c>
      <c r="I30" s="56">
        <v>0</v>
      </c>
    </row>
    <row r="31" spans="1:9" ht="24.6" customHeight="1" x14ac:dyDescent="0.2">
      <c r="A31" s="217" t="s">
        <v>69</v>
      </c>
      <c r="B31" s="218"/>
      <c r="C31" s="218"/>
      <c r="D31" s="218"/>
      <c r="E31" s="218"/>
      <c r="F31" s="219"/>
      <c r="G31" s="15">
        <v>24</v>
      </c>
      <c r="H31" s="56">
        <v>8603660</v>
      </c>
      <c r="I31" s="56">
        <v>9078325</v>
      </c>
    </row>
    <row r="32" spans="1:9" ht="24" customHeight="1" x14ac:dyDescent="0.2">
      <c r="A32" s="217" t="s">
        <v>70</v>
      </c>
      <c r="B32" s="218"/>
      <c r="C32" s="218"/>
      <c r="D32" s="218"/>
      <c r="E32" s="218"/>
      <c r="F32" s="219"/>
      <c r="G32" s="15">
        <v>25</v>
      </c>
      <c r="H32" s="56">
        <v>93</v>
      </c>
      <c r="I32" s="56">
        <v>0</v>
      </c>
    </row>
    <row r="33" spans="1:9" ht="26.45" customHeight="1" x14ac:dyDescent="0.2">
      <c r="A33" s="217" t="s">
        <v>71</v>
      </c>
      <c r="B33" s="218"/>
      <c r="C33" s="218"/>
      <c r="D33" s="218"/>
      <c r="E33" s="218"/>
      <c r="F33" s="219"/>
      <c r="G33" s="15">
        <v>26</v>
      </c>
      <c r="H33" s="56">
        <v>0</v>
      </c>
      <c r="I33" s="56">
        <v>0</v>
      </c>
    </row>
    <row r="34" spans="1:9" ht="12.75" customHeight="1" x14ac:dyDescent="0.2">
      <c r="A34" s="217" t="s">
        <v>72</v>
      </c>
      <c r="B34" s="218"/>
      <c r="C34" s="218"/>
      <c r="D34" s="218"/>
      <c r="E34" s="218"/>
      <c r="F34" s="219"/>
      <c r="G34" s="15">
        <v>27</v>
      </c>
      <c r="H34" s="56">
        <v>0</v>
      </c>
      <c r="I34" s="56">
        <v>0</v>
      </c>
    </row>
    <row r="35" spans="1:9" ht="12.75" customHeight="1" x14ac:dyDescent="0.2">
      <c r="A35" s="217" t="s">
        <v>73</v>
      </c>
      <c r="B35" s="218"/>
      <c r="C35" s="218"/>
      <c r="D35" s="218"/>
      <c r="E35" s="218"/>
      <c r="F35" s="219"/>
      <c r="G35" s="15">
        <v>28</v>
      </c>
      <c r="H35" s="56">
        <v>103569</v>
      </c>
      <c r="I35" s="56">
        <v>90112</v>
      </c>
    </row>
    <row r="36" spans="1:9" ht="12.75" customHeight="1" x14ac:dyDescent="0.2">
      <c r="A36" s="217" t="s">
        <v>74</v>
      </c>
      <c r="B36" s="218"/>
      <c r="C36" s="218"/>
      <c r="D36" s="218"/>
      <c r="E36" s="218"/>
      <c r="F36" s="219"/>
      <c r="G36" s="15">
        <v>29</v>
      </c>
      <c r="H36" s="56">
        <v>0</v>
      </c>
      <c r="I36" s="56">
        <v>0</v>
      </c>
    </row>
    <row r="37" spans="1:9" ht="12.75" customHeight="1" x14ac:dyDescent="0.2">
      <c r="A37" s="217" t="s">
        <v>75</v>
      </c>
      <c r="B37" s="218"/>
      <c r="C37" s="218"/>
      <c r="D37" s="218"/>
      <c r="E37" s="218"/>
      <c r="F37" s="219"/>
      <c r="G37" s="15">
        <v>30</v>
      </c>
      <c r="H37" s="56">
        <v>1561106</v>
      </c>
      <c r="I37" s="56">
        <v>1708899</v>
      </c>
    </row>
    <row r="38" spans="1:9" ht="12.75" customHeight="1" x14ac:dyDescent="0.2">
      <c r="A38" s="225" t="s">
        <v>76</v>
      </c>
      <c r="B38" s="226"/>
      <c r="C38" s="226"/>
      <c r="D38" s="226"/>
      <c r="E38" s="226"/>
      <c r="F38" s="227"/>
      <c r="G38" s="16">
        <v>31</v>
      </c>
      <c r="H38" s="57">
        <f>H39+H40+H41+H42</f>
        <v>1896</v>
      </c>
      <c r="I38" s="57">
        <f>I39+I40+I41+I42</f>
        <v>192</v>
      </c>
    </row>
    <row r="39" spans="1:9" ht="12.75" customHeight="1" x14ac:dyDescent="0.2">
      <c r="A39" s="217" t="s">
        <v>77</v>
      </c>
      <c r="B39" s="218"/>
      <c r="C39" s="218"/>
      <c r="D39" s="218"/>
      <c r="E39" s="218"/>
      <c r="F39" s="219"/>
      <c r="G39" s="15">
        <v>32</v>
      </c>
      <c r="H39" s="56">
        <v>0</v>
      </c>
      <c r="I39" s="56">
        <v>0</v>
      </c>
    </row>
    <row r="40" spans="1:9" ht="21.6" customHeight="1" x14ac:dyDescent="0.2">
      <c r="A40" s="217" t="s">
        <v>78</v>
      </c>
      <c r="B40" s="218"/>
      <c r="C40" s="218"/>
      <c r="D40" s="218"/>
      <c r="E40" s="218"/>
      <c r="F40" s="219"/>
      <c r="G40" s="15">
        <v>33</v>
      </c>
      <c r="H40" s="56">
        <v>0</v>
      </c>
      <c r="I40" s="56">
        <v>0</v>
      </c>
    </row>
    <row r="41" spans="1:9" ht="12.75" customHeight="1" x14ac:dyDescent="0.2">
      <c r="A41" s="217" t="s">
        <v>79</v>
      </c>
      <c r="B41" s="218"/>
      <c r="C41" s="218"/>
      <c r="D41" s="218"/>
      <c r="E41" s="218"/>
      <c r="F41" s="219"/>
      <c r="G41" s="15">
        <v>34</v>
      </c>
      <c r="H41" s="56">
        <v>0</v>
      </c>
      <c r="I41" s="56">
        <v>0</v>
      </c>
    </row>
    <row r="42" spans="1:9" ht="12.75" customHeight="1" x14ac:dyDescent="0.2">
      <c r="A42" s="217" t="s">
        <v>80</v>
      </c>
      <c r="B42" s="218"/>
      <c r="C42" s="218"/>
      <c r="D42" s="218"/>
      <c r="E42" s="218"/>
      <c r="F42" s="219"/>
      <c r="G42" s="15">
        <v>35</v>
      </c>
      <c r="H42" s="56">
        <v>1896</v>
      </c>
      <c r="I42" s="56">
        <v>192</v>
      </c>
    </row>
    <row r="43" spans="1:9" ht="12.75" customHeight="1" x14ac:dyDescent="0.2">
      <c r="A43" s="200" t="s">
        <v>81</v>
      </c>
      <c r="B43" s="201"/>
      <c r="C43" s="201"/>
      <c r="D43" s="201"/>
      <c r="E43" s="201"/>
      <c r="F43" s="202"/>
      <c r="G43" s="15">
        <v>36</v>
      </c>
      <c r="H43" s="56">
        <v>308293</v>
      </c>
      <c r="I43" s="56">
        <v>319959</v>
      </c>
    </row>
    <row r="44" spans="1:9" ht="12.75" customHeight="1" x14ac:dyDescent="0.2">
      <c r="A44" s="209" t="s">
        <v>82</v>
      </c>
      <c r="B44" s="210"/>
      <c r="C44" s="210"/>
      <c r="D44" s="210"/>
      <c r="E44" s="210"/>
      <c r="F44" s="211"/>
      <c r="G44" s="16">
        <v>37</v>
      </c>
      <c r="H44" s="57">
        <f>H45+H53+H60+H70</f>
        <v>60470116</v>
      </c>
      <c r="I44" s="57">
        <f>I45+I53+I60+I70</f>
        <v>63694354</v>
      </c>
    </row>
    <row r="45" spans="1:9" ht="12.75" customHeight="1" x14ac:dyDescent="0.2">
      <c r="A45" s="225" t="s">
        <v>83</v>
      </c>
      <c r="B45" s="226"/>
      <c r="C45" s="226"/>
      <c r="D45" s="226"/>
      <c r="E45" s="226"/>
      <c r="F45" s="227"/>
      <c r="G45" s="16">
        <v>38</v>
      </c>
      <c r="H45" s="57">
        <f>SUM(H46:H52)</f>
        <v>26382413</v>
      </c>
      <c r="I45" s="57">
        <f>SUM(I46:I52)</f>
        <v>25785546</v>
      </c>
    </row>
    <row r="46" spans="1:9" ht="12.75" customHeight="1" x14ac:dyDescent="0.2">
      <c r="A46" s="217" t="s">
        <v>84</v>
      </c>
      <c r="B46" s="218"/>
      <c r="C46" s="218"/>
      <c r="D46" s="218"/>
      <c r="E46" s="218"/>
      <c r="F46" s="219"/>
      <c r="G46" s="15">
        <v>39</v>
      </c>
      <c r="H46" s="56">
        <v>3591295</v>
      </c>
      <c r="I46" s="56">
        <v>3943050</v>
      </c>
    </row>
    <row r="47" spans="1:9" ht="12.75" customHeight="1" x14ac:dyDescent="0.2">
      <c r="A47" s="217" t="s">
        <v>85</v>
      </c>
      <c r="B47" s="218"/>
      <c r="C47" s="218"/>
      <c r="D47" s="218"/>
      <c r="E47" s="218"/>
      <c r="F47" s="219"/>
      <c r="G47" s="15">
        <v>40</v>
      </c>
      <c r="H47" s="56">
        <v>0</v>
      </c>
      <c r="I47" s="56">
        <v>0</v>
      </c>
    </row>
    <row r="48" spans="1:9" ht="12.75" customHeight="1" x14ac:dyDescent="0.2">
      <c r="A48" s="217" t="s">
        <v>86</v>
      </c>
      <c r="B48" s="218"/>
      <c r="C48" s="218"/>
      <c r="D48" s="218"/>
      <c r="E48" s="218"/>
      <c r="F48" s="219"/>
      <c r="G48" s="15">
        <v>41</v>
      </c>
      <c r="H48" s="56">
        <v>614621</v>
      </c>
      <c r="I48" s="56">
        <v>763684</v>
      </c>
    </row>
    <row r="49" spans="1:9" ht="12.75" customHeight="1" x14ac:dyDescent="0.2">
      <c r="A49" s="217" t="s">
        <v>87</v>
      </c>
      <c r="B49" s="218"/>
      <c r="C49" s="218"/>
      <c r="D49" s="218"/>
      <c r="E49" s="218"/>
      <c r="F49" s="219"/>
      <c r="G49" s="15">
        <v>42</v>
      </c>
      <c r="H49" s="56">
        <v>22176497</v>
      </c>
      <c r="I49" s="56">
        <v>20877410</v>
      </c>
    </row>
    <row r="50" spans="1:9" ht="12.75" customHeight="1" x14ac:dyDescent="0.2">
      <c r="A50" s="217" t="s">
        <v>88</v>
      </c>
      <c r="B50" s="218"/>
      <c r="C50" s="218"/>
      <c r="D50" s="218"/>
      <c r="E50" s="218"/>
      <c r="F50" s="219"/>
      <c r="G50" s="15">
        <v>43</v>
      </c>
      <c r="H50" s="56">
        <v>0</v>
      </c>
      <c r="I50" s="56">
        <v>17012</v>
      </c>
    </row>
    <row r="51" spans="1:9" ht="12.75" customHeight="1" x14ac:dyDescent="0.2">
      <c r="A51" s="217" t="s">
        <v>89</v>
      </c>
      <c r="B51" s="218"/>
      <c r="C51" s="218"/>
      <c r="D51" s="218"/>
      <c r="E51" s="218"/>
      <c r="F51" s="219"/>
      <c r="G51" s="15">
        <v>44</v>
      </c>
      <c r="H51" s="56">
        <v>0</v>
      </c>
      <c r="I51" s="56">
        <v>184390</v>
      </c>
    </row>
    <row r="52" spans="1:9" ht="12.75" customHeight="1" x14ac:dyDescent="0.2">
      <c r="A52" s="217" t="s">
        <v>90</v>
      </c>
      <c r="B52" s="218"/>
      <c r="C52" s="218"/>
      <c r="D52" s="218"/>
      <c r="E52" s="218"/>
      <c r="F52" s="219"/>
      <c r="G52" s="15">
        <v>45</v>
      </c>
      <c r="H52" s="56">
        <v>0</v>
      </c>
      <c r="I52" s="56">
        <v>0</v>
      </c>
    </row>
    <row r="53" spans="1:9" ht="12.75" customHeight="1" x14ac:dyDescent="0.2">
      <c r="A53" s="225" t="s">
        <v>91</v>
      </c>
      <c r="B53" s="226"/>
      <c r="C53" s="226"/>
      <c r="D53" s="226"/>
      <c r="E53" s="226"/>
      <c r="F53" s="227"/>
      <c r="G53" s="16">
        <v>46</v>
      </c>
      <c r="H53" s="57">
        <f>SUM(H54:H59)</f>
        <v>9708292</v>
      </c>
      <c r="I53" s="57">
        <f>SUM(I54:I59)</f>
        <v>8995105</v>
      </c>
    </row>
    <row r="54" spans="1:9" ht="12.75" customHeight="1" x14ac:dyDescent="0.2">
      <c r="A54" s="217" t="s">
        <v>92</v>
      </c>
      <c r="B54" s="218"/>
      <c r="C54" s="218"/>
      <c r="D54" s="218"/>
      <c r="E54" s="218"/>
      <c r="F54" s="219"/>
      <c r="G54" s="15">
        <v>47</v>
      </c>
      <c r="H54" s="56">
        <v>0</v>
      </c>
      <c r="I54" s="56">
        <v>0</v>
      </c>
    </row>
    <row r="55" spans="1:9" ht="24.6" customHeight="1" x14ac:dyDescent="0.2">
      <c r="A55" s="217" t="s">
        <v>93</v>
      </c>
      <c r="B55" s="218"/>
      <c r="C55" s="218"/>
      <c r="D55" s="218"/>
      <c r="E55" s="218"/>
      <c r="F55" s="219"/>
      <c r="G55" s="15">
        <v>48</v>
      </c>
      <c r="H55" s="56">
        <v>0</v>
      </c>
      <c r="I55" s="56">
        <v>0</v>
      </c>
    </row>
    <row r="56" spans="1:9" ht="12.75" customHeight="1" x14ac:dyDescent="0.2">
      <c r="A56" s="217" t="s">
        <v>94</v>
      </c>
      <c r="B56" s="218"/>
      <c r="C56" s="218"/>
      <c r="D56" s="218"/>
      <c r="E56" s="218"/>
      <c r="F56" s="219"/>
      <c r="G56" s="15">
        <v>49</v>
      </c>
      <c r="H56" s="56">
        <v>8967852</v>
      </c>
      <c r="I56" s="56">
        <v>8083329</v>
      </c>
    </row>
    <row r="57" spans="1:9" ht="12.75" customHeight="1" x14ac:dyDescent="0.2">
      <c r="A57" s="217" t="s">
        <v>95</v>
      </c>
      <c r="B57" s="218"/>
      <c r="C57" s="218"/>
      <c r="D57" s="218"/>
      <c r="E57" s="218"/>
      <c r="F57" s="219"/>
      <c r="G57" s="15">
        <v>50</v>
      </c>
      <c r="H57" s="56">
        <v>114652</v>
      </c>
      <c r="I57" s="56">
        <v>122141</v>
      </c>
    </row>
    <row r="58" spans="1:9" ht="12.75" customHeight="1" x14ac:dyDescent="0.2">
      <c r="A58" s="217" t="s">
        <v>96</v>
      </c>
      <c r="B58" s="218"/>
      <c r="C58" s="218"/>
      <c r="D58" s="218"/>
      <c r="E58" s="218"/>
      <c r="F58" s="219"/>
      <c r="G58" s="15">
        <v>51</v>
      </c>
      <c r="H58" s="56">
        <v>284714</v>
      </c>
      <c r="I58" s="56">
        <v>489699</v>
      </c>
    </row>
    <row r="59" spans="1:9" ht="12.75" customHeight="1" x14ac:dyDescent="0.2">
      <c r="A59" s="217" t="s">
        <v>97</v>
      </c>
      <c r="B59" s="218"/>
      <c r="C59" s="218"/>
      <c r="D59" s="218"/>
      <c r="E59" s="218"/>
      <c r="F59" s="219"/>
      <c r="G59" s="15">
        <v>52</v>
      </c>
      <c r="H59" s="56">
        <v>341074</v>
      </c>
      <c r="I59" s="56">
        <v>299936</v>
      </c>
    </row>
    <row r="60" spans="1:9" ht="12.75" customHeight="1" x14ac:dyDescent="0.2">
      <c r="A60" s="225" t="s">
        <v>98</v>
      </c>
      <c r="B60" s="226"/>
      <c r="C60" s="226"/>
      <c r="D60" s="226"/>
      <c r="E60" s="226"/>
      <c r="F60" s="227"/>
      <c r="G60" s="16">
        <v>53</v>
      </c>
      <c r="H60" s="57">
        <f>SUM(H61:H69)</f>
        <v>624912</v>
      </c>
      <c r="I60" s="57">
        <f>SUM(I61:I69)</f>
        <v>80574</v>
      </c>
    </row>
    <row r="61" spans="1:9" ht="12.75" customHeight="1" x14ac:dyDescent="0.2">
      <c r="A61" s="217" t="s">
        <v>99</v>
      </c>
      <c r="B61" s="218"/>
      <c r="C61" s="218"/>
      <c r="D61" s="218"/>
      <c r="E61" s="218"/>
      <c r="F61" s="219"/>
      <c r="G61" s="15">
        <v>54</v>
      </c>
      <c r="H61" s="56">
        <v>0</v>
      </c>
      <c r="I61" s="56">
        <v>0</v>
      </c>
    </row>
    <row r="62" spans="1:9" ht="12.75" customHeight="1" x14ac:dyDescent="0.2">
      <c r="A62" s="217" t="s">
        <v>100</v>
      </c>
      <c r="B62" s="218"/>
      <c r="C62" s="218"/>
      <c r="D62" s="218"/>
      <c r="E62" s="218"/>
      <c r="F62" s="219"/>
      <c r="G62" s="15">
        <v>55</v>
      </c>
      <c r="H62" s="56">
        <v>0</v>
      </c>
      <c r="I62" s="56">
        <v>0</v>
      </c>
    </row>
    <row r="63" spans="1:9" ht="12.75" customHeight="1" x14ac:dyDescent="0.2">
      <c r="A63" s="217" t="s">
        <v>101</v>
      </c>
      <c r="B63" s="218"/>
      <c r="C63" s="218"/>
      <c r="D63" s="218"/>
      <c r="E63" s="218"/>
      <c r="F63" s="219"/>
      <c r="G63" s="15">
        <v>56</v>
      </c>
      <c r="H63" s="56">
        <v>0</v>
      </c>
      <c r="I63" s="56">
        <v>0</v>
      </c>
    </row>
    <row r="64" spans="1:9" ht="23.45" customHeight="1" x14ac:dyDescent="0.2">
      <c r="A64" s="217" t="s">
        <v>102</v>
      </c>
      <c r="B64" s="218"/>
      <c r="C64" s="218"/>
      <c r="D64" s="218"/>
      <c r="E64" s="218"/>
      <c r="F64" s="219"/>
      <c r="G64" s="15">
        <v>57</v>
      </c>
      <c r="H64" s="56">
        <v>0</v>
      </c>
      <c r="I64" s="56">
        <v>0</v>
      </c>
    </row>
    <row r="65" spans="1:9" ht="21" customHeight="1" x14ac:dyDescent="0.2">
      <c r="A65" s="217" t="s">
        <v>103</v>
      </c>
      <c r="B65" s="218"/>
      <c r="C65" s="218"/>
      <c r="D65" s="218"/>
      <c r="E65" s="218"/>
      <c r="F65" s="219"/>
      <c r="G65" s="15">
        <v>58</v>
      </c>
      <c r="H65" s="56">
        <v>0</v>
      </c>
      <c r="I65" s="56">
        <v>0</v>
      </c>
    </row>
    <row r="66" spans="1:9" ht="22.9" customHeight="1" x14ac:dyDescent="0.2">
      <c r="A66" s="217" t="s">
        <v>104</v>
      </c>
      <c r="B66" s="218"/>
      <c r="C66" s="218"/>
      <c r="D66" s="218"/>
      <c r="E66" s="218"/>
      <c r="F66" s="219"/>
      <c r="G66" s="15">
        <v>59</v>
      </c>
      <c r="H66" s="56">
        <v>0</v>
      </c>
      <c r="I66" s="56">
        <v>0</v>
      </c>
    </row>
    <row r="67" spans="1:9" ht="12.75" customHeight="1" x14ac:dyDescent="0.2">
      <c r="A67" s="217" t="s">
        <v>105</v>
      </c>
      <c r="B67" s="218"/>
      <c r="C67" s="218"/>
      <c r="D67" s="218"/>
      <c r="E67" s="218"/>
      <c r="F67" s="219"/>
      <c r="G67" s="15">
        <v>60</v>
      </c>
      <c r="H67" s="56">
        <v>38380</v>
      </c>
      <c r="I67" s="56">
        <v>38367</v>
      </c>
    </row>
    <row r="68" spans="1:9" ht="12.75" customHeight="1" x14ac:dyDescent="0.2">
      <c r="A68" s="217" t="s">
        <v>106</v>
      </c>
      <c r="B68" s="218"/>
      <c r="C68" s="218"/>
      <c r="D68" s="218"/>
      <c r="E68" s="218"/>
      <c r="F68" s="219"/>
      <c r="G68" s="15">
        <v>61</v>
      </c>
      <c r="H68" s="56">
        <v>586532</v>
      </c>
      <c r="I68" s="56">
        <v>42207</v>
      </c>
    </row>
    <row r="69" spans="1:9" ht="12.75" customHeight="1" x14ac:dyDescent="0.2">
      <c r="A69" s="217" t="s">
        <v>107</v>
      </c>
      <c r="B69" s="218"/>
      <c r="C69" s="218"/>
      <c r="D69" s="218"/>
      <c r="E69" s="218"/>
      <c r="F69" s="219"/>
      <c r="G69" s="15">
        <v>62</v>
      </c>
      <c r="H69" s="56">
        <v>0</v>
      </c>
      <c r="I69" s="56">
        <v>0</v>
      </c>
    </row>
    <row r="70" spans="1:9" ht="12.75" customHeight="1" x14ac:dyDescent="0.2">
      <c r="A70" s="200" t="s">
        <v>108</v>
      </c>
      <c r="B70" s="201"/>
      <c r="C70" s="201"/>
      <c r="D70" s="201"/>
      <c r="E70" s="201"/>
      <c r="F70" s="202"/>
      <c r="G70" s="15">
        <v>63</v>
      </c>
      <c r="H70" s="56">
        <v>23754499</v>
      </c>
      <c r="I70" s="56">
        <v>28833129</v>
      </c>
    </row>
    <row r="71" spans="1:9" ht="12.75" customHeight="1" x14ac:dyDescent="0.2">
      <c r="A71" s="203" t="s">
        <v>109</v>
      </c>
      <c r="B71" s="204"/>
      <c r="C71" s="204"/>
      <c r="D71" s="204"/>
      <c r="E71" s="204"/>
      <c r="F71" s="205"/>
      <c r="G71" s="15">
        <v>64</v>
      </c>
      <c r="H71" s="56">
        <v>0</v>
      </c>
      <c r="I71" s="56">
        <v>0</v>
      </c>
    </row>
    <row r="72" spans="1:9" ht="12.75" customHeight="1" x14ac:dyDescent="0.2">
      <c r="A72" s="209" t="s">
        <v>110</v>
      </c>
      <c r="B72" s="210"/>
      <c r="C72" s="210"/>
      <c r="D72" s="210"/>
      <c r="E72" s="210"/>
      <c r="F72" s="211"/>
      <c r="G72" s="16">
        <v>65</v>
      </c>
      <c r="H72" s="57">
        <f>H8+H9+H44+H71</f>
        <v>109845573</v>
      </c>
      <c r="I72" s="57">
        <f>I8+I9+I44+I71</f>
        <v>113231217</v>
      </c>
    </row>
    <row r="73" spans="1:9" ht="12.75" customHeight="1" x14ac:dyDescent="0.2">
      <c r="A73" s="212" t="s">
        <v>111</v>
      </c>
      <c r="B73" s="213"/>
      <c r="C73" s="213"/>
      <c r="D73" s="213"/>
      <c r="E73" s="213"/>
      <c r="F73" s="214"/>
      <c r="G73" s="18">
        <v>66</v>
      </c>
      <c r="H73" s="58">
        <v>10971695</v>
      </c>
      <c r="I73" s="58">
        <v>10971695</v>
      </c>
    </row>
    <row r="74" spans="1:9" x14ac:dyDescent="0.2">
      <c r="A74" s="215" t="s">
        <v>112</v>
      </c>
      <c r="B74" s="216"/>
      <c r="C74" s="216"/>
      <c r="D74" s="216"/>
      <c r="E74" s="216"/>
      <c r="F74" s="216"/>
      <c r="G74" s="216"/>
      <c r="H74" s="216"/>
      <c r="I74" s="216"/>
    </row>
    <row r="75" spans="1:9" ht="24.75" customHeight="1" x14ac:dyDescent="0.2">
      <c r="A75" s="197" t="s">
        <v>389</v>
      </c>
      <c r="B75" s="198"/>
      <c r="C75" s="198"/>
      <c r="D75" s="198"/>
      <c r="E75" s="198"/>
      <c r="F75" s="198"/>
      <c r="G75" s="16">
        <v>67</v>
      </c>
      <c r="H75" s="57">
        <f>H76+H77+H78+H84+H85+H91+H94+H97</f>
        <v>81673211</v>
      </c>
      <c r="I75" s="57">
        <f>I76+I77+I78+I84+I85+I91+I94+I97</f>
        <v>87570927</v>
      </c>
    </row>
    <row r="76" spans="1:9" ht="12.75" customHeight="1" x14ac:dyDescent="0.2">
      <c r="A76" s="206" t="s">
        <v>113</v>
      </c>
      <c r="B76" s="206"/>
      <c r="C76" s="206"/>
      <c r="D76" s="206"/>
      <c r="E76" s="206"/>
      <c r="F76" s="206"/>
      <c r="G76" s="15">
        <v>68</v>
      </c>
      <c r="H76" s="42">
        <v>13657177</v>
      </c>
      <c r="I76" s="42">
        <v>13657177</v>
      </c>
    </row>
    <row r="77" spans="1:9" ht="12.75" customHeight="1" x14ac:dyDescent="0.2">
      <c r="A77" s="206" t="s">
        <v>114</v>
      </c>
      <c r="B77" s="206"/>
      <c r="C77" s="206"/>
      <c r="D77" s="206"/>
      <c r="E77" s="206"/>
      <c r="F77" s="206"/>
      <c r="G77" s="15">
        <v>69</v>
      </c>
      <c r="H77" s="42">
        <v>0</v>
      </c>
      <c r="I77" s="42">
        <v>0</v>
      </c>
    </row>
    <row r="78" spans="1:9" ht="12.75" customHeight="1" x14ac:dyDescent="0.2">
      <c r="A78" s="208" t="s">
        <v>115</v>
      </c>
      <c r="B78" s="208"/>
      <c r="C78" s="208"/>
      <c r="D78" s="208"/>
      <c r="E78" s="208"/>
      <c r="F78" s="208"/>
      <c r="G78" s="16">
        <v>70</v>
      </c>
      <c r="H78" s="57">
        <f>SUM(H79:H83)</f>
        <v>3246240</v>
      </c>
      <c r="I78" s="57">
        <f>SUM(I79:I83)</f>
        <v>3131513</v>
      </c>
    </row>
    <row r="79" spans="1:9" ht="12.75" customHeight="1" x14ac:dyDescent="0.2">
      <c r="A79" s="195" t="s">
        <v>116</v>
      </c>
      <c r="B79" s="195"/>
      <c r="C79" s="195"/>
      <c r="D79" s="195"/>
      <c r="E79" s="195"/>
      <c r="F79" s="195"/>
      <c r="G79" s="15">
        <v>71</v>
      </c>
      <c r="H79" s="42">
        <v>682859</v>
      </c>
      <c r="I79" s="42">
        <v>682859</v>
      </c>
    </row>
    <row r="80" spans="1:9" ht="12.75" customHeight="1" x14ac:dyDescent="0.2">
      <c r="A80" s="195" t="s">
        <v>117</v>
      </c>
      <c r="B80" s="195"/>
      <c r="C80" s="195"/>
      <c r="D80" s="195"/>
      <c r="E80" s="195"/>
      <c r="F80" s="195"/>
      <c r="G80" s="15">
        <v>72</v>
      </c>
      <c r="H80" s="42">
        <v>0</v>
      </c>
      <c r="I80" s="42">
        <v>0</v>
      </c>
    </row>
    <row r="81" spans="1:9" ht="12.75" customHeight="1" x14ac:dyDescent="0.2">
      <c r="A81" s="195" t="s">
        <v>118</v>
      </c>
      <c r="B81" s="195"/>
      <c r="C81" s="195"/>
      <c r="D81" s="195"/>
      <c r="E81" s="195"/>
      <c r="F81" s="195"/>
      <c r="G81" s="15">
        <v>73</v>
      </c>
      <c r="H81" s="42">
        <v>0</v>
      </c>
      <c r="I81" s="42">
        <v>0</v>
      </c>
    </row>
    <row r="82" spans="1:9" ht="12.75" customHeight="1" x14ac:dyDescent="0.2">
      <c r="A82" s="195" t="s">
        <v>119</v>
      </c>
      <c r="B82" s="195"/>
      <c r="C82" s="195"/>
      <c r="D82" s="195"/>
      <c r="E82" s="195"/>
      <c r="F82" s="195"/>
      <c r="G82" s="15">
        <v>74</v>
      </c>
      <c r="H82" s="42">
        <v>0</v>
      </c>
      <c r="I82" s="42">
        <v>0</v>
      </c>
    </row>
    <row r="83" spans="1:9" ht="12.75" customHeight="1" x14ac:dyDescent="0.2">
      <c r="A83" s="195" t="s">
        <v>120</v>
      </c>
      <c r="B83" s="195"/>
      <c r="C83" s="195"/>
      <c r="D83" s="195"/>
      <c r="E83" s="195"/>
      <c r="F83" s="195"/>
      <c r="G83" s="15">
        <v>75</v>
      </c>
      <c r="H83" s="42">
        <v>2563381</v>
      </c>
      <c r="I83" s="42">
        <v>2448654</v>
      </c>
    </row>
    <row r="84" spans="1:9" ht="12.75" customHeight="1" x14ac:dyDescent="0.2">
      <c r="A84" s="206" t="s">
        <v>121</v>
      </c>
      <c r="B84" s="206"/>
      <c r="C84" s="206"/>
      <c r="D84" s="206"/>
      <c r="E84" s="206"/>
      <c r="F84" s="206"/>
      <c r="G84" s="15">
        <v>76</v>
      </c>
      <c r="H84" s="42">
        <v>0</v>
      </c>
      <c r="I84" s="42">
        <v>0</v>
      </c>
    </row>
    <row r="85" spans="1:9" ht="12.75" customHeight="1" x14ac:dyDescent="0.2">
      <c r="A85" s="207" t="s">
        <v>379</v>
      </c>
      <c r="B85" s="208"/>
      <c r="C85" s="208"/>
      <c r="D85" s="208"/>
      <c r="E85" s="208"/>
      <c r="F85" s="208"/>
      <c r="G85" s="16">
        <v>77</v>
      </c>
      <c r="H85" s="57">
        <f>H86+H87+H88+H89+H90</f>
        <v>2869225</v>
      </c>
      <c r="I85" s="57">
        <f>I86+I87+I88+I89+I90</f>
        <v>2990339</v>
      </c>
    </row>
    <row r="86" spans="1:9" ht="24.75" customHeight="1" x14ac:dyDescent="0.2">
      <c r="A86" s="195" t="s">
        <v>380</v>
      </c>
      <c r="B86" s="195"/>
      <c r="C86" s="195"/>
      <c r="D86" s="195"/>
      <c r="E86" s="195"/>
      <c r="F86" s="195"/>
      <c r="G86" s="15">
        <v>78</v>
      </c>
      <c r="H86" s="56">
        <v>2869225</v>
      </c>
      <c r="I86" s="56">
        <v>2990339</v>
      </c>
    </row>
    <row r="87" spans="1:9" ht="12.75" customHeight="1" x14ac:dyDescent="0.2">
      <c r="A87" s="195" t="s">
        <v>122</v>
      </c>
      <c r="B87" s="195"/>
      <c r="C87" s="195"/>
      <c r="D87" s="195"/>
      <c r="E87" s="195"/>
      <c r="F87" s="195"/>
      <c r="G87" s="15">
        <v>79</v>
      </c>
      <c r="H87" s="56">
        <v>0</v>
      </c>
      <c r="I87" s="56">
        <v>0</v>
      </c>
    </row>
    <row r="88" spans="1:9" ht="12.75" customHeight="1" x14ac:dyDescent="0.2">
      <c r="A88" s="195" t="s">
        <v>123</v>
      </c>
      <c r="B88" s="195"/>
      <c r="C88" s="195"/>
      <c r="D88" s="195"/>
      <c r="E88" s="195"/>
      <c r="F88" s="195"/>
      <c r="G88" s="15">
        <v>80</v>
      </c>
      <c r="H88" s="56">
        <v>0</v>
      </c>
      <c r="I88" s="56">
        <v>0</v>
      </c>
    </row>
    <row r="89" spans="1:9" ht="12.75" customHeight="1" x14ac:dyDescent="0.2">
      <c r="A89" s="195" t="s">
        <v>381</v>
      </c>
      <c r="B89" s="195"/>
      <c r="C89" s="195"/>
      <c r="D89" s="195"/>
      <c r="E89" s="195"/>
      <c r="F89" s="195"/>
      <c r="G89" s="15">
        <v>81</v>
      </c>
      <c r="H89" s="56">
        <v>0</v>
      </c>
      <c r="I89" s="56">
        <v>0</v>
      </c>
    </row>
    <row r="90" spans="1:9" ht="25.5" customHeight="1" x14ac:dyDescent="0.2">
      <c r="A90" s="195" t="s">
        <v>382</v>
      </c>
      <c r="B90" s="195"/>
      <c r="C90" s="195"/>
      <c r="D90" s="195"/>
      <c r="E90" s="195"/>
      <c r="F90" s="195"/>
      <c r="G90" s="15">
        <v>82</v>
      </c>
      <c r="H90" s="56">
        <v>0</v>
      </c>
      <c r="I90" s="56">
        <v>0</v>
      </c>
    </row>
    <row r="91" spans="1:9" ht="22.9" customHeight="1" x14ac:dyDescent="0.2">
      <c r="A91" s="207" t="s">
        <v>383</v>
      </c>
      <c r="B91" s="208"/>
      <c r="C91" s="208"/>
      <c r="D91" s="208"/>
      <c r="E91" s="208"/>
      <c r="F91" s="208"/>
      <c r="G91" s="16">
        <v>83</v>
      </c>
      <c r="H91" s="57">
        <f>H92-H93</f>
        <v>58517169</v>
      </c>
      <c r="I91" s="57">
        <f>I92-I93</f>
        <v>64851586</v>
      </c>
    </row>
    <row r="92" spans="1:9" ht="12.75" customHeight="1" x14ac:dyDescent="0.2">
      <c r="A92" s="195" t="s">
        <v>124</v>
      </c>
      <c r="B92" s="195"/>
      <c r="C92" s="195"/>
      <c r="D92" s="195"/>
      <c r="E92" s="195"/>
      <c r="F92" s="195"/>
      <c r="G92" s="15">
        <v>84</v>
      </c>
      <c r="H92" s="42">
        <v>58517169</v>
      </c>
      <c r="I92" s="42">
        <v>64851586</v>
      </c>
    </row>
    <row r="93" spans="1:9" ht="12.75" customHeight="1" x14ac:dyDescent="0.2">
      <c r="A93" s="195" t="s">
        <v>125</v>
      </c>
      <c r="B93" s="195"/>
      <c r="C93" s="195"/>
      <c r="D93" s="195"/>
      <c r="E93" s="195"/>
      <c r="F93" s="195"/>
      <c r="G93" s="15">
        <v>85</v>
      </c>
      <c r="H93" s="42">
        <v>0</v>
      </c>
      <c r="I93" s="42">
        <v>0</v>
      </c>
    </row>
    <row r="94" spans="1:9" ht="12.75" customHeight="1" x14ac:dyDescent="0.2">
      <c r="A94" s="207" t="s">
        <v>384</v>
      </c>
      <c r="B94" s="208"/>
      <c r="C94" s="208"/>
      <c r="D94" s="208"/>
      <c r="E94" s="208"/>
      <c r="F94" s="208"/>
      <c r="G94" s="16">
        <v>86</v>
      </c>
      <c r="H94" s="57">
        <f>H95-H96</f>
        <v>7248689</v>
      </c>
      <c r="I94" s="57">
        <f>I95-I96</f>
        <v>6763689</v>
      </c>
    </row>
    <row r="95" spans="1:9" ht="12.75" customHeight="1" x14ac:dyDescent="0.2">
      <c r="A95" s="195" t="s">
        <v>126</v>
      </c>
      <c r="B95" s="195"/>
      <c r="C95" s="195"/>
      <c r="D95" s="195"/>
      <c r="E95" s="195"/>
      <c r="F95" s="195"/>
      <c r="G95" s="15">
        <v>87</v>
      </c>
      <c r="H95" s="42">
        <v>7248689</v>
      </c>
      <c r="I95" s="42">
        <v>6763689</v>
      </c>
    </row>
    <row r="96" spans="1:9" ht="12.75" customHeight="1" x14ac:dyDescent="0.2">
      <c r="A96" s="195" t="s">
        <v>127</v>
      </c>
      <c r="B96" s="195"/>
      <c r="C96" s="195"/>
      <c r="D96" s="195"/>
      <c r="E96" s="195"/>
      <c r="F96" s="195"/>
      <c r="G96" s="15">
        <v>88</v>
      </c>
      <c r="H96" s="42">
        <v>0</v>
      </c>
      <c r="I96" s="42">
        <v>0</v>
      </c>
    </row>
    <row r="97" spans="1:9" ht="12.75" customHeight="1" x14ac:dyDescent="0.2">
      <c r="A97" s="206" t="s">
        <v>128</v>
      </c>
      <c r="B97" s="206"/>
      <c r="C97" s="206"/>
      <c r="D97" s="206"/>
      <c r="E97" s="206"/>
      <c r="F97" s="206"/>
      <c r="G97" s="15">
        <v>89</v>
      </c>
      <c r="H97" s="42">
        <v>-3865289</v>
      </c>
      <c r="I97" s="42">
        <v>-3823377</v>
      </c>
    </row>
    <row r="98" spans="1:9" ht="12.75" customHeight="1" x14ac:dyDescent="0.2">
      <c r="A98" s="197" t="s">
        <v>385</v>
      </c>
      <c r="B98" s="198"/>
      <c r="C98" s="198"/>
      <c r="D98" s="198"/>
      <c r="E98" s="198"/>
      <c r="F98" s="198"/>
      <c r="G98" s="16">
        <v>90</v>
      </c>
      <c r="H98" s="57">
        <f>SUM(H99:H104)</f>
        <v>860877</v>
      </c>
      <c r="I98" s="57">
        <f>SUM(I99:I104)</f>
        <v>1420509</v>
      </c>
    </row>
    <row r="99" spans="1:9" ht="25.9" customHeight="1" x14ac:dyDescent="0.2">
      <c r="A99" s="195" t="s">
        <v>129</v>
      </c>
      <c r="B99" s="195"/>
      <c r="C99" s="195"/>
      <c r="D99" s="195"/>
      <c r="E99" s="195"/>
      <c r="F99" s="195"/>
      <c r="G99" s="15">
        <v>91</v>
      </c>
      <c r="H99" s="42">
        <v>860877</v>
      </c>
      <c r="I99" s="42">
        <v>1420509</v>
      </c>
    </row>
    <row r="100" spans="1:9" ht="12.75" customHeight="1" x14ac:dyDescent="0.2">
      <c r="A100" s="195" t="s">
        <v>130</v>
      </c>
      <c r="B100" s="195"/>
      <c r="C100" s="195"/>
      <c r="D100" s="195"/>
      <c r="E100" s="195"/>
      <c r="F100" s="195"/>
      <c r="G100" s="15">
        <v>92</v>
      </c>
      <c r="H100" s="42">
        <v>0</v>
      </c>
      <c r="I100" s="42">
        <v>0</v>
      </c>
    </row>
    <row r="101" spans="1:9" ht="12.75" customHeight="1" x14ac:dyDescent="0.2">
      <c r="A101" s="195" t="s">
        <v>131</v>
      </c>
      <c r="B101" s="195"/>
      <c r="C101" s="195"/>
      <c r="D101" s="195"/>
      <c r="E101" s="195"/>
      <c r="F101" s="195"/>
      <c r="G101" s="15">
        <v>93</v>
      </c>
      <c r="H101" s="42">
        <v>0</v>
      </c>
      <c r="I101" s="42">
        <v>0</v>
      </c>
    </row>
    <row r="102" spans="1:9" ht="12.75" customHeight="1" x14ac:dyDescent="0.2">
      <c r="A102" s="195" t="s">
        <v>132</v>
      </c>
      <c r="B102" s="195"/>
      <c r="C102" s="195"/>
      <c r="D102" s="195"/>
      <c r="E102" s="195"/>
      <c r="F102" s="195"/>
      <c r="G102" s="15">
        <v>94</v>
      </c>
      <c r="H102" s="56">
        <v>0</v>
      </c>
      <c r="I102" s="56">
        <v>0</v>
      </c>
    </row>
    <row r="103" spans="1:9" ht="12.75" customHeight="1" x14ac:dyDescent="0.2">
      <c r="A103" s="195" t="s">
        <v>133</v>
      </c>
      <c r="B103" s="195"/>
      <c r="C103" s="195"/>
      <c r="D103" s="195"/>
      <c r="E103" s="195"/>
      <c r="F103" s="195"/>
      <c r="G103" s="15">
        <v>95</v>
      </c>
      <c r="H103" s="56">
        <v>0</v>
      </c>
      <c r="I103" s="56">
        <v>0</v>
      </c>
    </row>
    <row r="104" spans="1:9" ht="12.75" customHeight="1" x14ac:dyDescent="0.2">
      <c r="A104" s="195" t="s">
        <v>134</v>
      </c>
      <c r="B104" s="195"/>
      <c r="C104" s="195"/>
      <c r="D104" s="195"/>
      <c r="E104" s="195"/>
      <c r="F104" s="195"/>
      <c r="G104" s="15">
        <v>96</v>
      </c>
      <c r="H104" s="56">
        <v>0</v>
      </c>
      <c r="I104" s="56">
        <v>0</v>
      </c>
    </row>
    <row r="105" spans="1:9" ht="12.75" customHeight="1" x14ac:dyDescent="0.2">
      <c r="A105" s="197" t="s">
        <v>386</v>
      </c>
      <c r="B105" s="198"/>
      <c r="C105" s="198"/>
      <c r="D105" s="198"/>
      <c r="E105" s="198"/>
      <c r="F105" s="198"/>
      <c r="G105" s="16">
        <v>97</v>
      </c>
      <c r="H105" s="57">
        <f>SUM(H106:H116)</f>
        <v>3603747</v>
      </c>
      <c r="I105" s="57">
        <f>SUM(I106:I116)</f>
        <v>3355451</v>
      </c>
    </row>
    <row r="106" spans="1:9" ht="12.75" customHeight="1" x14ac:dyDescent="0.2">
      <c r="A106" s="195" t="s">
        <v>135</v>
      </c>
      <c r="B106" s="195"/>
      <c r="C106" s="195"/>
      <c r="D106" s="195"/>
      <c r="E106" s="195"/>
      <c r="F106" s="195"/>
      <c r="G106" s="15">
        <v>98</v>
      </c>
      <c r="H106" s="43">
        <v>0</v>
      </c>
      <c r="I106" s="43">
        <v>0</v>
      </c>
    </row>
    <row r="107" spans="1:9" ht="12.75" customHeight="1" x14ac:dyDescent="0.2">
      <c r="A107" s="195" t="s">
        <v>136</v>
      </c>
      <c r="B107" s="195"/>
      <c r="C107" s="195"/>
      <c r="D107" s="195"/>
      <c r="E107" s="195"/>
      <c r="F107" s="195"/>
      <c r="G107" s="15">
        <v>99</v>
      </c>
      <c r="H107" s="42">
        <v>0</v>
      </c>
      <c r="I107" s="42">
        <v>0</v>
      </c>
    </row>
    <row r="108" spans="1:9" ht="24.6" customHeight="1" x14ac:dyDescent="0.2">
      <c r="A108" s="195" t="s">
        <v>137</v>
      </c>
      <c r="B108" s="195"/>
      <c r="C108" s="195"/>
      <c r="D108" s="195"/>
      <c r="E108" s="195"/>
      <c r="F108" s="195"/>
      <c r="G108" s="15">
        <v>100</v>
      </c>
      <c r="H108" s="42">
        <v>0</v>
      </c>
      <c r="I108" s="42">
        <v>0</v>
      </c>
    </row>
    <row r="109" spans="1:9" ht="22.15" customHeight="1" x14ac:dyDescent="0.2">
      <c r="A109" s="195" t="s">
        <v>138</v>
      </c>
      <c r="B109" s="195"/>
      <c r="C109" s="195"/>
      <c r="D109" s="195"/>
      <c r="E109" s="195"/>
      <c r="F109" s="195"/>
      <c r="G109" s="15">
        <v>101</v>
      </c>
      <c r="H109" s="42">
        <v>0</v>
      </c>
      <c r="I109" s="42">
        <v>0</v>
      </c>
    </row>
    <row r="110" spans="1:9" ht="12.75" customHeight="1" x14ac:dyDescent="0.2">
      <c r="A110" s="195" t="s">
        <v>139</v>
      </c>
      <c r="B110" s="195"/>
      <c r="C110" s="195"/>
      <c r="D110" s="195"/>
      <c r="E110" s="195"/>
      <c r="F110" s="195"/>
      <c r="G110" s="15">
        <v>102</v>
      </c>
      <c r="H110" s="42">
        <v>2973917</v>
      </c>
      <c r="I110" s="42">
        <v>2699035</v>
      </c>
    </row>
    <row r="111" spans="1:9" ht="12.75" customHeight="1" x14ac:dyDescent="0.2">
      <c r="A111" s="195" t="s">
        <v>140</v>
      </c>
      <c r="B111" s="195"/>
      <c r="C111" s="195"/>
      <c r="D111" s="195"/>
      <c r="E111" s="195"/>
      <c r="F111" s="195"/>
      <c r="G111" s="15">
        <v>103</v>
      </c>
      <c r="H111" s="42">
        <v>0</v>
      </c>
      <c r="I111" s="42">
        <v>0</v>
      </c>
    </row>
    <row r="112" spans="1:9" ht="12.75" customHeight="1" x14ac:dyDescent="0.2">
      <c r="A112" s="195" t="s">
        <v>141</v>
      </c>
      <c r="B112" s="195"/>
      <c r="C112" s="195"/>
      <c r="D112" s="195"/>
      <c r="E112" s="195"/>
      <c r="F112" s="195"/>
      <c r="G112" s="15">
        <v>104</v>
      </c>
      <c r="H112" s="42">
        <v>0</v>
      </c>
      <c r="I112" s="42">
        <v>0</v>
      </c>
    </row>
    <row r="113" spans="1:9" ht="12.75" customHeight="1" x14ac:dyDescent="0.2">
      <c r="A113" s="195" t="s">
        <v>142</v>
      </c>
      <c r="B113" s="195"/>
      <c r="C113" s="195"/>
      <c r="D113" s="195"/>
      <c r="E113" s="195"/>
      <c r="F113" s="195"/>
      <c r="G113" s="15">
        <v>105</v>
      </c>
      <c r="H113" s="43">
        <v>0</v>
      </c>
      <c r="I113" s="43">
        <v>0</v>
      </c>
    </row>
    <row r="114" spans="1:9" ht="12.75" customHeight="1" x14ac:dyDescent="0.2">
      <c r="A114" s="195" t="s">
        <v>143</v>
      </c>
      <c r="B114" s="195"/>
      <c r="C114" s="195"/>
      <c r="D114" s="195"/>
      <c r="E114" s="195"/>
      <c r="F114" s="195"/>
      <c r="G114" s="15">
        <v>106</v>
      </c>
      <c r="H114" s="42">
        <v>0</v>
      </c>
      <c r="I114" s="42">
        <v>0</v>
      </c>
    </row>
    <row r="115" spans="1:9" ht="12.75" customHeight="1" x14ac:dyDescent="0.2">
      <c r="A115" s="195" t="s">
        <v>144</v>
      </c>
      <c r="B115" s="195"/>
      <c r="C115" s="195"/>
      <c r="D115" s="195"/>
      <c r="E115" s="195"/>
      <c r="F115" s="195"/>
      <c r="G115" s="15">
        <v>107</v>
      </c>
      <c r="H115" s="56">
        <v>0</v>
      </c>
      <c r="I115" s="56">
        <v>0</v>
      </c>
    </row>
    <row r="116" spans="1:9" ht="12.75" customHeight="1" x14ac:dyDescent="0.2">
      <c r="A116" s="195" t="s">
        <v>145</v>
      </c>
      <c r="B116" s="195"/>
      <c r="C116" s="195"/>
      <c r="D116" s="195"/>
      <c r="E116" s="195"/>
      <c r="F116" s="195"/>
      <c r="G116" s="15">
        <v>108</v>
      </c>
      <c r="H116" s="56">
        <v>629830</v>
      </c>
      <c r="I116" s="56">
        <v>656416</v>
      </c>
    </row>
    <row r="117" spans="1:9" ht="12.75" customHeight="1" x14ac:dyDescent="0.2">
      <c r="A117" s="197" t="s">
        <v>387</v>
      </c>
      <c r="B117" s="198"/>
      <c r="C117" s="198"/>
      <c r="D117" s="198"/>
      <c r="E117" s="198"/>
      <c r="F117" s="198"/>
      <c r="G117" s="16">
        <v>109</v>
      </c>
      <c r="H117" s="57">
        <f>SUM(H118:H131)</f>
        <v>23707738</v>
      </c>
      <c r="I117" s="57">
        <f>SUM(I118:I131)</f>
        <v>20884330</v>
      </c>
    </row>
    <row r="118" spans="1:9" ht="12.75" customHeight="1" x14ac:dyDescent="0.2">
      <c r="A118" s="195" t="s">
        <v>146</v>
      </c>
      <c r="B118" s="195"/>
      <c r="C118" s="195"/>
      <c r="D118" s="195"/>
      <c r="E118" s="195"/>
      <c r="F118" s="195"/>
      <c r="G118" s="15">
        <v>110</v>
      </c>
      <c r="H118" s="42">
        <v>0</v>
      </c>
      <c r="I118" s="42">
        <v>0</v>
      </c>
    </row>
    <row r="119" spans="1:9" ht="12.75" customHeight="1" x14ac:dyDescent="0.2">
      <c r="A119" s="195" t="s">
        <v>147</v>
      </c>
      <c r="B119" s="195"/>
      <c r="C119" s="195"/>
      <c r="D119" s="195"/>
      <c r="E119" s="195"/>
      <c r="F119" s="195"/>
      <c r="G119" s="15">
        <v>111</v>
      </c>
      <c r="H119" s="42">
        <v>0</v>
      </c>
      <c r="I119" s="42">
        <v>0</v>
      </c>
    </row>
    <row r="120" spans="1:9" ht="21.6" customHeight="1" x14ac:dyDescent="0.2">
      <c r="A120" s="195" t="s">
        <v>148</v>
      </c>
      <c r="B120" s="195"/>
      <c r="C120" s="195"/>
      <c r="D120" s="195"/>
      <c r="E120" s="195"/>
      <c r="F120" s="195"/>
      <c r="G120" s="15">
        <v>112</v>
      </c>
      <c r="H120" s="42">
        <v>0</v>
      </c>
      <c r="I120" s="42">
        <v>0</v>
      </c>
    </row>
    <row r="121" spans="1:9" ht="25.9" customHeight="1" x14ac:dyDescent="0.2">
      <c r="A121" s="195" t="s">
        <v>149</v>
      </c>
      <c r="B121" s="195"/>
      <c r="C121" s="195"/>
      <c r="D121" s="195"/>
      <c r="E121" s="195"/>
      <c r="F121" s="195"/>
      <c r="G121" s="15">
        <v>113</v>
      </c>
      <c r="H121" s="42">
        <v>4177466</v>
      </c>
      <c r="I121" s="42">
        <v>4177466</v>
      </c>
    </row>
    <row r="122" spans="1:9" ht="12.75" customHeight="1" x14ac:dyDescent="0.2">
      <c r="A122" s="195" t="s">
        <v>150</v>
      </c>
      <c r="B122" s="195"/>
      <c r="C122" s="195"/>
      <c r="D122" s="195"/>
      <c r="E122" s="195"/>
      <c r="F122" s="195"/>
      <c r="G122" s="15">
        <v>114</v>
      </c>
      <c r="H122" s="42">
        <v>1437393</v>
      </c>
      <c r="I122" s="42">
        <v>1432678</v>
      </c>
    </row>
    <row r="123" spans="1:9" ht="12.75" customHeight="1" x14ac:dyDescent="0.2">
      <c r="A123" s="195" t="s">
        <v>151</v>
      </c>
      <c r="B123" s="195"/>
      <c r="C123" s="195"/>
      <c r="D123" s="195"/>
      <c r="E123" s="195"/>
      <c r="F123" s="195"/>
      <c r="G123" s="15">
        <v>115</v>
      </c>
      <c r="H123" s="42">
        <v>9755</v>
      </c>
      <c r="I123" s="42">
        <v>0</v>
      </c>
    </row>
    <row r="124" spans="1:9" ht="12.75" customHeight="1" x14ac:dyDescent="0.2">
      <c r="A124" s="195" t="s">
        <v>152</v>
      </c>
      <c r="B124" s="195"/>
      <c r="C124" s="195"/>
      <c r="D124" s="195"/>
      <c r="E124" s="195"/>
      <c r="F124" s="195"/>
      <c r="G124" s="15">
        <v>116</v>
      </c>
      <c r="H124" s="42">
        <v>43299</v>
      </c>
      <c r="I124" s="42">
        <v>64387</v>
      </c>
    </row>
    <row r="125" spans="1:9" ht="12.75" customHeight="1" x14ac:dyDescent="0.2">
      <c r="A125" s="195" t="s">
        <v>153</v>
      </c>
      <c r="B125" s="195"/>
      <c r="C125" s="195"/>
      <c r="D125" s="195"/>
      <c r="E125" s="195"/>
      <c r="F125" s="195"/>
      <c r="G125" s="15">
        <v>117</v>
      </c>
      <c r="H125" s="42">
        <v>12390800</v>
      </c>
      <c r="I125" s="42">
        <v>10164479</v>
      </c>
    </row>
    <row r="126" spans="1:9" x14ac:dyDescent="0.2">
      <c r="A126" s="195" t="s">
        <v>154</v>
      </c>
      <c r="B126" s="195"/>
      <c r="C126" s="195"/>
      <c r="D126" s="195"/>
      <c r="E126" s="195"/>
      <c r="F126" s="195"/>
      <c r="G126" s="15">
        <v>118</v>
      </c>
      <c r="H126" s="42">
        <v>0</v>
      </c>
      <c r="I126" s="42">
        <v>0</v>
      </c>
    </row>
    <row r="127" spans="1:9" x14ac:dyDescent="0.2">
      <c r="A127" s="195" t="s">
        <v>155</v>
      </c>
      <c r="B127" s="195"/>
      <c r="C127" s="195"/>
      <c r="D127" s="195"/>
      <c r="E127" s="195"/>
      <c r="F127" s="195"/>
      <c r="G127" s="15">
        <v>119</v>
      </c>
      <c r="H127" s="42">
        <v>1837647</v>
      </c>
      <c r="I127" s="42">
        <v>2077705</v>
      </c>
    </row>
    <row r="128" spans="1:9" x14ac:dyDescent="0.2">
      <c r="A128" s="195" t="s">
        <v>156</v>
      </c>
      <c r="B128" s="195"/>
      <c r="C128" s="195"/>
      <c r="D128" s="195"/>
      <c r="E128" s="195"/>
      <c r="F128" s="195"/>
      <c r="G128" s="15">
        <v>120</v>
      </c>
      <c r="H128" s="42">
        <v>2949435</v>
      </c>
      <c r="I128" s="42">
        <v>2409097</v>
      </c>
    </row>
    <row r="129" spans="1:9" x14ac:dyDescent="0.2">
      <c r="A129" s="195" t="s">
        <v>157</v>
      </c>
      <c r="B129" s="195"/>
      <c r="C129" s="195"/>
      <c r="D129" s="195"/>
      <c r="E129" s="195"/>
      <c r="F129" s="195"/>
      <c r="G129" s="15">
        <v>121</v>
      </c>
      <c r="H129" s="42">
        <v>32606</v>
      </c>
      <c r="I129" s="42">
        <v>28608</v>
      </c>
    </row>
    <row r="130" spans="1:9" x14ac:dyDescent="0.2">
      <c r="A130" s="195" t="s">
        <v>158</v>
      </c>
      <c r="B130" s="195"/>
      <c r="C130" s="195"/>
      <c r="D130" s="195"/>
      <c r="E130" s="195"/>
      <c r="F130" s="195"/>
      <c r="G130" s="15">
        <v>122</v>
      </c>
      <c r="H130" s="56">
        <v>0</v>
      </c>
      <c r="I130" s="56">
        <v>0</v>
      </c>
    </row>
    <row r="131" spans="1:9" x14ac:dyDescent="0.2">
      <c r="A131" s="195" t="s">
        <v>159</v>
      </c>
      <c r="B131" s="195"/>
      <c r="C131" s="195"/>
      <c r="D131" s="195"/>
      <c r="E131" s="195"/>
      <c r="F131" s="195"/>
      <c r="G131" s="15">
        <v>123</v>
      </c>
      <c r="H131" s="56">
        <v>829337</v>
      </c>
      <c r="I131" s="56">
        <v>529910</v>
      </c>
    </row>
    <row r="132" spans="1:9" ht="22.15" customHeight="1" x14ac:dyDescent="0.2">
      <c r="A132" s="196" t="s">
        <v>160</v>
      </c>
      <c r="B132" s="196"/>
      <c r="C132" s="196"/>
      <c r="D132" s="196"/>
      <c r="E132" s="196"/>
      <c r="F132" s="196"/>
      <c r="G132" s="15">
        <v>124</v>
      </c>
      <c r="H132" s="56">
        <v>0</v>
      </c>
      <c r="I132" s="56">
        <v>0</v>
      </c>
    </row>
    <row r="133" spans="1:9" x14ac:dyDescent="0.2">
      <c r="A133" s="197" t="s">
        <v>388</v>
      </c>
      <c r="B133" s="198"/>
      <c r="C133" s="198"/>
      <c r="D133" s="198"/>
      <c r="E133" s="198"/>
      <c r="F133" s="198"/>
      <c r="G133" s="16">
        <v>125</v>
      </c>
      <c r="H133" s="57">
        <f>H75+H98+H105+H117+H132</f>
        <v>109845573</v>
      </c>
      <c r="I133" s="57">
        <f>I75+I98+I105+I117+I132</f>
        <v>113231217</v>
      </c>
    </row>
    <row r="134" spans="1:9" x14ac:dyDescent="0.2">
      <c r="A134" s="199" t="s">
        <v>161</v>
      </c>
      <c r="B134" s="199"/>
      <c r="C134" s="199"/>
      <c r="D134" s="199"/>
      <c r="E134" s="199"/>
      <c r="F134" s="199"/>
      <c r="G134" s="18">
        <v>126</v>
      </c>
      <c r="H134" s="58">
        <v>10971695</v>
      </c>
      <c r="I134" s="58">
        <v>10971695</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9" zoomScale="110" zoomScaleNormal="100" zoomScaleSheetLayoutView="110" workbookViewId="0">
      <selection activeCell="H111" sqref="H111:I112"/>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68" t="s">
        <v>162</v>
      </c>
      <c r="B1" s="221"/>
      <c r="C1" s="221"/>
      <c r="D1" s="221"/>
      <c r="E1" s="221"/>
      <c r="F1" s="221"/>
      <c r="G1" s="221"/>
      <c r="H1" s="221"/>
      <c r="I1" s="221"/>
    </row>
    <row r="2" spans="1:9" x14ac:dyDescent="0.2">
      <c r="A2" s="267" t="s">
        <v>522</v>
      </c>
      <c r="B2" s="223"/>
      <c r="C2" s="223"/>
      <c r="D2" s="223"/>
      <c r="E2" s="223"/>
      <c r="F2" s="223"/>
      <c r="G2" s="223"/>
      <c r="H2" s="223"/>
      <c r="I2" s="223"/>
    </row>
    <row r="3" spans="1:9" x14ac:dyDescent="0.2">
      <c r="A3" s="256" t="s">
        <v>491</v>
      </c>
      <c r="B3" s="257"/>
      <c r="C3" s="257"/>
      <c r="D3" s="257"/>
      <c r="E3" s="257"/>
      <c r="F3" s="257"/>
      <c r="G3" s="257"/>
      <c r="H3" s="257"/>
      <c r="I3" s="257"/>
    </row>
    <row r="4" spans="1:9" x14ac:dyDescent="0.2">
      <c r="A4" s="266" t="s">
        <v>514</v>
      </c>
      <c r="B4" s="229"/>
      <c r="C4" s="229"/>
      <c r="D4" s="229"/>
      <c r="E4" s="229"/>
      <c r="F4" s="229"/>
      <c r="G4" s="229"/>
      <c r="H4" s="229"/>
      <c r="I4" s="230"/>
    </row>
    <row r="5" spans="1:9" ht="24" thickBot="1" x14ac:dyDescent="0.25">
      <c r="A5" s="264" t="s">
        <v>163</v>
      </c>
      <c r="B5" s="235"/>
      <c r="C5" s="235"/>
      <c r="D5" s="235"/>
      <c r="E5" s="235"/>
      <c r="F5" s="236"/>
      <c r="G5" s="11" t="s">
        <v>164</v>
      </c>
      <c r="H5" s="44" t="s">
        <v>165</v>
      </c>
      <c r="I5" s="44" t="s">
        <v>166</v>
      </c>
    </row>
    <row r="6" spans="1:9" x14ac:dyDescent="0.2">
      <c r="A6" s="265">
        <v>1</v>
      </c>
      <c r="B6" s="232"/>
      <c r="C6" s="232"/>
      <c r="D6" s="232"/>
      <c r="E6" s="232"/>
      <c r="F6" s="233"/>
      <c r="G6" s="13">
        <v>2</v>
      </c>
      <c r="H6" s="19">
        <v>3</v>
      </c>
      <c r="I6" s="19">
        <v>4</v>
      </c>
    </row>
    <row r="7" spans="1:9" x14ac:dyDescent="0.2">
      <c r="A7" s="262" t="s">
        <v>458</v>
      </c>
      <c r="B7" s="263"/>
      <c r="C7" s="263"/>
      <c r="D7" s="263"/>
      <c r="E7" s="263"/>
      <c r="F7" s="263"/>
      <c r="G7" s="23">
        <v>1</v>
      </c>
      <c r="H7" s="61">
        <f>SUM(H8:H12)</f>
        <v>199618089</v>
      </c>
      <c r="I7" s="61">
        <f>SUM(I8:I12)</f>
        <v>207122617</v>
      </c>
    </row>
    <row r="8" spans="1:9" x14ac:dyDescent="0.2">
      <c r="A8" s="195" t="s">
        <v>167</v>
      </c>
      <c r="B8" s="195"/>
      <c r="C8" s="195"/>
      <c r="D8" s="195"/>
      <c r="E8" s="195"/>
      <c r="F8" s="195"/>
      <c r="G8" s="15">
        <v>2</v>
      </c>
      <c r="H8" s="56">
        <v>0</v>
      </c>
      <c r="I8" s="56">
        <v>0</v>
      </c>
    </row>
    <row r="9" spans="1:9" x14ac:dyDescent="0.2">
      <c r="A9" s="195" t="s">
        <v>168</v>
      </c>
      <c r="B9" s="195"/>
      <c r="C9" s="195"/>
      <c r="D9" s="195"/>
      <c r="E9" s="195"/>
      <c r="F9" s="195"/>
      <c r="G9" s="15">
        <v>3</v>
      </c>
      <c r="H9" s="56">
        <v>193147888</v>
      </c>
      <c r="I9" s="56">
        <v>200449976</v>
      </c>
    </row>
    <row r="10" spans="1:9" x14ac:dyDescent="0.2">
      <c r="A10" s="195" t="s">
        <v>169</v>
      </c>
      <c r="B10" s="195"/>
      <c r="C10" s="195"/>
      <c r="D10" s="195"/>
      <c r="E10" s="195"/>
      <c r="F10" s="195"/>
      <c r="G10" s="15">
        <v>4</v>
      </c>
      <c r="H10" s="56">
        <v>19508</v>
      </c>
      <c r="I10" s="56">
        <v>9177</v>
      </c>
    </row>
    <row r="11" spans="1:9" x14ac:dyDescent="0.2">
      <c r="A11" s="195" t="s">
        <v>170</v>
      </c>
      <c r="B11" s="195"/>
      <c r="C11" s="195"/>
      <c r="D11" s="195"/>
      <c r="E11" s="195"/>
      <c r="F11" s="195"/>
      <c r="G11" s="15">
        <v>5</v>
      </c>
      <c r="H11" s="56">
        <v>0</v>
      </c>
      <c r="I11" s="56">
        <v>0</v>
      </c>
    </row>
    <row r="12" spans="1:9" x14ac:dyDescent="0.2">
      <c r="A12" s="195" t="s">
        <v>171</v>
      </c>
      <c r="B12" s="195"/>
      <c r="C12" s="195"/>
      <c r="D12" s="195"/>
      <c r="E12" s="195"/>
      <c r="F12" s="195"/>
      <c r="G12" s="15">
        <v>6</v>
      </c>
      <c r="H12" s="56">
        <v>6450693</v>
      </c>
      <c r="I12" s="56">
        <v>6663464</v>
      </c>
    </row>
    <row r="13" spans="1:9" ht="22.15" customHeight="1" x14ac:dyDescent="0.2">
      <c r="A13" s="197" t="s">
        <v>459</v>
      </c>
      <c r="B13" s="198"/>
      <c r="C13" s="198"/>
      <c r="D13" s="198"/>
      <c r="E13" s="198"/>
      <c r="F13" s="198"/>
      <c r="G13" s="16">
        <v>7</v>
      </c>
      <c r="H13" s="57">
        <f>H14+H15+H19+H23+H24+H25+H28+H35</f>
        <v>192407005</v>
      </c>
      <c r="I13" s="57">
        <f>I14+I15+I19+I23+I24+I25+I28+I35</f>
        <v>201125878</v>
      </c>
    </row>
    <row r="14" spans="1:9" x14ac:dyDescent="0.2">
      <c r="A14" s="195" t="s">
        <v>172</v>
      </c>
      <c r="B14" s="195"/>
      <c r="C14" s="195"/>
      <c r="D14" s="195"/>
      <c r="E14" s="195"/>
      <c r="F14" s="195"/>
      <c r="G14" s="15">
        <v>8</v>
      </c>
      <c r="H14" s="56">
        <v>98930</v>
      </c>
      <c r="I14" s="56">
        <v>-162811</v>
      </c>
    </row>
    <row r="15" spans="1:9" x14ac:dyDescent="0.2">
      <c r="A15" s="255" t="s">
        <v>460</v>
      </c>
      <c r="B15" s="255"/>
      <c r="C15" s="255"/>
      <c r="D15" s="255"/>
      <c r="E15" s="255"/>
      <c r="F15" s="255"/>
      <c r="G15" s="16">
        <v>9</v>
      </c>
      <c r="H15" s="57">
        <f>SUM(H16:H18)</f>
        <v>146858418</v>
      </c>
      <c r="I15" s="57">
        <f>SUM(I16:I18)</f>
        <v>151145681</v>
      </c>
    </row>
    <row r="16" spans="1:9" x14ac:dyDescent="0.2">
      <c r="A16" s="254" t="s">
        <v>173</v>
      </c>
      <c r="B16" s="254"/>
      <c r="C16" s="254"/>
      <c r="D16" s="254"/>
      <c r="E16" s="254"/>
      <c r="F16" s="254"/>
      <c r="G16" s="15">
        <v>10</v>
      </c>
      <c r="H16" s="56">
        <v>25101213</v>
      </c>
      <c r="I16" s="56">
        <v>23149463</v>
      </c>
    </row>
    <row r="17" spans="1:9" x14ac:dyDescent="0.2">
      <c r="A17" s="254" t="s">
        <v>174</v>
      </c>
      <c r="B17" s="254"/>
      <c r="C17" s="254"/>
      <c r="D17" s="254"/>
      <c r="E17" s="254"/>
      <c r="F17" s="254"/>
      <c r="G17" s="15">
        <v>11</v>
      </c>
      <c r="H17" s="56">
        <v>115101953</v>
      </c>
      <c r="I17" s="56">
        <v>120026167</v>
      </c>
    </row>
    <row r="18" spans="1:9" x14ac:dyDescent="0.2">
      <c r="A18" s="254" t="s">
        <v>175</v>
      </c>
      <c r="B18" s="254"/>
      <c r="C18" s="254"/>
      <c r="D18" s="254"/>
      <c r="E18" s="254"/>
      <c r="F18" s="254"/>
      <c r="G18" s="15">
        <v>12</v>
      </c>
      <c r="H18" s="56">
        <v>6655252</v>
      </c>
      <c r="I18" s="56">
        <v>7970051</v>
      </c>
    </row>
    <row r="19" spans="1:9" x14ac:dyDescent="0.2">
      <c r="A19" s="255" t="s">
        <v>461</v>
      </c>
      <c r="B19" s="255"/>
      <c r="C19" s="255"/>
      <c r="D19" s="255"/>
      <c r="E19" s="255"/>
      <c r="F19" s="255"/>
      <c r="G19" s="16">
        <v>13</v>
      </c>
      <c r="H19" s="57">
        <f>SUM(H20:H22)</f>
        <v>28889193</v>
      </c>
      <c r="I19" s="57">
        <f>SUM(I20:I22)</f>
        <v>33344765</v>
      </c>
    </row>
    <row r="20" spans="1:9" x14ac:dyDescent="0.2">
      <c r="A20" s="254" t="s">
        <v>176</v>
      </c>
      <c r="B20" s="254"/>
      <c r="C20" s="254"/>
      <c r="D20" s="254"/>
      <c r="E20" s="254"/>
      <c r="F20" s="254"/>
      <c r="G20" s="15">
        <v>14</v>
      </c>
      <c r="H20" s="56">
        <v>18945110</v>
      </c>
      <c r="I20" s="56">
        <v>21901184</v>
      </c>
    </row>
    <row r="21" spans="1:9" x14ac:dyDescent="0.2">
      <c r="A21" s="254" t="s">
        <v>177</v>
      </c>
      <c r="B21" s="254"/>
      <c r="C21" s="254"/>
      <c r="D21" s="254"/>
      <c r="E21" s="254"/>
      <c r="F21" s="254"/>
      <c r="G21" s="15">
        <v>15</v>
      </c>
      <c r="H21" s="56">
        <v>6032299</v>
      </c>
      <c r="I21" s="56">
        <v>6832956</v>
      </c>
    </row>
    <row r="22" spans="1:9" x14ac:dyDescent="0.2">
      <c r="A22" s="254" t="s">
        <v>178</v>
      </c>
      <c r="B22" s="254"/>
      <c r="C22" s="254"/>
      <c r="D22" s="254"/>
      <c r="E22" s="254"/>
      <c r="F22" s="254"/>
      <c r="G22" s="15">
        <v>16</v>
      </c>
      <c r="H22" s="56">
        <v>3911784</v>
      </c>
      <c r="I22" s="56">
        <v>4610625</v>
      </c>
    </row>
    <row r="23" spans="1:9" x14ac:dyDescent="0.2">
      <c r="A23" s="195" t="s">
        <v>179</v>
      </c>
      <c r="B23" s="195"/>
      <c r="C23" s="195"/>
      <c r="D23" s="195"/>
      <c r="E23" s="195"/>
      <c r="F23" s="195"/>
      <c r="G23" s="15">
        <v>17</v>
      </c>
      <c r="H23" s="56">
        <v>7706521</v>
      </c>
      <c r="I23" s="56">
        <v>7254238</v>
      </c>
    </row>
    <row r="24" spans="1:9" x14ac:dyDescent="0.2">
      <c r="A24" s="195" t="s">
        <v>180</v>
      </c>
      <c r="B24" s="195"/>
      <c r="C24" s="195"/>
      <c r="D24" s="195"/>
      <c r="E24" s="195"/>
      <c r="F24" s="195"/>
      <c r="G24" s="15">
        <v>18</v>
      </c>
      <c r="H24" s="56">
        <v>7056143</v>
      </c>
      <c r="I24" s="56">
        <v>7599562</v>
      </c>
    </row>
    <row r="25" spans="1:9" x14ac:dyDescent="0.2">
      <c r="A25" s="255" t="s">
        <v>462</v>
      </c>
      <c r="B25" s="255"/>
      <c r="C25" s="255"/>
      <c r="D25" s="255"/>
      <c r="E25" s="255"/>
      <c r="F25" s="255"/>
      <c r="G25" s="16">
        <v>19</v>
      </c>
      <c r="H25" s="57">
        <f>H26+H27</f>
        <v>190785</v>
      </c>
      <c r="I25" s="57">
        <f>I26+I27</f>
        <v>153964</v>
      </c>
    </row>
    <row r="26" spans="1:9" x14ac:dyDescent="0.2">
      <c r="A26" s="254" t="s">
        <v>181</v>
      </c>
      <c r="B26" s="254"/>
      <c r="C26" s="254"/>
      <c r="D26" s="254"/>
      <c r="E26" s="254"/>
      <c r="F26" s="254"/>
      <c r="G26" s="15">
        <v>20</v>
      </c>
      <c r="H26" s="56">
        <v>0</v>
      </c>
      <c r="I26" s="56">
        <v>0</v>
      </c>
    </row>
    <row r="27" spans="1:9" x14ac:dyDescent="0.2">
      <c r="A27" s="254" t="s">
        <v>182</v>
      </c>
      <c r="B27" s="254"/>
      <c r="C27" s="254"/>
      <c r="D27" s="254"/>
      <c r="E27" s="254"/>
      <c r="F27" s="254"/>
      <c r="G27" s="15">
        <v>21</v>
      </c>
      <c r="H27" s="56">
        <v>190785</v>
      </c>
      <c r="I27" s="56">
        <v>153964</v>
      </c>
    </row>
    <row r="28" spans="1:9" x14ac:dyDescent="0.2">
      <c r="A28" s="255" t="s">
        <v>463</v>
      </c>
      <c r="B28" s="255"/>
      <c r="C28" s="255"/>
      <c r="D28" s="255"/>
      <c r="E28" s="255"/>
      <c r="F28" s="255"/>
      <c r="G28" s="16">
        <v>22</v>
      </c>
      <c r="H28" s="57">
        <f>SUM(H29:H34)</f>
        <v>100740</v>
      </c>
      <c r="I28" s="57">
        <f>SUM(I29:I34)</f>
        <v>118611</v>
      </c>
    </row>
    <row r="29" spans="1:9" x14ac:dyDescent="0.2">
      <c r="A29" s="254" t="s">
        <v>183</v>
      </c>
      <c r="B29" s="254"/>
      <c r="C29" s="254"/>
      <c r="D29" s="254"/>
      <c r="E29" s="254"/>
      <c r="F29" s="254"/>
      <c r="G29" s="15">
        <v>23</v>
      </c>
      <c r="H29" s="56">
        <v>88881</v>
      </c>
      <c r="I29" s="56">
        <v>-26557</v>
      </c>
    </row>
    <row r="30" spans="1:9" x14ac:dyDescent="0.2">
      <c r="A30" s="254" t="s">
        <v>184</v>
      </c>
      <c r="B30" s="254"/>
      <c r="C30" s="254"/>
      <c r="D30" s="254"/>
      <c r="E30" s="254"/>
      <c r="F30" s="254"/>
      <c r="G30" s="15">
        <v>24</v>
      </c>
      <c r="H30" s="56">
        <v>0</v>
      </c>
      <c r="I30" s="56">
        <v>0</v>
      </c>
    </row>
    <row r="31" spans="1:9" x14ac:dyDescent="0.2">
      <c r="A31" s="254" t="s">
        <v>185</v>
      </c>
      <c r="B31" s="254"/>
      <c r="C31" s="254"/>
      <c r="D31" s="254"/>
      <c r="E31" s="254"/>
      <c r="F31" s="254"/>
      <c r="G31" s="15">
        <v>25</v>
      </c>
      <c r="H31" s="56">
        <v>0</v>
      </c>
      <c r="I31" s="56">
        <v>0</v>
      </c>
    </row>
    <row r="32" spans="1:9" x14ac:dyDescent="0.2">
      <c r="A32" s="254" t="s">
        <v>186</v>
      </c>
      <c r="B32" s="254"/>
      <c r="C32" s="254"/>
      <c r="D32" s="254"/>
      <c r="E32" s="254"/>
      <c r="F32" s="254"/>
      <c r="G32" s="15">
        <v>26</v>
      </c>
      <c r="H32" s="56">
        <v>0</v>
      </c>
      <c r="I32" s="56">
        <v>0</v>
      </c>
    </row>
    <row r="33" spans="1:9" x14ac:dyDescent="0.2">
      <c r="A33" s="254" t="s">
        <v>187</v>
      </c>
      <c r="B33" s="254"/>
      <c r="C33" s="254"/>
      <c r="D33" s="254"/>
      <c r="E33" s="254"/>
      <c r="F33" s="254"/>
      <c r="G33" s="15">
        <v>27</v>
      </c>
      <c r="H33" s="56">
        <v>0</v>
      </c>
      <c r="I33" s="56">
        <v>0</v>
      </c>
    </row>
    <row r="34" spans="1:9" x14ac:dyDescent="0.2">
      <c r="A34" s="254" t="s">
        <v>188</v>
      </c>
      <c r="B34" s="254"/>
      <c r="C34" s="254"/>
      <c r="D34" s="254"/>
      <c r="E34" s="254"/>
      <c r="F34" s="254"/>
      <c r="G34" s="15">
        <v>28</v>
      </c>
      <c r="H34" s="56">
        <v>11859</v>
      </c>
      <c r="I34" s="56">
        <v>145168</v>
      </c>
    </row>
    <row r="35" spans="1:9" x14ac:dyDescent="0.2">
      <c r="A35" s="195" t="s">
        <v>189</v>
      </c>
      <c r="B35" s="195"/>
      <c r="C35" s="195"/>
      <c r="D35" s="195"/>
      <c r="E35" s="195"/>
      <c r="F35" s="195"/>
      <c r="G35" s="15">
        <v>29</v>
      </c>
      <c r="H35" s="56">
        <v>1506275</v>
      </c>
      <c r="I35" s="56">
        <v>1671868</v>
      </c>
    </row>
    <row r="36" spans="1:9" x14ac:dyDescent="0.2">
      <c r="A36" s="197" t="s">
        <v>464</v>
      </c>
      <c r="B36" s="198"/>
      <c r="C36" s="198"/>
      <c r="D36" s="198"/>
      <c r="E36" s="198"/>
      <c r="F36" s="198"/>
      <c r="G36" s="16">
        <v>30</v>
      </c>
      <c r="H36" s="57">
        <f>SUM(H37:H46)</f>
        <v>421781</v>
      </c>
      <c r="I36" s="57">
        <f>SUM(I37:I46)</f>
        <v>1065522</v>
      </c>
    </row>
    <row r="37" spans="1:9" ht="27.6" customHeight="1" x14ac:dyDescent="0.2">
      <c r="A37" s="195" t="s">
        <v>190</v>
      </c>
      <c r="B37" s="195"/>
      <c r="C37" s="195"/>
      <c r="D37" s="195"/>
      <c r="E37" s="195"/>
      <c r="F37" s="195"/>
      <c r="G37" s="15">
        <v>31</v>
      </c>
      <c r="H37" s="56">
        <v>0</v>
      </c>
      <c r="I37" s="56">
        <v>0</v>
      </c>
    </row>
    <row r="38" spans="1:9" ht="25.15" customHeight="1" x14ac:dyDescent="0.2">
      <c r="A38" s="195" t="s">
        <v>191</v>
      </c>
      <c r="B38" s="195"/>
      <c r="C38" s="195"/>
      <c r="D38" s="195"/>
      <c r="E38" s="195"/>
      <c r="F38" s="195"/>
      <c r="G38" s="15">
        <v>32</v>
      </c>
      <c r="H38" s="56">
        <v>0</v>
      </c>
      <c r="I38" s="56">
        <v>0</v>
      </c>
    </row>
    <row r="39" spans="1:9" ht="28.15" customHeight="1" x14ac:dyDescent="0.2">
      <c r="A39" s="195" t="s">
        <v>192</v>
      </c>
      <c r="B39" s="195"/>
      <c r="C39" s="195"/>
      <c r="D39" s="195"/>
      <c r="E39" s="195"/>
      <c r="F39" s="195"/>
      <c r="G39" s="15">
        <v>33</v>
      </c>
      <c r="H39" s="56">
        <v>0</v>
      </c>
      <c r="I39" s="56">
        <v>0</v>
      </c>
    </row>
    <row r="40" spans="1:9" ht="28.15" customHeight="1" x14ac:dyDescent="0.2">
      <c r="A40" s="195" t="s">
        <v>193</v>
      </c>
      <c r="B40" s="195"/>
      <c r="C40" s="195"/>
      <c r="D40" s="195"/>
      <c r="E40" s="195"/>
      <c r="F40" s="195"/>
      <c r="G40" s="15">
        <v>34</v>
      </c>
      <c r="H40" s="56">
        <v>0</v>
      </c>
      <c r="I40" s="56">
        <v>0</v>
      </c>
    </row>
    <row r="41" spans="1:9" ht="22.9" customHeight="1" x14ac:dyDescent="0.2">
      <c r="A41" s="195" t="s">
        <v>194</v>
      </c>
      <c r="B41" s="195"/>
      <c r="C41" s="195"/>
      <c r="D41" s="195"/>
      <c r="E41" s="195"/>
      <c r="F41" s="195"/>
      <c r="G41" s="15">
        <v>35</v>
      </c>
      <c r="H41" s="56">
        <v>0</v>
      </c>
      <c r="I41" s="56">
        <v>0</v>
      </c>
    </row>
    <row r="42" spans="1:9" x14ac:dyDescent="0.2">
      <c r="A42" s="195" t="s">
        <v>195</v>
      </c>
      <c r="B42" s="195"/>
      <c r="C42" s="195"/>
      <c r="D42" s="195"/>
      <c r="E42" s="195"/>
      <c r="F42" s="195"/>
      <c r="G42" s="15">
        <v>36</v>
      </c>
      <c r="H42" s="56">
        <v>0</v>
      </c>
      <c r="I42" s="56">
        <v>0</v>
      </c>
    </row>
    <row r="43" spans="1:9" x14ac:dyDescent="0.2">
      <c r="A43" s="195" t="s">
        <v>196</v>
      </c>
      <c r="B43" s="195"/>
      <c r="C43" s="195"/>
      <c r="D43" s="195"/>
      <c r="E43" s="195"/>
      <c r="F43" s="195"/>
      <c r="G43" s="15">
        <v>37</v>
      </c>
      <c r="H43" s="56">
        <v>296142</v>
      </c>
      <c r="I43" s="56">
        <v>940374</v>
      </c>
    </row>
    <row r="44" spans="1:9" x14ac:dyDescent="0.2">
      <c r="A44" s="195" t="s">
        <v>197</v>
      </c>
      <c r="B44" s="195"/>
      <c r="C44" s="195"/>
      <c r="D44" s="195"/>
      <c r="E44" s="195"/>
      <c r="F44" s="195"/>
      <c r="G44" s="15">
        <v>38</v>
      </c>
      <c r="H44" s="56">
        <v>2074</v>
      </c>
      <c r="I44" s="56">
        <v>1401</v>
      </c>
    </row>
    <row r="45" spans="1:9" x14ac:dyDescent="0.2">
      <c r="A45" s="195" t="s">
        <v>198</v>
      </c>
      <c r="B45" s="195"/>
      <c r="C45" s="195"/>
      <c r="D45" s="195"/>
      <c r="E45" s="195"/>
      <c r="F45" s="195"/>
      <c r="G45" s="15">
        <v>39</v>
      </c>
      <c r="H45" s="56">
        <v>0</v>
      </c>
      <c r="I45" s="56">
        <v>0</v>
      </c>
    </row>
    <row r="46" spans="1:9" x14ac:dyDescent="0.2">
      <c r="A46" s="195" t="s">
        <v>199</v>
      </c>
      <c r="B46" s="195"/>
      <c r="C46" s="195"/>
      <c r="D46" s="195"/>
      <c r="E46" s="195"/>
      <c r="F46" s="195"/>
      <c r="G46" s="15">
        <v>40</v>
      </c>
      <c r="H46" s="56">
        <v>123565</v>
      </c>
      <c r="I46" s="56">
        <v>123747</v>
      </c>
    </row>
    <row r="47" spans="1:9" x14ac:dyDescent="0.2">
      <c r="A47" s="197" t="s">
        <v>465</v>
      </c>
      <c r="B47" s="198"/>
      <c r="C47" s="198"/>
      <c r="D47" s="198"/>
      <c r="E47" s="198"/>
      <c r="F47" s="198"/>
      <c r="G47" s="16">
        <v>41</v>
      </c>
      <c r="H47" s="57">
        <f>SUM(H48:H54)</f>
        <v>166194</v>
      </c>
      <c r="I47" s="57">
        <f>SUM(I48:I54)</f>
        <v>136717</v>
      </c>
    </row>
    <row r="48" spans="1:9" ht="23.45" customHeight="1" x14ac:dyDescent="0.2">
      <c r="A48" s="195" t="s">
        <v>200</v>
      </c>
      <c r="B48" s="195"/>
      <c r="C48" s="195"/>
      <c r="D48" s="195"/>
      <c r="E48" s="195"/>
      <c r="F48" s="195"/>
      <c r="G48" s="15">
        <v>42</v>
      </c>
      <c r="H48" s="56">
        <v>0</v>
      </c>
      <c r="I48" s="56">
        <v>0</v>
      </c>
    </row>
    <row r="49" spans="1:9" ht="22.15" customHeight="1" x14ac:dyDescent="0.2">
      <c r="A49" s="252" t="s">
        <v>201</v>
      </c>
      <c r="B49" s="252"/>
      <c r="C49" s="252"/>
      <c r="D49" s="252"/>
      <c r="E49" s="252"/>
      <c r="F49" s="252"/>
      <c r="G49" s="15">
        <v>43</v>
      </c>
      <c r="H49" s="56">
        <v>0</v>
      </c>
      <c r="I49" s="56">
        <v>0</v>
      </c>
    </row>
    <row r="50" spans="1:9" x14ac:dyDescent="0.2">
      <c r="A50" s="252" t="s">
        <v>202</v>
      </c>
      <c r="B50" s="252"/>
      <c r="C50" s="252"/>
      <c r="D50" s="252"/>
      <c r="E50" s="252"/>
      <c r="F50" s="252"/>
      <c r="G50" s="15">
        <v>44</v>
      </c>
      <c r="H50" s="56">
        <v>139131</v>
      </c>
      <c r="I50" s="56">
        <v>135088</v>
      </c>
    </row>
    <row r="51" spans="1:9" x14ac:dyDescent="0.2">
      <c r="A51" s="252" t="s">
        <v>203</v>
      </c>
      <c r="B51" s="252"/>
      <c r="C51" s="252"/>
      <c r="D51" s="252"/>
      <c r="E51" s="252"/>
      <c r="F51" s="252"/>
      <c r="G51" s="15">
        <v>45</v>
      </c>
      <c r="H51" s="56">
        <v>7598</v>
      </c>
      <c r="I51" s="56">
        <v>1616</v>
      </c>
    </row>
    <row r="52" spans="1:9" x14ac:dyDescent="0.2">
      <c r="A52" s="252" t="s">
        <v>204</v>
      </c>
      <c r="B52" s="252"/>
      <c r="C52" s="252"/>
      <c r="D52" s="252"/>
      <c r="E52" s="252"/>
      <c r="F52" s="252"/>
      <c r="G52" s="15">
        <v>46</v>
      </c>
      <c r="H52" s="56">
        <v>19465</v>
      </c>
      <c r="I52" s="56">
        <v>13</v>
      </c>
    </row>
    <row r="53" spans="1:9" x14ac:dyDescent="0.2">
      <c r="A53" s="252" t="s">
        <v>205</v>
      </c>
      <c r="B53" s="252"/>
      <c r="C53" s="252"/>
      <c r="D53" s="252"/>
      <c r="E53" s="252"/>
      <c r="F53" s="252"/>
      <c r="G53" s="15">
        <v>47</v>
      </c>
      <c r="H53" s="56">
        <v>0</v>
      </c>
      <c r="I53" s="56">
        <v>0</v>
      </c>
    </row>
    <row r="54" spans="1:9" x14ac:dyDescent="0.2">
      <c r="A54" s="252" t="s">
        <v>206</v>
      </c>
      <c r="B54" s="252"/>
      <c r="C54" s="252"/>
      <c r="D54" s="252"/>
      <c r="E54" s="252"/>
      <c r="F54" s="252"/>
      <c r="G54" s="15">
        <v>48</v>
      </c>
      <c r="H54" s="56">
        <v>0</v>
      </c>
      <c r="I54" s="56">
        <v>0</v>
      </c>
    </row>
    <row r="55" spans="1:9" ht="30.6" customHeight="1" x14ac:dyDescent="0.2">
      <c r="A55" s="196" t="s">
        <v>207</v>
      </c>
      <c r="B55" s="196"/>
      <c r="C55" s="196"/>
      <c r="D55" s="196"/>
      <c r="E55" s="196"/>
      <c r="F55" s="196"/>
      <c r="G55" s="15">
        <v>49</v>
      </c>
      <c r="H55" s="56">
        <v>1335779</v>
      </c>
      <c r="I55" s="56">
        <v>1287475</v>
      </c>
    </row>
    <row r="56" spans="1:9" x14ac:dyDescent="0.2">
      <c r="A56" s="196" t="s">
        <v>208</v>
      </c>
      <c r="B56" s="196"/>
      <c r="C56" s="196"/>
      <c r="D56" s="196"/>
      <c r="E56" s="196"/>
      <c r="F56" s="196"/>
      <c r="G56" s="15">
        <v>50</v>
      </c>
      <c r="H56" s="56">
        <v>0</v>
      </c>
      <c r="I56" s="56">
        <v>0</v>
      </c>
    </row>
    <row r="57" spans="1:9" ht="28.9" customHeight="1" x14ac:dyDescent="0.2">
      <c r="A57" s="196" t="s">
        <v>209</v>
      </c>
      <c r="B57" s="196"/>
      <c r="C57" s="196"/>
      <c r="D57" s="196"/>
      <c r="E57" s="196"/>
      <c r="F57" s="196"/>
      <c r="G57" s="15">
        <v>51</v>
      </c>
      <c r="H57" s="56">
        <v>0</v>
      </c>
      <c r="I57" s="56">
        <v>0</v>
      </c>
    </row>
    <row r="58" spans="1:9" x14ac:dyDescent="0.2">
      <c r="A58" s="196" t="s">
        <v>210</v>
      </c>
      <c r="B58" s="196"/>
      <c r="C58" s="196"/>
      <c r="D58" s="196"/>
      <c r="E58" s="196"/>
      <c r="F58" s="196"/>
      <c r="G58" s="15">
        <v>52</v>
      </c>
      <c r="H58" s="56">
        <v>0</v>
      </c>
      <c r="I58" s="56">
        <v>0</v>
      </c>
    </row>
    <row r="59" spans="1:9" x14ac:dyDescent="0.2">
      <c r="A59" s="197" t="s">
        <v>466</v>
      </c>
      <c r="B59" s="198"/>
      <c r="C59" s="198"/>
      <c r="D59" s="198"/>
      <c r="E59" s="198"/>
      <c r="F59" s="198"/>
      <c r="G59" s="16">
        <v>53</v>
      </c>
      <c r="H59" s="57">
        <f>H7+H36+H55+H56</f>
        <v>201375649</v>
      </c>
      <c r="I59" s="57">
        <f>I7+I36+I55+I56</f>
        <v>209475614</v>
      </c>
    </row>
    <row r="60" spans="1:9" x14ac:dyDescent="0.2">
      <c r="A60" s="197" t="s">
        <v>467</v>
      </c>
      <c r="B60" s="198"/>
      <c r="C60" s="198"/>
      <c r="D60" s="198"/>
      <c r="E60" s="198"/>
      <c r="F60" s="198"/>
      <c r="G60" s="16">
        <v>54</v>
      </c>
      <c r="H60" s="57">
        <f>H13+H47+H57+H58</f>
        <v>192573199</v>
      </c>
      <c r="I60" s="57">
        <f>I13+I47+I57+I58</f>
        <v>201262595</v>
      </c>
    </row>
    <row r="61" spans="1:9" x14ac:dyDescent="0.2">
      <c r="A61" s="197" t="s">
        <v>468</v>
      </c>
      <c r="B61" s="198"/>
      <c r="C61" s="198"/>
      <c r="D61" s="198"/>
      <c r="E61" s="198"/>
      <c r="F61" s="198"/>
      <c r="G61" s="16">
        <v>55</v>
      </c>
      <c r="H61" s="57">
        <f>H59-H60</f>
        <v>8802450</v>
      </c>
      <c r="I61" s="57">
        <f>I59-I60</f>
        <v>8213019</v>
      </c>
    </row>
    <row r="62" spans="1:9" x14ac:dyDescent="0.2">
      <c r="A62" s="260" t="s">
        <v>469</v>
      </c>
      <c r="B62" s="260"/>
      <c r="C62" s="260"/>
      <c r="D62" s="260"/>
      <c r="E62" s="260"/>
      <c r="F62" s="260"/>
      <c r="G62" s="16">
        <v>56</v>
      </c>
      <c r="H62" s="57">
        <f>+IF((H59-H60)&gt;0,(H59-H60),0)</f>
        <v>8802450</v>
      </c>
      <c r="I62" s="57">
        <f>+IF((I59-I60)&gt;0,(I59-I60),0)</f>
        <v>8213019</v>
      </c>
    </row>
    <row r="63" spans="1:9" x14ac:dyDescent="0.2">
      <c r="A63" s="260" t="s">
        <v>470</v>
      </c>
      <c r="B63" s="260"/>
      <c r="C63" s="260"/>
      <c r="D63" s="260"/>
      <c r="E63" s="260"/>
      <c r="F63" s="260"/>
      <c r="G63" s="16">
        <v>57</v>
      </c>
      <c r="H63" s="57">
        <f>+IF((H59-H60)&lt;0,(H59-H60),0)</f>
        <v>0</v>
      </c>
      <c r="I63" s="57">
        <f>+IF((I59-I60)&lt;0,(I59-I60),0)</f>
        <v>0</v>
      </c>
    </row>
    <row r="64" spans="1:9" x14ac:dyDescent="0.2">
      <c r="A64" s="196" t="s">
        <v>211</v>
      </c>
      <c r="B64" s="196"/>
      <c r="C64" s="196"/>
      <c r="D64" s="196"/>
      <c r="E64" s="196"/>
      <c r="F64" s="196"/>
      <c r="G64" s="15">
        <v>58</v>
      </c>
      <c r="H64" s="56">
        <v>1547103</v>
      </c>
      <c r="I64" s="56">
        <v>1407418</v>
      </c>
    </row>
    <row r="65" spans="1:9" x14ac:dyDescent="0.2">
      <c r="A65" s="197" t="s">
        <v>471</v>
      </c>
      <c r="B65" s="198"/>
      <c r="C65" s="198"/>
      <c r="D65" s="198"/>
      <c r="E65" s="198"/>
      <c r="F65" s="198"/>
      <c r="G65" s="16">
        <v>59</v>
      </c>
      <c r="H65" s="57">
        <f>H61-H64</f>
        <v>7255347</v>
      </c>
      <c r="I65" s="57">
        <f>I61-I64</f>
        <v>6805601</v>
      </c>
    </row>
    <row r="66" spans="1:9" x14ac:dyDescent="0.2">
      <c r="A66" s="260" t="s">
        <v>472</v>
      </c>
      <c r="B66" s="260"/>
      <c r="C66" s="260"/>
      <c r="D66" s="260"/>
      <c r="E66" s="260"/>
      <c r="F66" s="260"/>
      <c r="G66" s="16">
        <v>60</v>
      </c>
      <c r="H66" s="57">
        <f>+IF((H61-H64)&gt;0,(H61-H64),0)</f>
        <v>7255347</v>
      </c>
      <c r="I66" s="57">
        <f>+IF((I61-I64)&gt;0,(I61-I64),0)</f>
        <v>6805601</v>
      </c>
    </row>
    <row r="67" spans="1:9" x14ac:dyDescent="0.2">
      <c r="A67" s="261" t="s">
        <v>473</v>
      </c>
      <c r="B67" s="261"/>
      <c r="C67" s="261"/>
      <c r="D67" s="261"/>
      <c r="E67" s="261"/>
      <c r="F67" s="261"/>
      <c r="G67" s="17">
        <v>61</v>
      </c>
      <c r="H67" s="62">
        <f>+IF((H61-H64)&lt;0,(H61-H64),0)</f>
        <v>0</v>
      </c>
      <c r="I67" s="62">
        <f>+IF((I61-I64)&lt;0,(I61-I64),0)</f>
        <v>0</v>
      </c>
    </row>
    <row r="68" spans="1:9" x14ac:dyDescent="0.2">
      <c r="A68" s="215" t="s">
        <v>212</v>
      </c>
      <c r="B68" s="215"/>
      <c r="C68" s="215"/>
      <c r="D68" s="215"/>
      <c r="E68" s="215"/>
      <c r="F68" s="215"/>
      <c r="G68" s="258"/>
      <c r="H68" s="258"/>
      <c r="I68" s="258"/>
    </row>
    <row r="69" spans="1:9" ht="25.9" customHeight="1" x14ac:dyDescent="0.2">
      <c r="A69" s="197" t="s">
        <v>474</v>
      </c>
      <c r="B69" s="198"/>
      <c r="C69" s="198"/>
      <c r="D69" s="198"/>
      <c r="E69" s="198"/>
      <c r="F69" s="198"/>
      <c r="G69" s="16">
        <v>62</v>
      </c>
      <c r="H69" s="57">
        <f>H70-H71</f>
        <v>0</v>
      </c>
      <c r="I69" s="57">
        <f>I70-I71</f>
        <v>0</v>
      </c>
    </row>
    <row r="70" spans="1:9" x14ac:dyDescent="0.2">
      <c r="A70" s="252" t="s">
        <v>213</v>
      </c>
      <c r="B70" s="252"/>
      <c r="C70" s="252"/>
      <c r="D70" s="252"/>
      <c r="E70" s="252"/>
      <c r="F70" s="252"/>
      <c r="G70" s="15">
        <v>63</v>
      </c>
      <c r="H70" s="56">
        <v>0</v>
      </c>
      <c r="I70" s="56">
        <v>0</v>
      </c>
    </row>
    <row r="71" spans="1:9" x14ac:dyDescent="0.2">
      <c r="A71" s="252" t="s">
        <v>214</v>
      </c>
      <c r="B71" s="252"/>
      <c r="C71" s="252"/>
      <c r="D71" s="252"/>
      <c r="E71" s="252"/>
      <c r="F71" s="252"/>
      <c r="G71" s="15">
        <v>64</v>
      </c>
      <c r="H71" s="56">
        <v>0</v>
      </c>
      <c r="I71" s="56">
        <v>0</v>
      </c>
    </row>
    <row r="72" spans="1:9" x14ac:dyDescent="0.2">
      <c r="A72" s="196" t="s">
        <v>215</v>
      </c>
      <c r="B72" s="196"/>
      <c r="C72" s="196"/>
      <c r="D72" s="196"/>
      <c r="E72" s="196"/>
      <c r="F72" s="196"/>
      <c r="G72" s="15">
        <v>65</v>
      </c>
      <c r="H72" s="56">
        <v>0</v>
      </c>
      <c r="I72" s="56">
        <v>0</v>
      </c>
    </row>
    <row r="73" spans="1:9" x14ac:dyDescent="0.2">
      <c r="A73" s="260" t="s">
        <v>475</v>
      </c>
      <c r="B73" s="260"/>
      <c r="C73" s="260"/>
      <c r="D73" s="260"/>
      <c r="E73" s="260"/>
      <c r="F73" s="260"/>
      <c r="G73" s="16">
        <v>66</v>
      </c>
      <c r="H73" s="104">
        <v>0</v>
      </c>
      <c r="I73" s="104">
        <v>0</v>
      </c>
    </row>
    <row r="74" spans="1:9" x14ac:dyDescent="0.2">
      <c r="A74" s="261" t="s">
        <v>476</v>
      </c>
      <c r="B74" s="261"/>
      <c r="C74" s="261"/>
      <c r="D74" s="261"/>
      <c r="E74" s="261"/>
      <c r="F74" s="261"/>
      <c r="G74" s="17">
        <v>67</v>
      </c>
      <c r="H74" s="105">
        <v>0</v>
      </c>
      <c r="I74" s="105">
        <v>0</v>
      </c>
    </row>
    <row r="75" spans="1:9" x14ac:dyDescent="0.2">
      <c r="A75" s="215" t="s">
        <v>216</v>
      </c>
      <c r="B75" s="215"/>
      <c r="C75" s="215"/>
      <c r="D75" s="215"/>
      <c r="E75" s="215"/>
      <c r="F75" s="215"/>
      <c r="G75" s="258"/>
      <c r="H75" s="258"/>
      <c r="I75" s="258"/>
    </row>
    <row r="76" spans="1:9" x14ac:dyDescent="0.2">
      <c r="A76" s="197" t="s">
        <v>477</v>
      </c>
      <c r="B76" s="198"/>
      <c r="C76" s="198"/>
      <c r="D76" s="198"/>
      <c r="E76" s="198"/>
      <c r="F76" s="198"/>
      <c r="G76" s="16">
        <v>68</v>
      </c>
      <c r="H76" s="104">
        <v>0</v>
      </c>
      <c r="I76" s="104">
        <v>0</v>
      </c>
    </row>
    <row r="77" spans="1:9" x14ac:dyDescent="0.2">
      <c r="A77" s="259" t="s">
        <v>478</v>
      </c>
      <c r="B77" s="259"/>
      <c r="C77" s="259"/>
      <c r="D77" s="259"/>
      <c r="E77" s="259"/>
      <c r="F77" s="259"/>
      <c r="G77" s="21">
        <v>69</v>
      </c>
      <c r="H77" s="63">
        <v>0</v>
      </c>
      <c r="I77" s="63">
        <v>0</v>
      </c>
    </row>
    <row r="78" spans="1:9" x14ac:dyDescent="0.2">
      <c r="A78" s="259" t="s">
        <v>479</v>
      </c>
      <c r="B78" s="259"/>
      <c r="C78" s="259"/>
      <c r="D78" s="259"/>
      <c r="E78" s="259"/>
      <c r="F78" s="259"/>
      <c r="G78" s="21">
        <v>70</v>
      </c>
      <c r="H78" s="63">
        <v>0</v>
      </c>
      <c r="I78" s="63">
        <v>0</v>
      </c>
    </row>
    <row r="79" spans="1:9" x14ac:dyDescent="0.2">
      <c r="A79" s="197" t="s">
        <v>480</v>
      </c>
      <c r="B79" s="198"/>
      <c r="C79" s="198"/>
      <c r="D79" s="198"/>
      <c r="E79" s="198"/>
      <c r="F79" s="198"/>
      <c r="G79" s="16">
        <v>71</v>
      </c>
      <c r="H79" s="104">
        <v>0</v>
      </c>
      <c r="I79" s="104">
        <v>0</v>
      </c>
    </row>
    <row r="80" spans="1:9" x14ac:dyDescent="0.2">
      <c r="A80" s="197" t="s">
        <v>481</v>
      </c>
      <c r="B80" s="198"/>
      <c r="C80" s="198"/>
      <c r="D80" s="198"/>
      <c r="E80" s="198"/>
      <c r="F80" s="198"/>
      <c r="G80" s="16">
        <v>72</v>
      </c>
      <c r="H80" s="104">
        <v>0</v>
      </c>
      <c r="I80" s="104">
        <v>0</v>
      </c>
    </row>
    <row r="81" spans="1:9" x14ac:dyDescent="0.2">
      <c r="A81" s="260" t="s">
        <v>482</v>
      </c>
      <c r="B81" s="260"/>
      <c r="C81" s="260"/>
      <c r="D81" s="260"/>
      <c r="E81" s="260"/>
      <c r="F81" s="260"/>
      <c r="G81" s="16">
        <v>73</v>
      </c>
      <c r="H81" s="104">
        <v>0</v>
      </c>
      <c r="I81" s="104">
        <v>0</v>
      </c>
    </row>
    <row r="82" spans="1:9" x14ac:dyDescent="0.2">
      <c r="A82" s="261" t="s">
        <v>483</v>
      </c>
      <c r="B82" s="261"/>
      <c r="C82" s="261"/>
      <c r="D82" s="261"/>
      <c r="E82" s="261"/>
      <c r="F82" s="261"/>
      <c r="G82" s="16">
        <v>74</v>
      </c>
      <c r="H82" s="105">
        <v>0</v>
      </c>
      <c r="I82" s="105">
        <v>0</v>
      </c>
    </row>
    <row r="83" spans="1:9" x14ac:dyDescent="0.2">
      <c r="A83" s="215" t="s">
        <v>217</v>
      </c>
      <c r="B83" s="215"/>
      <c r="C83" s="215"/>
      <c r="D83" s="215"/>
      <c r="E83" s="215"/>
      <c r="F83" s="215"/>
      <c r="G83" s="258"/>
      <c r="H83" s="258"/>
      <c r="I83" s="258"/>
    </row>
    <row r="84" spans="1:9" x14ac:dyDescent="0.2">
      <c r="A84" s="242" t="s">
        <v>484</v>
      </c>
      <c r="B84" s="243"/>
      <c r="C84" s="243"/>
      <c r="D84" s="243"/>
      <c r="E84" s="243"/>
      <c r="F84" s="243"/>
      <c r="G84" s="16">
        <v>75</v>
      </c>
      <c r="H84" s="51">
        <f>H85+H86</f>
        <v>7255347</v>
      </c>
      <c r="I84" s="51">
        <f>I85+I86</f>
        <v>6805601</v>
      </c>
    </row>
    <row r="85" spans="1:9" x14ac:dyDescent="0.2">
      <c r="A85" s="245" t="s">
        <v>218</v>
      </c>
      <c r="B85" s="245"/>
      <c r="C85" s="245"/>
      <c r="D85" s="245"/>
      <c r="E85" s="245"/>
      <c r="F85" s="245"/>
      <c r="G85" s="15">
        <v>76</v>
      </c>
      <c r="H85" s="50">
        <v>7248688</v>
      </c>
      <c r="I85" s="50">
        <v>6763689</v>
      </c>
    </row>
    <row r="86" spans="1:9" x14ac:dyDescent="0.2">
      <c r="A86" s="247" t="s">
        <v>219</v>
      </c>
      <c r="B86" s="247"/>
      <c r="C86" s="247"/>
      <c r="D86" s="247"/>
      <c r="E86" s="247"/>
      <c r="F86" s="247"/>
      <c r="G86" s="18">
        <v>77</v>
      </c>
      <c r="H86" s="64">
        <v>6659</v>
      </c>
      <c r="I86" s="64">
        <v>41912</v>
      </c>
    </row>
    <row r="87" spans="1:9" x14ac:dyDescent="0.2">
      <c r="A87" s="248" t="s">
        <v>220</v>
      </c>
      <c r="B87" s="248"/>
      <c r="C87" s="248"/>
      <c r="D87" s="248"/>
      <c r="E87" s="248"/>
      <c r="F87" s="248"/>
      <c r="G87" s="249"/>
      <c r="H87" s="249"/>
      <c r="I87" s="249"/>
    </row>
    <row r="88" spans="1:9" x14ac:dyDescent="0.2">
      <c r="A88" s="250" t="s">
        <v>221</v>
      </c>
      <c r="B88" s="250"/>
      <c r="C88" s="250"/>
      <c r="D88" s="250"/>
      <c r="E88" s="250"/>
      <c r="F88" s="250"/>
      <c r="G88" s="15">
        <v>78</v>
      </c>
      <c r="H88" s="50">
        <v>7255347</v>
      </c>
      <c r="I88" s="50">
        <v>6805601</v>
      </c>
    </row>
    <row r="89" spans="1:9" ht="24.6" customHeight="1" x14ac:dyDescent="0.2">
      <c r="A89" s="251" t="s">
        <v>485</v>
      </c>
      <c r="B89" s="251"/>
      <c r="C89" s="251"/>
      <c r="D89" s="251"/>
      <c r="E89" s="251"/>
      <c r="F89" s="251"/>
      <c r="G89" s="16">
        <v>79</v>
      </c>
      <c r="H89" s="51">
        <f>H90+H97</f>
        <v>0</v>
      </c>
      <c r="I89" s="51">
        <f>I90+I97</f>
        <v>0</v>
      </c>
    </row>
    <row r="90" spans="1:9" ht="27" customHeight="1" x14ac:dyDescent="0.2">
      <c r="A90" s="251" t="s">
        <v>486</v>
      </c>
      <c r="B90" s="251"/>
      <c r="C90" s="251"/>
      <c r="D90" s="251"/>
      <c r="E90" s="251"/>
      <c r="F90" s="251"/>
      <c r="G90" s="16">
        <v>80</v>
      </c>
      <c r="H90" s="51">
        <f>H91+H92+H93+H94+H95</f>
        <v>0</v>
      </c>
      <c r="I90" s="51">
        <f>I91+I92+I93+I94+I95</f>
        <v>0</v>
      </c>
    </row>
    <row r="91" spans="1:9" ht="21.6" customHeight="1" x14ac:dyDescent="0.2">
      <c r="A91" s="252" t="s">
        <v>391</v>
      </c>
      <c r="B91" s="252"/>
      <c r="C91" s="252"/>
      <c r="D91" s="252"/>
      <c r="E91" s="252"/>
      <c r="F91" s="252"/>
      <c r="G91" s="15">
        <v>81</v>
      </c>
      <c r="H91" s="50">
        <v>0</v>
      </c>
      <c r="I91" s="50">
        <v>0</v>
      </c>
    </row>
    <row r="92" spans="1:9" ht="21.6" customHeight="1" x14ac:dyDescent="0.2">
      <c r="A92" s="252" t="s">
        <v>392</v>
      </c>
      <c r="B92" s="252"/>
      <c r="C92" s="252"/>
      <c r="D92" s="252"/>
      <c r="E92" s="252"/>
      <c r="F92" s="252"/>
      <c r="G92" s="15">
        <v>82</v>
      </c>
      <c r="H92" s="50">
        <v>0</v>
      </c>
      <c r="I92" s="50">
        <v>0</v>
      </c>
    </row>
    <row r="93" spans="1:9" ht="26.25" customHeight="1" x14ac:dyDescent="0.2">
      <c r="A93" s="252" t="s">
        <v>393</v>
      </c>
      <c r="B93" s="252"/>
      <c r="C93" s="252"/>
      <c r="D93" s="252"/>
      <c r="E93" s="252"/>
      <c r="F93" s="252"/>
      <c r="G93" s="15">
        <v>83</v>
      </c>
      <c r="H93" s="50">
        <v>0</v>
      </c>
      <c r="I93" s="50">
        <v>0</v>
      </c>
    </row>
    <row r="94" spans="1:9" ht="24.6" customHeight="1" x14ac:dyDescent="0.2">
      <c r="A94" s="252" t="s">
        <v>394</v>
      </c>
      <c r="B94" s="252"/>
      <c r="C94" s="252"/>
      <c r="D94" s="252"/>
      <c r="E94" s="252"/>
      <c r="F94" s="252"/>
      <c r="G94" s="15">
        <v>84</v>
      </c>
      <c r="H94" s="50">
        <v>0</v>
      </c>
      <c r="I94" s="50">
        <v>0</v>
      </c>
    </row>
    <row r="95" spans="1:9" ht="14.25" customHeight="1" x14ac:dyDescent="0.2">
      <c r="A95" s="252" t="s">
        <v>395</v>
      </c>
      <c r="B95" s="252"/>
      <c r="C95" s="252"/>
      <c r="D95" s="252"/>
      <c r="E95" s="252"/>
      <c r="F95" s="252"/>
      <c r="G95" s="15">
        <v>85</v>
      </c>
      <c r="H95" s="50">
        <v>0</v>
      </c>
      <c r="I95" s="50">
        <v>0</v>
      </c>
    </row>
    <row r="96" spans="1:9" x14ac:dyDescent="0.2">
      <c r="A96" s="252" t="s">
        <v>396</v>
      </c>
      <c r="B96" s="252"/>
      <c r="C96" s="252"/>
      <c r="D96" s="252"/>
      <c r="E96" s="252"/>
      <c r="F96" s="252"/>
      <c r="G96" s="15">
        <v>86</v>
      </c>
      <c r="H96" s="50">
        <v>0</v>
      </c>
      <c r="I96" s="50">
        <v>0</v>
      </c>
    </row>
    <row r="97" spans="1:9" ht="27.6" customHeight="1" x14ac:dyDescent="0.2">
      <c r="A97" s="251" t="s">
        <v>487</v>
      </c>
      <c r="B97" s="251"/>
      <c r="C97" s="251"/>
      <c r="D97" s="251"/>
      <c r="E97" s="251"/>
      <c r="F97" s="251"/>
      <c r="G97" s="16">
        <v>87</v>
      </c>
      <c r="H97" s="51">
        <f>H98+H99+H100+H101+H102+H103+H104+H105</f>
        <v>0</v>
      </c>
      <c r="I97" s="51">
        <f>I98+I99+I100+I101+I102+I103+I104+I105</f>
        <v>0</v>
      </c>
    </row>
    <row r="98" spans="1:9" ht="17.25" customHeight="1" x14ac:dyDescent="0.2">
      <c r="A98" s="252" t="s">
        <v>390</v>
      </c>
      <c r="B98" s="252"/>
      <c r="C98" s="252"/>
      <c r="D98" s="252"/>
      <c r="E98" s="252"/>
      <c r="F98" s="252"/>
      <c r="G98" s="15">
        <v>88</v>
      </c>
      <c r="H98" s="50">
        <v>0</v>
      </c>
      <c r="I98" s="50">
        <v>0</v>
      </c>
    </row>
    <row r="99" spans="1:9" ht="27.6" customHeight="1" x14ac:dyDescent="0.2">
      <c r="A99" s="252" t="s">
        <v>397</v>
      </c>
      <c r="B99" s="252"/>
      <c r="C99" s="252"/>
      <c r="D99" s="252"/>
      <c r="E99" s="252"/>
      <c r="F99" s="252"/>
      <c r="G99" s="15">
        <v>89</v>
      </c>
      <c r="H99" s="50">
        <v>0</v>
      </c>
      <c r="I99" s="50">
        <v>0</v>
      </c>
    </row>
    <row r="100" spans="1:9" ht="14.25" customHeight="1" x14ac:dyDescent="0.2">
      <c r="A100" s="252" t="s">
        <v>398</v>
      </c>
      <c r="B100" s="252"/>
      <c r="C100" s="252"/>
      <c r="D100" s="252"/>
      <c r="E100" s="252"/>
      <c r="F100" s="252"/>
      <c r="G100" s="15">
        <v>90</v>
      </c>
      <c r="H100" s="50">
        <v>0</v>
      </c>
      <c r="I100" s="50">
        <v>0</v>
      </c>
    </row>
    <row r="101" spans="1:9" ht="27.6" customHeight="1" x14ac:dyDescent="0.2">
      <c r="A101" s="252" t="s">
        <v>399</v>
      </c>
      <c r="B101" s="252"/>
      <c r="C101" s="252"/>
      <c r="D101" s="252"/>
      <c r="E101" s="252"/>
      <c r="F101" s="252"/>
      <c r="G101" s="15">
        <v>91</v>
      </c>
      <c r="H101" s="50">
        <v>0</v>
      </c>
      <c r="I101" s="50">
        <v>0</v>
      </c>
    </row>
    <row r="102" spans="1:9" ht="27.6" customHeight="1" x14ac:dyDescent="0.2">
      <c r="A102" s="252" t="s">
        <v>400</v>
      </c>
      <c r="B102" s="252"/>
      <c r="C102" s="252"/>
      <c r="D102" s="252"/>
      <c r="E102" s="252"/>
      <c r="F102" s="252"/>
      <c r="G102" s="15">
        <v>92</v>
      </c>
      <c r="H102" s="50">
        <v>0</v>
      </c>
      <c r="I102" s="50">
        <v>0</v>
      </c>
    </row>
    <row r="103" spans="1:9" ht="18" customHeight="1" x14ac:dyDescent="0.2">
      <c r="A103" s="252" t="s">
        <v>401</v>
      </c>
      <c r="B103" s="252"/>
      <c r="C103" s="252"/>
      <c r="D103" s="252"/>
      <c r="E103" s="252"/>
      <c r="F103" s="252"/>
      <c r="G103" s="15">
        <v>93</v>
      </c>
      <c r="H103" s="50">
        <v>0</v>
      </c>
      <c r="I103" s="50">
        <v>0</v>
      </c>
    </row>
    <row r="104" spans="1:9" ht="16.5" customHeight="1" x14ac:dyDescent="0.2">
      <c r="A104" s="252" t="s">
        <v>402</v>
      </c>
      <c r="B104" s="252"/>
      <c r="C104" s="252"/>
      <c r="D104" s="252"/>
      <c r="E104" s="252"/>
      <c r="F104" s="252"/>
      <c r="G104" s="15">
        <v>94</v>
      </c>
      <c r="H104" s="50">
        <v>0</v>
      </c>
      <c r="I104" s="50">
        <v>0</v>
      </c>
    </row>
    <row r="105" spans="1:9" ht="16.5" customHeight="1" x14ac:dyDescent="0.2">
      <c r="A105" s="252" t="s">
        <v>403</v>
      </c>
      <c r="B105" s="252"/>
      <c r="C105" s="252"/>
      <c r="D105" s="252"/>
      <c r="E105" s="252"/>
      <c r="F105" s="252"/>
      <c r="G105" s="15">
        <v>95</v>
      </c>
      <c r="H105" s="50">
        <v>0</v>
      </c>
      <c r="I105" s="50">
        <v>0</v>
      </c>
    </row>
    <row r="106" spans="1:9" ht="31.5" customHeight="1" x14ac:dyDescent="0.2">
      <c r="A106" s="252" t="s">
        <v>404</v>
      </c>
      <c r="B106" s="252"/>
      <c r="C106" s="252"/>
      <c r="D106" s="252"/>
      <c r="E106" s="252"/>
      <c r="F106" s="252"/>
      <c r="G106" s="15">
        <v>96</v>
      </c>
      <c r="H106" s="50">
        <v>0</v>
      </c>
      <c r="I106" s="50">
        <v>0</v>
      </c>
    </row>
    <row r="107" spans="1:9" ht="31.15" customHeight="1" x14ac:dyDescent="0.2">
      <c r="A107" s="253" t="s">
        <v>488</v>
      </c>
      <c r="B107" s="253"/>
      <c r="C107" s="253"/>
      <c r="D107" s="253"/>
      <c r="E107" s="253"/>
      <c r="F107" s="253"/>
      <c r="G107" s="17">
        <v>97</v>
      </c>
      <c r="H107" s="52">
        <f>H90+H97-H96-H106</f>
        <v>0</v>
      </c>
      <c r="I107" s="52">
        <f>I90+I97-I96-I106</f>
        <v>0</v>
      </c>
    </row>
    <row r="108" spans="1:9" ht="31.15" customHeight="1" x14ac:dyDescent="0.2">
      <c r="A108" s="253" t="s">
        <v>489</v>
      </c>
      <c r="B108" s="253"/>
      <c r="C108" s="253"/>
      <c r="D108" s="253"/>
      <c r="E108" s="253"/>
      <c r="F108" s="253"/>
      <c r="G108" s="17">
        <v>98</v>
      </c>
      <c r="H108" s="52">
        <f>H88+H107</f>
        <v>7255347</v>
      </c>
      <c r="I108" s="52">
        <f>I88+I107</f>
        <v>6805601</v>
      </c>
    </row>
    <row r="109" spans="1:9" ht="28.9" customHeight="1" x14ac:dyDescent="0.2">
      <c r="A109" s="215" t="s">
        <v>222</v>
      </c>
      <c r="B109" s="215"/>
      <c r="C109" s="215"/>
      <c r="D109" s="215"/>
      <c r="E109" s="215"/>
      <c r="F109" s="215"/>
      <c r="G109" s="258"/>
      <c r="H109" s="258"/>
      <c r="I109" s="258"/>
    </row>
    <row r="110" spans="1:9" ht="23.45" customHeight="1" x14ac:dyDescent="0.2">
      <c r="A110" s="242" t="s">
        <v>490</v>
      </c>
      <c r="B110" s="243"/>
      <c r="C110" s="243"/>
      <c r="D110" s="243"/>
      <c r="E110" s="243"/>
      <c r="F110" s="243"/>
      <c r="G110" s="16">
        <v>99</v>
      </c>
      <c r="H110" s="51">
        <f>H111+H112</f>
        <v>7368424</v>
      </c>
      <c r="I110" s="51">
        <f>I111+I112</f>
        <v>6926715</v>
      </c>
    </row>
    <row r="111" spans="1:9" x14ac:dyDescent="0.2">
      <c r="A111" s="244" t="s">
        <v>405</v>
      </c>
      <c r="B111" s="245"/>
      <c r="C111" s="245"/>
      <c r="D111" s="245"/>
      <c r="E111" s="245"/>
      <c r="F111" s="245"/>
      <c r="G111" s="15">
        <v>100</v>
      </c>
      <c r="H111" s="50">
        <v>7361765</v>
      </c>
      <c r="I111" s="50">
        <v>6884803</v>
      </c>
    </row>
    <row r="112" spans="1:9" x14ac:dyDescent="0.2">
      <c r="A112" s="246" t="s">
        <v>406</v>
      </c>
      <c r="B112" s="247"/>
      <c r="C112" s="247"/>
      <c r="D112" s="247"/>
      <c r="E112" s="247"/>
      <c r="F112" s="247"/>
      <c r="G112" s="18">
        <v>101</v>
      </c>
      <c r="H112" s="64">
        <v>6659</v>
      </c>
      <c r="I112" s="64">
        <v>41912</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5" zoomScale="110" zoomScaleNormal="100" workbookViewId="0">
      <selection activeCell="H58" sqref="H58:I58"/>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68" t="s">
        <v>223</v>
      </c>
      <c r="B1" s="296"/>
      <c r="C1" s="296"/>
      <c r="D1" s="296"/>
      <c r="E1" s="296"/>
      <c r="F1" s="296"/>
      <c r="G1" s="296"/>
      <c r="H1" s="296"/>
      <c r="I1" s="296"/>
    </row>
    <row r="2" spans="1:9" x14ac:dyDescent="0.2">
      <c r="A2" s="267" t="s">
        <v>522</v>
      </c>
      <c r="B2" s="223"/>
      <c r="C2" s="223"/>
      <c r="D2" s="223"/>
      <c r="E2" s="223"/>
      <c r="F2" s="223"/>
      <c r="G2" s="223"/>
      <c r="H2" s="223"/>
      <c r="I2" s="223"/>
    </row>
    <row r="3" spans="1:9" x14ac:dyDescent="0.2">
      <c r="A3" s="256" t="s">
        <v>491</v>
      </c>
      <c r="B3" s="298"/>
      <c r="C3" s="298"/>
      <c r="D3" s="298"/>
      <c r="E3" s="298"/>
      <c r="F3" s="298"/>
      <c r="G3" s="298"/>
      <c r="H3" s="298"/>
      <c r="I3" s="298"/>
    </row>
    <row r="4" spans="1:9" x14ac:dyDescent="0.2">
      <c r="A4" s="297" t="s">
        <v>514</v>
      </c>
      <c r="B4" s="229"/>
      <c r="C4" s="229"/>
      <c r="D4" s="229"/>
      <c r="E4" s="229"/>
      <c r="F4" s="229"/>
      <c r="G4" s="229"/>
      <c r="H4" s="229"/>
      <c r="I4" s="230"/>
    </row>
    <row r="5" spans="1:9" ht="23.25" thickBot="1" x14ac:dyDescent="0.25">
      <c r="A5" s="299" t="s">
        <v>224</v>
      </c>
      <c r="B5" s="300"/>
      <c r="C5" s="300"/>
      <c r="D5" s="300"/>
      <c r="E5" s="300"/>
      <c r="F5" s="301"/>
      <c r="G5" s="12" t="s">
        <v>225</v>
      </c>
      <c r="H5" s="44" t="s">
        <v>226</v>
      </c>
      <c r="I5" s="44" t="s">
        <v>227</v>
      </c>
    </row>
    <row r="6" spans="1:9" x14ac:dyDescent="0.2">
      <c r="A6" s="302">
        <v>1</v>
      </c>
      <c r="B6" s="303"/>
      <c r="C6" s="303"/>
      <c r="D6" s="303"/>
      <c r="E6" s="303"/>
      <c r="F6" s="304"/>
      <c r="G6" s="19">
        <v>2</v>
      </c>
      <c r="H6" s="19" t="s">
        <v>228</v>
      </c>
      <c r="I6" s="19" t="s">
        <v>229</v>
      </c>
    </row>
    <row r="7" spans="1:9" x14ac:dyDescent="0.2">
      <c r="A7" s="275" t="s">
        <v>230</v>
      </c>
      <c r="B7" s="276"/>
      <c r="C7" s="276"/>
      <c r="D7" s="276"/>
      <c r="E7" s="276"/>
      <c r="F7" s="276"/>
      <c r="G7" s="276"/>
      <c r="H7" s="276"/>
      <c r="I7" s="277"/>
    </row>
    <row r="8" spans="1:9" ht="12.75" customHeight="1" x14ac:dyDescent="0.2">
      <c r="A8" s="278" t="s">
        <v>231</v>
      </c>
      <c r="B8" s="279"/>
      <c r="C8" s="279"/>
      <c r="D8" s="279"/>
      <c r="E8" s="279"/>
      <c r="F8" s="280"/>
      <c r="G8" s="20">
        <v>1</v>
      </c>
      <c r="H8" s="45">
        <v>8802450</v>
      </c>
      <c r="I8" s="45">
        <v>8213019</v>
      </c>
    </row>
    <row r="9" spans="1:9" ht="12.75" customHeight="1" x14ac:dyDescent="0.2">
      <c r="A9" s="293" t="s">
        <v>232</v>
      </c>
      <c r="B9" s="294"/>
      <c r="C9" s="294"/>
      <c r="D9" s="294"/>
      <c r="E9" s="294"/>
      <c r="F9" s="295"/>
      <c r="G9" s="16">
        <v>2</v>
      </c>
      <c r="H9" s="46">
        <f>H10+H11+H12+H13+H14+H15+H16+H17</f>
        <v>6141937</v>
      </c>
      <c r="I9" s="46">
        <f>I10+I11+I12+I13+I14+I15+I16+I17</f>
        <v>5387248</v>
      </c>
    </row>
    <row r="10" spans="1:9" ht="12.75" customHeight="1" x14ac:dyDescent="0.2">
      <c r="A10" s="290" t="s">
        <v>233</v>
      </c>
      <c r="B10" s="291"/>
      <c r="C10" s="291"/>
      <c r="D10" s="291"/>
      <c r="E10" s="291"/>
      <c r="F10" s="292"/>
      <c r="G10" s="21">
        <v>3</v>
      </c>
      <c r="H10" s="47">
        <v>7706521</v>
      </c>
      <c r="I10" s="47">
        <v>7254238</v>
      </c>
    </row>
    <row r="11" spans="1:9" ht="31.15" customHeight="1" x14ac:dyDescent="0.2">
      <c r="A11" s="290" t="s">
        <v>234</v>
      </c>
      <c r="B11" s="291"/>
      <c r="C11" s="291"/>
      <c r="D11" s="291"/>
      <c r="E11" s="291"/>
      <c r="F11" s="292"/>
      <c r="G11" s="21">
        <v>4</v>
      </c>
      <c r="H11" s="47">
        <v>7118</v>
      </c>
      <c r="I11" s="47">
        <v>-47393</v>
      </c>
    </row>
    <row r="12" spans="1:9" ht="28.15" customHeight="1" x14ac:dyDescent="0.2">
      <c r="A12" s="290" t="s">
        <v>235</v>
      </c>
      <c r="B12" s="291"/>
      <c r="C12" s="291"/>
      <c r="D12" s="291"/>
      <c r="E12" s="291"/>
      <c r="F12" s="292"/>
      <c r="G12" s="21">
        <v>5</v>
      </c>
      <c r="H12" s="47">
        <v>-1317479</v>
      </c>
      <c r="I12" s="47">
        <v>-1133511</v>
      </c>
    </row>
    <row r="13" spans="1:9" ht="12.75" customHeight="1" x14ac:dyDescent="0.2">
      <c r="A13" s="290" t="s">
        <v>236</v>
      </c>
      <c r="B13" s="291"/>
      <c r="C13" s="291"/>
      <c r="D13" s="291"/>
      <c r="E13" s="291"/>
      <c r="F13" s="292"/>
      <c r="G13" s="21">
        <v>6</v>
      </c>
      <c r="H13" s="47">
        <v>-480627</v>
      </c>
      <c r="I13" s="47">
        <v>-940374</v>
      </c>
    </row>
    <row r="14" spans="1:9" ht="12.75" customHeight="1" x14ac:dyDescent="0.2">
      <c r="A14" s="290" t="s">
        <v>237</v>
      </c>
      <c r="B14" s="291"/>
      <c r="C14" s="291"/>
      <c r="D14" s="291"/>
      <c r="E14" s="291"/>
      <c r="F14" s="292"/>
      <c r="G14" s="21">
        <v>7</v>
      </c>
      <c r="H14" s="47">
        <v>213506</v>
      </c>
      <c r="I14" s="47">
        <v>135678</v>
      </c>
    </row>
    <row r="15" spans="1:9" ht="12.75" customHeight="1" x14ac:dyDescent="0.2">
      <c r="A15" s="290" t="s">
        <v>238</v>
      </c>
      <c r="B15" s="291"/>
      <c r="C15" s="291"/>
      <c r="D15" s="291"/>
      <c r="E15" s="291"/>
      <c r="F15" s="292"/>
      <c r="G15" s="21">
        <v>8</v>
      </c>
      <c r="H15" s="47">
        <v>12898</v>
      </c>
      <c r="I15" s="47">
        <v>118610</v>
      </c>
    </row>
    <row r="16" spans="1:9" ht="12.75" customHeight="1" x14ac:dyDescent="0.2">
      <c r="A16" s="290" t="s">
        <v>239</v>
      </c>
      <c r="B16" s="291"/>
      <c r="C16" s="291"/>
      <c r="D16" s="291"/>
      <c r="E16" s="291"/>
      <c r="F16" s="292"/>
      <c r="G16" s="21">
        <v>9</v>
      </c>
      <c r="H16" s="47">
        <v>0</v>
      </c>
      <c r="I16" s="47">
        <v>0</v>
      </c>
    </row>
    <row r="17" spans="1:9" ht="27.6" customHeight="1" x14ac:dyDescent="0.2">
      <c r="A17" s="290" t="s">
        <v>240</v>
      </c>
      <c r="B17" s="291"/>
      <c r="C17" s="291"/>
      <c r="D17" s="291"/>
      <c r="E17" s="291"/>
      <c r="F17" s="292"/>
      <c r="G17" s="21">
        <v>10</v>
      </c>
      <c r="H17" s="47">
        <v>0</v>
      </c>
      <c r="I17" s="47">
        <v>0</v>
      </c>
    </row>
    <row r="18" spans="1:9" ht="29.45" customHeight="1" x14ac:dyDescent="0.2">
      <c r="A18" s="269" t="s">
        <v>241</v>
      </c>
      <c r="B18" s="270"/>
      <c r="C18" s="270"/>
      <c r="D18" s="270"/>
      <c r="E18" s="270"/>
      <c r="F18" s="271"/>
      <c r="G18" s="16">
        <v>11</v>
      </c>
      <c r="H18" s="46">
        <f>H8+H9</f>
        <v>14944387</v>
      </c>
      <c r="I18" s="46">
        <f>I8+I9</f>
        <v>13600267</v>
      </c>
    </row>
    <row r="19" spans="1:9" ht="12.75" customHeight="1" x14ac:dyDescent="0.2">
      <c r="A19" s="293" t="s">
        <v>242</v>
      </c>
      <c r="B19" s="294"/>
      <c r="C19" s="294"/>
      <c r="D19" s="294"/>
      <c r="E19" s="294"/>
      <c r="F19" s="295"/>
      <c r="G19" s="16">
        <v>12</v>
      </c>
      <c r="H19" s="46">
        <f>H20+H21+H22+H23</f>
        <v>3238928</v>
      </c>
      <c r="I19" s="46">
        <f>I20+I21+I22+I23</f>
        <v>956620</v>
      </c>
    </row>
    <row r="20" spans="1:9" ht="12.75" customHeight="1" x14ac:dyDescent="0.2">
      <c r="A20" s="290" t="s">
        <v>243</v>
      </c>
      <c r="B20" s="291"/>
      <c r="C20" s="291"/>
      <c r="D20" s="291"/>
      <c r="E20" s="291"/>
      <c r="F20" s="292"/>
      <c r="G20" s="21">
        <v>13</v>
      </c>
      <c r="H20" s="47">
        <v>-702965</v>
      </c>
      <c r="I20" s="47">
        <v>-445787</v>
      </c>
    </row>
    <row r="21" spans="1:9" ht="12.75" customHeight="1" x14ac:dyDescent="0.2">
      <c r="A21" s="290" t="s">
        <v>244</v>
      </c>
      <c r="B21" s="291"/>
      <c r="C21" s="291"/>
      <c r="D21" s="291"/>
      <c r="E21" s="291"/>
      <c r="F21" s="292"/>
      <c r="G21" s="21">
        <v>14</v>
      </c>
      <c r="H21" s="47">
        <v>184327</v>
      </c>
      <c r="I21" s="47">
        <v>681124</v>
      </c>
    </row>
    <row r="22" spans="1:9" ht="12.75" customHeight="1" x14ac:dyDescent="0.2">
      <c r="A22" s="290" t="s">
        <v>245</v>
      </c>
      <c r="B22" s="291"/>
      <c r="C22" s="291"/>
      <c r="D22" s="291"/>
      <c r="E22" s="291"/>
      <c r="F22" s="292"/>
      <c r="G22" s="21">
        <v>15</v>
      </c>
      <c r="H22" s="47">
        <v>3757566</v>
      </c>
      <c r="I22" s="47">
        <v>721283</v>
      </c>
    </row>
    <row r="23" spans="1:9" ht="12.75" customHeight="1" x14ac:dyDescent="0.2">
      <c r="A23" s="290" t="s">
        <v>246</v>
      </c>
      <c r="B23" s="291"/>
      <c r="C23" s="291"/>
      <c r="D23" s="291"/>
      <c r="E23" s="291"/>
      <c r="F23" s="292"/>
      <c r="G23" s="21">
        <v>16</v>
      </c>
      <c r="H23" s="47">
        <v>0</v>
      </c>
      <c r="I23" s="47">
        <v>0</v>
      </c>
    </row>
    <row r="24" spans="1:9" ht="12.75" customHeight="1" x14ac:dyDescent="0.2">
      <c r="A24" s="269" t="s">
        <v>247</v>
      </c>
      <c r="B24" s="270"/>
      <c r="C24" s="270"/>
      <c r="D24" s="270"/>
      <c r="E24" s="270"/>
      <c r="F24" s="271"/>
      <c r="G24" s="16">
        <v>17</v>
      </c>
      <c r="H24" s="46">
        <f>H18+H19</f>
        <v>18183315</v>
      </c>
      <c r="I24" s="46">
        <f>I18+I19</f>
        <v>14556887</v>
      </c>
    </row>
    <row r="25" spans="1:9" ht="12.75" customHeight="1" x14ac:dyDescent="0.2">
      <c r="A25" s="281" t="s">
        <v>248</v>
      </c>
      <c r="B25" s="282"/>
      <c r="C25" s="282"/>
      <c r="D25" s="282"/>
      <c r="E25" s="282"/>
      <c r="F25" s="283"/>
      <c r="G25" s="21">
        <v>18</v>
      </c>
      <c r="H25" s="47">
        <v>-213506</v>
      </c>
      <c r="I25" s="47">
        <v>-135678</v>
      </c>
    </row>
    <row r="26" spans="1:9" ht="12.75" customHeight="1" x14ac:dyDescent="0.2">
      <c r="A26" s="281" t="s">
        <v>249</v>
      </c>
      <c r="B26" s="282"/>
      <c r="C26" s="282"/>
      <c r="D26" s="282"/>
      <c r="E26" s="282"/>
      <c r="F26" s="283"/>
      <c r="G26" s="21">
        <v>19</v>
      </c>
      <c r="H26" s="47">
        <v>-803757</v>
      </c>
      <c r="I26" s="47">
        <v>-1595031</v>
      </c>
    </row>
    <row r="27" spans="1:9" ht="28.9" customHeight="1" x14ac:dyDescent="0.2">
      <c r="A27" s="272" t="s">
        <v>250</v>
      </c>
      <c r="B27" s="273"/>
      <c r="C27" s="273"/>
      <c r="D27" s="273"/>
      <c r="E27" s="273"/>
      <c r="F27" s="274"/>
      <c r="G27" s="17">
        <v>20</v>
      </c>
      <c r="H27" s="48">
        <f>H24+H25+H26</f>
        <v>17166052</v>
      </c>
      <c r="I27" s="48">
        <f>I24+I25+I26</f>
        <v>12826178</v>
      </c>
    </row>
    <row r="28" spans="1:9" x14ac:dyDescent="0.2">
      <c r="A28" s="275" t="s">
        <v>251</v>
      </c>
      <c r="B28" s="276"/>
      <c r="C28" s="276"/>
      <c r="D28" s="276"/>
      <c r="E28" s="276"/>
      <c r="F28" s="276"/>
      <c r="G28" s="276"/>
      <c r="H28" s="276"/>
      <c r="I28" s="277"/>
    </row>
    <row r="29" spans="1:9" ht="23.45" customHeight="1" x14ac:dyDescent="0.2">
      <c r="A29" s="278" t="s">
        <v>252</v>
      </c>
      <c r="B29" s="279"/>
      <c r="C29" s="279"/>
      <c r="D29" s="279"/>
      <c r="E29" s="279"/>
      <c r="F29" s="280"/>
      <c r="G29" s="20">
        <v>21</v>
      </c>
      <c r="H29" s="49">
        <v>71043</v>
      </c>
      <c r="I29" s="49">
        <v>66278</v>
      </c>
    </row>
    <row r="30" spans="1:9" ht="12.75" customHeight="1" x14ac:dyDescent="0.2">
      <c r="A30" s="281" t="s">
        <v>253</v>
      </c>
      <c r="B30" s="282"/>
      <c r="C30" s="282"/>
      <c r="D30" s="282"/>
      <c r="E30" s="282"/>
      <c r="F30" s="283"/>
      <c r="G30" s="21">
        <v>22</v>
      </c>
      <c r="H30" s="50">
        <v>0</v>
      </c>
      <c r="I30" s="50">
        <v>0</v>
      </c>
    </row>
    <row r="31" spans="1:9" ht="12.75" customHeight="1" x14ac:dyDescent="0.2">
      <c r="A31" s="281" t="s">
        <v>254</v>
      </c>
      <c r="B31" s="282"/>
      <c r="C31" s="282"/>
      <c r="D31" s="282"/>
      <c r="E31" s="282"/>
      <c r="F31" s="283"/>
      <c r="G31" s="21">
        <v>23</v>
      </c>
      <c r="H31" s="50">
        <v>357063</v>
      </c>
      <c r="I31" s="50">
        <v>939833</v>
      </c>
    </row>
    <row r="32" spans="1:9" ht="12.75" customHeight="1" x14ac:dyDescent="0.2">
      <c r="A32" s="281" t="s">
        <v>255</v>
      </c>
      <c r="B32" s="282"/>
      <c r="C32" s="282"/>
      <c r="D32" s="282"/>
      <c r="E32" s="282"/>
      <c r="F32" s="283"/>
      <c r="G32" s="21">
        <v>24</v>
      </c>
      <c r="H32" s="50">
        <v>123565</v>
      </c>
      <c r="I32" s="50">
        <v>123747</v>
      </c>
    </row>
    <row r="33" spans="1:9" ht="12.75" customHeight="1" x14ac:dyDescent="0.2">
      <c r="A33" s="281" t="s">
        <v>256</v>
      </c>
      <c r="B33" s="282"/>
      <c r="C33" s="282"/>
      <c r="D33" s="282"/>
      <c r="E33" s="282"/>
      <c r="F33" s="283"/>
      <c r="G33" s="21">
        <v>25</v>
      </c>
      <c r="H33" s="50">
        <v>3705000</v>
      </c>
      <c r="I33" s="50">
        <v>14641</v>
      </c>
    </row>
    <row r="34" spans="1:9" ht="12.75" customHeight="1" x14ac:dyDescent="0.2">
      <c r="A34" s="281" t="s">
        <v>257</v>
      </c>
      <c r="B34" s="282"/>
      <c r="C34" s="282"/>
      <c r="D34" s="282"/>
      <c r="E34" s="282"/>
      <c r="F34" s="283"/>
      <c r="G34" s="21">
        <v>26</v>
      </c>
      <c r="H34" s="50">
        <v>27284</v>
      </c>
      <c r="I34" s="50">
        <v>0</v>
      </c>
    </row>
    <row r="35" spans="1:9" ht="27.6" customHeight="1" x14ac:dyDescent="0.2">
      <c r="A35" s="269" t="s">
        <v>258</v>
      </c>
      <c r="B35" s="270"/>
      <c r="C35" s="270"/>
      <c r="D35" s="270"/>
      <c r="E35" s="270"/>
      <c r="F35" s="271"/>
      <c r="G35" s="16">
        <v>27</v>
      </c>
      <c r="H35" s="51">
        <f>H29+H30+H31+H32+H33+H34</f>
        <v>4283955</v>
      </c>
      <c r="I35" s="51">
        <f>I29+I30+I31+I32+I33+I34</f>
        <v>1144499</v>
      </c>
    </row>
    <row r="36" spans="1:9" ht="26.45" customHeight="1" x14ac:dyDescent="0.2">
      <c r="A36" s="281" t="s">
        <v>259</v>
      </c>
      <c r="B36" s="282"/>
      <c r="C36" s="282"/>
      <c r="D36" s="282"/>
      <c r="E36" s="282"/>
      <c r="F36" s="283"/>
      <c r="G36" s="21">
        <v>28</v>
      </c>
      <c r="H36" s="50">
        <v>-6284969</v>
      </c>
      <c r="I36" s="50">
        <v>-5410362</v>
      </c>
    </row>
    <row r="37" spans="1:9" ht="12.75" customHeight="1" x14ac:dyDescent="0.2">
      <c r="A37" s="281" t="s">
        <v>260</v>
      </c>
      <c r="B37" s="282"/>
      <c r="C37" s="282"/>
      <c r="D37" s="282"/>
      <c r="E37" s="282"/>
      <c r="F37" s="283"/>
      <c r="G37" s="21">
        <v>29</v>
      </c>
      <c r="H37" s="50">
        <v>0</v>
      </c>
      <c r="I37" s="50">
        <v>0</v>
      </c>
    </row>
    <row r="38" spans="1:9" ht="12.75" customHeight="1" x14ac:dyDescent="0.2">
      <c r="A38" s="281" t="s">
        <v>261</v>
      </c>
      <c r="B38" s="282"/>
      <c r="C38" s="282"/>
      <c r="D38" s="282"/>
      <c r="E38" s="282"/>
      <c r="F38" s="283"/>
      <c r="G38" s="21">
        <v>30</v>
      </c>
      <c r="H38" s="50">
        <v>-98000</v>
      </c>
      <c r="I38" s="50">
        <v>-144729</v>
      </c>
    </row>
    <row r="39" spans="1:9" ht="12.75" customHeight="1" x14ac:dyDescent="0.2">
      <c r="A39" s="281" t="s">
        <v>262</v>
      </c>
      <c r="B39" s="282"/>
      <c r="C39" s="282"/>
      <c r="D39" s="282"/>
      <c r="E39" s="282"/>
      <c r="F39" s="283"/>
      <c r="G39" s="21">
        <v>31</v>
      </c>
      <c r="H39" s="50">
        <v>0</v>
      </c>
      <c r="I39" s="50">
        <v>0</v>
      </c>
    </row>
    <row r="40" spans="1:9" ht="12.75" customHeight="1" x14ac:dyDescent="0.2">
      <c r="A40" s="281" t="s">
        <v>263</v>
      </c>
      <c r="B40" s="282"/>
      <c r="C40" s="282"/>
      <c r="D40" s="282"/>
      <c r="E40" s="282"/>
      <c r="F40" s="283"/>
      <c r="G40" s="21">
        <v>32</v>
      </c>
      <c r="H40" s="50">
        <v>-1175950</v>
      </c>
      <c r="I40" s="50">
        <v>0</v>
      </c>
    </row>
    <row r="41" spans="1:9" ht="22.9" customHeight="1" x14ac:dyDescent="0.2">
      <c r="A41" s="269" t="s">
        <v>264</v>
      </c>
      <c r="B41" s="270"/>
      <c r="C41" s="270"/>
      <c r="D41" s="270"/>
      <c r="E41" s="270"/>
      <c r="F41" s="271"/>
      <c r="G41" s="16">
        <v>33</v>
      </c>
      <c r="H41" s="51">
        <f>H36+H37+H38+H39+H40</f>
        <v>-7558919</v>
      </c>
      <c r="I41" s="51">
        <f>I36+I37+I38+I39+I40</f>
        <v>-5555091</v>
      </c>
    </row>
    <row r="42" spans="1:9" ht="30.6" customHeight="1" x14ac:dyDescent="0.2">
      <c r="A42" s="272" t="s">
        <v>265</v>
      </c>
      <c r="B42" s="273"/>
      <c r="C42" s="273"/>
      <c r="D42" s="273"/>
      <c r="E42" s="273"/>
      <c r="F42" s="274"/>
      <c r="G42" s="17">
        <v>34</v>
      </c>
      <c r="H42" s="52">
        <f>H35+H41</f>
        <v>-3274964</v>
      </c>
      <c r="I42" s="52">
        <f>I35+I41</f>
        <v>-4410592</v>
      </c>
    </row>
    <row r="43" spans="1:9" x14ac:dyDescent="0.2">
      <c r="A43" s="275" t="s">
        <v>266</v>
      </c>
      <c r="B43" s="276"/>
      <c r="C43" s="276"/>
      <c r="D43" s="276"/>
      <c r="E43" s="276"/>
      <c r="F43" s="276"/>
      <c r="G43" s="276"/>
      <c r="H43" s="276"/>
      <c r="I43" s="277"/>
    </row>
    <row r="44" spans="1:9" ht="12.75" customHeight="1" x14ac:dyDescent="0.2">
      <c r="A44" s="278" t="s">
        <v>267</v>
      </c>
      <c r="B44" s="279"/>
      <c r="C44" s="279"/>
      <c r="D44" s="279"/>
      <c r="E44" s="279"/>
      <c r="F44" s="280"/>
      <c r="G44" s="20">
        <v>35</v>
      </c>
      <c r="H44" s="49">
        <v>0</v>
      </c>
      <c r="I44" s="49">
        <v>0</v>
      </c>
    </row>
    <row r="45" spans="1:9" ht="27.6" customHeight="1" x14ac:dyDescent="0.2">
      <c r="A45" s="281" t="s">
        <v>268</v>
      </c>
      <c r="B45" s="282"/>
      <c r="C45" s="282"/>
      <c r="D45" s="282"/>
      <c r="E45" s="282"/>
      <c r="F45" s="283"/>
      <c r="G45" s="21">
        <v>36</v>
      </c>
      <c r="H45" s="50">
        <v>0</v>
      </c>
      <c r="I45" s="50">
        <v>0</v>
      </c>
    </row>
    <row r="46" spans="1:9" ht="12.75" customHeight="1" x14ac:dyDescent="0.2">
      <c r="A46" s="281" t="s">
        <v>269</v>
      </c>
      <c r="B46" s="282"/>
      <c r="C46" s="282"/>
      <c r="D46" s="282"/>
      <c r="E46" s="282"/>
      <c r="F46" s="283"/>
      <c r="G46" s="21">
        <v>37</v>
      </c>
      <c r="H46" s="50">
        <v>0</v>
      </c>
      <c r="I46" s="50">
        <v>0</v>
      </c>
    </row>
    <row r="47" spans="1:9" ht="12.75" customHeight="1" x14ac:dyDescent="0.2">
      <c r="A47" s="281" t="s">
        <v>270</v>
      </c>
      <c r="B47" s="282"/>
      <c r="C47" s="282"/>
      <c r="D47" s="282"/>
      <c r="E47" s="282"/>
      <c r="F47" s="283"/>
      <c r="G47" s="21">
        <v>38</v>
      </c>
      <c r="H47" s="50">
        <v>0</v>
      </c>
      <c r="I47" s="50">
        <v>0</v>
      </c>
    </row>
    <row r="48" spans="1:9" ht="25.9" customHeight="1" x14ac:dyDescent="0.2">
      <c r="A48" s="269" t="s">
        <v>271</v>
      </c>
      <c r="B48" s="270"/>
      <c r="C48" s="270"/>
      <c r="D48" s="270"/>
      <c r="E48" s="270"/>
      <c r="F48" s="271"/>
      <c r="G48" s="16">
        <v>39</v>
      </c>
      <c r="H48" s="51">
        <f>H44+H45+H46+H47</f>
        <v>0</v>
      </c>
      <c r="I48" s="51">
        <f>I44+I45+I46+I47</f>
        <v>0</v>
      </c>
    </row>
    <row r="49" spans="1:9" ht="24.6" customHeight="1" x14ac:dyDescent="0.2">
      <c r="A49" s="281" t="s">
        <v>272</v>
      </c>
      <c r="B49" s="282"/>
      <c r="C49" s="282"/>
      <c r="D49" s="282"/>
      <c r="E49" s="282"/>
      <c r="F49" s="283"/>
      <c r="G49" s="21">
        <v>40</v>
      </c>
      <c r="H49" s="50">
        <v>-9755</v>
      </c>
      <c r="I49" s="50">
        <v>-9755</v>
      </c>
    </row>
    <row r="50" spans="1:9" ht="12.75" customHeight="1" x14ac:dyDescent="0.2">
      <c r="A50" s="281" t="s">
        <v>273</v>
      </c>
      <c r="B50" s="282"/>
      <c r="C50" s="282"/>
      <c r="D50" s="282"/>
      <c r="E50" s="282"/>
      <c r="F50" s="283"/>
      <c r="G50" s="21">
        <v>41</v>
      </c>
      <c r="H50" s="50">
        <v>0</v>
      </c>
      <c r="I50" s="50">
        <v>-1029000</v>
      </c>
    </row>
    <row r="51" spans="1:9" ht="12.75" customHeight="1" x14ac:dyDescent="0.2">
      <c r="A51" s="281" t="s">
        <v>274</v>
      </c>
      <c r="B51" s="282"/>
      <c r="C51" s="282"/>
      <c r="D51" s="282"/>
      <c r="E51" s="282"/>
      <c r="F51" s="283"/>
      <c r="G51" s="21">
        <v>42</v>
      </c>
      <c r="H51" s="50">
        <v>-1866949</v>
      </c>
      <c r="I51" s="50">
        <v>-2298201</v>
      </c>
    </row>
    <row r="52" spans="1:9" ht="26.45" customHeight="1" x14ac:dyDescent="0.2">
      <c r="A52" s="281" t="s">
        <v>275</v>
      </c>
      <c r="B52" s="282"/>
      <c r="C52" s="282"/>
      <c r="D52" s="282"/>
      <c r="E52" s="282"/>
      <c r="F52" s="283"/>
      <c r="G52" s="21">
        <v>43</v>
      </c>
      <c r="H52" s="50">
        <v>0</v>
      </c>
      <c r="I52" s="50">
        <v>0</v>
      </c>
    </row>
    <row r="53" spans="1:9" ht="12.75" customHeight="1" x14ac:dyDescent="0.2">
      <c r="A53" s="281" t="s">
        <v>276</v>
      </c>
      <c r="B53" s="282"/>
      <c r="C53" s="282"/>
      <c r="D53" s="282"/>
      <c r="E53" s="282"/>
      <c r="F53" s="283"/>
      <c r="G53" s="21">
        <v>44</v>
      </c>
      <c r="H53" s="50">
        <v>0</v>
      </c>
      <c r="I53" s="50">
        <v>0</v>
      </c>
    </row>
    <row r="54" spans="1:9" ht="27.6" customHeight="1" x14ac:dyDescent="0.2">
      <c r="A54" s="269" t="s">
        <v>277</v>
      </c>
      <c r="B54" s="270"/>
      <c r="C54" s="270"/>
      <c r="D54" s="270"/>
      <c r="E54" s="270"/>
      <c r="F54" s="271"/>
      <c r="G54" s="16">
        <v>45</v>
      </c>
      <c r="H54" s="51">
        <f>H49+H50+H51+H52+H53</f>
        <v>-1876704</v>
      </c>
      <c r="I54" s="51">
        <f>I49+I50+I51+I52+I53</f>
        <v>-3336956</v>
      </c>
    </row>
    <row r="55" spans="1:9" ht="27.6" customHeight="1" x14ac:dyDescent="0.2">
      <c r="A55" s="284" t="s">
        <v>278</v>
      </c>
      <c r="B55" s="285"/>
      <c r="C55" s="285"/>
      <c r="D55" s="285"/>
      <c r="E55" s="285"/>
      <c r="F55" s="286"/>
      <c r="G55" s="16">
        <v>46</v>
      </c>
      <c r="H55" s="51">
        <f>H48+H54</f>
        <v>-1876704</v>
      </c>
      <c r="I55" s="51">
        <f>I48+I54</f>
        <v>-3336956</v>
      </c>
    </row>
    <row r="56" spans="1:9" x14ac:dyDescent="0.2">
      <c r="A56" s="217" t="s">
        <v>279</v>
      </c>
      <c r="B56" s="218"/>
      <c r="C56" s="218"/>
      <c r="D56" s="218"/>
      <c r="E56" s="218"/>
      <c r="F56" s="219"/>
      <c r="G56" s="21">
        <v>47</v>
      </c>
      <c r="H56" s="50">
        <v>0</v>
      </c>
      <c r="I56" s="50">
        <v>0</v>
      </c>
    </row>
    <row r="57" spans="1:9" ht="27" customHeight="1" x14ac:dyDescent="0.2">
      <c r="A57" s="284" t="s">
        <v>280</v>
      </c>
      <c r="B57" s="285"/>
      <c r="C57" s="285"/>
      <c r="D57" s="285"/>
      <c r="E57" s="285"/>
      <c r="F57" s="286"/>
      <c r="G57" s="16">
        <v>48</v>
      </c>
      <c r="H57" s="51">
        <f>H27+H42+H55+H56</f>
        <v>12014384</v>
      </c>
      <c r="I57" s="51">
        <f>I27+I42+I55+I56</f>
        <v>5078630</v>
      </c>
    </row>
    <row r="58" spans="1:9" ht="27" customHeight="1" x14ac:dyDescent="0.2">
      <c r="A58" s="287" t="s">
        <v>281</v>
      </c>
      <c r="B58" s="288"/>
      <c r="C58" s="288"/>
      <c r="D58" s="288"/>
      <c r="E58" s="288"/>
      <c r="F58" s="289"/>
      <c r="G58" s="21">
        <v>49</v>
      </c>
      <c r="H58" s="50">
        <v>11740115</v>
      </c>
      <c r="I58" s="50">
        <v>23754499</v>
      </c>
    </row>
    <row r="59" spans="1:9" ht="28.9" customHeight="1" x14ac:dyDescent="0.2">
      <c r="A59" s="272" t="s">
        <v>282</v>
      </c>
      <c r="B59" s="273"/>
      <c r="C59" s="273"/>
      <c r="D59" s="273"/>
      <c r="E59" s="273"/>
      <c r="F59" s="274"/>
      <c r="G59" s="17">
        <v>50</v>
      </c>
      <c r="H59" s="52">
        <f>H57+H58</f>
        <v>23754499</v>
      </c>
      <c r="I59" s="52">
        <f>I57+I58</f>
        <v>28833129</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68" t="s">
        <v>283</v>
      </c>
      <c r="B1" s="296"/>
      <c r="C1" s="296"/>
      <c r="D1" s="296"/>
      <c r="E1" s="296"/>
      <c r="F1" s="296"/>
      <c r="G1" s="296"/>
      <c r="H1" s="296"/>
      <c r="I1" s="296"/>
    </row>
    <row r="2" spans="1:9" ht="12.75" customHeight="1" x14ac:dyDescent="0.2">
      <c r="A2" s="267" t="s">
        <v>522</v>
      </c>
      <c r="B2" s="223"/>
      <c r="C2" s="223"/>
      <c r="D2" s="223"/>
      <c r="E2" s="223"/>
      <c r="F2" s="223"/>
      <c r="G2" s="223"/>
      <c r="H2" s="223"/>
      <c r="I2" s="223"/>
    </row>
    <row r="3" spans="1:9" x14ac:dyDescent="0.2">
      <c r="A3" s="256" t="s">
        <v>491</v>
      </c>
      <c r="B3" s="305"/>
      <c r="C3" s="305"/>
      <c r="D3" s="305"/>
      <c r="E3" s="305"/>
      <c r="F3" s="305"/>
      <c r="G3" s="305"/>
      <c r="H3" s="305"/>
      <c r="I3" s="305"/>
    </row>
    <row r="4" spans="1:9" x14ac:dyDescent="0.2">
      <c r="A4" s="297" t="s">
        <v>514</v>
      </c>
      <c r="B4" s="229"/>
      <c r="C4" s="229"/>
      <c r="D4" s="229"/>
      <c r="E4" s="229"/>
      <c r="F4" s="229"/>
      <c r="G4" s="229"/>
      <c r="H4" s="229"/>
      <c r="I4" s="230"/>
    </row>
    <row r="5" spans="1:9" ht="24" thickBot="1" x14ac:dyDescent="0.25">
      <c r="A5" s="299" t="s">
        <v>284</v>
      </c>
      <c r="B5" s="300"/>
      <c r="C5" s="300"/>
      <c r="D5" s="300"/>
      <c r="E5" s="300"/>
      <c r="F5" s="301"/>
      <c r="G5" s="11" t="s">
        <v>285</v>
      </c>
      <c r="H5" s="44" t="s">
        <v>286</v>
      </c>
      <c r="I5" s="44" t="s">
        <v>287</v>
      </c>
    </row>
    <row r="6" spans="1:9" x14ac:dyDescent="0.2">
      <c r="A6" s="302">
        <v>1</v>
      </c>
      <c r="B6" s="303"/>
      <c r="C6" s="303"/>
      <c r="D6" s="303"/>
      <c r="E6" s="303"/>
      <c r="F6" s="304"/>
      <c r="G6" s="13">
        <v>2</v>
      </c>
      <c r="H6" s="19" t="s">
        <v>288</v>
      </c>
      <c r="I6" s="19" t="s">
        <v>289</v>
      </c>
    </row>
    <row r="7" spans="1:9" x14ac:dyDescent="0.2">
      <c r="A7" s="275" t="s">
        <v>290</v>
      </c>
      <c r="B7" s="312"/>
      <c r="C7" s="312"/>
      <c r="D7" s="312"/>
      <c r="E7" s="312"/>
      <c r="F7" s="312"/>
      <c r="G7" s="312"/>
      <c r="H7" s="312"/>
      <c r="I7" s="313"/>
    </row>
    <row r="8" spans="1:9" x14ac:dyDescent="0.2">
      <c r="A8" s="314" t="s">
        <v>291</v>
      </c>
      <c r="B8" s="314"/>
      <c r="C8" s="314"/>
      <c r="D8" s="314"/>
      <c r="E8" s="314"/>
      <c r="F8" s="314"/>
      <c r="G8" s="14">
        <v>1</v>
      </c>
      <c r="H8" s="49">
        <v>0</v>
      </c>
      <c r="I8" s="49">
        <v>0</v>
      </c>
    </row>
    <row r="9" spans="1:9" x14ac:dyDescent="0.2">
      <c r="A9" s="252" t="s">
        <v>292</v>
      </c>
      <c r="B9" s="252"/>
      <c r="C9" s="252"/>
      <c r="D9" s="252"/>
      <c r="E9" s="252"/>
      <c r="F9" s="252"/>
      <c r="G9" s="15">
        <v>2</v>
      </c>
      <c r="H9" s="50">
        <v>0</v>
      </c>
      <c r="I9" s="50">
        <v>0</v>
      </c>
    </row>
    <row r="10" spans="1:9" x14ac:dyDescent="0.2">
      <c r="A10" s="252" t="s">
        <v>293</v>
      </c>
      <c r="B10" s="252"/>
      <c r="C10" s="252"/>
      <c r="D10" s="252"/>
      <c r="E10" s="252"/>
      <c r="F10" s="252"/>
      <c r="G10" s="15">
        <v>3</v>
      </c>
      <c r="H10" s="50">
        <v>0</v>
      </c>
      <c r="I10" s="50">
        <v>0</v>
      </c>
    </row>
    <row r="11" spans="1:9" x14ac:dyDescent="0.2">
      <c r="A11" s="252" t="s">
        <v>294</v>
      </c>
      <c r="B11" s="252"/>
      <c r="C11" s="252"/>
      <c r="D11" s="252"/>
      <c r="E11" s="252"/>
      <c r="F11" s="252"/>
      <c r="G11" s="15">
        <v>4</v>
      </c>
      <c r="H11" s="50">
        <v>0</v>
      </c>
      <c r="I11" s="50">
        <v>0</v>
      </c>
    </row>
    <row r="12" spans="1:9" x14ac:dyDescent="0.2">
      <c r="A12" s="252" t="s">
        <v>407</v>
      </c>
      <c r="B12" s="252"/>
      <c r="C12" s="252"/>
      <c r="D12" s="252"/>
      <c r="E12" s="252"/>
      <c r="F12" s="252"/>
      <c r="G12" s="15">
        <v>5</v>
      </c>
      <c r="H12" s="50">
        <v>0</v>
      </c>
      <c r="I12" s="50">
        <v>0</v>
      </c>
    </row>
    <row r="13" spans="1:9" x14ac:dyDescent="0.2">
      <c r="A13" s="251" t="s">
        <v>408</v>
      </c>
      <c r="B13" s="251"/>
      <c r="C13" s="251"/>
      <c r="D13" s="251"/>
      <c r="E13" s="251"/>
      <c r="F13" s="251"/>
      <c r="G13" s="16">
        <v>6</v>
      </c>
      <c r="H13" s="51">
        <f>SUM(H8:H12)</f>
        <v>0</v>
      </c>
      <c r="I13" s="51">
        <f>SUM(I8:I12)</f>
        <v>0</v>
      </c>
    </row>
    <row r="14" spans="1:9" x14ac:dyDescent="0.2">
      <c r="A14" s="252" t="s">
        <v>409</v>
      </c>
      <c r="B14" s="252"/>
      <c r="C14" s="252"/>
      <c r="D14" s="252"/>
      <c r="E14" s="252"/>
      <c r="F14" s="252"/>
      <c r="G14" s="15">
        <v>7</v>
      </c>
      <c r="H14" s="50">
        <v>0</v>
      </c>
      <c r="I14" s="50">
        <v>0</v>
      </c>
    </row>
    <row r="15" spans="1:9" x14ac:dyDescent="0.2">
      <c r="A15" s="252" t="s">
        <v>410</v>
      </c>
      <c r="B15" s="252"/>
      <c r="C15" s="252"/>
      <c r="D15" s="252"/>
      <c r="E15" s="252"/>
      <c r="F15" s="252"/>
      <c r="G15" s="15">
        <v>8</v>
      </c>
      <c r="H15" s="50">
        <v>0</v>
      </c>
      <c r="I15" s="50">
        <v>0</v>
      </c>
    </row>
    <row r="16" spans="1:9" x14ac:dyDescent="0.2">
      <c r="A16" s="252" t="s">
        <v>412</v>
      </c>
      <c r="B16" s="252"/>
      <c r="C16" s="252"/>
      <c r="D16" s="252"/>
      <c r="E16" s="252"/>
      <c r="F16" s="252"/>
      <c r="G16" s="15">
        <v>9</v>
      </c>
      <c r="H16" s="50">
        <v>0</v>
      </c>
      <c r="I16" s="50">
        <v>0</v>
      </c>
    </row>
    <row r="17" spans="1:9" x14ac:dyDescent="0.2">
      <c r="A17" s="252" t="s">
        <v>413</v>
      </c>
      <c r="B17" s="252"/>
      <c r="C17" s="252"/>
      <c r="D17" s="252"/>
      <c r="E17" s="252"/>
      <c r="F17" s="252"/>
      <c r="G17" s="15">
        <v>10</v>
      </c>
      <c r="H17" s="50">
        <v>0</v>
      </c>
      <c r="I17" s="50">
        <v>0</v>
      </c>
    </row>
    <row r="18" spans="1:9" x14ac:dyDescent="0.2">
      <c r="A18" s="252" t="s">
        <v>414</v>
      </c>
      <c r="B18" s="252"/>
      <c r="C18" s="252"/>
      <c r="D18" s="252"/>
      <c r="E18" s="252"/>
      <c r="F18" s="252"/>
      <c r="G18" s="15">
        <v>11</v>
      </c>
      <c r="H18" s="50">
        <v>0</v>
      </c>
      <c r="I18" s="50">
        <v>0</v>
      </c>
    </row>
    <row r="19" spans="1:9" x14ac:dyDescent="0.2">
      <c r="A19" s="252" t="s">
        <v>415</v>
      </c>
      <c r="B19" s="252"/>
      <c r="C19" s="252"/>
      <c r="D19" s="252"/>
      <c r="E19" s="252"/>
      <c r="F19" s="252"/>
      <c r="G19" s="15">
        <v>12</v>
      </c>
      <c r="H19" s="50">
        <v>0</v>
      </c>
      <c r="I19" s="50">
        <v>0</v>
      </c>
    </row>
    <row r="20" spans="1:9" ht="25.9" customHeight="1" x14ac:dyDescent="0.2">
      <c r="A20" s="310" t="s">
        <v>416</v>
      </c>
      <c r="B20" s="311"/>
      <c r="C20" s="311"/>
      <c r="D20" s="311"/>
      <c r="E20" s="311"/>
      <c r="F20" s="311"/>
      <c r="G20" s="17">
        <v>13</v>
      </c>
      <c r="H20" s="52">
        <f>H14+H15+H16+H17+H18+H19</f>
        <v>0</v>
      </c>
      <c r="I20" s="52">
        <f>I14+I15+I16+I17+I18+I19</f>
        <v>0</v>
      </c>
    </row>
    <row r="21" spans="1:9" ht="25.9" customHeight="1" x14ac:dyDescent="0.2">
      <c r="A21" s="310" t="s">
        <v>417</v>
      </c>
      <c r="B21" s="311"/>
      <c r="C21" s="311"/>
      <c r="D21" s="311"/>
      <c r="E21" s="311"/>
      <c r="F21" s="311"/>
      <c r="G21" s="17">
        <v>14</v>
      </c>
      <c r="H21" s="52">
        <f>H13+H20</f>
        <v>0</v>
      </c>
      <c r="I21" s="52">
        <f>I13+I20</f>
        <v>0</v>
      </c>
    </row>
    <row r="22" spans="1:9" x14ac:dyDescent="0.2">
      <c r="A22" s="275" t="s">
        <v>295</v>
      </c>
      <c r="B22" s="312"/>
      <c r="C22" s="312"/>
      <c r="D22" s="312"/>
      <c r="E22" s="312"/>
      <c r="F22" s="312"/>
      <c r="G22" s="312"/>
      <c r="H22" s="312"/>
      <c r="I22" s="313"/>
    </row>
    <row r="23" spans="1:9" ht="26.45" customHeight="1" x14ac:dyDescent="0.2">
      <c r="A23" s="314" t="s">
        <v>411</v>
      </c>
      <c r="B23" s="314"/>
      <c r="C23" s="314"/>
      <c r="D23" s="314"/>
      <c r="E23" s="314"/>
      <c r="F23" s="314"/>
      <c r="G23" s="14">
        <v>15</v>
      </c>
      <c r="H23" s="49">
        <v>0</v>
      </c>
      <c r="I23" s="49">
        <v>0</v>
      </c>
    </row>
    <row r="24" spans="1:9" x14ac:dyDescent="0.2">
      <c r="A24" s="252" t="s">
        <v>296</v>
      </c>
      <c r="B24" s="252"/>
      <c r="C24" s="252"/>
      <c r="D24" s="252"/>
      <c r="E24" s="252"/>
      <c r="F24" s="252"/>
      <c r="G24" s="14">
        <v>16</v>
      </c>
      <c r="H24" s="50">
        <v>0</v>
      </c>
      <c r="I24" s="50">
        <v>0</v>
      </c>
    </row>
    <row r="25" spans="1:9" x14ac:dyDescent="0.2">
      <c r="A25" s="252" t="s">
        <v>297</v>
      </c>
      <c r="B25" s="252"/>
      <c r="C25" s="252"/>
      <c r="D25" s="252"/>
      <c r="E25" s="252"/>
      <c r="F25" s="252"/>
      <c r="G25" s="14">
        <v>17</v>
      </c>
      <c r="H25" s="50">
        <v>0</v>
      </c>
      <c r="I25" s="50">
        <v>0</v>
      </c>
    </row>
    <row r="26" spans="1:9" x14ac:dyDescent="0.2">
      <c r="A26" s="252" t="s">
        <v>298</v>
      </c>
      <c r="B26" s="252"/>
      <c r="C26" s="252"/>
      <c r="D26" s="252"/>
      <c r="E26" s="252"/>
      <c r="F26" s="252"/>
      <c r="G26" s="14">
        <v>18</v>
      </c>
      <c r="H26" s="50">
        <v>0</v>
      </c>
      <c r="I26" s="50">
        <v>0</v>
      </c>
    </row>
    <row r="27" spans="1:9" x14ac:dyDescent="0.2">
      <c r="A27" s="252" t="s">
        <v>299</v>
      </c>
      <c r="B27" s="252"/>
      <c r="C27" s="252"/>
      <c r="D27" s="252"/>
      <c r="E27" s="252"/>
      <c r="F27" s="252"/>
      <c r="G27" s="14">
        <v>19</v>
      </c>
      <c r="H27" s="50">
        <v>0</v>
      </c>
      <c r="I27" s="50">
        <v>0</v>
      </c>
    </row>
    <row r="28" spans="1:9" x14ac:dyDescent="0.2">
      <c r="A28" s="252" t="s">
        <v>300</v>
      </c>
      <c r="B28" s="252"/>
      <c r="C28" s="252"/>
      <c r="D28" s="252"/>
      <c r="E28" s="252"/>
      <c r="F28" s="252"/>
      <c r="G28" s="14">
        <v>20</v>
      </c>
      <c r="H28" s="50">
        <v>0</v>
      </c>
      <c r="I28" s="50">
        <v>0</v>
      </c>
    </row>
    <row r="29" spans="1:9" ht="25.15" customHeight="1" x14ac:dyDescent="0.2">
      <c r="A29" s="251" t="s">
        <v>418</v>
      </c>
      <c r="B29" s="251"/>
      <c r="C29" s="251"/>
      <c r="D29" s="251"/>
      <c r="E29" s="251"/>
      <c r="F29" s="251"/>
      <c r="G29" s="16">
        <v>21</v>
      </c>
      <c r="H29" s="51">
        <f>SUM(H23:H28)</f>
        <v>0</v>
      </c>
      <c r="I29" s="51">
        <f>SUM(I23:I28)</f>
        <v>0</v>
      </c>
    </row>
    <row r="30" spans="1:9" ht="21" customHeight="1" x14ac:dyDescent="0.2">
      <c r="A30" s="252" t="s">
        <v>301</v>
      </c>
      <c r="B30" s="252"/>
      <c r="C30" s="252"/>
      <c r="D30" s="252"/>
      <c r="E30" s="252"/>
      <c r="F30" s="252"/>
      <c r="G30" s="15">
        <v>22</v>
      </c>
      <c r="H30" s="50">
        <v>0</v>
      </c>
      <c r="I30" s="50">
        <v>0</v>
      </c>
    </row>
    <row r="31" spans="1:9" x14ac:dyDescent="0.2">
      <c r="A31" s="252" t="s">
        <v>302</v>
      </c>
      <c r="B31" s="252"/>
      <c r="C31" s="252"/>
      <c r="D31" s="252"/>
      <c r="E31" s="252"/>
      <c r="F31" s="252"/>
      <c r="G31" s="15">
        <v>23</v>
      </c>
      <c r="H31" s="50">
        <v>0</v>
      </c>
      <c r="I31" s="50">
        <v>0</v>
      </c>
    </row>
    <row r="32" spans="1:9" x14ac:dyDescent="0.2">
      <c r="A32" s="252" t="s">
        <v>303</v>
      </c>
      <c r="B32" s="252"/>
      <c r="C32" s="252"/>
      <c r="D32" s="252"/>
      <c r="E32" s="252"/>
      <c r="F32" s="252"/>
      <c r="G32" s="15">
        <v>24</v>
      </c>
      <c r="H32" s="50">
        <v>0</v>
      </c>
      <c r="I32" s="50">
        <v>0</v>
      </c>
    </row>
    <row r="33" spans="1:9" x14ac:dyDescent="0.2">
      <c r="A33" s="252" t="s">
        <v>304</v>
      </c>
      <c r="B33" s="252"/>
      <c r="C33" s="252"/>
      <c r="D33" s="252"/>
      <c r="E33" s="252"/>
      <c r="F33" s="252"/>
      <c r="G33" s="15">
        <v>25</v>
      </c>
      <c r="H33" s="50">
        <v>0</v>
      </c>
      <c r="I33" s="50">
        <v>0</v>
      </c>
    </row>
    <row r="34" spans="1:9" x14ac:dyDescent="0.2">
      <c r="A34" s="252" t="s">
        <v>305</v>
      </c>
      <c r="B34" s="252"/>
      <c r="C34" s="252"/>
      <c r="D34" s="252"/>
      <c r="E34" s="252"/>
      <c r="F34" s="252"/>
      <c r="G34" s="15">
        <v>26</v>
      </c>
      <c r="H34" s="50">
        <v>0</v>
      </c>
      <c r="I34" s="50">
        <v>0</v>
      </c>
    </row>
    <row r="35" spans="1:9" ht="28.9" customHeight="1" x14ac:dyDescent="0.2">
      <c r="A35" s="251" t="s">
        <v>419</v>
      </c>
      <c r="B35" s="251"/>
      <c r="C35" s="251"/>
      <c r="D35" s="251"/>
      <c r="E35" s="251"/>
      <c r="F35" s="251"/>
      <c r="G35" s="16">
        <v>27</v>
      </c>
      <c r="H35" s="51">
        <f>SUM(H30:H34)</f>
        <v>0</v>
      </c>
      <c r="I35" s="51">
        <f>SUM(I30:I34)</f>
        <v>0</v>
      </c>
    </row>
    <row r="36" spans="1:9" ht="26.45" customHeight="1" x14ac:dyDescent="0.2">
      <c r="A36" s="310" t="s">
        <v>420</v>
      </c>
      <c r="B36" s="311"/>
      <c r="C36" s="311"/>
      <c r="D36" s="311"/>
      <c r="E36" s="311"/>
      <c r="F36" s="311"/>
      <c r="G36" s="17">
        <v>28</v>
      </c>
      <c r="H36" s="52">
        <f>H29+H35</f>
        <v>0</v>
      </c>
      <c r="I36" s="52">
        <f>I29+I35</f>
        <v>0</v>
      </c>
    </row>
    <row r="37" spans="1:9" x14ac:dyDescent="0.2">
      <c r="A37" s="275" t="s">
        <v>306</v>
      </c>
      <c r="B37" s="312"/>
      <c r="C37" s="312"/>
      <c r="D37" s="312"/>
      <c r="E37" s="312"/>
      <c r="F37" s="312"/>
      <c r="G37" s="312">
        <v>0</v>
      </c>
      <c r="H37" s="312"/>
      <c r="I37" s="313"/>
    </row>
    <row r="38" spans="1:9" x14ac:dyDescent="0.2">
      <c r="A38" s="315" t="s">
        <v>307</v>
      </c>
      <c r="B38" s="315"/>
      <c r="C38" s="315"/>
      <c r="D38" s="315"/>
      <c r="E38" s="315"/>
      <c r="F38" s="315"/>
      <c r="G38" s="14">
        <v>29</v>
      </c>
      <c r="H38" s="49">
        <v>0</v>
      </c>
      <c r="I38" s="49">
        <v>0</v>
      </c>
    </row>
    <row r="39" spans="1:9" ht="21.6" customHeight="1" x14ac:dyDescent="0.2">
      <c r="A39" s="195" t="s">
        <v>308</v>
      </c>
      <c r="B39" s="195"/>
      <c r="C39" s="195"/>
      <c r="D39" s="195"/>
      <c r="E39" s="195"/>
      <c r="F39" s="195"/>
      <c r="G39" s="14">
        <v>30</v>
      </c>
      <c r="H39" s="49">
        <v>0</v>
      </c>
      <c r="I39" s="49">
        <v>0</v>
      </c>
    </row>
    <row r="40" spans="1:9" x14ac:dyDescent="0.2">
      <c r="A40" s="195" t="s">
        <v>309</v>
      </c>
      <c r="B40" s="195"/>
      <c r="C40" s="195"/>
      <c r="D40" s="195"/>
      <c r="E40" s="195"/>
      <c r="F40" s="195"/>
      <c r="G40" s="14">
        <v>31</v>
      </c>
      <c r="H40" s="49">
        <v>0</v>
      </c>
      <c r="I40" s="49">
        <v>0</v>
      </c>
    </row>
    <row r="41" spans="1:9" x14ac:dyDescent="0.2">
      <c r="A41" s="195" t="s">
        <v>310</v>
      </c>
      <c r="B41" s="195"/>
      <c r="C41" s="195"/>
      <c r="D41" s="195"/>
      <c r="E41" s="195"/>
      <c r="F41" s="195"/>
      <c r="G41" s="14">
        <v>32</v>
      </c>
      <c r="H41" s="49">
        <v>0</v>
      </c>
      <c r="I41" s="49">
        <v>0</v>
      </c>
    </row>
    <row r="42" spans="1:9" ht="26.45" customHeight="1" x14ac:dyDescent="0.2">
      <c r="A42" s="251" t="s">
        <v>421</v>
      </c>
      <c r="B42" s="251"/>
      <c r="C42" s="251"/>
      <c r="D42" s="251"/>
      <c r="E42" s="251"/>
      <c r="F42" s="251"/>
      <c r="G42" s="16">
        <v>33</v>
      </c>
      <c r="H42" s="51">
        <f>H41+H40+H39+H38</f>
        <v>0</v>
      </c>
      <c r="I42" s="51">
        <f>I41+I40+I39+I38</f>
        <v>0</v>
      </c>
    </row>
    <row r="43" spans="1:9" ht="22.9" customHeight="1" x14ac:dyDescent="0.2">
      <c r="A43" s="195" t="s">
        <v>311</v>
      </c>
      <c r="B43" s="195"/>
      <c r="C43" s="195"/>
      <c r="D43" s="195"/>
      <c r="E43" s="195"/>
      <c r="F43" s="195"/>
      <c r="G43" s="15">
        <v>34</v>
      </c>
      <c r="H43" s="50">
        <v>0</v>
      </c>
      <c r="I43" s="50">
        <v>0</v>
      </c>
    </row>
    <row r="44" spans="1:9" x14ac:dyDescent="0.2">
      <c r="A44" s="195" t="s">
        <v>312</v>
      </c>
      <c r="B44" s="195"/>
      <c r="C44" s="195"/>
      <c r="D44" s="195"/>
      <c r="E44" s="195"/>
      <c r="F44" s="195"/>
      <c r="G44" s="15">
        <v>35</v>
      </c>
      <c r="H44" s="50">
        <v>0</v>
      </c>
      <c r="I44" s="50">
        <v>0</v>
      </c>
    </row>
    <row r="45" spans="1:9" x14ac:dyDescent="0.2">
      <c r="A45" s="195" t="s">
        <v>313</v>
      </c>
      <c r="B45" s="195"/>
      <c r="C45" s="195"/>
      <c r="D45" s="195"/>
      <c r="E45" s="195"/>
      <c r="F45" s="195"/>
      <c r="G45" s="15">
        <v>36</v>
      </c>
      <c r="H45" s="50">
        <v>0</v>
      </c>
      <c r="I45" s="50">
        <v>0</v>
      </c>
    </row>
    <row r="46" spans="1:9" ht="25.15" customHeight="1" x14ac:dyDescent="0.2">
      <c r="A46" s="195" t="s">
        <v>314</v>
      </c>
      <c r="B46" s="195"/>
      <c r="C46" s="195"/>
      <c r="D46" s="195"/>
      <c r="E46" s="195"/>
      <c r="F46" s="195"/>
      <c r="G46" s="15">
        <v>37</v>
      </c>
      <c r="H46" s="50">
        <v>0</v>
      </c>
      <c r="I46" s="50">
        <v>0</v>
      </c>
    </row>
    <row r="47" spans="1:9" x14ac:dyDescent="0.2">
      <c r="A47" s="195" t="s">
        <v>315</v>
      </c>
      <c r="B47" s="195"/>
      <c r="C47" s="195"/>
      <c r="D47" s="195"/>
      <c r="E47" s="195"/>
      <c r="F47" s="195"/>
      <c r="G47" s="15">
        <v>38</v>
      </c>
      <c r="H47" s="50">
        <v>0</v>
      </c>
      <c r="I47" s="50">
        <v>0</v>
      </c>
    </row>
    <row r="48" spans="1:9" ht="25.15" customHeight="1" x14ac:dyDescent="0.2">
      <c r="A48" s="251" t="s">
        <v>422</v>
      </c>
      <c r="B48" s="251"/>
      <c r="C48" s="251"/>
      <c r="D48" s="251"/>
      <c r="E48" s="251"/>
      <c r="F48" s="251"/>
      <c r="G48" s="16">
        <v>39</v>
      </c>
      <c r="H48" s="51">
        <f>H47+H46+H45+H44+H43</f>
        <v>0</v>
      </c>
      <c r="I48" s="51">
        <f>I47+I46+I45+I44+I43</f>
        <v>0</v>
      </c>
    </row>
    <row r="49" spans="1:9" ht="28.15" customHeight="1" x14ac:dyDescent="0.2">
      <c r="A49" s="242" t="s">
        <v>423</v>
      </c>
      <c r="B49" s="243"/>
      <c r="C49" s="243"/>
      <c r="D49" s="243"/>
      <c r="E49" s="243"/>
      <c r="F49" s="243"/>
      <c r="G49" s="16">
        <v>40</v>
      </c>
      <c r="H49" s="51">
        <f>H48+H42</f>
        <v>0</v>
      </c>
      <c r="I49" s="51">
        <f>I48+I42</f>
        <v>0</v>
      </c>
    </row>
    <row r="50" spans="1:9" x14ac:dyDescent="0.2">
      <c r="A50" s="252" t="s">
        <v>316</v>
      </c>
      <c r="B50" s="252"/>
      <c r="C50" s="252"/>
      <c r="D50" s="252"/>
      <c r="E50" s="252"/>
      <c r="F50" s="252"/>
      <c r="G50" s="15">
        <v>41</v>
      </c>
      <c r="H50" s="50">
        <v>0</v>
      </c>
      <c r="I50" s="50">
        <v>0</v>
      </c>
    </row>
    <row r="51" spans="1:9" ht="24.6" customHeight="1" x14ac:dyDescent="0.2">
      <c r="A51" s="242" t="s">
        <v>424</v>
      </c>
      <c r="B51" s="243"/>
      <c r="C51" s="243"/>
      <c r="D51" s="243"/>
      <c r="E51" s="243"/>
      <c r="F51" s="243"/>
      <c r="G51" s="16">
        <v>42</v>
      </c>
      <c r="H51" s="51">
        <f>H21+H36+H49+H50</f>
        <v>0</v>
      </c>
      <c r="I51" s="51">
        <f>I21+I36+I49+I50</f>
        <v>0</v>
      </c>
    </row>
    <row r="52" spans="1:9" ht="23.45" customHeight="1" x14ac:dyDescent="0.2">
      <c r="A52" s="308" t="s">
        <v>425</v>
      </c>
      <c r="B52" s="309"/>
      <c r="C52" s="309"/>
      <c r="D52" s="309"/>
      <c r="E52" s="309"/>
      <c r="F52" s="309"/>
      <c r="G52" s="15">
        <v>43</v>
      </c>
      <c r="H52" s="50">
        <v>0</v>
      </c>
      <c r="I52" s="50">
        <v>0</v>
      </c>
    </row>
    <row r="53" spans="1:9" ht="28.9" customHeight="1" x14ac:dyDescent="0.2">
      <c r="A53" s="306" t="s">
        <v>426</v>
      </c>
      <c r="B53" s="307"/>
      <c r="C53" s="307"/>
      <c r="D53" s="307"/>
      <c r="E53" s="307"/>
      <c r="F53" s="307"/>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P42" zoomScale="80" zoomScaleNormal="100" zoomScaleSheetLayoutView="80" workbookViewId="0">
      <selection activeCell="U49" sqref="U4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36" t="s">
        <v>317</v>
      </c>
      <c r="B1" s="337"/>
      <c r="C1" s="337"/>
      <c r="D1" s="337"/>
      <c r="E1" s="337"/>
      <c r="F1" s="337"/>
      <c r="G1" s="337"/>
      <c r="H1" s="337"/>
      <c r="I1" s="337"/>
      <c r="J1" s="337"/>
      <c r="K1" s="66"/>
    </row>
    <row r="2" spans="1:25" ht="15.75" x14ac:dyDescent="0.2">
      <c r="A2" s="3"/>
      <c r="B2" s="4"/>
      <c r="C2" s="338" t="s">
        <v>318</v>
      </c>
      <c r="D2" s="338"/>
      <c r="E2" s="5">
        <v>44927</v>
      </c>
      <c r="F2" s="6" t="s">
        <v>319</v>
      </c>
      <c r="G2" s="5">
        <v>45291</v>
      </c>
      <c r="H2" s="67"/>
      <c r="I2" s="67"/>
      <c r="J2" s="67"/>
      <c r="K2" s="66"/>
      <c r="X2" s="68" t="s">
        <v>491</v>
      </c>
    </row>
    <row r="3" spans="1:25" ht="13.5" customHeight="1" thickBot="1" x14ac:dyDescent="0.25">
      <c r="A3" s="339" t="s">
        <v>320</v>
      </c>
      <c r="B3" s="340"/>
      <c r="C3" s="340"/>
      <c r="D3" s="340"/>
      <c r="E3" s="340"/>
      <c r="F3" s="340"/>
      <c r="G3" s="343" t="s">
        <v>321</v>
      </c>
      <c r="H3" s="327" t="s">
        <v>322</v>
      </c>
      <c r="I3" s="327"/>
      <c r="J3" s="327"/>
      <c r="K3" s="327"/>
      <c r="L3" s="327"/>
      <c r="M3" s="327"/>
      <c r="N3" s="327"/>
      <c r="O3" s="327"/>
      <c r="P3" s="327"/>
      <c r="Q3" s="327"/>
      <c r="R3" s="327"/>
      <c r="S3" s="327"/>
      <c r="T3" s="327"/>
      <c r="U3" s="327"/>
      <c r="V3" s="327"/>
      <c r="W3" s="327"/>
      <c r="X3" s="327" t="s">
        <v>323</v>
      </c>
      <c r="Y3" s="329" t="s">
        <v>324</v>
      </c>
    </row>
    <row r="4" spans="1:25" ht="68.25" thickBot="1" x14ac:dyDescent="0.25">
      <c r="A4" s="341"/>
      <c r="B4" s="342"/>
      <c r="C4" s="342"/>
      <c r="D4" s="342"/>
      <c r="E4" s="342"/>
      <c r="F4" s="342"/>
      <c r="G4" s="344"/>
      <c r="H4" s="69" t="s">
        <v>325</v>
      </c>
      <c r="I4" s="69" t="s">
        <v>326</v>
      </c>
      <c r="J4" s="69" t="s">
        <v>327</v>
      </c>
      <c r="K4" s="69" t="s">
        <v>328</v>
      </c>
      <c r="L4" s="69" t="s">
        <v>329</v>
      </c>
      <c r="M4" s="69" t="s">
        <v>330</v>
      </c>
      <c r="N4" s="69" t="s">
        <v>331</v>
      </c>
      <c r="O4" s="69" t="s">
        <v>332</v>
      </c>
      <c r="P4" s="106" t="s">
        <v>427</v>
      </c>
      <c r="Q4" s="69" t="s">
        <v>333</v>
      </c>
      <c r="R4" s="69" t="s">
        <v>334</v>
      </c>
      <c r="S4" s="106" t="s">
        <v>429</v>
      </c>
      <c r="T4" s="106" t="s">
        <v>431</v>
      </c>
      <c r="U4" s="69" t="s">
        <v>335</v>
      </c>
      <c r="V4" s="69" t="s">
        <v>336</v>
      </c>
      <c r="W4" s="69" t="s">
        <v>337</v>
      </c>
      <c r="X4" s="328"/>
      <c r="Y4" s="330"/>
    </row>
    <row r="5" spans="1:25" ht="22.5" x14ac:dyDescent="0.2">
      <c r="A5" s="331">
        <v>1</v>
      </c>
      <c r="B5" s="332"/>
      <c r="C5" s="332"/>
      <c r="D5" s="332"/>
      <c r="E5" s="332"/>
      <c r="F5" s="332"/>
      <c r="G5" s="7">
        <v>2</v>
      </c>
      <c r="H5" s="70" t="s">
        <v>338</v>
      </c>
      <c r="I5" s="71" t="s">
        <v>339</v>
      </c>
      <c r="J5" s="70" t="s">
        <v>340</v>
      </c>
      <c r="K5" s="71" t="s">
        <v>341</v>
      </c>
      <c r="L5" s="70" t="s">
        <v>342</v>
      </c>
      <c r="M5" s="71" t="s">
        <v>343</v>
      </c>
      <c r="N5" s="70" t="s">
        <v>344</v>
      </c>
      <c r="O5" s="71" t="s">
        <v>345</v>
      </c>
      <c r="P5" s="70" t="s">
        <v>346</v>
      </c>
      <c r="Q5" s="71" t="s">
        <v>347</v>
      </c>
      <c r="R5" s="70" t="s">
        <v>348</v>
      </c>
      <c r="S5" s="70" t="s">
        <v>428</v>
      </c>
      <c r="T5" s="70" t="s">
        <v>430</v>
      </c>
      <c r="U5" s="70" t="s">
        <v>432</v>
      </c>
      <c r="V5" s="70" t="s">
        <v>433</v>
      </c>
      <c r="W5" s="70" t="s">
        <v>435</v>
      </c>
      <c r="X5" s="70">
        <v>19</v>
      </c>
      <c r="Y5" s="72" t="s">
        <v>434</v>
      </c>
    </row>
    <row r="6" spans="1:25" x14ac:dyDescent="0.2">
      <c r="A6" s="333" t="s">
        <v>349</v>
      </c>
      <c r="B6" s="333"/>
      <c r="C6" s="333"/>
      <c r="D6" s="333"/>
      <c r="E6" s="333"/>
      <c r="F6" s="333"/>
      <c r="G6" s="333"/>
      <c r="H6" s="333"/>
      <c r="I6" s="333"/>
      <c r="J6" s="333"/>
      <c r="K6" s="333"/>
      <c r="L6" s="333"/>
      <c r="M6" s="333"/>
      <c r="N6" s="334"/>
      <c r="O6" s="334"/>
      <c r="P6" s="334"/>
      <c r="Q6" s="334"/>
      <c r="R6" s="334"/>
      <c r="S6" s="334"/>
      <c r="T6" s="334"/>
      <c r="U6" s="334"/>
      <c r="V6" s="334"/>
      <c r="W6" s="334"/>
      <c r="X6" s="334"/>
      <c r="Y6" s="335"/>
    </row>
    <row r="7" spans="1:25" x14ac:dyDescent="0.2">
      <c r="A7" s="325" t="s">
        <v>350</v>
      </c>
      <c r="B7" s="325"/>
      <c r="C7" s="325"/>
      <c r="D7" s="325"/>
      <c r="E7" s="325"/>
      <c r="F7" s="325"/>
      <c r="G7" s="8">
        <v>1</v>
      </c>
      <c r="H7" s="73">
        <v>13657177</v>
      </c>
      <c r="I7" s="73">
        <v>0</v>
      </c>
      <c r="J7" s="73">
        <v>682859</v>
      </c>
      <c r="K7" s="73">
        <v>0</v>
      </c>
      <c r="L7" s="73">
        <v>0</v>
      </c>
      <c r="M7" s="73">
        <v>0</v>
      </c>
      <c r="N7" s="73">
        <v>2448653</v>
      </c>
      <c r="O7" s="73">
        <v>0</v>
      </c>
      <c r="P7" s="73">
        <v>2756148</v>
      </c>
      <c r="Q7" s="73">
        <v>0</v>
      </c>
      <c r="R7" s="73">
        <v>0</v>
      </c>
      <c r="S7" s="73">
        <v>0</v>
      </c>
      <c r="T7" s="73">
        <v>0</v>
      </c>
      <c r="U7" s="73">
        <v>51480158</v>
      </c>
      <c r="V7" s="73">
        <v>7183947</v>
      </c>
      <c r="W7" s="107">
        <f>H7+I7+J7+K7-L7+M7+N7+O7+P7+Q7+R7+U7+V7+S7+T7</f>
        <v>78208942</v>
      </c>
      <c r="X7" s="73">
        <v>-2877186</v>
      </c>
      <c r="Y7" s="107">
        <f>W7+X7</f>
        <v>75331756</v>
      </c>
    </row>
    <row r="8" spans="1:25" x14ac:dyDescent="0.2">
      <c r="A8" s="318" t="s">
        <v>351</v>
      </c>
      <c r="B8" s="318"/>
      <c r="C8" s="318"/>
      <c r="D8" s="318"/>
      <c r="E8" s="318"/>
      <c r="F8" s="318"/>
      <c r="G8" s="8">
        <v>2</v>
      </c>
      <c r="H8" s="73">
        <v>0</v>
      </c>
      <c r="I8" s="73">
        <v>0</v>
      </c>
      <c r="J8" s="73">
        <v>0</v>
      </c>
      <c r="K8" s="73">
        <v>0</v>
      </c>
      <c r="L8" s="73">
        <v>0</v>
      </c>
      <c r="M8" s="73">
        <v>0</v>
      </c>
      <c r="N8" s="73">
        <v>0</v>
      </c>
      <c r="O8" s="73">
        <v>0</v>
      </c>
      <c r="P8" s="73">
        <v>0</v>
      </c>
      <c r="Q8" s="73">
        <v>0</v>
      </c>
      <c r="R8" s="73">
        <v>0</v>
      </c>
      <c r="S8" s="73">
        <v>0</v>
      </c>
      <c r="T8" s="73">
        <v>0</v>
      </c>
      <c r="U8" s="73">
        <v>0</v>
      </c>
      <c r="V8" s="73">
        <v>0</v>
      </c>
      <c r="W8" s="107">
        <f t="shared" ref="W8:W9" si="0">H8+I8+J8+K8-L8+M8+N8+O8+P8+Q8+R8+U8+V8+S8+T8</f>
        <v>0</v>
      </c>
      <c r="X8" s="73">
        <v>0</v>
      </c>
      <c r="Y8" s="107">
        <f t="shared" ref="Y8:Y9" si="1">W8+X8</f>
        <v>0</v>
      </c>
    </row>
    <row r="9" spans="1:25" x14ac:dyDescent="0.2">
      <c r="A9" s="318" t="s">
        <v>352</v>
      </c>
      <c r="B9" s="318"/>
      <c r="C9" s="318"/>
      <c r="D9" s="318"/>
      <c r="E9" s="318"/>
      <c r="F9" s="318"/>
      <c r="G9" s="8">
        <v>3</v>
      </c>
      <c r="H9" s="73">
        <v>0</v>
      </c>
      <c r="I9" s="73">
        <v>0</v>
      </c>
      <c r="J9" s="73">
        <v>0</v>
      </c>
      <c r="K9" s="73">
        <v>0</v>
      </c>
      <c r="L9" s="73">
        <v>0</v>
      </c>
      <c r="M9" s="73">
        <v>0</v>
      </c>
      <c r="N9" s="73">
        <v>0</v>
      </c>
      <c r="O9" s="73">
        <v>0</v>
      </c>
      <c r="P9" s="73">
        <v>0</v>
      </c>
      <c r="Q9" s="73">
        <v>0</v>
      </c>
      <c r="R9" s="73">
        <v>0</v>
      </c>
      <c r="S9" s="73">
        <v>0</v>
      </c>
      <c r="T9" s="73">
        <v>0</v>
      </c>
      <c r="U9" s="73">
        <v>0</v>
      </c>
      <c r="V9" s="73">
        <v>0</v>
      </c>
      <c r="W9" s="107">
        <f t="shared" si="0"/>
        <v>0</v>
      </c>
      <c r="X9" s="73">
        <v>0</v>
      </c>
      <c r="Y9" s="107">
        <f t="shared" si="1"/>
        <v>0</v>
      </c>
    </row>
    <row r="10" spans="1:25" ht="22.5" customHeight="1" x14ac:dyDescent="0.2">
      <c r="A10" s="326" t="s">
        <v>353</v>
      </c>
      <c r="B10" s="326"/>
      <c r="C10" s="326"/>
      <c r="D10" s="326"/>
      <c r="E10" s="326"/>
      <c r="F10" s="326"/>
      <c r="G10" s="9">
        <v>4</v>
      </c>
      <c r="H10" s="108">
        <f>H7+H8+H9</f>
        <v>13657177</v>
      </c>
      <c r="I10" s="108">
        <f t="shared" ref="I10:Y10" si="2">I7+I8+I9</f>
        <v>0</v>
      </c>
      <c r="J10" s="108">
        <f t="shared" si="2"/>
        <v>682859</v>
      </c>
      <c r="K10" s="108">
        <f t="shared" si="2"/>
        <v>0</v>
      </c>
      <c r="L10" s="108">
        <f t="shared" si="2"/>
        <v>0</v>
      </c>
      <c r="M10" s="108">
        <f t="shared" si="2"/>
        <v>0</v>
      </c>
      <c r="N10" s="108">
        <f t="shared" si="2"/>
        <v>2448653</v>
      </c>
      <c r="O10" s="108">
        <f t="shared" si="2"/>
        <v>0</v>
      </c>
      <c r="P10" s="108">
        <f t="shared" si="2"/>
        <v>2756148</v>
      </c>
      <c r="Q10" s="108">
        <f t="shared" si="2"/>
        <v>0</v>
      </c>
      <c r="R10" s="108">
        <f t="shared" si="2"/>
        <v>0</v>
      </c>
      <c r="S10" s="108">
        <f t="shared" si="2"/>
        <v>0</v>
      </c>
      <c r="T10" s="108">
        <f t="shared" si="2"/>
        <v>0</v>
      </c>
      <c r="U10" s="108">
        <f t="shared" si="2"/>
        <v>51480158</v>
      </c>
      <c r="V10" s="108">
        <f t="shared" si="2"/>
        <v>7183947</v>
      </c>
      <c r="W10" s="108">
        <f t="shared" si="2"/>
        <v>78208942</v>
      </c>
      <c r="X10" s="108">
        <f t="shared" si="2"/>
        <v>-2877186</v>
      </c>
      <c r="Y10" s="108">
        <f t="shared" si="2"/>
        <v>75331756</v>
      </c>
    </row>
    <row r="11" spans="1:25" x14ac:dyDescent="0.2">
      <c r="A11" s="318" t="s">
        <v>354</v>
      </c>
      <c r="B11" s="318"/>
      <c r="C11" s="318"/>
      <c r="D11" s="318"/>
      <c r="E11" s="318"/>
      <c r="F11" s="318"/>
      <c r="G11" s="8">
        <v>5</v>
      </c>
      <c r="H11" s="109">
        <v>0</v>
      </c>
      <c r="I11" s="109">
        <v>0</v>
      </c>
      <c r="J11" s="109">
        <v>0</v>
      </c>
      <c r="K11" s="109">
        <v>0</v>
      </c>
      <c r="L11" s="109">
        <v>0</v>
      </c>
      <c r="M11" s="109">
        <v>0</v>
      </c>
      <c r="N11" s="109">
        <v>0</v>
      </c>
      <c r="O11" s="109">
        <v>0</v>
      </c>
      <c r="P11" s="109">
        <v>0</v>
      </c>
      <c r="Q11" s="109">
        <v>0</v>
      </c>
      <c r="R11" s="109">
        <v>0</v>
      </c>
      <c r="S11" s="109">
        <v>0</v>
      </c>
      <c r="T11" s="109">
        <v>0</v>
      </c>
      <c r="U11" s="109">
        <v>0</v>
      </c>
      <c r="V11" s="73">
        <v>7248689</v>
      </c>
      <c r="W11" s="107">
        <f t="shared" ref="W11:W29" si="3">H11+I11+J11+K11-L11+M11+N11+O11+P11+Q11+R11+U11+V11+S11+T11</f>
        <v>7248689</v>
      </c>
      <c r="X11" s="73">
        <v>6659</v>
      </c>
      <c r="Y11" s="107">
        <f t="shared" ref="Y11:Y29" si="4">W11+X11</f>
        <v>7255348</v>
      </c>
    </row>
    <row r="12" spans="1:25" x14ac:dyDescent="0.2">
      <c r="A12" s="318" t="s">
        <v>355</v>
      </c>
      <c r="B12" s="318"/>
      <c r="C12" s="318"/>
      <c r="D12" s="318"/>
      <c r="E12" s="318"/>
      <c r="F12" s="318"/>
      <c r="G12" s="8">
        <v>6</v>
      </c>
      <c r="H12" s="109">
        <v>0</v>
      </c>
      <c r="I12" s="109">
        <v>0</v>
      </c>
      <c r="J12" s="109">
        <v>0</v>
      </c>
      <c r="K12" s="109">
        <v>0</v>
      </c>
      <c r="L12" s="109">
        <v>0</v>
      </c>
      <c r="M12" s="109">
        <v>0</v>
      </c>
      <c r="N12" s="73">
        <v>0</v>
      </c>
      <c r="O12" s="109">
        <v>0</v>
      </c>
      <c r="P12" s="109">
        <v>0</v>
      </c>
      <c r="Q12" s="109">
        <v>0</v>
      </c>
      <c r="R12" s="109">
        <v>0</v>
      </c>
      <c r="S12" s="109">
        <v>0</v>
      </c>
      <c r="T12" s="109">
        <v>0</v>
      </c>
      <c r="U12" s="109">
        <v>0</v>
      </c>
      <c r="V12" s="109">
        <v>0</v>
      </c>
      <c r="W12" s="107">
        <f t="shared" si="3"/>
        <v>0</v>
      </c>
      <c r="X12" s="73"/>
      <c r="Y12" s="107">
        <f t="shared" si="4"/>
        <v>0</v>
      </c>
    </row>
    <row r="13" spans="1:25" ht="26.25" customHeight="1" x14ac:dyDescent="0.2">
      <c r="A13" s="318" t="s">
        <v>356</v>
      </c>
      <c r="B13" s="318"/>
      <c r="C13" s="318"/>
      <c r="D13" s="318"/>
      <c r="E13" s="318"/>
      <c r="F13" s="318"/>
      <c r="G13" s="8">
        <v>7</v>
      </c>
      <c r="H13" s="109">
        <v>0</v>
      </c>
      <c r="I13" s="109">
        <v>0</v>
      </c>
      <c r="J13" s="109">
        <v>0</v>
      </c>
      <c r="K13" s="109">
        <v>0</v>
      </c>
      <c r="L13" s="109">
        <v>0</v>
      </c>
      <c r="M13" s="109">
        <v>0</v>
      </c>
      <c r="N13" s="109">
        <v>0</v>
      </c>
      <c r="O13" s="73">
        <v>0</v>
      </c>
      <c r="P13" s="109">
        <v>0</v>
      </c>
      <c r="Q13" s="109">
        <v>0</v>
      </c>
      <c r="R13" s="109">
        <v>0</v>
      </c>
      <c r="S13" s="109">
        <v>0</v>
      </c>
      <c r="T13" s="109">
        <v>0</v>
      </c>
      <c r="U13" s="73">
        <v>0</v>
      </c>
      <c r="V13" s="73">
        <v>0</v>
      </c>
      <c r="W13" s="107">
        <f t="shared" si="3"/>
        <v>0</v>
      </c>
      <c r="X13" s="73">
        <v>0</v>
      </c>
      <c r="Y13" s="107">
        <f t="shared" si="4"/>
        <v>0</v>
      </c>
    </row>
    <row r="14" spans="1:25" ht="29.25" customHeight="1" x14ac:dyDescent="0.2">
      <c r="A14" s="318" t="s">
        <v>436</v>
      </c>
      <c r="B14" s="318"/>
      <c r="C14" s="318"/>
      <c r="D14" s="318"/>
      <c r="E14" s="318"/>
      <c r="F14" s="318"/>
      <c r="G14" s="8">
        <v>8</v>
      </c>
      <c r="H14" s="109">
        <v>0</v>
      </c>
      <c r="I14" s="109">
        <v>0</v>
      </c>
      <c r="J14" s="109">
        <v>0</v>
      </c>
      <c r="K14" s="109">
        <v>0</v>
      </c>
      <c r="L14" s="109">
        <v>0</v>
      </c>
      <c r="M14" s="109">
        <v>0</v>
      </c>
      <c r="N14" s="109">
        <v>0</v>
      </c>
      <c r="O14" s="109">
        <v>0</v>
      </c>
      <c r="P14" s="73">
        <v>113077</v>
      </c>
      <c r="Q14" s="109">
        <v>0</v>
      </c>
      <c r="R14" s="109">
        <v>0</v>
      </c>
      <c r="S14" s="109">
        <v>0</v>
      </c>
      <c r="T14" s="109">
        <v>0</v>
      </c>
      <c r="U14" s="73">
        <v>0</v>
      </c>
      <c r="V14" s="73">
        <v>0</v>
      </c>
      <c r="W14" s="107">
        <f t="shared" si="3"/>
        <v>113077</v>
      </c>
      <c r="X14" s="73">
        <v>0</v>
      </c>
      <c r="Y14" s="107">
        <f t="shared" si="4"/>
        <v>113077</v>
      </c>
    </row>
    <row r="15" spans="1:25" x14ac:dyDescent="0.2">
      <c r="A15" s="318" t="s">
        <v>357</v>
      </c>
      <c r="B15" s="318"/>
      <c r="C15" s="318"/>
      <c r="D15" s="318"/>
      <c r="E15" s="318"/>
      <c r="F15" s="318"/>
      <c r="G15" s="8">
        <v>9</v>
      </c>
      <c r="H15" s="109">
        <v>0</v>
      </c>
      <c r="I15" s="109">
        <v>0</v>
      </c>
      <c r="J15" s="109">
        <v>0</v>
      </c>
      <c r="K15" s="109">
        <v>0</v>
      </c>
      <c r="L15" s="109">
        <v>0</v>
      </c>
      <c r="M15" s="109">
        <v>0</v>
      </c>
      <c r="N15" s="109">
        <v>0</v>
      </c>
      <c r="O15" s="109">
        <v>0</v>
      </c>
      <c r="P15" s="109">
        <v>0</v>
      </c>
      <c r="Q15" s="73">
        <v>0</v>
      </c>
      <c r="R15" s="109">
        <v>0</v>
      </c>
      <c r="S15" s="109"/>
      <c r="T15" s="109"/>
      <c r="U15" s="73">
        <v>0</v>
      </c>
      <c r="V15" s="73">
        <v>0</v>
      </c>
      <c r="W15" s="107">
        <f t="shared" si="3"/>
        <v>0</v>
      </c>
      <c r="X15" s="73">
        <v>0</v>
      </c>
      <c r="Y15" s="107">
        <f t="shared" si="4"/>
        <v>0</v>
      </c>
    </row>
    <row r="16" spans="1:25" ht="28.5" customHeight="1" x14ac:dyDescent="0.2">
      <c r="A16" s="318" t="s">
        <v>358</v>
      </c>
      <c r="B16" s="318"/>
      <c r="C16" s="318"/>
      <c r="D16" s="318"/>
      <c r="E16" s="318"/>
      <c r="F16" s="318"/>
      <c r="G16" s="8">
        <v>10</v>
      </c>
      <c r="H16" s="109">
        <v>0</v>
      </c>
      <c r="I16" s="109">
        <v>0</v>
      </c>
      <c r="J16" s="109">
        <v>0</v>
      </c>
      <c r="K16" s="109">
        <v>0</v>
      </c>
      <c r="L16" s="109">
        <v>0</v>
      </c>
      <c r="M16" s="109">
        <v>0</v>
      </c>
      <c r="N16" s="109">
        <v>0</v>
      </c>
      <c r="O16" s="109">
        <v>0</v>
      </c>
      <c r="P16" s="109">
        <v>0</v>
      </c>
      <c r="Q16" s="109">
        <v>0</v>
      </c>
      <c r="R16" s="73">
        <v>0</v>
      </c>
      <c r="S16" s="73">
        <v>0</v>
      </c>
      <c r="T16" s="73">
        <v>0</v>
      </c>
      <c r="U16" s="73">
        <v>0</v>
      </c>
      <c r="V16" s="73">
        <v>0</v>
      </c>
      <c r="W16" s="107">
        <f t="shared" si="3"/>
        <v>0</v>
      </c>
      <c r="X16" s="73">
        <v>0</v>
      </c>
      <c r="Y16" s="107">
        <f t="shared" si="4"/>
        <v>0</v>
      </c>
    </row>
    <row r="17" spans="1:25" ht="23.25" customHeight="1" x14ac:dyDescent="0.2">
      <c r="A17" s="318" t="s">
        <v>359</v>
      </c>
      <c r="B17" s="318"/>
      <c r="C17" s="318"/>
      <c r="D17" s="318"/>
      <c r="E17" s="318"/>
      <c r="F17" s="318"/>
      <c r="G17" s="8">
        <v>11</v>
      </c>
      <c r="H17" s="109">
        <v>0</v>
      </c>
      <c r="I17" s="109">
        <v>0</v>
      </c>
      <c r="J17" s="109">
        <v>0</v>
      </c>
      <c r="K17" s="109">
        <v>0</v>
      </c>
      <c r="L17" s="109">
        <v>0</v>
      </c>
      <c r="M17" s="109">
        <v>0</v>
      </c>
      <c r="N17" s="73">
        <v>0</v>
      </c>
      <c r="O17" s="73">
        <v>0</v>
      </c>
      <c r="P17" s="73">
        <v>0</v>
      </c>
      <c r="Q17" s="73">
        <v>0</v>
      </c>
      <c r="R17" s="73">
        <v>0</v>
      </c>
      <c r="S17" s="73">
        <v>0</v>
      </c>
      <c r="T17" s="73">
        <v>0</v>
      </c>
      <c r="U17" s="73">
        <v>0</v>
      </c>
      <c r="V17" s="73">
        <v>0</v>
      </c>
      <c r="W17" s="107">
        <f t="shared" si="3"/>
        <v>0</v>
      </c>
      <c r="X17" s="73">
        <v>0</v>
      </c>
      <c r="Y17" s="107">
        <f t="shared" si="4"/>
        <v>0</v>
      </c>
    </row>
    <row r="18" spans="1:25" x14ac:dyDescent="0.2">
      <c r="A18" s="318" t="s">
        <v>360</v>
      </c>
      <c r="B18" s="318"/>
      <c r="C18" s="318"/>
      <c r="D18" s="318"/>
      <c r="E18" s="318"/>
      <c r="F18" s="318"/>
      <c r="G18" s="8">
        <v>12</v>
      </c>
      <c r="H18" s="109">
        <v>0</v>
      </c>
      <c r="I18" s="109">
        <v>0</v>
      </c>
      <c r="J18" s="109">
        <v>0</v>
      </c>
      <c r="K18" s="109">
        <v>0</v>
      </c>
      <c r="L18" s="109">
        <v>0</v>
      </c>
      <c r="M18" s="109">
        <v>0</v>
      </c>
      <c r="N18" s="73">
        <v>0</v>
      </c>
      <c r="O18" s="73">
        <v>0</v>
      </c>
      <c r="P18" s="73">
        <v>0</v>
      </c>
      <c r="Q18" s="73">
        <v>0</v>
      </c>
      <c r="R18" s="73">
        <v>0</v>
      </c>
      <c r="S18" s="73">
        <v>0</v>
      </c>
      <c r="T18" s="73">
        <v>0</v>
      </c>
      <c r="U18" s="73">
        <v>0</v>
      </c>
      <c r="V18" s="73">
        <v>0</v>
      </c>
      <c r="W18" s="107">
        <f t="shared" si="3"/>
        <v>0</v>
      </c>
      <c r="X18" s="73">
        <v>0</v>
      </c>
      <c r="Y18" s="107">
        <f t="shared" si="4"/>
        <v>0</v>
      </c>
    </row>
    <row r="19" spans="1:25" x14ac:dyDescent="0.2">
      <c r="A19" s="318" t="s">
        <v>361</v>
      </c>
      <c r="B19" s="318"/>
      <c r="C19" s="318"/>
      <c r="D19" s="318"/>
      <c r="E19" s="318"/>
      <c r="F19" s="318"/>
      <c r="G19" s="8">
        <v>13</v>
      </c>
      <c r="H19" s="73">
        <v>0</v>
      </c>
      <c r="I19" s="73">
        <v>0</v>
      </c>
      <c r="J19" s="73">
        <v>0</v>
      </c>
      <c r="K19" s="73">
        <v>0</v>
      </c>
      <c r="L19" s="73">
        <v>0</v>
      </c>
      <c r="M19" s="73">
        <v>0</v>
      </c>
      <c r="N19" s="73">
        <v>114728</v>
      </c>
      <c r="O19" s="73">
        <v>0</v>
      </c>
      <c r="P19" s="73">
        <v>0</v>
      </c>
      <c r="Q19" s="73">
        <v>0</v>
      </c>
      <c r="R19" s="73">
        <v>0</v>
      </c>
      <c r="S19" s="73">
        <v>0</v>
      </c>
      <c r="T19" s="73">
        <v>0</v>
      </c>
      <c r="U19" s="73">
        <v>-24410</v>
      </c>
      <c r="V19" s="73">
        <v>0</v>
      </c>
      <c r="W19" s="107">
        <f t="shared" si="3"/>
        <v>90318</v>
      </c>
      <c r="X19" s="73">
        <v>-994762</v>
      </c>
      <c r="Y19" s="107">
        <f t="shared" si="4"/>
        <v>-904444</v>
      </c>
    </row>
    <row r="20" spans="1:25" x14ac:dyDescent="0.2">
      <c r="A20" s="318" t="s">
        <v>362</v>
      </c>
      <c r="B20" s="318"/>
      <c r="C20" s="318"/>
      <c r="D20" s="318"/>
      <c r="E20" s="318"/>
      <c r="F20" s="318"/>
      <c r="G20" s="8">
        <v>14</v>
      </c>
      <c r="H20" s="109">
        <v>0</v>
      </c>
      <c r="I20" s="109">
        <v>0</v>
      </c>
      <c r="J20" s="109">
        <v>0</v>
      </c>
      <c r="K20" s="109">
        <v>0</v>
      </c>
      <c r="L20" s="109">
        <v>0</v>
      </c>
      <c r="M20" s="109">
        <v>0</v>
      </c>
      <c r="N20" s="73">
        <v>0</v>
      </c>
      <c r="O20" s="73">
        <v>0</v>
      </c>
      <c r="P20" s="73">
        <v>0</v>
      </c>
      <c r="Q20" s="73">
        <v>0</v>
      </c>
      <c r="R20" s="73">
        <v>0</v>
      </c>
      <c r="S20" s="73">
        <v>0</v>
      </c>
      <c r="T20" s="73">
        <v>0</v>
      </c>
      <c r="U20" s="73">
        <v>0</v>
      </c>
      <c r="V20" s="73">
        <v>0</v>
      </c>
      <c r="W20" s="107">
        <f t="shared" si="3"/>
        <v>0</v>
      </c>
      <c r="X20" s="73">
        <v>0</v>
      </c>
      <c r="Y20" s="107">
        <f t="shared" si="4"/>
        <v>0</v>
      </c>
    </row>
    <row r="21" spans="1:25" ht="30.75" customHeight="1" x14ac:dyDescent="0.2">
      <c r="A21" s="318" t="s">
        <v>363</v>
      </c>
      <c r="B21" s="318"/>
      <c r="C21" s="318"/>
      <c r="D21" s="318"/>
      <c r="E21" s="318"/>
      <c r="F21" s="318"/>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7">
        <f t="shared" si="3"/>
        <v>0</v>
      </c>
      <c r="X21" s="73">
        <v>0</v>
      </c>
      <c r="Y21" s="107">
        <f t="shared" si="4"/>
        <v>0</v>
      </c>
    </row>
    <row r="22" spans="1:25" ht="28.5" customHeight="1" x14ac:dyDescent="0.2">
      <c r="A22" s="318" t="s">
        <v>437</v>
      </c>
      <c r="B22" s="318"/>
      <c r="C22" s="318"/>
      <c r="D22" s="318"/>
      <c r="E22" s="318"/>
      <c r="F22" s="318"/>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7">
        <f t="shared" si="3"/>
        <v>0</v>
      </c>
      <c r="X22" s="73">
        <v>0</v>
      </c>
      <c r="Y22" s="107">
        <f t="shared" si="4"/>
        <v>0</v>
      </c>
    </row>
    <row r="23" spans="1:25" ht="26.25" customHeight="1" x14ac:dyDescent="0.2">
      <c r="A23" s="318" t="s">
        <v>438</v>
      </c>
      <c r="B23" s="318"/>
      <c r="C23" s="318"/>
      <c r="D23" s="318"/>
      <c r="E23" s="318"/>
      <c r="F23" s="318"/>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7">
        <f t="shared" si="3"/>
        <v>0</v>
      </c>
      <c r="X23" s="73">
        <v>0</v>
      </c>
      <c r="Y23" s="107">
        <f t="shared" si="4"/>
        <v>0</v>
      </c>
    </row>
    <row r="24" spans="1:25" x14ac:dyDescent="0.2">
      <c r="A24" s="318" t="s">
        <v>364</v>
      </c>
      <c r="B24" s="318"/>
      <c r="C24" s="318"/>
      <c r="D24" s="318"/>
      <c r="E24" s="318"/>
      <c r="F24" s="318"/>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7">
        <f t="shared" si="3"/>
        <v>0</v>
      </c>
      <c r="X24" s="73">
        <v>0</v>
      </c>
      <c r="Y24" s="107">
        <f t="shared" si="4"/>
        <v>0</v>
      </c>
    </row>
    <row r="25" spans="1:25" x14ac:dyDescent="0.2">
      <c r="A25" s="318" t="s">
        <v>439</v>
      </c>
      <c r="B25" s="318"/>
      <c r="C25" s="318"/>
      <c r="D25" s="318"/>
      <c r="E25" s="318"/>
      <c r="F25" s="318"/>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7">
        <f t="shared" si="3"/>
        <v>0</v>
      </c>
      <c r="X25" s="73">
        <v>0</v>
      </c>
      <c r="Y25" s="107">
        <f t="shared" si="4"/>
        <v>0</v>
      </c>
    </row>
    <row r="26" spans="1:25" x14ac:dyDescent="0.2">
      <c r="A26" s="318" t="s">
        <v>440</v>
      </c>
      <c r="B26" s="318"/>
      <c r="C26" s="318"/>
      <c r="D26" s="318"/>
      <c r="E26" s="318"/>
      <c r="F26" s="318"/>
      <c r="G26" s="8">
        <v>20</v>
      </c>
      <c r="H26" s="73">
        <v>0</v>
      </c>
      <c r="I26" s="73">
        <v>0</v>
      </c>
      <c r="J26" s="73">
        <v>0</v>
      </c>
      <c r="K26" s="73">
        <v>0</v>
      </c>
      <c r="L26" s="73">
        <v>0</v>
      </c>
      <c r="M26" s="73">
        <v>0</v>
      </c>
      <c r="N26" s="73">
        <v>0</v>
      </c>
      <c r="O26" s="73">
        <v>0</v>
      </c>
      <c r="P26" s="73">
        <v>0</v>
      </c>
      <c r="Q26" s="73">
        <v>0</v>
      </c>
      <c r="R26" s="73">
        <v>0</v>
      </c>
      <c r="S26" s="73">
        <v>0</v>
      </c>
      <c r="T26" s="73">
        <v>0</v>
      </c>
      <c r="U26" s="73">
        <v>0</v>
      </c>
      <c r="V26" s="73">
        <v>0</v>
      </c>
      <c r="W26" s="107">
        <f t="shared" si="3"/>
        <v>0</v>
      </c>
      <c r="X26" s="73">
        <v>0</v>
      </c>
      <c r="Y26" s="107">
        <f t="shared" si="4"/>
        <v>0</v>
      </c>
    </row>
    <row r="27" spans="1:25" x14ac:dyDescent="0.2">
      <c r="A27" s="318" t="s">
        <v>441</v>
      </c>
      <c r="B27" s="318"/>
      <c r="C27" s="318"/>
      <c r="D27" s="318"/>
      <c r="E27" s="318"/>
      <c r="F27" s="318"/>
      <c r="G27" s="8">
        <v>21</v>
      </c>
      <c r="H27" s="73">
        <v>0</v>
      </c>
      <c r="I27" s="73">
        <v>0</v>
      </c>
      <c r="J27" s="73">
        <v>0</v>
      </c>
      <c r="K27" s="73">
        <v>0</v>
      </c>
      <c r="L27" s="73">
        <v>0</v>
      </c>
      <c r="M27" s="73">
        <v>0</v>
      </c>
      <c r="N27" s="73">
        <v>0</v>
      </c>
      <c r="O27" s="73">
        <v>0</v>
      </c>
      <c r="P27" s="73">
        <v>0</v>
      </c>
      <c r="Q27" s="73">
        <v>0</v>
      </c>
      <c r="R27" s="73">
        <v>0</v>
      </c>
      <c r="S27" s="73">
        <v>0</v>
      </c>
      <c r="T27" s="73">
        <v>0</v>
      </c>
      <c r="U27" s="73">
        <v>-122526</v>
      </c>
      <c r="V27" s="73">
        <v>0</v>
      </c>
      <c r="W27" s="107">
        <f t="shared" si="3"/>
        <v>-122526</v>
      </c>
      <c r="X27" s="73">
        <v>0</v>
      </c>
      <c r="Y27" s="107">
        <f t="shared" si="4"/>
        <v>-122526</v>
      </c>
    </row>
    <row r="28" spans="1:25" ht="30" customHeight="1" x14ac:dyDescent="0.2">
      <c r="A28" s="318" t="s">
        <v>442</v>
      </c>
      <c r="B28" s="318"/>
      <c r="C28" s="318"/>
      <c r="D28" s="318"/>
      <c r="E28" s="318"/>
      <c r="F28" s="318"/>
      <c r="G28" s="8">
        <v>22</v>
      </c>
      <c r="H28" s="73">
        <v>0</v>
      </c>
      <c r="I28" s="73">
        <v>0</v>
      </c>
      <c r="J28" s="73">
        <v>0</v>
      </c>
      <c r="K28" s="73">
        <v>0</v>
      </c>
      <c r="L28" s="73">
        <v>0</v>
      </c>
      <c r="M28" s="73">
        <v>0</v>
      </c>
      <c r="N28" s="73">
        <v>-114727</v>
      </c>
      <c r="O28" s="73">
        <v>0</v>
      </c>
      <c r="P28" s="73">
        <v>0</v>
      </c>
      <c r="Q28" s="73">
        <v>0</v>
      </c>
      <c r="R28" s="73">
        <v>0</v>
      </c>
      <c r="S28" s="73">
        <v>0</v>
      </c>
      <c r="T28" s="73">
        <v>0</v>
      </c>
      <c r="U28" s="73">
        <v>7183947</v>
      </c>
      <c r="V28" s="73">
        <v>-7183947</v>
      </c>
      <c r="W28" s="107">
        <f t="shared" si="3"/>
        <v>-114727</v>
      </c>
      <c r="X28" s="73">
        <v>0</v>
      </c>
      <c r="Y28" s="107">
        <f t="shared" si="4"/>
        <v>-114727</v>
      </c>
    </row>
    <row r="29" spans="1:25" ht="30" customHeight="1" x14ac:dyDescent="0.2">
      <c r="A29" s="318" t="s">
        <v>443</v>
      </c>
      <c r="B29" s="318"/>
      <c r="C29" s="318"/>
      <c r="D29" s="318"/>
      <c r="E29" s="318"/>
      <c r="F29" s="318"/>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7">
        <f t="shared" si="3"/>
        <v>0</v>
      </c>
      <c r="X29" s="73">
        <v>0</v>
      </c>
      <c r="Y29" s="107">
        <f t="shared" si="4"/>
        <v>0</v>
      </c>
    </row>
    <row r="30" spans="1:25" ht="27.75" customHeight="1" x14ac:dyDescent="0.2">
      <c r="A30" s="319" t="s">
        <v>444</v>
      </c>
      <c r="B30" s="319"/>
      <c r="C30" s="319"/>
      <c r="D30" s="319"/>
      <c r="E30" s="319"/>
      <c r="F30" s="319"/>
      <c r="G30" s="10">
        <v>24</v>
      </c>
      <c r="H30" s="110">
        <f>SUM(H10:H29)</f>
        <v>13657177</v>
      </c>
      <c r="I30" s="110">
        <f t="shared" ref="I30:Y30" si="5">SUM(I10:I29)</f>
        <v>0</v>
      </c>
      <c r="J30" s="110">
        <f t="shared" si="5"/>
        <v>682859</v>
      </c>
      <c r="K30" s="110">
        <f t="shared" si="5"/>
        <v>0</v>
      </c>
      <c r="L30" s="110">
        <f t="shared" si="5"/>
        <v>0</v>
      </c>
      <c r="M30" s="110">
        <f t="shared" si="5"/>
        <v>0</v>
      </c>
      <c r="N30" s="110">
        <f t="shared" si="5"/>
        <v>2448654</v>
      </c>
      <c r="O30" s="110">
        <f t="shared" si="5"/>
        <v>0</v>
      </c>
      <c r="P30" s="110">
        <f t="shared" si="5"/>
        <v>2869225</v>
      </c>
      <c r="Q30" s="110">
        <f t="shared" si="5"/>
        <v>0</v>
      </c>
      <c r="R30" s="110">
        <f t="shared" si="5"/>
        <v>0</v>
      </c>
      <c r="S30" s="110">
        <f t="shared" si="5"/>
        <v>0</v>
      </c>
      <c r="T30" s="110">
        <f t="shared" si="5"/>
        <v>0</v>
      </c>
      <c r="U30" s="110">
        <f t="shared" si="5"/>
        <v>58517169</v>
      </c>
      <c r="V30" s="110">
        <f t="shared" si="5"/>
        <v>7248689</v>
      </c>
      <c r="W30" s="110">
        <f t="shared" si="5"/>
        <v>85423773</v>
      </c>
      <c r="X30" s="110">
        <f t="shared" si="5"/>
        <v>-3865289</v>
      </c>
      <c r="Y30" s="110">
        <f t="shared" si="5"/>
        <v>81558484</v>
      </c>
    </row>
    <row r="31" spans="1:25" x14ac:dyDescent="0.2">
      <c r="A31" s="320" t="s">
        <v>365</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
      <c r="A32" s="322" t="s">
        <v>445</v>
      </c>
      <c r="B32" s="316"/>
      <c r="C32" s="316"/>
      <c r="D32" s="316"/>
      <c r="E32" s="316"/>
      <c r="F32" s="316"/>
      <c r="G32" s="9">
        <v>25</v>
      </c>
      <c r="H32" s="108">
        <f>SUM(H12:H20)</f>
        <v>0</v>
      </c>
      <c r="I32" s="108">
        <f t="shared" ref="I32:Y32" si="6">SUM(I12:I20)</f>
        <v>0</v>
      </c>
      <c r="J32" s="108">
        <f t="shared" si="6"/>
        <v>0</v>
      </c>
      <c r="K32" s="108">
        <f t="shared" si="6"/>
        <v>0</v>
      </c>
      <c r="L32" s="108">
        <f t="shared" si="6"/>
        <v>0</v>
      </c>
      <c r="M32" s="108">
        <f t="shared" si="6"/>
        <v>0</v>
      </c>
      <c r="N32" s="108">
        <f t="shared" si="6"/>
        <v>114728</v>
      </c>
      <c r="O32" s="108">
        <f t="shared" si="6"/>
        <v>0</v>
      </c>
      <c r="P32" s="108">
        <f t="shared" si="6"/>
        <v>113077</v>
      </c>
      <c r="Q32" s="108">
        <f t="shared" si="6"/>
        <v>0</v>
      </c>
      <c r="R32" s="108">
        <f t="shared" si="6"/>
        <v>0</v>
      </c>
      <c r="S32" s="108">
        <f t="shared" si="6"/>
        <v>0</v>
      </c>
      <c r="T32" s="108">
        <f t="shared" si="6"/>
        <v>0</v>
      </c>
      <c r="U32" s="108">
        <f t="shared" si="6"/>
        <v>-24410</v>
      </c>
      <c r="V32" s="108">
        <f t="shared" si="6"/>
        <v>0</v>
      </c>
      <c r="W32" s="108">
        <f t="shared" si="6"/>
        <v>203395</v>
      </c>
      <c r="X32" s="108">
        <f t="shared" si="6"/>
        <v>-994762</v>
      </c>
      <c r="Y32" s="108">
        <f t="shared" si="6"/>
        <v>-791367</v>
      </c>
    </row>
    <row r="33" spans="1:25" ht="31.5" customHeight="1" x14ac:dyDescent="0.2">
      <c r="A33" s="322" t="s">
        <v>446</v>
      </c>
      <c r="B33" s="316"/>
      <c r="C33" s="316"/>
      <c r="D33" s="316"/>
      <c r="E33" s="316"/>
      <c r="F33" s="316"/>
      <c r="G33" s="9">
        <v>26</v>
      </c>
      <c r="H33" s="108">
        <f>H11+H32</f>
        <v>0</v>
      </c>
      <c r="I33" s="108">
        <f t="shared" ref="I33:Y33" si="7">I11+I32</f>
        <v>0</v>
      </c>
      <c r="J33" s="108">
        <f t="shared" si="7"/>
        <v>0</v>
      </c>
      <c r="K33" s="108">
        <f t="shared" si="7"/>
        <v>0</v>
      </c>
      <c r="L33" s="108">
        <f t="shared" si="7"/>
        <v>0</v>
      </c>
      <c r="M33" s="108">
        <f t="shared" si="7"/>
        <v>0</v>
      </c>
      <c r="N33" s="108">
        <f t="shared" si="7"/>
        <v>114728</v>
      </c>
      <c r="O33" s="108">
        <f t="shared" si="7"/>
        <v>0</v>
      </c>
      <c r="P33" s="108">
        <f t="shared" si="7"/>
        <v>113077</v>
      </c>
      <c r="Q33" s="108">
        <f t="shared" si="7"/>
        <v>0</v>
      </c>
      <c r="R33" s="108">
        <f t="shared" si="7"/>
        <v>0</v>
      </c>
      <c r="S33" s="108">
        <f t="shared" si="7"/>
        <v>0</v>
      </c>
      <c r="T33" s="108">
        <f t="shared" si="7"/>
        <v>0</v>
      </c>
      <c r="U33" s="108">
        <f t="shared" si="7"/>
        <v>-24410</v>
      </c>
      <c r="V33" s="108">
        <f t="shared" si="7"/>
        <v>7248689</v>
      </c>
      <c r="W33" s="108">
        <f t="shared" si="7"/>
        <v>7452084</v>
      </c>
      <c r="X33" s="108">
        <f t="shared" si="7"/>
        <v>-988103</v>
      </c>
      <c r="Y33" s="108">
        <f t="shared" si="7"/>
        <v>6463981</v>
      </c>
    </row>
    <row r="34" spans="1:25" ht="30.75" customHeight="1" x14ac:dyDescent="0.2">
      <c r="A34" s="323" t="s">
        <v>447</v>
      </c>
      <c r="B34" s="317"/>
      <c r="C34" s="317"/>
      <c r="D34" s="317"/>
      <c r="E34" s="317"/>
      <c r="F34" s="317"/>
      <c r="G34" s="9">
        <v>27</v>
      </c>
      <c r="H34" s="110">
        <f>SUM(H21:H29)</f>
        <v>0</v>
      </c>
      <c r="I34" s="110">
        <f t="shared" ref="I34:Y34" si="8">SUM(I21:I29)</f>
        <v>0</v>
      </c>
      <c r="J34" s="110">
        <f t="shared" si="8"/>
        <v>0</v>
      </c>
      <c r="K34" s="110">
        <f t="shared" si="8"/>
        <v>0</v>
      </c>
      <c r="L34" s="110">
        <f t="shared" si="8"/>
        <v>0</v>
      </c>
      <c r="M34" s="110">
        <f t="shared" si="8"/>
        <v>0</v>
      </c>
      <c r="N34" s="110">
        <f t="shared" si="8"/>
        <v>-114727</v>
      </c>
      <c r="O34" s="110">
        <f t="shared" si="8"/>
        <v>0</v>
      </c>
      <c r="P34" s="110">
        <f t="shared" si="8"/>
        <v>0</v>
      </c>
      <c r="Q34" s="110">
        <f t="shared" si="8"/>
        <v>0</v>
      </c>
      <c r="R34" s="110">
        <f t="shared" si="8"/>
        <v>0</v>
      </c>
      <c r="S34" s="110">
        <f t="shared" si="8"/>
        <v>0</v>
      </c>
      <c r="T34" s="110">
        <f t="shared" si="8"/>
        <v>0</v>
      </c>
      <c r="U34" s="110">
        <f t="shared" si="8"/>
        <v>7061421</v>
      </c>
      <c r="V34" s="110">
        <f t="shared" si="8"/>
        <v>-7183947</v>
      </c>
      <c r="W34" s="110">
        <f t="shared" si="8"/>
        <v>-237253</v>
      </c>
      <c r="X34" s="110">
        <f t="shared" si="8"/>
        <v>0</v>
      </c>
      <c r="Y34" s="110">
        <f t="shared" si="8"/>
        <v>-237253</v>
      </c>
    </row>
    <row r="35" spans="1:25" x14ac:dyDescent="0.2">
      <c r="A35" s="320" t="s">
        <v>366</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x14ac:dyDescent="0.2">
      <c r="A36" s="325" t="s">
        <v>367</v>
      </c>
      <c r="B36" s="325"/>
      <c r="C36" s="325"/>
      <c r="D36" s="325"/>
      <c r="E36" s="325"/>
      <c r="F36" s="325"/>
      <c r="G36" s="8">
        <v>28</v>
      </c>
      <c r="H36" s="73">
        <v>13657177</v>
      </c>
      <c r="I36" s="73">
        <v>0</v>
      </c>
      <c r="J36" s="73">
        <v>682859</v>
      </c>
      <c r="K36" s="73">
        <v>0</v>
      </c>
      <c r="L36" s="73">
        <v>0</v>
      </c>
      <c r="M36" s="73">
        <v>0</v>
      </c>
      <c r="N36" s="73">
        <v>2563381</v>
      </c>
      <c r="O36" s="73">
        <v>0</v>
      </c>
      <c r="P36" s="73">
        <v>2869225</v>
      </c>
      <c r="Q36" s="73">
        <v>0</v>
      </c>
      <c r="R36" s="73">
        <v>0</v>
      </c>
      <c r="S36" s="73">
        <v>0</v>
      </c>
      <c r="T36" s="73">
        <v>0</v>
      </c>
      <c r="U36" s="73">
        <v>58517169</v>
      </c>
      <c r="V36" s="73">
        <v>7248689</v>
      </c>
      <c r="W36" s="107">
        <f>H36+I36+J36+K36-L36+M36+N36+O36+P36+Q36+R36+U36+V36+S36+T36</f>
        <v>85538500</v>
      </c>
      <c r="X36" s="73">
        <v>-3865289</v>
      </c>
      <c r="Y36" s="107">
        <f t="shared" ref="Y36:Y38" si="9">W36+X36</f>
        <v>81673211</v>
      </c>
    </row>
    <row r="37" spans="1:25" x14ac:dyDescent="0.2">
      <c r="A37" s="318" t="s">
        <v>368</v>
      </c>
      <c r="B37" s="318"/>
      <c r="C37" s="318"/>
      <c r="D37" s="318"/>
      <c r="E37" s="318"/>
      <c r="F37" s="318"/>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7">
        <f>H37+I37+J37+K37-L37+M37+N37+O37+P37+Q37+R37+U37+V37</f>
        <v>0</v>
      </c>
      <c r="X37" s="73">
        <v>0</v>
      </c>
      <c r="Y37" s="107">
        <f t="shared" si="9"/>
        <v>0</v>
      </c>
    </row>
    <row r="38" spans="1:25" x14ac:dyDescent="0.2">
      <c r="A38" s="318" t="s">
        <v>369</v>
      </c>
      <c r="B38" s="318"/>
      <c r="C38" s="318"/>
      <c r="D38" s="318"/>
      <c r="E38" s="318"/>
      <c r="F38" s="318"/>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7">
        <f>H38+I38+J38+K38-L38+M38+N38+O38+P38+Q38+R38+U38+V38</f>
        <v>0</v>
      </c>
      <c r="X38" s="73">
        <v>0</v>
      </c>
      <c r="Y38" s="107">
        <f t="shared" si="9"/>
        <v>0</v>
      </c>
    </row>
    <row r="39" spans="1:25" ht="25.5" customHeight="1" x14ac:dyDescent="0.2">
      <c r="A39" s="326" t="s">
        <v>448</v>
      </c>
      <c r="B39" s="326"/>
      <c r="C39" s="326"/>
      <c r="D39" s="326"/>
      <c r="E39" s="326"/>
      <c r="F39" s="326"/>
      <c r="G39" s="9">
        <v>31</v>
      </c>
      <c r="H39" s="108">
        <f>H36+H37+H38</f>
        <v>13657177</v>
      </c>
      <c r="I39" s="108">
        <f t="shared" ref="I39:Y39" si="10">I36+I37+I38</f>
        <v>0</v>
      </c>
      <c r="J39" s="108">
        <f t="shared" si="10"/>
        <v>682859</v>
      </c>
      <c r="K39" s="108">
        <f t="shared" si="10"/>
        <v>0</v>
      </c>
      <c r="L39" s="108">
        <f t="shared" si="10"/>
        <v>0</v>
      </c>
      <c r="M39" s="108">
        <f t="shared" si="10"/>
        <v>0</v>
      </c>
      <c r="N39" s="108">
        <f t="shared" si="10"/>
        <v>2563381</v>
      </c>
      <c r="O39" s="108">
        <f t="shared" si="10"/>
        <v>0</v>
      </c>
      <c r="P39" s="108">
        <f t="shared" si="10"/>
        <v>2869225</v>
      </c>
      <c r="Q39" s="108">
        <f t="shared" si="10"/>
        <v>0</v>
      </c>
      <c r="R39" s="108">
        <f t="shared" si="10"/>
        <v>0</v>
      </c>
      <c r="S39" s="108">
        <f t="shared" si="10"/>
        <v>0</v>
      </c>
      <c r="T39" s="108">
        <f t="shared" si="10"/>
        <v>0</v>
      </c>
      <c r="U39" s="108">
        <f t="shared" si="10"/>
        <v>58517169</v>
      </c>
      <c r="V39" s="108">
        <f t="shared" si="10"/>
        <v>7248689</v>
      </c>
      <c r="W39" s="108">
        <f t="shared" si="10"/>
        <v>85538500</v>
      </c>
      <c r="X39" s="108">
        <f t="shared" si="10"/>
        <v>-3865289</v>
      </c>
      <c r="Y39" s="108">
        <f t="shared" si="10"/>
        <v>81673211</v>
      </c>
    </row>
    <row r="40" spans="1:25" x14ac:dyDescent="0.2">
      <c r="A40" s="318" t="s">
        <v>370</v>
      </c>
      <c r="B40" s="318"/>
      <c r="C40" s="318"/>
      <c r="D40" s="318"/>
      <c r="E40" s="318"/>
      <c r="F40" s="318"/>
      <c r="G40" s="8">
        <v>32</v>
      </c>
      <c r="H40" s="109">
        <v>0</v>
      </c>
      <c r="I40" s="109">
        <v>0</v>
      </c>
      <c r="J40" s="109">
        <v>0</v>
      </c>
      <c r="K40" s="109">
        <v>0</v>
      </c>
      <c r="L40" s="109">
        <v>0</v>
      </c>
      <c r="M40" s="109">
        <v>0</v>
      </c>
      <c r="N40" s="109">
        <v>0</v>
      </c>
      <c r="O40" s="109">
        <v>0</v>
      </c>
      <c r="P40" s="109">
        <v>0</v>
      </c>
      <c r="Q40" s="109">
        <v>0</v>
      </c>
      <c r="R40" s="109">
        <v>0</v>
      </c>
      <c r="S40" s="109">
        <v>0</v>
      </c>
      <c r="T40" s="109">
        <v>0</v>
      </c>
      <c r="U40" s="109">
        <v>0</v>
      </c>
      <c r="V40" s="73">
        <v>6763689</v>
      </c>
      <c r="W40" s="107">
        <f t="shared" ref="W40:W58" si="11">H40+I40+J40+K40-L40+M40+N40+O40+P40+Q40+R40+U40+V40+S40+T40</f>
        <v>6763689</v>
      </c>
      <c r="X40" s="73">
        <v>41912</v>
      </c>
      <c r="Y40" s="107">
        <f t="shared" ref="Y40:Y58" si="12">W40+X40</f>
        <v>6805601</v>
      </c>
    </row>
    <row r="41" spans="1:25" x14ac:dyDescent="0.2">
      <c r="A41" s="318" t="s">
        <v>371</v>
      </c>
      <c r="B41" s="318"/>
      <c r="C41" s="318"/>
      <c r="D41" s="318"/>
      <c r="E41" s="318"/>
      <c r="F41" s="318"/>
      <c r="G41" s="8">
        <v>33</v>
      </c>
      <c r="H41" s="109">
        <v>0</v>
      </c>
      <c r="I41" s="109">
        <v>0</v>
      </c>
      <c r="J41" s="109">
        <v>0</v>
      </c>
      <c r="K41" s="109">
        <v>0</v>
      </c>
      <c r="L41" s="109">
        <v>0</v>
      </c>
      <c r="M41" s="109">
        <v>0</v>
      </c>
      <c r="N41" s="73">
        <v>0</v>
      </c>
      <c r="O41" s="109">
        <v>0</v>
      </c>
      <c r="P41" s="109">
        <v>0</v>
      </c>
      <c r="Q41" s="109">
        <v>0</v>
      </c>
      <c r="R41" s="109">
        <v>0</v>
      </c>
      <c r="S41" s="109">
        <v>0</v>
      </c>
      <c r="T41" s="109">
        <v>0</v>
      </c>
      <c r="U41" s="109">
        <v>0</v>
      </c>
      <c r="V41" s="109">
        <v>0</v>
      </c>
      <c r="W41" s="107">
        <f t="shared" si="11"/>
        <v>0</v>
      </c>
      <c r="X41" s="73">
        <v>0</v>
      </c>
      <c r="Y41" s="107">
        <f t="shared" si="12"/>
        <v>0</v>
      </c>
    </row>
    <row r="42" spans="1:25" ht="27" customHeight="1" x14ac:dyDescent="0.2">
      <c r="A42" s="318" t="s">
        <v>372</v>
      </c>
      <c r="B42" s="318"/>
      <c r="C42" s="318"/>
      <c r="D42" s="318"/>
      <c r="E42" s="318"/>
      <c r="F42" s="318"/>
      <c r="G42" s="8">
        <v>34</v>
      </c>
      <c r="H42" s="109">
        <v>0</v>
      </c>
      <c r="I42" s="109">
        <v>0</v>
      </c>
      <c r="J42" s="109">
        <v>0</v>
      </c>
      <c r="K42" s="109">
        <v>0</v>
      </c>
      <c r="L42" s="109">
        <v>0</v>
      </c>
      <c r="M42" s="109">
        <v>0</v>
      </c>
      <c r="N42" s="109">
        <v>0</v>
      </c>
      <c r="O42" s="73">
        <v>0</v>
      </c>
      <c r="P42" s="109">
        <v>0</v>
      </c>
      <c r="Q42" s="109">
        <v>0</v>
      </c>
      <c r="R42" s="109">
        <v>0</v>
      </c>
      <c r="S42" s="109">
        <v>0</v>
      </c>
      <c r="T42" s="109">
        <v>0</v>
      </c>
      <c r="U42" s="73">
        <v>0</v>
      </c>
      <c r="V42" s="73">
        <v>0</v>
      </c>
      <c r="W42" s="107">
        <f t="shared" si="11"/>
        <v>0</v>
      </c>
      <c r="X42" s="73">
        <v>0</v>
      </c>
      <c r="Y42" s="107">
        <f t="shared" si="12"/>
        <v>0</v>
      </c>
    </row>
    <row r="43" spans="1:25" ht="20.25" customHeight="1" x14ac:dyDescent="0.2">
      <c r="A43" s="318" t="s">
        <v>436</v>
      </c>
      <c r="B43" s="318"/>
      <c r="C43" s="318"/>
      <c r="D43" s="318"/>
      <c r="E43" s="318"/>
      <c r="F43" s="318"/>
      <c r="G43" s="8">
        <v>35</v>
      </c>
      <c r="H43" s="109">
        <v>0</v>
      </c>
      <c r="I43" s="109">
        <v>0</v>
      </c>
      <c r="J43" s="109">
        <v>0</v>
      </c>
      <c r="K43" s="109">
        <v>0</v>
      </c>
      <c r="L43" s="109">
        <v>0</v>
      </c>
      <c r="M43" s="109">
        <v>0</v>
      </c>
      <c r="N43" s="109">
        <v>0</v>
      </c>
      <c r="O43" s="109">
        <v>0</v>
      </c>
      <c r="P43" s="73">
        <v>121114</v>
      </c>
      <c r="Q43" s="109">
        <v>0</v>
      </c>
      <c r="R43" s="109">
        <v>0</v>
      </c>
      <c r="S43" s="109">
        <v>0</v>
      </c>
      <c r="T43" s="109">
        <v>0</v>
      </c>
      <c r="U43" s="73">
        <v>0</v>
      </c>
      <c r="V43" s="73">
        <v>0</v>
      </c>
      <c r="W43" s="107">
        <f t="shared" si="11"/>
        <v>121114</v>
      </c>
      <c r="X43" s="73">
        <v>0</v>
      </c>
      <c r="Y43" s="107">
        <f t="shared" si="12"/>
        <v>121114</v>
      </c>
    </row>
    <row r="44" spans="1:25" ht="21" customHeight="1" x14ac:dyDescent="0.2">
      <c r="A44" s="318" t="s">
        <v>373</v>
      </c>
      <c r="B44" s="318"/>
      <c r="C44" s="318"/>
      <c r="D44" s="318"/>
      <c r="E44" s="318"/>
      <c r="F44" s="318"/>
      <c r="G44" s="8">
        <v>36</v>
      </c>
      <c r="H44" s="109">
        <v>0</v>
      </c>
      <c r="I44" s="109">
        <v>0</v>
      </c>
      <c r="J44" s="109">
        <v>0</v>
      </c>
      <c r="K44" s="109">
        <v>0</v>
      </c>
      <c r="L44" s="109">
        <v>0</v>
      </c>
      <c r="M44" s="109">
        <v>0</v>
      </c>
      <c r="N44" s="109">
        <v>0</v>
      </c>
      <c r="O44" s="109">
        <v>0</v>
      </c>
      <c r="P44" s="109">
        <v>0</v>
      </c>
      <c r="Q44" s="73">
        <v>0</v>
      </c>
      <c r="R44" s="109">
        <v>0</v>
      </c>
      <c r="S44" s="109">
        <v>0</v>
      </c>
      <c r="T44" s="109">
        <v>0</v>
      </c>
      <c r="U44" s="73">
        <v>0</v>
      </c>
      <c r="V44" s="73">
        <v>0</v>
      </c>
      <c r="W44" s="107">
        <f t="shared" si="11"/>
        <v>0</v>
      </c>
      <c r="X44" s="73">
        <v>0</v>
      </c>
      <c r="Y44" s="107">
        <f t="shared" si="12"/>
        <v>0</v>
      </c>
    </row>
    <row r="45" spans="1:25" ht="29.25" customHeight="1" x14ac:dyDescent="0.2">
      <c r="A45" s="318" t="s">
        <v>374</v>
      </c>
      <c r="B45" s="318"/>
      <c r="C45" s="318"/>
      <c r="D45" s="318"/>
      <c r="E45" s="318"/>
      <c r="F45" s="318"/>
      <c r="G45" s="8">
        <v>37</v>
      </c>
      <c r="H45" s="109">
        <v>0</v>
      </c>
      <c r="I45" s="109">
        <v>0</v>
      </c>
      <c r="J45" s="109">
        <v>0</v>
      </c>
      <c r="K45" s="109">
        <v>0</v>
      </c>
      <c r="L45" s="109">
        <v>0</v>
      </c>
      <c r="M45" s="109">
        <v>0</v>
      </c>
      <c r="N45" s="109">
        <v>0</v>
      </c>
      <c r="O45" s="109">
        <v>0</v>
      </c>
      <c r="P45" s="109">
        <v>0</v>
      </c>
      <c r="Q45" s="109">
        <v>0</v>
      </c>
      <c r="R45" s="73">
        <v>0</v>
      </c>
      <c r="S45" s="73">
        <v>0</v>
      </c>
      <c r="T45" s="73">
        <v>0</v>
      </c>
      <c r="U45" s="73">
        <v>0</v>
      </c>
      <c r="V45" s="73">
        <v>0</v>
      </c>
      <c r="W45" s="107">
        <f t="shared" si="11"/>
        <v>0</v>
      </c>
      <c r="X45" s="73">
        <v>0</v>
      </c>
      <c r="Y45" s="107">
        <f t="shared" si="12"/>
        <v>0</v>
      </c>
    </row>
    <row r="46" spans="1:25" ht="21" customHeight="1" x14ac:dyDescent="0.2">
      <c r="A46" s="318" t="s">
        <v>375</v>
      </c>
      <c r="B46" s="318"/>
      <c r="C46" s="318"/>
      <c r="D46" s="318"/>
      <c r="E46" s="318"/>
      <c r="F46" s="318"/>
      <c r="G46" s="8">
        <v>38</v>
      </c>
      <c r="H46" s="109">
        <v>0</v>
      </c>
      <c r="I46" s="109">
        <v>0</v>
      </c>
      <c r="J46" s="109">
        <v>0</v>
      </c>
      <c r="K46" s="109">
        <v>0</v>
      </c>
      <c r="L46" s="109">
        <v>0</v>
      </c>
      <c r="M46" s="109">
        <v>0</v>
      </c>
      <c r="N46" s="73">
        <v>0</v>
      </c>
      <c r="O46" s="73">
        <v>0</v>
      </c>
      <c r="P46" s="73">
        <v>0</v>
      </c>
      <c r="Q46" s="73">
        <v>0</v>
      </c>
      <c r="R46" s="73">
        <v>0</v>
      </c>
      <c r="S46" s="73">
        <v>0</v>
      </c>
      <c r="T46" s="73">
        <v>0</v>
      </c>
      <c r="U46" s="73">
        <v>0</v>
      </c>
      <c r="V46" s="73">
        <v>0</v>
      </c>
      <c r="W46" s="107">
        <f t="shared" si="11"/>
        <v>0</v>
      </c>
      <c r="X46" s="73">
        <v>0</v>
      </c>
      <c r="Y46" s="107">
        <f t="shared" si="12"/>
        <v>0</v>
      </c>
    </row>
    <row r="47" spans="1:25" x14ac:dyDescent="0.2">
      <c r="A47" s="318" t="s">
        <v>376</v>
      </c>
      <c r="B47" s="318"/>
      <c r="C47" s="318"/>
      <c r="D47" s="318"/>
      <c r="E47" s="318"/>
      <c r="F47" s="318"/>
      <c r="G47" s="8">
        <v>39</v>
      </c>
      <c r="H47" s="109">
        <v>0</v>
      </c>
      <c r="I47" s="109">
        <v>0</v>
      </c>
      <c r="J47" s="109">
        <v>0</v>
      </c>
      <c r="K47" s="109">
        <v>0</v>
      </c>
      <c r="L47" s="109">
        <v>0</v>
      </c>
      <c r="M47" s="109">
        <v>0</v>
      </c>
      <c r="N47" s="73">
        <v>0</v>
      </c>
      <c r="O47" s="73">
        <v>0</v>
      </c>
      <c r="P47" s="73">
        <v>0</v>
      </c>
      <c r="Q47" s="73">
        <v>0</v>
      </c>
      <c r="R47" s="73">
        <v>0</v>
      </c>
      <c r="S47" s="73">
        <v>0</v>
      </c>
      <c r="T47" s="73">
        <v>0</v>
      </c>
      <c r="U47" s="73">
        <v>0</v>
      </c>
      <c r="V47" s="73">
        <v>0</v>
      </c>
      <c r="W47" s="107">
        <f t="shared" si="11"/>
        <v>0</v>
      </c>
      <c r="X47" s="73">
        <v>0</v>
      </c>
      <c r="Y47" s="107">
        <f t="shared" si="12"/>
        <v>0</v>
      </c>
    </row>
    <row r="48" spans="1:25" x14ac:dyDescent="0.2">
      <c r="A48" s="318" t="s">
        <v>377</v>
      </c>
      <c r="B48" s="318"/>
      <c r="C48" s="318"/>
      <c r="D48" s="318"/>
      <c r="E48" s="318"/>
      <c r="F48" s="318"/>
      <c r="G48" s="8">
        <v>40</v>
      </c>
      <c r="H48" s="73">
        <v>0</v>
      </c>
      <c r="I48" s="73">
        <v>0</v>
      </c>
      <c r="J48" s="73">
        <v>0</v>
      </c>
      <c r="K48" s="73">
        <v>0</v>
      </c>
      <c r="L48" s="73">
        <v>0</v>
      </c>
      <c r="M48" s="73">
        <v>0</v>
      </c>
      <c r="N48" s="73">
        <v>0</v>
      </c>
      <c r="O48" s="73">
        <v>0</v>
      </c>
      <c r="P48" s="73">
        <v>0</v>
      </c>
      <c r="Q48" s="73">
        <v>0</v>
      </c>
      <c r="R48" s="73">
        <v>0</v>
      </c>
      <c r="S48" s="73">
        <v>0</v>
      </c>
      <c r="T48" s="73">
        <v>0</v>
      </c>
      <c r="U48" s="73">
        <v>1</v>
      </c>
      <c r="V48" s="73">
        <v>0</v>
      </c>
      <c r="W48" s="107">
        <f t="shared" si="11"/>
        <v>1</v>
      </c>
      <c r="X48" s="73">
        <v>0</v>
      </c>
      <c r="Y48" s="107">
        <f t="shared" si="12"/>
        <v>1</v>
      </c>
    </row>
    <row r="49" spans="1:25" x14ac:dyDescent="0.2">
      <c r="A49" s="318" t="s">
        <v>449</v>
      </c>
      <c r="B49" s="318"/>
      <c r="C49" s="318"/>
      <c r="D49" s="318"/>
      <c r="E49" s="318"/>
      <c r="F49" s="318"/>
      <c r="G49" s="8">
        <v>41</v>
      </c>
      <c r="H49" s="109">
        <v>0</v>
      </c>
      <c r="I49" s="109">
        <v>0</v>
      </c>
      <c r="J49" s="109">
        <v>0</v>
      </c>
      <c r="K49" s="109">
        <v>0</v>
      </c>
      <c r="L49" s="109">
        <v>0</v>
      </c>
      <c r="M49" s="109">
        <v>0</v>
      </c>
      <c r="N49" s="73">
        <v>0</v>
      </c>
      <c r="O49" s="73">
        <v>0</v>
      </c>
      <c r="P49" s="73">
        <v>0</v>
      </c>
      <c r="Q49" s="73">
        <v>0</v>
      </c>
      <c r="R49" s="73">
        <v>0</v>
      </c>
      <c r="S49" s="73">
        <v>0</v>
      </c>
      <c r="T49" s="73">
        <v>0</v>
      </c>
      <c r="U49" s="73">
        <v>0</v>
      </c>
      <c r="V49" s="73">
        <v>0</v>
      </c>
      <c r="W49" s="107">
        <f t="shared" si="11"/>
        <v>0</v>
      </c>
      <c r="X49" s="73">
        <v>0</v>
      </c>
      <c r="Y49" s="107">
        <f t="shared" si="12"/>
        <v>0</v>
      </c>
    </row>
    <row r="50" spans="1:25" ht="32.25" customHeight="1" x14ac:dyDescent="0.2">
      <c r="A50" s="318" t="s">
        <v>450</v>
      </c>
      <c r="B50" s="318"/>
      <c r="C50" s="318"/>
      <c r="D50" s="318"/>
      <c r="E50" s="318"/>
      <c r="F50" s="318"/>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7">
        <f t="shared" si="11"/>
        <v>0</v>
      </c>
      <c r="X50" s="73">
        <v>0</v>
      </c>
      <c r="Y50" s="107">
        <f t="shared" si="12"/>
        <v>0</v>
      </c>
    </row>
    <row r="51" spans="1:25" ht="26.25" customHeight="1" x14ac:dyDescent="0.2">
      <c r="A51" s="318" t="s">
        <v>437</v>
      </c>
      <c r="B51" s="318"/>
      <c r="C51" s="318"/>
      <c r="D51" s="318"/>
      <c r="E51" s="318"/>
      <c r="F51" s="318"/>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7">
        <f t="shared" si="11"/>
        <v>0</v>
      </c>
      <c r="X51" s="73">
        <v>0</v>
      </c>
      <c r="Y51" s="107">
        <f t="shared" si="12"/>
        <v>0</v>
      </c>
    </row>
    <row r="52" spans="1:25" ht="22.5" customHeight="1" x14ac:dyDescent="0.2">
      <c r="A52" s="318" t="s">
        <v>451</v>
      </c>
      <c r="B52" s="318"/>
      <c r="C52" s="318"/>
      <c r="D52" s="318"/>
      <c r="E52" s="318"/>
      <c r="F52" s="318"/>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7">
        <f t="shared" si="11"/>
        <v>0</v>
      </c>
      <c r="X52" s="73">
        <v>0</v>
      </c>
      <c r="Y52" s="107">
        <f t="shared" si="12"/>
        <v>0</v>
      </c>
    </row>
    <row r="53" spans="1:25" x14ac:dyDescent="0.2">
      <c r="A53" s="318" t="s">
        <v>452</v>
      </c>
      <c r="B53" s="318"/>
      <c r="C53" s="318"/>
      <c r="D53" s="318"/>
      <c r="E53" s="318"/>
      <c r="F53" s="318"/>
      <c r="G53" s="8">
        <v>45</v>
      </c>
      <c r="H53" s="73">
        <v>0</v>
      </c>
      <c r="I53" s="73">
        <v>0</v>
      </c>
      <c r="J53" s="73">
        <v>0</v>
      </c>
      <c r="K53" s="73">
        <v>0</v>
      </c>
      <c r="L53" s="73">
        <v>0</v>
      </c>
      <c r="M53" s="73">
        <v>0</v>
      </c>
      <c r="N53" s="73">
        <v>0</v>
      </c>
      <c r="O53" s="73">
        <v>0</v>
      </c>
      <c r="P53" s="73">
        <v>0</v>
      </c>
      <c r="Q53" s="73">
        <v>0</v>
      </c>
      <c r="R53" s="73">
        <v>0</v>
      </c>
      <c r="S53" s="73">
        <v>0</v>
      </c>
      <c r="T53" s="73">
        <v>0</v>
      </c>
      <c r="U53" s="73">
        <v>0</v>
      </c>
      <c r="V53" s="73">
        <v>0</v>
      </c>
      <c r="W53" s="107">
        <f t="shared" si="11"/>
        <v>0</v>
      </c>
      <c r="X53" s="73">
        <v>0</v>
      </c>
      <c r="Y53" s="107">
        <f t="shared" si="12"/>
        <v>0</v>
      </c>
    </row>
    <row r="54" spans="1:25" x14ac:dyDescent="0.2">
      <c r="A54" s="318" t="s">
        <v>439</v>
      </c>
      <c r="B54" s="318"/>
      <c r="C54" s="318"/>
      <c r="D54" s="318"/>
      <c r="E54" s="318"/>
      <c r="F54" s="318"/>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7">
        <f t="shared" si="11"/>
        <v>0</v>
      </c>
      <c r="X54" s="73">
        <v>0</v>
      </c>
      <c r="Y54" s="107">
        <f t="shared" si="12"/>
        <v>0</v>
      </c>
    </row>
    <row r="55" spans="1:25" x14ac:dyDescent="0.2">
      <c r="A55" s="318" t="s">
        <v>440</v>
      </c>
      <c r="B55" s="318"/>
      <c r="C55" s="318"/>
      <c r="D55" s="318"/>
      <c r="E55" s="318"/>
      <c r="F55" s="318"/>
      <c r="G55" s="8">
        <v>47</v>
      </c>
      <c r="H55" s="73">
        <v>0</v>
      </c>
      <c r="I55" s="73">
        <v>0</v>
      </c>
      <c r="J55" s="73">
        <v>0</v>
      </c>
      <c r="K55" s="73">
        <v>0</v>
      </c>
      <c r="L55" s="73">
        <v>0</v>
      </c>
      <c r="M55" s="73">
        <v>0</v>
      </c>
      <c r="N55" s="73">
        <v>0</v>
      </c>
      <c r="O55" s="73">
        <v>0</v>
      </c>
      <c r="P55" s="73">
        <v>0</v>
      </c>
      <c r="Q55" s="73">
        <v>0</v>
      </c>
      <c r="R55" s="73">
        <v>0</v>
      </c>
      <c r="S55" s="73">
        <v>0</v>
      </c>
      <c r="T55" s="73">
        <v>0</v>
      </c>
      <c r="U55" s="73">
        <v>-1029000</v>
      </c>
      <c r="V55" s="73">
        <v>0</v>
      </c>
      <c r="W55" s="107">
        <f t="shared" si="11"/>
        <v>-1029000</v>
      </c>
      <c r="X55" s="73">
        <v>0</v>
      </c>
      <c r="Y55" s="107">
        <f t="shared" si="12"/>
        <v>-1029000</v>
      </c>
    </row>
    <row r="56" spans="1:25" x14ac:dyDescent="0.2">
      <c r="A56" s="318" t="s">
        <v>441</v>
      </c>
      <c r="B56" s="318"/>
      <c r="C56" s="318"/>
      <c r="D56" s="318"/>
      <c r="E56" s="318"/>
      <c r="F56" s="318"/>
      <c r="G56" s="8">
        <v>48</v>
      </c>
      <c r="H56" s="73">
        <v>0</v>
      </c>
      <c r="I56" s="73">
        <v>0</v>
      </c>
      <c r="J56" s="73">
        <v>0</v>
      </c>
      <c r="K56" s="73">
        <v>0</v>
      </c>
      <c r="L56" s="73">
        <v>0</v>
      </c>
      <c r="M56" s="73">
        <v>0</v>
      </c>
      <c r="N56" s="73">
        <v>0</v>
      </c>
      <c r="O56" s="73">
        <v>0</v>
      </c>
      <c r="P56" s="73">
        <v>0</v>
      </c>
      <c r="Q56" s="73">
        <v>0</v>
      </c>
      <c r="R56" s="73">
        <v>0</v>
      </c>
      <c r="S56" s="73">
        <v>0</v>
      </c>
      <c r="T56" s="73">
        <v>0</v>
      </c>
      <c r="U56" s="73">
        <v>0</v>
      </c>
      <c r="V56" s="73">
        <v>0</v>
      </c>
      <c r="W56" s="107">
        <f t="shared" si="11"/>
        <v>0</v>
      </c>
      <c r="X56" s="73">
        <v>0</v>
      </c>
      <c r="Y56" s="107">
        <f t="shared" si="12"/>
        <v>0</v>
      </c>
    </row>
    <row r="57" spans="1:25" ht="23.25" customHeight="1" x14ac:dyDescent="0.2">
      <c r="A57" s="318" t="s">
        <v>453</v>
      </c>
      <c r="B57" s="318"/>
      <c r="C57" s="318"/>
      <c r="D57" s="318"/>
      <c r="E57" s="318"/>
      <c r="F57" s="318"/>
      <c r="G57" s="8">
        <v>49</v>
      </c>
      <c r="H57" s="73">
        <v>0</v>
      </c>
      <c r="I57" s="73">
        <v>0</v>
      </c>
      <c r="J57" s="73">
        <v>0</v>
      </c>
      <c r="K57" s="73">
        <v>0</v>
      </c>
      <c r="L57" s="73">
        <v>0</v>
      </c>
      <c r="M57" s="73">
        <v>0</v>
      </c>
      <c r="N57" s="73">
        <v>-114727</v>
      </c>
      <c r="O57" s="73">
        <v>0</v>
      </c>
      <c r="P57" s="73">
        <v>0</v>
      </c>
      <c r="Q57" s="73">
        <v>0</v>
      </c>
      <c r="R57" s="73">
        <v>0</v>
      </c>
      <c r="S57" s="73">
        <v>0</v>
      </c>
      <c r="T57" s="73">
        <v>0</v>
      </c>
      <c r="U57" s="73">
        <v>7363416</v>
      </c>
      <c r="V57" s="73">
        <v>-7248689</v>
      </c>
      <c r="W57" s="107">
        <f t="shared" si="11"/>
        <v>0</v>
      </c>
      <c r="X57" s="73">
        <v>0</v>
      </c>
      <c r="Y57" s="107">
        <f t="shared" si="12"/>
        <v>0</v>
      </c>
    </row>
    <row r="58" spans="1:25" ht="23.25" customHeight="1" x14ac:dyDescent="0.2">
      <c r="A58" s="318" t="s">
        <v>443</v>
      </c>
      <c r="B58" s="318"/>
      <c r="C58" s="318"/>
      <c r="D58" s="318"/>
      <c r="E58" s="318"/>
      <c r="F58" s="318"/>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7">
        <f t="shared" si="11"/>
        <v>0</v>
      </c>
      <c r="X58" s="73">
        <v>0</v>
      </c>
      <c r="Y58" s="107">
        <f t="shared" si="12"/>
        <v>0</v>
      </c>
    </row>
    <row r="59" spans="1:25" ht="24" customHeight="1" x14ac:dyDescent="0.2">
      <c r="A59" s="319" t="s">
        <v>454</v>
      </c>
      <c r="B59" s="319"/>
      <c r="C59" s="319"/>
      <c r="D59" s="319"/>
      <c r="E59" s="319"/>
      <c r="F59" s="319"/>
      <c r="G59" s="10">
        <v>51</v>
      </c>
      <c r="H59" s="110">
        <f t="shared" ref="H59:T59" si="13">SUM(H39:H58)</f>
        <v>13657177</v>
      </c>
      <c r="I59" s="110">
        <f t="shared" si="13"/>
        <v>0</v>
      </c>
      <c r="J59" s="110">
        <f t="shared" si="13"/>
        <v>682859</v>
      </c>
      <c r="K59" s="110">
        <f t="shared" si="13"/>
        <v>0</v>
      </c>
      <c r="L59" s="110">
        <f t="shared" si="13"/>
        <v>0</v>
      </c>
      <c r="M59" s="110">
        <f t="shared" si="13"/>
        <v>0</v>
      </c>
      <c r="N59" s="110">
        <f t="shared" si="13"/>
        <v>2448654</v>
      </c>
      <c r="O59" s="110">
        <f t="shared" si="13"/>
        <v>0</v>
      </c>
      <c r="P59" s="110">
        <f t="shared" si="13"/>
        <v>2990339</v>
      </c>
      <c r="Q59" s="110">
        <f t="shared" si="13"/>
        <v>0</v>
      </c>
      <c r="R59" s="110">
        <f t="shared" si="13"/>
        <v>0</v>
      </c>
      <c r="S59" s="110">
        <f t="shared" si="13"/>
        <v>0</v>
      </c>
      <c r="T59" s="110">
        <f t="shared" si="13"/>
        <v>0</v>
      </c>
      <c r="U59" s="110">
        <f>SUM(U39:U58)</f>
        <v>64851586</v>
      </c>
      <c r="V59" s="110">
        <f>SUM(V39:V58)</f>
        <v>6763689</v>
      </c>
      <c r="W59" s="110">
        <f>SUM(W39:W58)</f>
        <v>91394304</v>
      </c>
      <c r="X59" s="110">
        <f>SUM(X39:X58)</f>
        <v>-3823377</v>
      </c>
      <c r="Y59" s="110">
        <f>SUM(Y39:Y58)</f>
        <v>87570927</v>
      </c>
    </row>
    <row r="60" spans="1:25" x14ac:dyDescent="0.2">
      <c r="A60" s="320" t="s">
        <v>378</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
      <c r="A61" s="316" t="s">
        <v>455</v>
      </c>
      <c r="B61" s="316"/>
      <c r="C61" s="316"/>
      <c r="D61" s="316"/>
      <c r="E61" s="316"/>
      <c r="F61" s="316"/>
      <c r="G61" s="9">
        <v>52</v>
      </c>
      <c r="H61" s="108">
        <f t="shared" ref="H61:T61" si="14">SUM(H41:H49)</f>
        <v>0</v>
      </c>
      <c r="I61" s="108">
        <f t="shared" si="14"/>
        <v>0</v>
      </c>
      <c r="J61" s="108">
        <f t="shared" si="14"/>
        <v>0</v>
      </c>
      <c r="K61" s="108">
        <f t="shared" si="14"/>
        <v>0</v>
      </c>
      <c r="L61" s="108">
        <f t="shared" si="14"/>
        <v>0</v>
      </c>
      <c r="M61" s="108">
        <f t="shared" si="14"/>
        <v>0</v>
      </c>
      <c r="N61" s="108">
        <f t="shared" si="14"/>
        <v>0</v>
      </c>
      <c r="O61" s="108">
        <f t="shared" si="14"/>
        <v>0</v>
      </c>
      <c r="P61" s="108">
        <f t="shared" si="14"/>
        <v>121114</v>
      </c>
      <c r="Q61" s="108">
        <f t="shared" si="14"/>
        <v>0</v>
      </c>
      <c r="R61" s="108">
        <f t="shared" si="14"/>
        <v>0</v>
      </c>
      <c r="S61" s="108">
        <f t="shared" si="14"/>
        <v>0</v>
      </c>
      <c r="T61" s="108">
        <f t="shared" si="14"/>
        <v>0</v>
      </c>
      <c r="U61" s="108">
        <f>SUM(U41:U49)</f>
        <v>1</v>
      </c>
      <c r="V61" s="108">
        <f>SUM(V41:V49)</f>
        <v>0</v>
      </c>
      <c r="W61" s="108">
        <f>SUM(W41:W49)</f>
        <v>121115</v>
      </c>
      <c r="X61" s="108">
        <f>SUM(X41:X49)</f>
        <v>0</v>
      </c>
      <c r="Y61" s="108">
        <f>SUM(Y41:Y49)</f>
        <v>121115</v>
      </c>
    </row>
    <row r="62" spans="1:25" ht="27.75" customHeight="1" x14ac:dyDescent="0.2">
      <c r="A62" s="316" t="s">
        <v>456</v>
      </c>
      <c r="B62" s="316"/>
      <c r="C62" s="316"/>
      <c r="D62" s="316"/>
      <c r="E62" s="316"/>
      <c r="F62" s="316"/>
      <c r="G62" s="9">
        <v>53</v>
      </c>
      <c r="H62" s="108">
        <f t="shared" ref="H62:T62" si="15">H40+H61</f>
        <v>0</v>
      </c>
      <c r="I62" s="108">
        <f t="shared" si="15"/>
        <v>0</v>
      </c>
      <c r="J62" s="108">
        <f t="shared" si="15"/>
        <v>0</v>
      </c>
      <c r="K62" s="108">
        <f t="shared" si="15"/>
        <v>0</v>
      </c>
      <c r="L62" s="108">
        <f t="shared" si="15"/>
        <v>0</v>
      </c>
      <c r="M62" s="108">
        <f t="shared" si="15"/>
        <v>0</v>
      </c>
      <c r="N62" s="108">
        <f t="shared" si="15"/>
        <v>0</v>
      </c>
      <c r="O62" s="108">
        <f t="shared" si="15"/>
        <v>0</v>
      </c>
      <c r="P62" s="108">
        <f t="shared" si="15"/>
        <v>121114</v>
      </c>
      <c r="Q62" s="108">
        <f t="shared" si="15"/>
        <v>0</v>
      </c>
      <c r="R62" s="108">
        <f t="shared" si="15"/>
        <v>0</v>
      </c>
      <c r="S62" s="108">
        <f t="shared" si="15"/>
        <v>0</v>
      </c>
      <c r="T62" s="108">
        <f t="shared" si="15"/>
        <v>0</v>
      </c>
      <c r="U62" s="108">
        <f>U40+U61</f>
        <v>1</v>
      </c>
      <c r="V62" s="108">
        <f>V40+V61</f>
        <v>6763689</v>
      </c>
      <c r="W62" s="108">
        <f>W40+W61</f>
        <v>6884804</v>
      </c>
      <c r="X62" s="108">
        <f>X40+X61</f>
        <v>41912</v>
      </c>
      <c r="Y62" s="108">
        <f>Y40+Y61</f>
        <v>6926716</v>
      </c>
    </row>
    <row r="63" spans="1:25" ht="29.25" customHeight="1" x14ac:dyDescent="0.2">
      <c r="A63" s="317" t="s">
        <v>457</v>
      </c>
      <c r="B63" s="317"/>
      <c r="C63" s="317"/>
      <c r="D63" s="317"/>
      <c r="E63" s="317"/>
      <c r="F63" s="317"/>
      <c r="G63" s="10">
        <v>54</v>
      </c>
      <c r="H63" s="110">
        <f t="shared" ref="H63:T63" si="16">SUM(H50:H58)</f>
        <v>0</v>
      </c>
      <c r="I63" s="110">
        <f t="shared" si="16"/>
        <v>0</v>
      </c>
      <c r="J63" s="110">
        <f t="shared" si="16"/>
        <v>0</v>
      </c>
      <c r="K63" s="110">
        <f t="shared" si="16"/>
        <v>0</v>
      </c>
      <c r="L63" s="110">
        <f t="shared" si="16"/>
        <v>0</v>
      </c>
      <c r="M63" s="110">
        <f t="shared" si="16"/>
        <v>0</v>
      </c>
      <c r="N63" s="110">
        <f t="shared" si="16"/>
        <v>-114727</v>
      </c>
      <c r="O63" s="110">
        <f t="shared" si="16"/>
        <v>0</v>
      </c>
      <c r="P63" s="110">
        <f t="shared" si="16"/>
        <v>0</v>
      </c>
      <c r="Q63" s="110">
        <f t="shared" si="16"/>
        <v>0</v>
      </c>
      <c r="R63" s="110">
        <f t="shared" si="16"/>
        <v>0</v>
      </c>
      <c r="S63" s="110">
        <f t="shared" si="16"/>
        <v>0</v>
      </c>
      <c r="T63" s="110">
        <f t="shared" si="16"/>
        <v>0</v>
      </c>
      <c r="U63" s="110">
        <f>SUM(U50:U58)</f>
        <v>6334416</v>
      </c>
      <c r="V63" s="110">
        <f>SUM(V50:V58)</f>
        <v>-7248689</v>
      </c>
      <c r="W63" s="110">
        <f>SUM(W50:W58)</f>
        <v>-1029000</v>
      </c>
      <c r="X63" s="110">
        <f>SUM(X50:X58)</f>
        <v>0</v>
      </c>
      <c r="Y63" s="110">
        <f>SUM(Y50:Y58)</f>
        <v>-1029000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54"/>
  <sheetViews>
    <sheetView zoomScale="68" zoomScaleNormal="68" workbookViewId="0">
      <selection activeCell="U135" sqref="U135"/>
    </sheetView>
  </sheetViews>
  <sheetFormatPr defaultRowHeight="12.75" x14ac:dyDescent="0.2"/>
  <cols>
    <col min="10" max="10" width="86" customWidth="1"/>
    <col min="11" max="11" width="9.5703125" bestFit="1" customWidth="1"/>
  </cols>
  <sheetData>
    <row r="1" spans="1:10" x14ac:dyDescent="0.2">
      <c r="A1" s="345" t="s">
        <v>523</v>
      </c>
      <c r="B1" s="346"/>
      <c r="C1" s="346"/>
      <c r="D1" s="346"/>
      <c r="E1" s="346"/>
      <c r="F1" s="346"/>
      <c r="G1" s="346"/>
      <c r="H1" s="346"/>
      <c r="I1" s="346"/>
      <c r="J1" s="346"/>
    </row>
    <row r="2" spans="1:10" x14ac:dyDescent="0.2">
      <c r="A2" s="346"/>
      <c r="B2" s="346"/>
      <c r="C2" s="346"/>
      <c r="D2" s="346"/>
      <c r="E2" s="346"/>
      <c r="F2" s="346"/>
      <c r="G2" s="346"/>
      <c r="H2" s="346"/>
      <c r="I2" s="346"/>
      <c r="J2" s="346"/>
    </row>
    <row r="3" spans="1:10" x14ac:dyDescent="0.2">
      <c r="A3" s="346"/>
      <c r="B3" s="346"/>
      <c r="C3" s="346"/>
      <c r="D3" s="346"/>
      <c r="E3" s="346"/>
      <c r="F3" s="346"/>
      <c r="G3" s="346"/>
      <c r="H3" s="346"/>
      <c r="I3" s="346"/>
      <c r="J3" s="346"/>
    </row>
    <row r="4" spans="1:10" x14ac:dyDescent="0.2">
      <c r="A4" s="346"/>
      <c r="B4" s="346"/>
      <c r="C4" s="346"/>
      <c r="D4" s="346"/>
      <c r="E4" s="346"/>
      <c r="F4" s="346"/>
      <c r="G4" s="346"/>
      <c r="H4" s="346"/>
      <c r="I4" s="346"/>
      <c r="J4" s="346"/>
    </row>
    <row r="5" spans="1:10" x14ac:dyDescent="0.2">
      <c r="A5" s="346"/>
      <c r="B5" s="346"/>
      <c r="C5" s="346"/>
      <c r="D5" s="346"/>
      <c r="E5" s="346"/>
      <c r="F5" s="346"/>
      <c r="G5" s="346"/>
      <c r="H5" s="346"/>
      <c r="I5" s="346"/>
      <c r="J5" s="346"/>
    </row>
    <row r="6" spans="1:10" x14ac:dyDescent="0.2">
      <c r="A6" s="346"/>
      <c r="B6" s="346"/>
      <c r="C6" s="346"/>
      <c r="D6" s="346"/>
      <c r="E6" s="346"/>
      <c r="F6" s="346"/>
      <c r="G6" s="346"/>
      <c r="H6" s="346"/>
      <c r="I6" s="346"/>
      <c r="J6" s="346"/>
    </row>
    <row r="7" spans="1:10" x14ac:dyDescent="0.2">
      <c r="A7" s="346"/>
      <c r="B7" s="346"/>
      <c r="C7" s="346"/>
      <c r="D7" s="346"/>
      <c r="E7" s="346"/>
      <c r="F7" s="346"/>
      <c r="G7" s="346"/>
      <c r="H7" s="346"/>
      <c r="I7" s="346"/>
      <c r="J7" s="346"/>
    </row>
    <row r="8" spans="1:10" x14ac:dyDescent="0.2">
      <c r="A8" s="346"/>
      <c r="B8" s="346"/>
      <c r="C8" s="346"/>
      <c r="D8" s="346"/>
      <c r="E8" s="346"/>
      <c r="F8" s="346"/>
      <c r="G8" s="346"/>
      <c r="H8" s="346"/>
      <c r="I8" s="346"/>
      <c r="J8" s="346"/>
    </row>
    <row r="9" spans="1:10" x14ac:dyDescent="0.2">
      <c r="A9" s="346"/>
      <c r="B9" s="346"/>
      <c r="C9" s="346"/>
      <c r="D9" s="346"/>
      <c r="E9" s="346"/>
      <c r="F9" s="346"/>
      <c r="G9" s="346"/>
      <c r="H9" s="346"/>
      <c r="I9" s="346"/>
      <c r="J9" s="346"/>
    </row>
    <row r="10" spans="1:10" x14ac:dyDescent="0.2">
      <c r="A10" s="346"/>
      <c r="B10" s="346"/>
      <c r="C10" s="346"/>
      <c r="D10" s="346"/>
      <c r="E10" s="346"/>
      <c r="F10" s="346"/>
      <c r="G10" s="346"/>
      <c r="H10" s="346"/>
      <c r="I10" s="346"/>
      <c r="J10" s="346"/>
    </row>
    <row r="11" spans="1:10" x14ac:dyDescent="0.2">
      <c r="A11" s="346"/>
      <c r="B11" s="346"/>
      <c r="C11" s="346"/>
      <c r="D11" s="346"/>
      <c r="E11" s="346"/>
      <c r="F11" s="346"/>
      <c r="G11" s="346"/>
      <c r="H11" s="346"/>
      <c r="I11" s="346"/>
      <c r="J11" s="346"/>
    </row>
    <row r="12" spans="1:10" x14ac:dyDescent="0.2">
      <c r="A12" s="346"/>
      <c r="B12" s="346"/>
      <c r="C12" s="346"/>
      <c r="D12" s="346"/>
      <c r="E12" s="346"/>
      <c r="F12" s="346"/>
      <c r="G12" s="346"/>
      <c r="H12" s="346"/>
      <c r="I12" s="346"/>
      <c r="J12" s="346"/>
    </row>
    <row r="13" spans="1:10" x14ac:dyDescent="0.2">
      <c r="A13" s="346"/>
      <c r="B13" s="346"/>
      <c r="C13" s="346"/>
      <c r="D13" s="346"/>
      <c r="E13" s="346"/>
      <c r="F13" s="346"/>
      <c r="G13" s="346"/>
      <c r="H13" s="346"/>
      <c r="I13" s="346"/>
      <c r="J13" s="346"/>
    </row>
    <row r="14" spans="1:10" ht="106.5" customHeight="1" x14ac:dyDescent="0.2">
      <c r="A14" s="346"/>
      <c r="B14" s="346"/>
      <c r="C14" s="346"/>
      <c r="D14" s="346"/>
      <c r="E14" s="346"/>
      <c r="F14" s="346"/>
      <c r="G14" s="346"/>
      <c r="H14" s="346"/>
      <c r="I14" s="346"/>
      <c r="J14" s="346"/>
    </row>
    <row r="15" spans="1:10" x14ac:dyDescent="0.2">
      <c r="A15" s="346"/>
      <c r="B15" s="346"/>
      <c r="C15" s="346"/>
      <c r="D15" s="346"/>
      <c r="E15" s="346"/>
      <c r="F15" s="346"/>
      <c r="G15" s="346"/>
      <c r="H15" s="346"/>
      <c r="I15" s="346"/>
      <c r="J15" s="346"/>
    </row>
    <row r="16" spans="1:10" ht="72.75" customHeight="1" x14ac:dyDescent="0.2">
      <c r="A16" s="346"/>
      <c r="B16" s="346"/>
      <c r="C16" s="346"/>
      <c r="D16" s="346"/>
      <c r="E16" s="346"/>
      <c r="F16" s="346"/>
      <c r="G16" s="346"/>
      <c r="H16" s="346"/>
      <c r="I16" s="346"/>
      <c r="J16" s="346"/>
    </row>
    <row r="17" spans="1:21" x14ac:dyDescent="0.2">
      <c r="A17" s="346"/>
      <c r="B17" s="346"/>
      <c r="C17" s="346"/>
      <c r="D17" s="346"/>
      <c r="E17" s="346"/>
      <c r="F17" s="346"/>
      <c r="G17" s="346"/>
      <c r="H17" s="346"/>
      <c r="I17" s="346"/>
      <c r="J17" s="346"/>
    </row>
    <row r="18" spans="1:21" x14ac:dyDescent="0.2">
      <c r="A18" s="346"/>
      <c r="B18" s="346"/>
      <c r="C18" s="346"/>
      <c r="D18" s="346"/>
      <c r="E18" s="346"/>
      <c r="F18" s="346"/>
      <c r="G18" s="346"/>
      <c r="H18" s="346"/>
      <c r="I18" s="346"/>
      <c r="J18" s="346"/>
    </row>
    <row r="19" spans="1:21" x14ac:dyDescent="0.2">
      <c r="A19" s="346"/>
      <c r="B19" s="346"/>
      <c r="C19" s="346"/>
      <c r="D19" s="346"/>
      <c r="E19" s="346"/>
      <c r="F19" s="346"/>
      <c r="G19" s="346"/>
      <c r="H19" s="346"/>
      <c r="I19" s="346"/>
      <c r="J19" s="346"/>
    </row>
    <row r="20" spans="1:21" ht="58.5" customHeight="1" x14ac:dyDescent="0.2">
      <c r="A20" s="346"/>
      <c r="B20" s="346"/>
      <c r="C20" s="346"/>
      <c r="D20" s="346"/>
      <c r="E20" s="346"/>
      <c r="F20" s="346"/>
      <c r="G20" s="346"/>
      <c r="H20" s="346"/>
      <c r="I20" s="346"/>
      <c r="J20" s="346"/>
    </row>
    <row r="21" spans="1:21" ht="60.75" customHeight="1" x14ac:dyDescent="0.2">
      <c r="A21" s="346"/>
      <c r="B21" s="346"/>
      <c r="C21" s="346"/>
      <c r="D21" s="346"/>
      <c r="E21" s="346"/>
      <c r="F21" s="346"/>
      <c r="G21" s="346"/>
      <c r="H21" s="346"/>
      <c r="I21" s="346"/>
      <c r="J21" s="346"/>
    </row>
    <row r="22" spans="1:21" ht="58.5" customHeight="1" x14ac:dyDescent="0.2">
      <c r="A22" s="346"/>
      <c r="B22" s="346"/>
      <c r="C22" s="346"/>
      <c r="D22" s="346"/>
      <c r="E22" s="346"/>
      <c r="F22" s="346"/>
      <c r="G22" s="346"/>
      <c r="H22" s="346"/>
      <c r="I22" s="346"/>
      <c r="J22" s="346"/>
    </row>
    <row r="23" spans="1:21" ht="52.5" customHeight="1" x14ac:dyDescent="0.2">
      <c r="A23" s="346"/>
      <c r="B23" s="346"/>
      <c r="C23" s="346"/>
      <c r="D23" s="346"/>
      <c r="E23" s="346"/>
      <c r="F23" s="346"/>
      <c r="G23" s="346"/>
      <c r="H23" s="346"/>
      <c r="I23" s="346"/>
      <c r="J23" s="346"/>
    </row>
    <row r="24" spans="1:21" x14ac:dyDescent="0.2">
      <c r="A24" s="346"/>
      <c r="B24" s="346"/>
      <c r="C24" s="346"/>
      <c r="D24" s="346"/>
      <c r="E24" s="346"/>
      <c r="F24" s="346"/>
      <c r="G24" s="346"/>
      <c r="H24" s="346"/>
      <c r="I24" s="346"/>
      <c r="J24" s="346"/>
    </row>
    <row r="25" spans="1:21" x14ac:dyDescent="0.2">
      <c r="A25" s="346"/>
      <c r="B25" s="346"/>
      <c r="C25" s="346"/>
      <c r="D25" s="346"/>
      <c r="E25" s="346"/>
      <c r="F25" s="346"/>
      <c r="G25" s="346"/>
      <c r="H25" s="346"/>
      <c r="I25" s="346"/>
      <c r="J25" s="346"/>
    </row>
    <row r="26" spans="1:21" x14ac:dyDescent="0.2">
      <c r="A26" s="346"/>
      <c r="B26" s="346"/>
      <c r="C26" s="346"/>
      <c r="D26" s="346"/>
      <c r="E26" s="346"/>
      <c r="F26" s="346"/>
      <c r="G26" s="346"/>
      <c r="H26" s="346"/>
      <c r="I26" s="346"/>
      <c r="J26" s="346"/>
    </row>
    <row r="27" spans="1:21" ht="71.25" customHeight="1" x14ac:dyDescent="0.2">
      <c r="A27" s="346"/>
      <c r="B27" s="346"/>
      <c r="C27" s="346"/>
      <c r="D27" s="346"/>
      <c r="E27" s="346"/>
      <c r="F27" s="346"/>
      <c r="G27" s="346"/>
      <c r="H27" s="346"/>
      <c r="I27" s="346"/>
      <c r="J27" s="346"/>
    </row>
    <row r="28" spans="1:21" ht="42.75" customHeight="1" x14ac:dyDescent="0.2">
      <c r="A28" s="346"/>
      <c r="B28" s="346"/>
      <c r="C28" s="346"/>
      <c r="D28" s="346"/>
      <c r="E28" s="346"/>
      <c r="F28" s="346"/>
      <c r="G28" s="346"/>
      <c r="H28" s="346"/>
      <c r="I28" s="346"/>
      <c r="J28" s="346"/>
    </row>
    <row r="29" spans="1:21" ht="43.5" customHeight="1" x14ac:dyDescent="0.2">
      <c r="A29" s="346"/>
      <c r="B29" s="346"/>
      <c r="C29" s="346"/>
      <c r="D29" s="346"/>
      <c r="E29" s="346"/>
      <c r="F29" s="346"/>
      <c r="G29" s="346"/>
      <c r="H29" s="346"/>
      <c r="I29" s="346"/>
      <c r="J29" s="346"/>
    </row>
    <row r="30" spans="1:21" ht="133.5" customHeight="1" x14ac:dyDescent="0.2">
      <c r="A30" s="346"/>
      <c r="B30" s="346"/>
      <c r="C30" s="346"/>
      <c r="D30" s="346"/>
      <c r="E30" s="346"/>
      <c r="F30" s="346"/>
      <c r="G30" s="346"/>
      <c r="H30" s="346"/>
      <c r="I30" s="346"/>
      <c r="J30" s="346"/>
    </row>
    <row r="32" spans="1:21" x14ac:dyDescent="0.2">
      <c r="A32" t="s">
        <v>524</v>
      </c>
      <c r="O32" s="114"/>
      <c r="P32" s="114"/>
      <c r="Q32" s="114"/>
      <c r="R32" s="114"/>
      <c r="S32" s="114"/>
      <c r="T32" s="114"/>
      <c r="U32" s="114"/>
    </row>
    <row r="33" spans="1:21" x14ac:dyDescent="0.2">
      <c r="O33" s="114"/>
      <c r="P33" s="114"/>
      <c r="Q33" s="114"/>
      <c r="R33" s="114"/>
      <c r="S33" s="114"/>
      <c r="T33" s="114"/>
      <c r="U33" s="114"/>
    </row>
    <row r="34" spans="1:21" x14ac:dyDescent="0.2">
      <c r="O34" s="114"/>
      <c r="P34" s="114"/>
      <c r="Q34" s="114"/>
      <c r="R34" s="114"/>
      <c r="S34" s="114"/>
      <c r="T34" s="114"/>
      <c r="U34" s="114"/>
    </row>
    <row r="35" spans="1:21" x14ac:dyDescent="0.2">
      <c r="A35" t="s">
        <v>525</v>
      </c>
      <c r="O35" s="114"/>
      <c r="P35" s="114"/>
      <c r="Q35" s="114"/>
      <c r="R35" s="114"/>
      <c r="S35" s="114"/>
      <c r="T35" s="114"/>
      <c r="U35" s="114"/>
    </row>
    <row r="36" spans="1:21" x14ac:dyDescent="0.2">
      <c r="O36" s="114"/>
      <c r="P36" s="114"/>
      <c r="Q36" s="114"/>
      <c r="R36" s="114"/>
      <c r="S36" s="114"/>
      <c r="T36" s="114"/>
      <c r="U36" s="114"/>
    </row>
    <row r="37" spans="1:21" x14ac:dyDescent="0.2">
      <c r="A37" t="s">
        <v>526</v>
      </c>
      <c r="O37" s="114"/>
      <c r="P37" s="114"/>
      <c r="Q37" s="114"/>
      <c r="R37" s="114"/>
      <c r="S37" s="114"/>
      <c r="T37" s="114"/>
      <c r="U37" s="114"/>
    </row>
    <row r="38" spans="1:21" x14ac:dyDescent="0.2">
      <c r="O38" s="114"/>
      <c r="P38" s="114"/>
      <c r="Q38" s="114"/>
      <c r="R38" s="114"/>
      <c r="S38" s="114"/>
      <c r="T38" s="114"/>
      <c r="U38" s="114"/>
    </row>
    <row r="39" spans="1:21" x14ac:dyDescent="0.2">
      <c r="A39" t="s">
        <v>527</v>
      </c>
      <c r="O39" s="114"/>
      <c r="P39" s="114"/>
      <c r="Q39" s="114"/>
      <c r="R39" s="114"/>
      <c r="S39" s="114"/>
      <c r="T39" s="114"/>
      <c r="U39" s="114"/>
    </row>
    <row r="40" spans="1:21" x14ac:dyDescent="0.2">
      <c r="O40" s="115"/>
      <c r="P40" s="115"/>
      <c r="Q40" s="115"/>
      <c r="R40" s="115"/>
      <c r="S40" s="115"/>
      <c r="T40" s="115"/>
      <c r="U40" s="115"/>
    </row>
    <row r="41" spans="1:21" x14ac:dyDescent="0.2">
      <c r="A41" t="s">
        <v>528</v>
      </c>
      <c r="O41" s="115"/>
      <c r="P41" s="115"/>
      <c r="Q41" s="115"/>
      <c r="R41" s="115"/>
      <c r="S41" s="115"/>
      <c r="T41" s="115"/>
      <c r="U41" s="115"/>
    </row>
    <row r="42" spans="1:21" x14ac:dyDescent="0.2">
      <c r="O42" s="115"/>
      <c r="P42" s="115"/>
      <c r="Q42" s="115"/>
      <c r="R42" s="115"/>
      <c r="S42" s="115"/>
      <c r="T42" s="115"/>
      <c r="U42" s="115"/>
    </row>
    <row r="43" spans="1:21" x14ac:dyDescent="0.2">
      <c r="A43" t="s">
        <v>529</v>
      </c>
      <c r="O43" s="115"/>
      <c r="P43" s="115"/>
      <c r="Q43" s="115"/>
      <c r="R43" s="115"/>
      <c r="S43" s="115"/>
      <c r="T43" s="115"/>
      <c r="U43" s="115"/>
    </row>
    <row r="44" spans="1:21" x14ac:dyDescent="0.2">
      <c r="O44" s="115"/>
      <c r="P44" s="115"/>
      <c r="Q44" s="115"/>
      <c r="R44" s="115"/>
      <c r="S44" s="115"/>
      <c r="T44" s="115"/>
      <c r="U44" s="115"/>
    </row>
    <row r="45" spans="1:21" x14ac:dyDescent="0.2">
      <c r="A45" t="s">
        <v>530</v>
      </c>
      <c r="O45" s="115"/>
      <c r="P45" s="115"/>
      <c r="Q45" s="115"/>
      <c r="R45" s="115"/>
      <c r="S45" s="115"/>
      <c r="T45" s="115"/>
      <c r="U45" s="115"/>
    </row>
    <row r="46" spans="1:21" x14ac:dyDescent="0.2">
      <c r="O46" s="115"/>
      <c r="P46" s="115"/>
      <c r="Q46" s="115"/>
      <c r="R46" s="115"/>
      <c r="S46" s="115"/>
      <c r="T46" s="115"/>
      <c r="U46" s="115"/>
    </row>
    <row r="47" spans="1:21" x14ac:dyDescent="0.2">
      <c r="A47" t="s">
        <v>531</v>
      </c>
      <c r="O47" s="115"/>
      <c r="P47" s="115"/>
      <c r="Q47" s="115"/>
      <c r="R47" s="115"/>
      <c r="S47" s="115"/>
      <c r="T47" s="115"/>
      <c r="U47" s="115"/>
    </row>
    <row r="48" spans="1:21" x14ac:dyDescent="0.2">
      <c r="O48" s="115"/>
      <c r="P48" s="115"/>
      <c r="Q48" s="115"/>
      <c r="R48" s="115"/>
      <c r="S48" s="115"/>
      <c r="T48" s="115"/>
      <c r="U48" s="115"/>
    </row>
    <row r="49" spans="1:21" x14ac:dyDescent="0.2">
      <c r="A49" t="s">
        <v>532</v>
      </c>
      <c r="O49" s="115"/>
      <c r="P49" s="115"/>
      <c r="Q49" s="115"/>
      <c r="R49" s="115"/>
      <c r="S49" s="115"/>
      <c r="T49" s="115"/>
      <c r="U49" s="115"/>
    </row>
    <row r="50" spans="1:21" x14ac:dyDescent="0.2">
      <c r="O50" s="115"/>
      <c r="P50" s="115"/>
      <c r="Q50" s="115"/>
      <c r="R50" s="115"/>
      <c r="S50" s="115"/>
      <c r="T50" s="115"/>
      <c r="U50" s="115"/>
    </row>
    <row r="51" spans="1:21" x14ac:dyDescent="0.2">
      <c r="A51" t="s">
        <v>533</v>
      </c>
      <c r="O51" s="115"/>
      <c r="P51" s="115"/>
      <c r="Q51" s="115"/>
      <c r="R51" s="115"/>
      <c r="S51" s="115"/>
      <c r="T51" s="115"/>
      <c r="U51" s="115"/>
    </row>
    <row r="52" spans="1:21" x14ac:dyDescent="0.2">
      <c r="A52" t="s">
        <v>534</v>
      </c>
      <c r="O52" s="115"/>
      <c r="P52" s="115"/>
      <c r="Q52" s="115"/>
      <c r="R52" s="115"/>
      <c r="S52" s="115"/>
      <c r="T52" s="115"/>
      <c r="U52" s="115"/>
    </row>
    <row r="53" spans="1:21" x14ac:dyDescent="0.2">
      <c r="O53" s="114"/>
      <c r="P53" s="114"/>
      <c r="Q53" s="114"/>
      <c r="R53" s="114"/>
      <c r="S53" s="114"/>
      <c r="T53" s="114"/>
      <c r="U53" s="114"/>
    </row>
    <row r="54" spans="1:21" x14ac:dyDescent="0.2">
      <c r="A54" t="s">
        <v>535</v>
      </c>
      <c r="O54" s="115"/>
      <c r="P54" s="115"/>
      <c r="Q54" s="115"/>
      <c r="R54" s="115"/>
      <c r="S54" s="115"/>
      <c r="T54" s="115"/>
      <c r="U54" s="115"/>
    </row>
    <row r="55" spans="1:21" x14ac:dyDescent="0.2">
      <c r="A55" t="s">
        <v>536</v>
      </c>
      <c r="O55" s="115"/>
      <c r="P55" s="115"/>
      <c r="Q55" s="115"/>
      <c r="R55" s="115"/>
      <c r="S55" s="115"/>
      <c r="T55" s="115"/>
      <c r="U55" s="115"/>
    </row>
    <row r="56" spans="1:21" x14ac:dyDescent="0.2">
      <c r="A56" t="s">
        <v>537</v>
      </c>
      <c r="O56" s="115"/>
      <c r="P56" s="115"/>
      <c r="Q56" s="115"/>
      <c r="R56" s="115"/>
      <c r="S56" s="115"/>
      <c r="T56" s="115"/>
      <c r="U56" s="115"/>
    </row>
    <row r="57" spans="1:21" x14ac:dyDescent="0.2">
      <c r="A57" t="s">
        <v>538</v>
      </c>
      <c r="O57" s="115"/>
      <c r="P57" s="115"/>
      <c r="Q57" s="115"/>
      <c r="R57" s="115"/>
      <c r="S57" s="115"/>
      <c r="T57" s="115"/>
      <c r="U57" s="115"/>
    </row>
    <row r="58" spans="1:21" x14ac:dyDescent="0.2">
      <c r="A58" t="s">
        <v>539</v>
      </c>
      <c r="L58" s="115"/>
      <c r="M58" s="115"/>
      <c r="N58" s="115"/>
      <c r="O58" s="115"/>
      <c r="P58" s="115"/>
      <c r="Q58" s="115"/>
      <c r="R58" s="115"/>
      <c r="S58" s="115"/>
      <c r="T58" s="115"/>
      <c r="U58" s="115"/>
    </row>
    <row r="59" spans="1:21" x14ac:dyDescent="0.2">
      <c r="L59" s="115"/>
      <c r="M59" s="115"/>
      <c r="N59" s="115"/>
      <c r="O59" s="115"/>
      <c r="P59" s="115"/>
      <c r="Q59" s="115"/>
      <c r="R59" s="115"/>
      <c r="S59" s="115"/>
      <c r="T59" s="115"/>
      <c r="U59" s="115"/>
    </row>
    <row r="60" spans="1:21" x14ac:dyDescent="0.2">
      <c r="A60" t="s">
        <v>540</v>
      </c>
      <c r="L60" s="115"/>
      <c r="M60" s="115"/>
      <c r="N60" s="115"/>
      <c r="O60" s="115"/>
      <c r="P60" s="115"/>
      <c r="Q60" s="115"/>
      <c r="R60" s="115"/>
      <c r="S60" s="115"/>
      <c r="T60" s="115"/>
      <c r="U60" s="115"/>
    </row>
    <row r="61" spans="1:21" x14ac:dyDescent="0.2">
      <c r="A61" t="s">
        <v>541</v>
      </c>
      <c r="L61" s="115"/>
      <c r="M61" s="115"/>
      <c r="N61" s="115"/>
      <c r="O61" s="115"/>
      <c r="P61" s="115"/>
      <c r="Q61" s="115"/>
      <c r="R61" s="115"/>
      <c r="S61" s="115"/>
      <c r="T61" s="115"/>
      <c r="U61" s="115"/>
    </row>
    <row r="62" spans="1:21" x14ac:dyDescent="0.2">
      <c r="L62" s="115"/>
      <c r="M62" s="115"/>
      <c r="N62" s="115"/>
      <c r="O62" s="115"/>
      <c r="P62" s="115"/>
      <c r="Q62" s="115"/>
      <c r="R62" s="115"/>
      <c r="S62" s="115"/>
      <c r="T62" s="115"/>
      <c r="U62" s="115"/>
    </row>
    <row r="63" spans="1:21" x14ac:dyDescent="0.2">
      <c r="A63" t="s">
        <v>542</v>
      </c>
      <c r="L63" s="115"/>
      <c r="M63" s="115"/>
      <c r="N63" s="115"/>
      <c r="O63" s="115"/>
      <c r="P63" s="115"/>
      <c r="Q63" s="115"/>
      <c r="R63" s="115"/>
      <c r="S63" s="115"/>
      <c r="T63" s="115"/>
      <c r="U63" s="115"/>
    </row>
    <row r="64" spans="1:21" x14ac:dyDescent="0.2">
      <c r="A64" t="s">
        <v>543</v>
      </c>
      <c r="L64" s="115"/>
      <c r="M64" s="115"/>
      <c r="N64" s="115"/>
      <c r="O64" s="115"/>
      <c r="P64" s="115"/>
      <c r="Q64" s="115"/>
      <c r="R64" s="115"/>
      <c r="S64" s="115"/>
      <c r="T64" s="115"/>
      <c r="U64" s="115"/>
    </row>
    <row r="65" spans="1:21" x14ac:dyDescent="0.2">
      <c r="L65" s="115"/>
      <c r="M65" s="115"/>
      <c r="N65" s="115"/>
      <c r="O65" s="115"/>
      <c r="P65" s="115"/>
      <c r="Q65" s="115"/>
      <c r="R65" s="115"/>
      <c r="S65" s="115"/>
      <c r="T65" s="115"/>
      <c r="U65" s="115"/>
    </row>
    <row r="66" spans="1:21" x14ac:dyDescent="0.2">
      <c r="A66" t="s">
        <v>544</v>
      </c>
      <c r="L66" s="115"/>
      <c r="M66" s="115"/>
      <c r="N66" s="115"/>
      <c r="O66" s="115"/>
      <c r="P66" s="115"/>
      <c r="Q66" s="115"/>
      <c r="R66" s="115"/>
      <c r="S66" s="115"/>
      <c r="T66" s="115"/>
      <c r="U66" s="115"/>
    </row>
    <row r="67" spans="1:21" x14ac:dyDescent="0.2">
      <c r="A67" t="s">
        <v>545</v>
      </c>
      <c r="L67" s="116"/>
      <c r="M67" s="115"/>
      <c r="N67" s="115"/>
      <c r="O67" s="115"/>
      <c r="P67" s="115"/>
      <c r="Q67" s="115"/>
      <c r="R67" s="115"/>
      <c r="S67" s="115"/>
      <c r="T67" s="115"/>
      <c r="U67" s="115"/>
    </row>
    <row r="68" spans="1:21" x14ac:dyDescent="0.2">
      <c r="L68" s="116"/>
      <c r="M68" s="115"/>
      <c r="N68" s="115"/>
      <c r="O68" s="115"/>
      <c r="P68" s="115"/>
      <c r="Q68" s="115"/>
      <c r="R68" s="115"/>
      <c r="S68" s="115"/>
      <c r="T68" s="115"/>
      <c r="U68" s="115"/>
    </row>
    <row r="69" spans="1:21" x14ac:dyDescent="0.2">
      <c r="A69" t="s">
        <v>546</v>
      </c>
      <c r="L69" s="115"/>
      <c r="M69" s="115"/>
      <c r="N69" s="115"/>
      <c r="O69" s="115"/>
      <c r="P69" s="115"/>
      <c r="Q69" s="115"/>
      <c r="R69" s="115"/>
      <c r="S69" s="115"/>
      <c r="T69" s="115"/>
      <c r="U69" s="115"/>
    </row>
    <row r="70" spans="1:21" x14ac:dyDescent="0.2">
      <c r="A70" t="s">
        <v>547</v>
      </c>
      <c r="L70" s="115"/>
      <c r="M70" s="115"/>
      <c r="N70" s="115"/>
      <c r="O70" s="115"/>
      <c r="P70" s="115"/>
      <c r="Q70" s="115"/>
      <c r="R70" s="115"/>
      <c r="S70" s="115"/>
      <c r="T70" s="115"/>
      <c r="U70" s="115"/>
    </row>
    <row r="71" spans="1:21" x14ac:dyDescent="0.2">
      <c r="L71" s="115"/>
      <c r="M71" s="115"/>
      <c r="N71" s="115"/>
      <c r="O71" s="115"/>
      <c r="P71" s="115"/>
      <c r="Q71" s="115"/>
      <c r="R71" s="115"/>
      <c r="S71" s="115"/>
      <c r="T71" s="115"/>
      <c r="U71" s="115"/>
    </row>
    <row r="72" spans="1:21" x14ac:dyDescent="0.2">
      <c r="L72" s="115"/>
      <c r="M72" s="115"/>
      <c r="N72" s="115"/>
      <c r="O72" s="115"/>
      <c r="P72" s="115"/>
      <c r="Q72" s="115"/>
      <c r="R72" s="115"/>
      <c r="S72" s="115"/>
      <c r="T72" s="115"/>
      <c r="U72" s="115"/>
    </row>
    <row r="73" spans="1:21" x14ac:dyDescent="0.2">
      <c r="J73" s="119" t="s">
        <v>548</v>
      </c>
      <c r="K73" s="121" t="s">
        <v>554</v>
      </c>
      <c r="L73" s="121" t="s">
        <v>555</v>
      </c>
      <c r="M73" s="115"/>
      <c r="N73" s="115"/>
      <c r="O73" s="115"/>
      <c r="P73" s="115"/>
      <c r="Q73" s="115"/>
      <c r="R73" s="115"/>
      <c r="S73" s="115"/>
      <c r="T73" s="115"/>
      <c r="U73" s="115"/>
    </row>
    <row r="74" spans="1:21" ht="26.25" thickBot="1" x14ac:dyDescent="0.25">
      <c r="J74" s="119"/>
      <c r="K74" s="122" t="s">
        <v>516</v>
      </c>
      <c r="L74" s="122" t="s">
        <v>516</v>
      </c>
      <c r="M74" s="115"/>
      <c r="N74" s="115"/>
      <c r="O74" s="115"/>
      <c r="P74" s="115"/>
      <c r="Q74" s="115"/>
      <c r="R74" s="115"/>
      <c r="S74" s="115"/>
      <c r="T74" s="115"/>
      <c r="U74" s="115"/>
    </row>
    <row r="75" spans="1:21" x14ac:dyDescent="0.2">
      <c r="J75" s="119" t="s">
        <v>549</v>
      </c>
      <c r="K75" s="123">
        <v>175496.36973000001</v>
      </c>
      <c r="L75" s="123">
        <v>168108.60486999998</v>
      </c>
      <c r="M75" s="115"/>
      <c r="N75" s="115"/>
      <c r="O75" s="115"/>
      <c r="P75" s="115"/>
      <c r="Q75" s="115"/>
      <c r="R75" s="115"/>
      <c r="S75" s="115"/>
      <c r="T75" s="115"/>
      <c r="U75" s="115"/>
    </row>
    <row r="76" spans="1:21" x14ac:dyDescent="0.2">
      <c r="J76" s="119" t="s">
        <v>550</v>
      </c>
      <c r="K76" s="123">
        <v>24461.359230000002</v>
      </c>
      <c r="L76" s="123">
        <v>24384.274534903874</v>
      </c>
      <c r="O76" s="115"/>
      <c r="P76" s="115"/>
      <c r="Q76" s="115"/>
      <c r="R76" s="115"/>
      <c r="S76" s="115"/>
      <c r="T76" s="115"/>
      <c r="U76" s="115"/>
    </row>
    <row r="77" spans="1:21" x14ac:dyDescent="0.2">
      <c r="J77" s="119" t="s">
        <v>551</v>
      </c>
      <c r="K77" s="123">
        <v>327.50554</v>
      </c>
      <c r="L77" s="123">
        <v>377.49181999999996</v>
      </c>
      <c r="M77" s="115"/>
      <c r="N77" s="115"/>
      <c r="O77" s="115"/>
      <c r="P77" s="115"/>
      <c r="Q77" s="115"/>
      <c r="R77" s="115"/>
      <c r="S77" s="115"/>
      <c r="T77" s="115"/>
      <c r="U77" s="115"/>
    </row>
    <row r="78" spans="1:21" x14ac:dyDescent="0.2">
      <c r="J78" s="119" t="s">
        <v>517</v>
      </c>
      <c r="K78" s="123">
        <v>118.21509</v>
      </c>
      <c r="L78" s="123">
        <v>176.26731000000001</v>
      </c>
      <c r="M78" s="115"/>
      <c r="N78" s="115"/>
      <c r="O78" s="115"/>
      <c r="P78" s="115"/>
      <c r="Q78" s="115"/>
      <c r="R78" s="115"/>
      <c r="S78" s="115"/>
      <c r="T78" s="115"/>
      <c r="U78" s="115"/>
    </row>
    <row r="79" spans="1:21" x14ac:dyDescent="0.2">
      <c r="J79" s="119" t="s">
        <v>552</v>
      </c>
      <c r="K79" s="123">
        <v>46.526830000000004</v>
      </c>
      <c r="L79" s="123">
        <v>101.24966999999999</v>
      </c>
      <c r="M79" s="115"/>
      <c r="N79" s="115"/>
      <c r="O79" s="115"/>
      <c r="P79" s="115"/>
      <c r="Q79" s="115"/>
      <c r="R79" s="115"/>
      <c r="S79" s="115"/>
      <c r="T79" s="115"/>
      <c r="U79" s="115"/>
    </row>
    <row r="80" spans="1:21" ht="13.5" thickBot="1" x14ac:dyDescent="0.25">
      <c r="A80" s="115"/>
      <c r="J80" s="120" t="s">
        <v>553</v>
      </c>
      <c r="K80" s="124">
        <v>200449.97642000002</v>
      </c>
      <c r="L80" s="124">
        <v>193147.88820490384</v>
      </c>
      <c r="M80" s="115"/>
      <c r="N80" s="115"/>
      <c r="O80" s="115"/>
      <c r="P80" s="115"/>
      <c r="Q80" s="115"/>
      <c r="R80" s="115"/>
      <c r="S80" s="115"/>
      <c r="T80" s="115"/>
      <c r="U80" s="115"/>
    </row>
    <row r="81" spans="1:21" x14ac:dyDescent="0.2">
      <c r="M81" s="115"/>
      <c r="N81" s="115"/>
      <c r="O81" s="115"/>
      <c r="P81" s="115"/>
      <c r="Q81" s="115"/>
      <c r="R81" s="115"/>
      <c r="S81" s="115"/>
      <c r="T81" s="115"/>
      <c r="U81" s="115"/>
    </row>
    <row r="82" spans="1:21" x14ac:dyDescent="0.2">
      <c r="L82" s="115"/>
      <c r="M82" s="115"/>
      <c r="N82" s="115"/>
      <c r="O82" s="115"/>
      <c r="P82" s="115"/>
      <c r="Q82" s="115"/>
      <c r="R82" s="115"/>
      <c r="S82" s="115"/>
      <c r="T82" s="115"/>
      <c r="U82" s="115"/>
    </row>
    <row r="83" spans="1:21" x14ac:dyDescent="0.2">
      <c r="O83" s="115"/>
      <c r="P83" s="115"/>
      <c r="Q83" s="115"/>
      <c r="R83" s="115"/>
      <c r="S83" s="115"/>
      <c r="T83" s="115"/>
      <c r="U83" s="115"/>
    </row>
    <row r="84" spans="1:21" ht="13.5" x14ac:dyDescent="0.2">
      <c r="I84" s="117"/>
      <c r="J84" s="116"/>
      <c r="O84" s="115"/>
      <c r="P84" s="115"/>
      <c r="Q84" s="115"/>
      <c r="R84" s="115"/>
      <c r="S84" s="115"/>
      <c r="T84" s="115"/>
      <c r="U84" s="115"/>
    </row>
    <row r="85" spans="1:21" ht="13.5" x14ac:dyDescent="0.2">
      <c r="A85" s="115"/>
      <c r="I85" s="118"/>
      <c r="O85" s="115"/>
      <c r="P85" s="115"/>
      <c r="Q85" s="115"/>
      <c r="R85" s="115"/>
      <c r="S85" s="115"/>
      <c r="T85" s="115"/>
      <c r="U85" s="115"/>
    </row>
    <row r="86" spans="1:21" x14ac:dyDescent="0.2">
      <c r="A86" s="115"/>
      <c r="O86" s="115"/>
      <c r="P86" s="115"/>
      <c r="Q86" s="115"/>
      <c r="R86" s="115"/>
      <c r="S86" s="115"/>
      <c r="T86" s="115"/>
      <c r="U86" s="115"/>
    </row>
    <row r="87" spans="1:21" x14ac:dyDescent="0.2">
      <c r="A87" s="115"/>
      <c r="O87" s="115"/>
      <c r="P87" s="115"/>
      <c r="Q87" s="115"/>
      <c r="R87" s="115"/>
      <c r="S87" s="115"/>
      <c r="T87" s="115"/>
      <c r="U87" s="115"/>
    </row>
    <row r="88" spans="1:21" x14ac:dyDescent="0.2">
      <c r="O88" s="115"/>
      <c r="P88" s="115"/>
      <c r="Q88" s="115"/>
      <c r="R88" s="115"/>
      <c r="S88" s="115"/>
      <c r="T88" s="115"/>
      <c r="U88" s="115"/>
    </row>
    <row r="89" spans="1:21" x14ac:dyDescent="0.2">
      <c r="O89" s="115"/>
      <c r="P89" s="115"/>
      <c r="Q89" s="115"/>
      <c r="R89" s="115"/>
      <c r="S89" s="115"/>
      <c r="T89" s="115"/>
      <c r="U89" s="115"/>
    </row>
    <row r="90" spans="1:21" x14ac:dyDescent="0.2">
      <c r="A90" s="114" t="s">
        <v>556</v>
      </c>
      <c r="O90" s="115"/>
      <c r="P90" s="115"/>
      <c r="Q90" s="115"/>
      <c r="R90" s="115"/>
      <c r="S90" s="115"/>
      <c r="T90" s="115"/>
      <c r="U90" s="115"/>
    </row>
    <row r="91" spans="1:21" x14ac:dyDescent="0.2">
      <c r="A91" t="s">
        <v>557</v>
      </c>
      <c r="O91" s="115"/>
      <c r="P91" s="115"/>
      <c r="Q91" s="115"/>
      <c r="R91" s="115"/>
      <c r="S91" s="115"/>
      <c r="T91" s="115"/>
      <c r="U91" s="115"/>
    </row>
    <row r="92" spans="1:21" x14ac:dyDescent="0.2">
      <c r="O92" s="115"/>
      <c r="P92" s="115"/>
      <c r="Q92" s="115"/>
      <c r="R92" s="115"/>
      <c r="S92" s="115"/>
      <c r="T92" s="115"/>
      <c r="U92" s="115"/>
    </row>
    <row r="93" spans="1:21" x14ac:dyDescent="0.2">
      <c r="A93" t="s">
        <v>558</v>
      </c>
      <c r="O93" s="115"/>
      <c r="P93" s="115"/>
      <c r="Q93" s="115"/>
      <c r="R93" s="115"/>
      <c r="S93" s="115"/>
      <c r="T93" s="115"/>
      <c r="U93" s="115"/>
    </row>
    <row r="94" spans="1:21" x14ac:dyDescent="0.2">
      <c r="A94" s="114" t="s">
        <v>559</v>
      </c>
      <c r="O94" s="115"/>
      <c r="P94" s="115"/>
      <c r="Q94" s="115"/>
      <c r="R94" s="115"/>
      <c r="S94" s="115"/>
      <c r="T94" s="115"/>
      <c r="U94" s="115"/>
    </row>
    <row r="95" spans="1:21" x14ac:dyDescent="0.2">
      <c r="O95" s="115"/>
      <c r="P95" s="115"/>
      <c r="Q95" s="115"/>
      <c r="R95" s="115"/>
      <c r="S95" s="115"/>
      <c r="T95" s="115"/>
      <c r="U95" s="115"/>
    </row>
    <row r="96" spans="1:21" x14ac:dyDescent="0.2">
      <c r="A96" s="114" t="s">
        <v>560</v>
      </c>
      <c r="O96" s="115"/>
      <c r="P96" s="115"/>
      <c r="Q96" s="115"/>
      <c r="R96" s="115"/>
      <c r="S96" s="115"/>
      <c r="T96" s="115"/>
      <c r="U96" s="115"/>
    </row>
    <row r="97" spans="1:21" x14ac:dyDescent="0.2">
      <c r="A97" t="s">
        <v>561</v>
      </c>
      <c r="O97" s="115"/>
      <c r="P97" s="115"/>
      <c r="Q97" s="115"/>
      <c r="R97" s="115"/>
      <c r="S97" s="115"/>
      <c r="T97" s="115"/>
      <c r="U97" s="115"/>
    </row>
    <row r="98" spans="1:21" x14ac:dyDescent="0.2">
      <c r="A98" s="114"/>
      <c r="O98" s="115"/>
      <c r="P98" s="115"/>
      <c r="Q98" s="115"/>
      <c r="R98" s="115"/>
      <c r="S98" s="115"/>
      <c r="T98" s="115"/>
      <c r="U98" s="115"/>
    </row>
    <row r="99" spans="1:21" x14ac:dyDescent="0.2">
      <c r="A99" s="114" t="s">
        <v>562</v>
      </c>
      <c r="O99" s="115"/>
      <c r="P99" s="115"/>
      <c r="Q99" s="115"/>
      <c r="R99" s="115"/>
      <c r="S99" s="115"/>
      <c r="T99" s="115"/>
      <c r="U99" s="115"/>
    </row>
    <row r="100" spans="1:21" x14ac:dyDescent="0.2">
      <c r="A100" s="114" t="s">
        <v>563</v>
      </c>
      <c r="O100" s="115"/>
      <c r="P100" s="115"/>
      <c r="Q100" s="115"/>
      <c r="R100" s="115"/>
      <c r="S100" s="115"/>
      <c r="T100" s="115"/>
      <c r="U100" s="115"/>
    </row>
    <row r="101" spans="1:21" x14ac:dyDescent="0.2">
      <c r="O101" s="115"/>
      <c r="P101" s="115"/>
      <c r="Q101" s="115"/>
      <c r="R101" s="115"/>
      <c r="S101" s="115"/>
      <c r="T101" s="115"/>
      <c r="U101" s="115"/>
    </row>
    <row r="102" spans="1:21" x14ac:dyDescent="0.2">
      <c r="A102" s="114" t="s">
        <v>564</v>
      </c>
      <c r="O102" s="115"/>
      <c r="P102" s="115"/>
      <c r="Q102" s="115"/>
      <c r="R102" s="115"/>
      <c r="S102" s="115"/>
      <c r="T102" s="115"/>
      <c r="U102" s="115"/>
    </row>
    <row r="103" spans="1:21" x14ac:dyDescent="0.2">
      <c r="O103" s="115"/>
      <c r="P103" s="115"/>
      <c r="Q103" s="115"/>
      <c r="R103" s="115"/>
      <c r="S103" s="115"/>
      <c r="T103" s="115"/>
      <c r="U103" s="115"/>
    </row>
    <row r="104" spans="1:21" x14ac:dyDescent="0.2">
      <c r="A104" s="114" t="s">
        <v>565</v>
      </c>
      <c r="O104" s="115"/>
      <c r="P104" s="115"/>
      <c r="Q104" s="115"/>
      <c r="R104" s="115"/>
      <c r="S104" s="115"/>
      <c r="T104" s="115"/>
      <c r="U104" s="115"/>
    </row>
    <row r="105" spans="1:21" x14ac:dyDescent="0.2">
      <c r="A105" t="s">
        <v>566</v>
      </c>
      <c r="O105" s="115"/>
      <c r="P105" s="115"/>
      <c r="Q105" s="115"/>
      <c r="R105" s="115"/>
      <c r="S105" s="115"/>
      <c r="T105" s="115"/>
      <c r="U105" s="115"/>
    </row>
    <row r="106" spans="1:21" x14ac:dyDescent="0.2">
      <c r="A106" t="s">
        <v>567</v>
      </c>
      <c r="O106" s="115"/>
      <c r="P106" s="115"/>
      <c r="Q106" s="115"/>
      <c r="R106" s="115"/>
      <c r="S106" s="115"/>
      <c r="T106" s="115"/>
      <c r="U106" s="115"/>
    </row>
    <row r="107" spans="1:21" x14ac:dyDescent="0.2">
      <c r="O107" s="115"/>
      <c r="P107" s="115"/>
      <c r="Q107" s="115"/>
      <c r="R107" s="115"/>
      <c r="S107" s="115"/>
      <c r="T107" s="115"/>
      <c r="U107" s="115"/>
    </row>
    <row r="108" spans="1:21" x14ac:dyDescent="0.2">
      <c r="A108" t="s">
        <v>568</v>
      </c>
      <c r="O108" s="115"/>
      <c r="P108" s="115"/>
      <c r="Q108" s="115"/>
      <c r="R108" s="115"/>
      <c r="S108" s="115"/>
      <c r="T108" s="115"/>
      <c r="U108" s="115"/>
    </row>
    <row r="109" spans="1:21" x14ac:dyDescent="0.2">
      <c r="A109" t="s">
        <v>569</v>
      </c>
      <c r="O109" s="115"/>
      <c r="P109" s="115"/>
      <c r="Q109" s="115"/>
      <c r="R109" s="115"/>
      <c r="S109" s="115"/>
      <c r="T109" s="115"/>
      <c r="U109" s="115"/>
    </row>
    <row r="110" spans="1:21" x14ac:dyDescent="0.2">
      <c r="A110" s="114"/>
      <c r="O110" s="115"/>
      <c r="P110" s="115"/>
      <c r="Q110" s="115"/>
      <c r="R110" s="115"/>
      <c r="S110" s="115"/>
      <c r="T110" s="115"/>
      <c r="U110" s="115"/>
    </row>
    <row r="111" spans="1:21" x14ac:dyDescent="0.2">
      <c r="A111" t="s">
        <v>570</v>
      </c>
      <c r="O111" s="115"/>
      <c r="P111" s="115"/>
      <c r="Q111" s="115"/>
      <c r="R111" s="115"/>
      <c r="S111" s="115"/>
      <c r="T111" s="115"/>
      <c r="U111" s="115"/>
    </row>
    <row r="112" spans="1:21" x14ac:dyDescent="0.2">
      <c r="A112" t="s">
        <v>571</v>
      </c>
      <c r="O112" s="115"/>
      <c r="P112" s="115"/>
      <c r="Q112" s="115"/>
      <c r="R112" s="115"/>
      <c r="S112" s="115"/>
      <c r="T112" s="115"/>
      <c r="U112" s="115"/>
    </row>
    <row r="113" spans="1:21" x14ac:dyDescent="0.2">
      <c r="O113" s="115"/>
      <c r="P113" s="115"/>
      <c r="Q113" s="115"/>
      <c r="R113" s="115"/>
      <c r="S113" s="115"/>
      <c r="T113" s="115"/>
      <c r="U113" s="115"/>
    </row>
    <row r="114" spans="1:21" x14ac:dyDescent="0.2">
      <c r="A114" s="114" t="s">
        <v>572</v>
      </c>
      <c r="O114" s="115"/>
      <c r="P114" s="115"/>
      <c r="Q114" s="115"/>
      <c r="R114" s="115"/>
      <c r="S114" s="115"/>
      <c r="T114" s="115"/>
      <c r="U114" s="115"/>
    </row>
    <row r="115" spans="1:21" x14ac:dyDescent="0.2">
      <c r="A115" t="s">
        <v>573</v>
      </c>
      <c r="O115" s="115"/>
      <c r="P115" s="115"/>
      <c r="Q115" s="115"/>
      <c r="R115" s="115"/>
      <c r="S115" s="115"/>
      <c r="T115" s="115"/>
      <c r="U115" s="115"/>
    </row>
    <row r="116" spans="1:21" x14ac:dyDescent="0.2">
      <c r="O116" s="115"/>
      <c r="P116" s="115"/>
      <c r="Q116" s="115"/>
      <c r="R116" s="115"/>
      <c r="S116" s="115"/>
      <c r="T116" s="115"/>
      <c r="U116" s="115"/>
    </row>
    <row r="117" spans="1:21" x14ac:dyDescent="0.2">
      <c r="A117" t="s">
        <v>574</v>
      </c>
      <c r="O117" s="115"/>
      <c r="P117" s="115"/>
      <c r="Q117" s="115"/>
      <c r="R117" s="115"/>
      <c r="S117" s="115"/>
      <c r="T117" s="115"/>
      <c r="U117" s="115"/>
    </row>
    <row r="118" spans="1:21" x14ac:dyDescent="0.2">
      <c r="A118" s="114" t="s">
        <v>575</v>
      </c>
      <c r="O118" s="115"/>
      <c r="P118" s="115"/>
      <c r="Q118" s="115"/>
      <c r="R118" s="115"/>
      <c r="S118" s="115"/>
      <c r="T118" s="115"/>
      <c r="U118" s="115"/>
    </row>
    <row r="119" spans="1:21" x14ac:dyDescent="0.2">
      <c r="O119" s="115"/>
      <c r="P119" s="115"/>
      <c r="Q119" s="115"/>
      <c r="R119" s="115"/>
      <c r="S119" s="115"/>
      <c r="T119" s="115"/>
      <c r="U119" s="115"/>
    </row>
    <row r="120" spans="1:21" x14ac:dyDescent="0.2">
      <c r="A120" s="114" t="s">
        <v>576</v>
      </c>
      <c r="O120" s="115"/>
      <c r="P120" s="115"/>
      <c r="Q120" s="115"/>
      <c r="R120" s="115"/>
      <c r="S120" s="115"/>
      <c r="T120" s="115"/>
      <c r="U120" s="115"/>
    </row>
    <row r="121" spans="1:21" x14ac:dyDescent="0.2">
      <c r="A121" t="s">
        <v>577</v>
      </c>
      <c r="O121" s="115"/>
      <c r="P121" s="115"/>
      <c r="Q121" s="115"/>
      <c r="R121" s="115"/>
      <c r="S121" s="115"/>
      <c r="T121" s="115"/>
      <c r="U121" s="115"/>
    </row>
    <row r="122" spans="1:21" x14ac:dyDescent="0.2">
      <c r="O122" s="115"/>
      <c r="P122" s="115"/>
      <c r="Q122" s="115"/>
      <c r="R122" s="115"/>
      <c r="S122" s="115"/>
      <c r="T122" s="115"/>
      <c r="U122" s="115"/>
    </row>
    <row r="123" spans="1:21" x14ac:dyDescent="0.2">
      <c r="A123" t="s">
        <v>578</v>
      </c>
      <c r="O123" s="115"/>
      <c r="P123" s="115"/>
      <c r="Q123" s="115"/>
      <c r="R123" s="115"/>
      <c r="S123" s="115"/>
      <c r="T123" s="115"/>
      <c r="U123" s="115"/>
    </row>
    <row r="124" spans="1:21" x14ac:dyDescent="0.2">
      <c r="A124" t="s">
        <v>579</v>
      </c>
      <c r="O124" s="115"/>
      <c r="P124" s="115"/>
      <c r="Q124" s="115"/>
      <c r="R124" s="115"/>
      <c r="S124" s="115"/>
      <c r="T124" s="115"/>
      <c r="U124" s="115"/>
    </row>
    <row r="125" spans="1:21" x14ac:dyDescent="0.2">
      <c r="O125" s="115"/>
      <c r="P125" s="115"/>
      <c r="Q125" s="115"/>
      <c r="R125" s="115"/>
      <c r="S125" s="115"/>
      <c r="T125" s="115"/>
      <c r="U125" s="115"/>
    </row>
    <row r="126" spans="1:21" x14ac:dyDescent="0.2">
      <c r="A126" s="114" t="s">
        <v>580</v>
      </c>
      <c r="O126" s="115"/>
      <c r="P126" s="115"/>
      <c r="Q126" s="115"/>
      <c r="R126" s="115"/>
      <c r="S126" s="115"/>
      <c r="T126" s="115"/>
      <c r="U126" s="115"/>
    </row>
    <row r="127" spans="1:21" x14ac:dyDescent="0.2">
      <c r="A127" t="s">
        <v>581</v>
      </c>
      <c r="O127" s="115"/>
      <c r="P127" s="115"/>
      <c r="Q127" s="115"/>
      <c r="R127" s="115"/>
      <c r="S127" s="115"/>
      <c r="T127" s="115"/>
      <c r="U127" s="115"/>
    </row>
    <row r="128" spans="1:21" x14ac:dyDescent="0.2">
      <c r="A128" s="114"/>
      <c r="O128" s="115"/>
      <c r="P128" s="115"/>
      <c r="Q128" s="115"/>
      <c r="R128" s="115"/>
      <c r="S128" s="115"/>
      <c r="T128" s="115"/>
      <c r="U128" s="115"/>
    </row>
    <row r="129" spans="1:21" x14ac:dyDescent="0.2">
      <c r="A129" s="114" t="s">
        <v>582</v>
      </c>
      <c r="O129" s="115"/>
      <c r="P129" s="115"/>
      <c r="Q129" s="115"/>
      <c r="R129" s="115"/>
      <c r="S129" s="115"/>
      <c r="T129" s="115"/>
      <c r="U129" s="115"/>
    </row>
    <row r="130" spans="1:21" x14ac:dyDescent="0.2">
      <c r="A130" t="s">
        <v>583</v>
      </c>
      <c r="O130" s="115"/>
      <c r="P130" s="115"/>
      <c r="Q130" s="115"/>
      <c r="R130" s="115"/>
      <c r="S130" s="115"/>
      <c r="T130" s="115"/>
      <c r="U130" s="115"/>
    </row>
    <row r="131" spans="1:21" x14ac:dyDescent="0.2">
      <c r="O131" s="115"/>
      <c r="P131" s="115"/>
      <c r="Q131" s="115"/>
      <c r="R131" s="115"/>
      <c r="S131" s="115"/>
      <c r="T131" s="115"/>
      <c r="U131" s="115"/>
    </row>
    <row r="132" spans="1:21" x14ac:dyDescent="0.2">
      <c r="A132" s="114" t="s">
        <v>584</v>
      </c>
      <c r="O132" s="115"/>
      <c r="P132" s="115"/>
      <c r="Q132" s="115"/>
      <c r="R132" s="115"/>
      <c r="S132" s="115"/>
      <c r="T132" s="115"/>
      <c r="U132" s="115"/>
    </row>
    <row r="133" spans="1:21" x14ac:dyDescent="0.2">
      <c r="A133" s="115" t="s">
        <v>585</v>
      </c>
      <c r="B133" s="115"/>
      <c r="C133" s="115"/>
      <c r="D133" s="115"/>
      <c r="E133" s="115"/>
      <c r="F133" s="115"/>
      <c r="G133" s="115"/>
      <c r="H133" s="115"/>
      <c r="I133" s="115"/>
      <c r="M133" s="115"/>
      <c r="N133" s="115"/>
      <c r="O133" s="115"/>
      <c r="P133" s="115"/>
      <c r="Q133" s="115"/>
      <c r="R133" s="115"/>
      <c r="S133" s="115"/>
      <c r="T133" s="115"/>
      <c r="U133" s="115"/>
    </row>
    <row r="134" spans="1:21" x14ac:dyDescent="0.2">
      <c r="A134" s="115"/>
      <c r="B134" s="115"/>
      <c r="C134" s="115"/>
      <c r="D134" s="115"/>
      <c r="E134" s="115"/>
      <c r="F134" s="115"/>
      <c r="G134" s="115"/>
      <c r="H134" s="115"/>
      <c r="I134" s="115"/>
      <c r="M134" s="115"/>
      <c r="N134" s="115"/>
      <c r="O134" s="115"/>
      <c r="P134" s="115"/>
      <c r="Q134" s="115"/>
      <c r="R134" s="115"/>
      <c r="S134" s="115"/>
      <c r="T134" s="115"/>
      <c r="U134" s="115"/>
    </row>
    <row r="135" spans="1:21" x14ac:dyDescent="0.2">
      <c r="A135" t="s">
        <v>586</v>
      </c>
    </row>
    <row r="136" spans="1:21" x14ac:dyDescent="0.2">
      <c r="A136" t="s">
        <v>587</v>
      </c>
    </row>
    <row r="138" spans="1:21" x14ac:dyDescent="0.2">
      <c r="A138" t="s">
        <v>588</v>
      </c>
    </row>
    <row r="139" spans="1:21" x14ac:dyDescent="0.2">
      <c r="A139" t="s">
        <v>589</v>
      </c>
    </row>
    <row r="141" spans="1:21" x14ac:dyDescent="0.2">
      <c r="A141" t="s">
        <v>590</v>
      </c>
    </row>
    <row r="142" spans="1:21" x14ac:dyDescent="0.2">
      <c r="A142" t="s">
        <v>591</v>
      </c>
    </row>
    <row r="144" spans="1:21" x14ac:dyDescent="0.2">
      <c r="A144" t="s">
        <v>592</v>
      </c>
    </row>
    <row r="145" spans="1:1" x14ac:dyDescent="0.2">
      <c r="A145" t="s">
        <v>593</v>
      </c>
    </row>
    <row r="147" spans="1:1" x14ac:dyDescent="0.2">
      <c r="A147" t="s">
        <v>594</v>
      </c>
    </row>
    <row r="148" spans="1:1" x14ac:dyDescent="0.2">
      <c r="A148" t="s">
        <v>595</v>
      </c>
    </row>
    <row r="150" spans="1:1" x14ac:dyDescent="0.2">
      <c r="A150" t="s">
        <v>596</v>
      </c>
    </row>
    <row r="151" spans="1:1" x14ac:dyDescent="0.2">
      <c r="A151" t="s">
        <v>597</v>
      </c>
    </row>
    <row r="153" spans="1:1" x14ac:dyDescent="0.2">
      <c r="A153" t="s">
        <v>598</v>
      </c>
    </row>
    <row r="154" spans="1:1" x14ac:dyDescent="0.2">
      <c r="A154" t="s">
        <v>599</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Boris Knežević</cp:lastModifiedBy>
  <cp:lastPrinted>2018-04-25T06:49:36Z</cp:lastPrinted>
  <dcterms:created xsi:type="dcterms:W3CDTF">2008-10-17T11:51:54Z</dcterms:created>
  <dcterms:modified xsi:type="dcterms:W3CDTF">2025-04-22T10:11:46Z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