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3525" yWindow="1545" windowWidth="17955" windowHeight="10830" activeTab="3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PODACI'!$A$1:$I$64</definedName>
  </definedNames>
  <calcPr calcId="145621"/>
</workbook>
</file>

<file path=xl/calcChain.xml><?xml version="1.0" encoding="utf-8"?>
<calcChain xmlns="http://schemas.openxmlformats.org/spreadsheetml/2006/main">
  <c r="J67" i="18" l="1"/>
  <c r="J56" i="18"/>
  <c r="K100" i="19" l="1"/>
  <c r="K90" i="19"/>
  <c r="K86" i="19"/>
  <c r="K82" i="19"/>
  <c r="K79" i="19"/>
  <c r="K56" i="19"/>
  <c r="J56" i="19"/>
  <c r="J49" i="19"/>
  <c r="K49" i="19"/>
  <c r="K41" i="19"/>
  <c r="K26" i="19"/>
  <c r="K16" i="19"/>
  <c r="K9" i="19"/>
  <c r="K69" i="19" l="1"/>
  <c r="K114" i="19" s="1"/>
  <c r="K40" i="19"/>
  <c r="K53" i="20" l="1"/>
  <c r="J53" i="20"/>
  <c r="K33" i="18" l="1"/>
  <c r="K27" i="18"/>
  <c r="K22" i="18"/>
  <c r="K16" i="18"/>
  <c r="K12" i="18"/>
  <c r="K7" i="18"/>
  <c r="K42" i="18" s="1"/>
  <c r="K35" i="19"/>
  <c r="K8" i="19" s="1"/>
  <c r="K66" i="19" s="1"/>
  <c r="J22" i="18"/>
  <c r="K54" i="21"/>
  <c r="J54" i="21"/>
  <c r="K20" i="21"/>
  <c r="K13" i="21"/>
  <c r="K22" i="21"/>
  <c r="K33" i="21"/>
  <c r="K29" i="21"/>
  <c r="K35" i="21" s="1"/>
  <c r="K46" i="21"/>
  <c r="K40" i="21"/>
  <c r="K48" i="21" s="1"/>
  <c r="J20" i="21"/>
  <c r="J13" i="21"/>
  <c r="J21" i="21" s="1"/>
  <c r="J33" i="21"/>
  <c r="J34" i="21"/>
  <c r="J29" i="21"/>
  <c r="J35" i="21"/>
  <c r="J46" i="21"/>
  <c r="J47" i="21"/>
  <c r="J40" i="21"/>
  <c r="J48" i="21"/>
  <c r="K19" i="20"/>
  <c r="K14" i="20"/>
  <c r="K32" i="20"/>
  <c r="K28" i="20"/>
  <c r="K45" i="20"/>
  <c r="K39" i="20"/>
  <c r="J19" i="20"/>
  <c r="J14" i="20"/>
  <c r="J32" i="20"/>
  <c r="J28" i="20"/>
  <c r="J45" i="20"/>
  <c r="J39" i="20"/>
  <c r="J72" i="19"/>
  <c r="J79" i="19"/>
  <c r="J82" i="19"/>
  <c r="J86" i="19"/>
  <c r="J90" i="19"/>
  <c r="J100" i="19"/>
  <c r="J9" i="19"/>
  <c r="J16" i="19"/>
  <c r="J26" i="19"/>
  <c r="J35" i="19"/>
  <c r="J41" i="19"/>
  <c r="J12" i="18"/>
  <c r="K57" i="18"/>
  <c r="K66" i="18"/>
  <c r="J57" i="18"/>
  <c r="J66" i="18" s="1"/>
  <c r="J7" i="18"/>
  <c r="J27" i="18"/>
  <c r="J16" i="18"/>
  <c r="J33" i="18"/>
  <c r="J14" i="17"/>
  <c r="K14" i="17"/>
  <c r="J21" i="17"/>
  <c r="K21" i="17"/>
  <c r="K47" i="21"/>
  <c r="K21" i="21"/>
  <c r="K10" i="18" l="1"/>
  <c r="K43" i="18" s="1"/>
  <c r="K45" i="18" s="1"/>
  <c r="K34" i="21"/>
  <c r="K47" i="20"/>
  <c r="J22" i="21"/>
  <c r="J50" i="21" s="1"/>
  <c r="K34" i="20"/>
  <c r="J33" i="20"/>
  <c r="J21" i="20"/>
  <c r="J69" i="19"/>
  <c r="J114" i="19" s="1"/>
  <c r="K46" i="20"/>
  <c r="J46" i="20"/>
  <c r="J47" i="20"/>
  <c r="J34" i="20"/>
  <c r="K33" i="20"/>
  <c r="J20" i="20"/>
  <c r="K21" i="20"/>
  <c r="K20" i="20"/>
  <c r="J42" i="18"/>
  <c r="J10" i="18"/>
  <c r="J43" i="18" s="1"/>
  <c r="J40" i="19"/>
  <c r="J8" i="19"/>
  <c r="K49" i="21"/>
  <c r="K50" i="21"/>
  <c r="J49" i="21"/>
  <c r="K46" i="18" l="1"/>
  <c r="K44" i="18"/>
  <c r="K48" i="18" s="1"/>
  <c r="K49" i="20"/>
  <c r="J48" i="20"/>
  <c r="K48" i="20"/>
  <c r="J49" i="20"/>
  <c r="J46" i="18"/>
  <c r="J44" i="18"/>
  <c r="J48" i="18" s="1"/>
  <c r="J49" i="18" s="1"/>
  <c r="J45" i="18"/>
  <c r="J66" i="19"/>
  <c r="K49" i="18" l="1"/>
  <c r="K56" i="18"/>
  <c r="K67" i="18" s="1"/>
  <c r="K50" i="18"/>
  <c r="J50" i="18"/>
</calcChain>
</file>

<file path=xl/sharedStrings.xml><?xml version="1.0" encoding="utf-8"?>
<sst xmlns="http://schemas.openxmlformats.org/spreadsheetml/2006/main" count="394" uniqueCount="345">
  <si>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</si>
  <si>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</si>
  <si>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</si>
  <si>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</si>
  <si>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</si>
  <si>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</si>
  <si>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</si>
  <si>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</si>
  <si>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</si>
  <si>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</si>
  <si>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</si>
  <si>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</si>
  <si>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</si>
  <si>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</si>
  <si>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</si>
  <si>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</si>
  <si>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</si>
  <si>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</si>
  <si>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</si>
  <si>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</si>
  <si>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</si>
  <si>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</si>
  <si>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</si>
  <si>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</si>
  <si>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</si>
  <si>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</si>
  <si>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</si>
  <si>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</si>
  <si>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</si>
  <si>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</si>
  <si>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</si>
  <si>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</si>
  <si>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</si>
  <si>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</si>
  <si>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</si>
  <si>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</si>
  <si>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</si>
  <si>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</si>
  <si>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</si>
  <si>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</si>
  <si>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</si>
  <si>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</si>
  <si>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</si>
  <si>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</si>
  <si>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</si>
  <si>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</si>
  <si>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</si>
  <si>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</si>
  <si>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</si>
  <si>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</si>
  <si>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</si>
  <si>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</si>
  <si>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</si>
  <si>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</si>
  <si>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</si>
  <si>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</si>
  <si>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</si>
  <si>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</si>
  <si>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</si>
  <si>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</si>
  <si>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</si>
  <si>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</si>
  <si>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</si>
  <si>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</si>
  <si>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</si>
  <si>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</si>
  <si>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</si>
  <si>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</si>
  <si>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</si>
  <si>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</si>
  <si>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</si>
  <si>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</si>
  <si>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</si>
  <si>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</si>
  <si>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</si>
  <si>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</si>
  <si>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</si>
  <si>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</si>
  <si>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</si>
  <si>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</si>
  <si>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</si>
  <si>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</si>
  <si>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</si>
  <si>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</si>
  <si>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</si>
  <si>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</si>
  <si>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</si>
  <si>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</si>
  <si>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</si>
  <si>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</si>
  <si>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</si>
  <si>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</si>
  <si>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</si>
  <si>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</si>
  <si>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</si>
  <si>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</si>
  <si>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</si>
  <si>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</si>
  <si>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</si>
  <si>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</si>
  <si>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Napomena 1.: Dodatak bilanci popunjavaju poduzetnici koji sastavljaju konsolidirane godišnje financijske izvještaje.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</si>
  <si>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</si>
  <si>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</si>
  <si>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</si>
  <si>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</si>
  <si>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</si>
  <si>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</si>
  <si>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</si>
  <si>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</si>
  <si>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</si>
  <si>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</si>
  <si>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</si>
  <si>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</si>
  <si>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>Prethodna godina
(neto)</t>
  </si>
  <si>
    <t>Tekuća godina
(neto)</t>
  </si>
  <si>
    <t xml:space="preserve">   1. Izdaci za razvoj</t>
  </si>
  <si>
    <t xml:space="preserve">   3. Goodwill</t>
  </si>
  <si>
    <t>III. Ukupno novčani primici od investicijskih aktivnosti (016 do 020)</t>
  </si>
  <si>
    <t>DODATAK RDG-u (popunjava poduzetnik koji sastavlja konsolidirani godišnji financijski izvještaj)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</si>
  <si>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</si>
  <si>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</si>
  <si>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</si>
  <si>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</si>
  <si>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</si>
  <si>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</si>
  <si>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</si>
  <si>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</si>
  <si>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</si>
  <si>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</si>
  <si>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</si>
  <si>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</si>
  <si>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</si>
  <si>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</si>
  <si>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</si>
  <si>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</si>
  <si>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</si>
  <si>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</si>
  <si>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</si>
  <si>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</si>
  <si>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</si>
  <si>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</si>
  <si>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</si>
  <si>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</si>
  <si>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</si>
  <si>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</si>
  <si>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</si>
  <si>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</si>
  <si>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</si>
  <si>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</si>
  <si>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</si>
  <si>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</si>
  <si>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</si>
  <si>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</si>
  <si>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</si>
  <si>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</si>
  <si>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</si>
  <si>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</si>
  <si>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</si>
  <si>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</si>
  <si>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</si>
  <si>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</si>
  <si>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</si>
  <si>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</si>
  <si>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</si>
  <si>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</si>
  <si>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</si>
  <si>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</si>
  <si>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</si>
  <si>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</si>
  <si>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</si>
  <si>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</si>
  <si>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</si>
  <si>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</si>
  <si>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</si>
  <si>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</si>
  <si>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</si>
  <si>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</si>
  <si>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</si>
  <si>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</si>
  <si>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</si>
  <si>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</si>
  <si>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</si>
  <si>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</si>
  <si>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</si>
  <si>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</si>
  <si>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</si>
  <si>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</si>
  <si>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</si>
  <si>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</si>
  <si>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</si>
  <si>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</si>
  <si>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</si>
  <si>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</si>
  <si>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DODATAK Izvještaju o  ostaloj sveobuhvatnoj dobiti (popunjava poduzetnik koji sastavlja konsolidirani godišnji financijski izvještaj)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</si>
  <si>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</si>
  <si>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</si>
  <si>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</si>
  <si>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</si>
  <si>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</si>
  <si>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</si>
  <si>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</si>
  <si>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</si>
  <si>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</si>
  <si>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</si>
  <si>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</si>
  <si>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</si>
  <si>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</si>
  <si>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</si>
  <si>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</si>
  <si>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</si>
  <si>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</si>
  <si>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</si>
  <si>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</si>
  <si>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</si>
  <si>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</si>
  <si>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</si>
  <si>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</si>
  <si>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</si>
  <si>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</si>
  <si>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</si>
  <si>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</si>
  <si>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</si>
  <si>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</si>
  <si>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</si>
  <si>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</si>
  <si>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</si>
  <si>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</si>
  <si>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</si>
  <si>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</si>
  <si>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</si>
  <si>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</si>
  <si>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</si>
  <si>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</si>
  <si>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</si>
  <si>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</si>
  <si>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</si>
  <si>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</si>
  <si>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</si>
  <si>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</si>
  <si>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</si>
  <si>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</si>
  <si>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</si>
  <si>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</si>
  <si>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</si>
  <si>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</si>
  <si>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</si>
  <si>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</si>
  <si>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</si>
  <si>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</si>
  <si>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</si>
  <si>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</si>
  <si>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</si>
  <si>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</si>
  <si>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</si>
  <si>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</si>
  <si>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Godišnji financijski izvještaj poduzetnika GFI-POD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</si>
  <si>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</si>
  <si>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</si>
  <si>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</si>
  <si>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</si>
  <si>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</si>
  <si>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</si>
  <si>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</si>
  <si>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</si>
  <si>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</si>
  <si>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</si>
  <si>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</si>
  <si>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(krajem godine)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</si>
  <si>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</si>
  <si>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</si>
  <si>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</si>
  <si>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</si>
  <si>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</si>
  <si>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</si>
  <si>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</si>
  <si>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</si>
  <si>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</si>
  <si>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</si>
  <si>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</si>
  <si>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</si>
  <si>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</si>
  <si>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</si>
  <si>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</si>
  <si>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</si>
  <si>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</si>
  <si>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</si>
  <si>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</si>
  <si>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</si>
  <si>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</si>
  <si>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</si>
  <si>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</si>
  <si>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</si>
  <si>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</si>
  <si>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</si>
  <si>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</si>
  <si>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</si>
  <si>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</si>
  <si>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</si>
  <si>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</si>
  <si>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</si>
  <si>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</si>
  <si>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</si>
  <si>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</si>
  <si>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</si>
  <si>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</si>
  <si>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</si>
  <si>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</si>
  <si>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</si>
  <si>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</si>
  <si>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</si>
  <si>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</si>
  <si>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</si>
  <si>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</si>
  <si>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</si>
  <si>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</si>
  <si>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</si>
  <si>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</si>
  <si>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</si>
  <si>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</t>
  </si>
  <si>
    <t>1. Revidirani godišnji financijski izvještaji s revizorskim izvješćem s revizorskim izvješćem</t>
  </si>
  <si>
    <t>3635112</t>
  </si>
  <si>
    <t>05002378</t>
  </si>
  <si>
    <t>58828286397</t>
  </si>
  <si>
    <t>SLAVONSKI BROD</t>
  </si>
  <si>
    <t>Dr. M. Budaka 1</t>
  </si>
  <si>
    <t>uprava@duro-dakovic.com</t>
  </si>
  <si>
    <t>www.duro-dakovic.com</t>
  </si>
  <si>
    <t>BRODSKO POSAVSKA</t>
  </si>
  <si>
    <t>7010</t>
  </si>
  <si>
    <t xml:space="preserve">     1. Kamate, tečajne razlike, dividende i slični prihodi iz odnosa s nepovezanim poduzetnicima
         povezanim poduzetnicima</t>
  </si>
  <si>
    <t xml:space="preserve">     2. Kamate, tečajne razlike, dividende, slični prihodi iz odnosa s povezanim poduzetnicima
          nepovezanim poduzetnicima i drugim osobama</t>
  </si>
  <si>
    <t xml:space="preserve">    1. Kamate, tečajne razlike i drugi rashodi s nepovezanim poduzetnicima</t>
  </si>
  <si>
    <t xml:space="preserve">    2. Kamate, tečajne razlike i drugi rashodi iz odnosa s povezanim poduzetnicima
        poduzetnicima i drugim osobama</t>
  </si>
  <si>
    <t>NE</t>
  </si>
  <si>
    <t>035/446 276</t>
  </si>
  <si>
    <t>035/444 108</t>
  </si>
  <si>
    <t>ĐURO ĐAKOVIĆ GRUPA d.d.</t>
  </si>
  <si>
    <t>Obveznik: ĐURO ĐAKOVIĆ GRUPA d.d. SLAVONSKI BROD</t>
  </si>
  <si>
    <t>ĐURO ĐAKOVIĆ GRUPA d.d SLAVONSKI BROD</t>
  </si>
  <si>
    <t>ĐURO ĐAKOVIĆ GRUPA d.d. SLAVONSKI BROD</t>
  </si>
  <si>
    <t>stanje na dan  31.12.2017.</t>
  </si>
  <si>
    <t>u razdoblju 01.01.2017. do 31.12.2017.</t>
  </si>
  <si>
    <t>u razdoblju 01.01. do 31.12.2017.</t>
  </si>
  <si>
    <t>POSAVAC, SLAVEN</t>
  </si>
  <si>
    <t>BOGDANOVIĆ, MARKO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</si>
</sst>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lightGray">
        <fgColor indexed="22"/>
        <bgColor theme="0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rgb="FFFFFFFF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</cellStyleXfs>
  <cellXfs count="28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Font="1" applyAlignment="1" applyProtection="1">
      <alignment horizontal="right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0" fontId="19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4">
      <alignment vertical="top"/>
    </xf>
    <xf numFmtId="0" fontId="14" fillId="0" borderId="0" xfId="4" applyAlignment="1"/>
    <xf numFmtId="0" fontId="22" fillId="0" borderId="0" xfId="4" applyFont="1" applyAlignment="1"/>
    <xf numFmtId="0" fontId="23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4" applyFont="1" applyAlignment="1">
      <alignment wrapText="1"/>
    </xf>
    <xf numFmtId="0" fontId="1" fillId="0" borderId="0" xfId="0" applyFont="1"/>
    <xf numFmtId="0" fontId="24" fillId="0" borderId="0" xfId="4" applyFont="1" applyFill="1" applyBorder="1" applyAlignment="1" applyProtection="1">
      <alignment horizontal="center" vertical="center"/>
      <protection hidden="1"/>
    </xf>
    <xf numFmtId="14" fontId="24" fillId="2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Border="1" applyAlignment="1">
      <alignment wrapText="1"/>
    </xf>
    <xf numFmtId="0" fontId="25" fillId="3" borderId="17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center" vertical="center" wrapText="1"/>
    </xf>
    <xf numFmtId="49" fontId="26" fillId="3" borderId="15" xfId="0" applyNumberFormat="1" applyFont="1" applyFill="1" applyBorder="1" applyAlignment="1">
      <alignment horizontal="center" vertical="center" wrapText="1"/>
    </xf>
    <xf numFmtId="49" fontId="26" fillId="3" borderId="15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25" fillId="0" borderId="7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0" fontId="18" fillId="0" borderId="0" xfId="3" applyFont="1" applyBorder="1" applyAlignment="1" applyProtection="1">
      <alignment vertical="center"/>
      <protection hidden="1"/>
    </xf>
    <xf numFmtId="0" fontId="18" fillId="0" borderId="0" xfId="2" applyFont="1" applyBorder="1" applyAlignment="1" applyProtection="1">
      <alignment vertical="center"/>
      <protection hidden="1"/>
    </xf>
    <xf numFmtId="0" fontId="18" fillId="0" borderId="0" xfId="3" applyFont="1" applyBorder="1" applyAlignment="1" applyProtection="1">
      <protection hidden="1"/>
    </xf>
    <xf numFmtId="0" fontId="14" fillId="0" borderId="0" xfId="3" applyAlignment="1"/>
    <xf numFmtId="0" fontId="18" fillId="0" borderId="0" xfId="3" applyFont="1" applyAlignment="1" applyProtection="1">
      <protection hidden="1"/>
    </xf>
    <xf numFmtId="3" fontId="0" fillId="0" borderId="0" xfId="0" applyNumberFormat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7" borderId="7" xfId="0" applyNumberFormat="1" applyFont="1" applyFill="1" applyBorder="1" applyAlignment="1" applyProtection="1">
      <alignment vertical="center"/>
      <protection hidden="1"/>
    </xf>
    <xf numFmtId="3" fontId="2" fillId="8" borderId="1" xfId="0" applyNumberFormat="1" applyFont="1" applyFill="1" applyBorder="1" applyAlignment="1" applyProtection="1">
      <alignment vertical="center"/>
      <protection locked="0"/>
    </xf>
    <xf numFmtId="3" fontId="2" fillId="7" borderId="1" xfId="0" applyNumberFormat="1" applyFont="1" applyFill="1" applyBorder="1" applyAlignment="1" applyProtection="1">
      <alignment vertical="center"/>
      <protection hidden="1"/>
    </xf>
    <xf numFmtId="3" fontId="2" fillId="9" borderId="1" xfId="0" applyNumberFormat="1" applyFont="1" applyFill="1" applyBorder="1" applyAlignment="1" applyProtection="1">
      <alignment vertical="center"/>
      <protection hidden="1"/>
    </xf>
    <xf numFmtId="3" fontId="2" fillId="1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>
      <alignment horizontal="left" vertical="center"/>
    </xf>
    <xf numFmtId="0" fontId="7" fillId="0" borderId="1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20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1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19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18" xfId="3" applyFont="1" applyBorder="1" applyAlignment="1" applyProtection="1"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/>
    <xf numFmtId="0" fontId="7" fillId="0" borderId="18" xfId="3" applyFont="1" applyBorder="1" applyAlignment="1"/>
    <xf numFmtId="0" fontId="7" fillId="0" borderId="16" xfId="3" applyFont="1" applyBorder="1" applyAlignment="1">
      <alignment horizontal="left"/>
    </xf>
    <xf numFmtId="0" fontId="7" fillId="0" borderId="18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18" xfId="3" applyNumberFormat="1" applyFont="1" applyBorder="1" applyAlignment="1" applyProtection="1">
      <alignment horizontal="left" vertical="center"/>
      <protection locked="0" hidden="1"/>
    </xf>
    <xf numFmtId="0" fontId="15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0" fontId="27" fillId="0" borderId="0" xfId="3" applyFont="1" applyAlignment="1" applyProtection="1">
      <alignment horizontal="left"/>
      <protection hidden="1"/>
    </xf>
    <xf numFmtId="0" fontId="11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8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horizontal="left" vertical="center" wrapText="1"/>
    </xf>
    <xf numFmtId="0" fontId="19" fillId="4" borderId="29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11" fillId="2" borderId="27" xfId="0" applyFont="1" applyFill="1" applyBorder="1" applyAlignment="1" applyProtection="1">
      <alignment vertical="center" wrapText="1"/>
      <protection hidden="1"/>
    </xf>
    <xf numFmtId="0" fontId="11" fillId="2" borderId="28" xfId="0" applyFont="1" applyFill="1" applyBorder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31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11" fillId="5" borderId="27" xfId="0" applyFont="1" applyFill="1" applyBorder="1" applyAlignment="1" applyProtection="1">
      <alignment vertical="center" wrapText="1"/>
      <protection hidden="1"/>
    </xf>
    <xf numFmtId="0" fontId="11" fillId="5" borderId="28" xfId="0" applyFont="1" applyFill="1" applyBorder="1" applyAlignment="1" applyProtection="1">
      <alignment vertical="center" wrapText="1"/>
      <protection hidden="1"/>
    </xf>
    <xf numFmtId="0" fontId="11" fillId="5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7" xfId="0" applyFont="1" applyFill="1" applyBorder="1" applyAlignment="1">
      <alignment horizontal="lef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vertical="center" wrapText="1"/>
    </xf>
    <xf numFmtId="0" fontId="19" fillId="6" borderId="2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8" fillId="2" borderId="27" xfId="0" applyFont="1" applyFill="1" applyBorder="1" applyAlignment="1" applyProtection="1">
      <alignment vertical="center" wrapText="1"/>
      <protection hidden="1"/>
    </xf>
    <xf numFmtId="0" fontId="8" fillId="2" borderId="28" xfId="0" applyFont="1" applyFill="1" applyBorder="1" applyAlignment="1" applyProtection="1">
      <alignment vertical="center" wrapText="1"/>
      <protection hidden="1"/>
    </xf>
    <xf numFmtId="0" fontId="8" fillId="2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9" fillId="0" borderId="25" xfId="0" applyFont="1" applyBorder="1"/>
    <xf numFmtId="0" fontId="19" fillId="0" borderId="26" xfId="0" applyFont="1" applyBorder="1"/>
    <xf numFmtId="0" fontId="19" fillId="0" borderId="32" xfId="0" applyFont="1" applyBorder="1"/>
    <xf numFmtId="0" fontId="19" fillId="0" borderId="33" xfId="0" applyFont="1" applyBorder="1"/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24" fillId="0" borderId="0" xfId="4" applyFont="1" applyFill="1" applyBorder="1" applyAlignment="1" applyProtection="1">
      <alignment horizontal="center" vertical="center"/>
      <protection hidden="1"/>
    </xf>
    <xf numFmtId="14" fontId="24" fillId="2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Border="1" applyAlignment="1">
      <alignment vertical="center"/>
    </xf>
    <xf numFmtId="0" fontId="25" fillId="3" borderId="17" xfId="0" applyFont="1" applyFill="1" applyBorder="1" applyAlignment="1">
      <alignment horizontal="center" vertical="center" wrapText="1"/>
    </xf>
    <xf numFmtId="49" fontId="26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23" fillId="0" borderId="0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center" wrapText="1"/>
    </xf>
    <xf numFmtId="0" fontId="25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5" fillId="0" borderId="0" xfId="4" applyFont="1" applyAlignment="1"/>
    <xf numFmtId="0" fontId="21" fillId="0" borderId="0" xfId="4" applyFont="1" applyBorder="1" applyAlignment="1">
      <alignment horizontal="justify" vertical="top" wrapText="1"/>
    </xf>
    <xf numFmtId="0" fontId="14" fillId="0" borderId="0" xfId="4" applyAlignment="1"/>
  </cellXfs>
  <cellStyles count="5">
    <cellStyle name="Hiperveza" xfId="1" builtinId="8"/>
    <cellStyle name="Normal_TFI-KI" xfId="2"/>
    <cellStyle name="Normal_TFI-POD" xfId="3"/>
    <cellStyle name="Normalno" xfId="0" builtinId="0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prava@duro-dakovic.com" TargetMode="External"/><Relationship Id="rId2" Type="http://schemas.openxmlformats.org/officeDocument/2006/relationships/hyperlink" Target="http://www.duro-dakovic.com/" TargetMode="External"/><Relationship Id="rId1" Type="http://schemas.openxmlformats.org/officeDocument/2006/relationships/hyperlink" Target="mailto:uprava@duro-dakovic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view="pageBreakPreview" topLeftCell="A25" zoomScale="110" zoomScaleSheetLayoutView="100" workbookViewId="0">
      <selection activeCell="C53" sqref="C53:H53"/>
    </sheetView>
  </sheetViews>
  <sheetFormatPr defaultColWidth="9.140625" defaultRowHeight="12.75"/>
  <cols>
    <col min="1" max="1" width="9.140625" style="23"/>
    <col min="2" max="2" width="13" style="23" customWidth="1"/>
    <col min="3" max="6" width="9.140625" style="23"/>
    <col min="7" max="7" width="15.140625" style="23" customWidth="1"/>
    <col min="8" max="8" width="19.28515625" style="23" customWidth="1"/>
    <col min="9" max="9" width="14.42578125" style="23" customWidth="1"/>
    <col min="10" max="16384" width="9.140625" style="23"/>
  </cols>
  <sheetData>
    <row r="1" spans="1:12" ht="15.75">
      <c r="A1" s="167" t="s">
        <v>252</v>
      </c>
      <c r="B1" s="167"/>
      <c r="C1" s="167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36" t="s">
        <v>253</v>
      </c>
      <c r="B2" s="136"/>
      <c r="C2" s="136"/>
      <c r="D2" s="137"/>
      <c r="E2" s="24">
        <v>42736</v>
      </c>
      <c r="F2" s="25"/>
      <c r="G2" s="26" t="s">
        <v>254</v>
      </c>
      <c r="H2" s="24">
        <v>43100</v>
      </c>
      <c r="I2" s="27"/>
      <c r="J2" s="22"/>
      <c r="K2" s="22"/>
      <c r="L2" s="22"/>
    </row>
    <row r="3" spans="1:12">
      <c r="A3" s="28"/>
      <c r="B3" s="28"/>
      <c r="C3" s="28"/>
      <c r="D3" s="28"/>
      <c r="E3" s="29"/>
      <c r="F3" s="29"/>
      <c r="G3" s="28"/>
      <c r="H3" s="28"/>
      <c r="I3" s="30"/>
      <c r="J3" s="22"/>
      <c r="K3" s="22"/>
      <c r="L3" s="22"/>
    </row>
    <row r="4" spans="1:12" ht="15.75">
      <c r="A4" s="138" t="s">
        <v>255</v>
      </c>
      <c r="B4" s="138"/>
      <c r="C4" s="138"/>
      <c r="D4" s="138"/>
      <c r="E4" s="138"/>
      <c r="F4" s="138"/>
      <c r="G4" s="138"/>
      <c r="H4" s="138"/>
      <c r="I4" s="138"/>
      <c r="J4" s="22"/>
      <c r="K4" s="22"/>
      <c r="L4" s="22"/>
    </row>
    <row r="5" spans="1:12">
      <c r="A5" s="31"/>
      <c r="B5" s="31"/>
      <c r="C5" s="31"/>
      <c r="D5" s="32"/>
      <c r="E5" s="33"/>
      <c r="F5" s="34"/>
      <c r="G5" s="35"/>
      <c r="H5" s="36"/>
      <c r="I5" s="37"/>
      <c r="J5" s="22"/>
      <c r="K5" s="22"/>
      <c r="L5" s="22"/>
    </row>
    <row r="6" spans="1:12">
      <c r="A6" s="126" t="s">
        <v>256</v>
      </c>
      <c r="B6" s="127"/>
      <c r="C6" s="134" t="s">
        <v>320</v>
      </c>
      <c r="D6" s="135"/>
      <c r="E6" s="139"/>
      <c r="F6" s="139"/>
      <c r="G6" s="139"/>
      <c r="H6" s="139"/>
      <c r="I6" s="39"/>
      <c r="J6" s="22"/>
      <c r="K6" s="22"/>
      <c r="L6" s="22"/>
    </row>
    <row r="7" spans="1:12">
      <c r="A7" s="40"/>
      <c r="B7" s="40"/>
      <c r="C7" s="31"/>
      <c r="D7" s="31"/>
      <c r="E7" s="139"/>
      <c r="F7" s="139"/>
      <c r="G7" s="139"/>
      <c r="H7" s="139"/>
      <c r="I7" s="39"/>
      <c r="J7" s="22"/>
      <c r="K7" s="22"/>
      <c r="L7" s="22"/>
    </row>
    <row r="8" spans="1:12">
      <c r="A8" s="140" t="s">
        <v>257</v>
      </c>
      <c r="B8" s="141"/>
      <c r="C8" s="134" t="s">
        <v>321</v>
      </c>
      <c r="D8" s="135"/>
      <c r="E8" s="139"/>
      <c r="F8" s="139"/>
      <c r="G8" s="139"/>
      <c r="H8" s="139"/>
      <c r="I8" s="32"/>
      <c r="J8" s="22"/>
      <c r="K8" s="22"/>
      <c r="L8" s="22"/>
    </row>
    <row r="9" spans="1:12">
      <c r="A9" s="41"/>
      <c r="B9" s="41"/>
      <c r="C9" s="42"/>
      <c r="D9" s="31"/>
      <c r="E9" s="31"/>
      <c r="F9" s="31"/>
      <c r="G9" s="31"/>
      <c r="H9" s="31"/>
      <c r="I9" s="31"/>
      <c r="J9" s="22"/>
      <c r="K9" s="22"/>
      <c r="L9" s="22"/>
    </row>
    <row r="10" spans="1:12">
      <c r="A10" s="131" t="s">
        <v>258</v>
      </c>
      <c r="B10" s="132"/>
      <c r="C10" s="134" t="s">
        <v>322</v>
      </c>
      <c r="D10" s="135"/>
      <c r="E10" s="31"/>
      <c r="F10" s="31"/>
      <c r="G10" s="31"/>
      <c r="H10" s="31"/>
      <c r="I10" s="31"/>
      <c r="J10" s="22"/>
      <c r="K10" s="22"/>
      <c r="L10" s="22"/>
    </row>
    <row r="11" spans="1:12">
      <c r="A11" s="133"/>
      <c r="B11" s="133"/>
      <c r="C11" s="31"/>
      <c r="D11" s="31"/>
      <c r="E11" s="31"/>
      <c r="F11" s="31"/>
      <c r="G11" s="31"/>
      <c r="H11" s="31"/>
      <c r="I11" s="31"/>
      <c r="J11" s="22"/>
      <c r="K11" s="22"/>
      <c r="L11" s="22"/>
    </row>
    <row r="12" spans="1:12">
      <c r="A12" s="126" t="s">
        <v>259</v>
      </c>
      <c r="B12" s="127"/>
      <c r="C12" s="128" t="s">
        <v>336</v>
      </c>
      <c r="D12" s="129"/>
      <c r="E12" s="129"/>
      <c r="F12" s="129"/>
      <c r="G12" s="129"/>
      <c r="H12" s="129"/>
      <c r="I12" s="130"/>
      <c r="J12" s="22"/>
      <c r="K12" s="22"/>
      <c r="L12" s="22"/>
    </row>
    <row r="13" spans="1:12">
      <c r="A13" s="40"/>
      <c r="B13" s="40"/>
      <c r="C13" s="43"/>
      <c r="D13" s="31"/>
      <c r="E13" s="31"/>
      <c r="F13" s="31"/>
      <c r="G13" s="31"/>
      <c r="H13" s="31"/>
      <c r="I13" s="31"/>
      <c r="J13" s="22"/>
      <c r="K13" s="22"/>
      <c r="L13" s="22"/>
    </row>
    <row r="14" spans="1:12">
      <c r="A14" s="126" t="s">
        <v>260</v>
      </c>
      <c r="B14" s="127"/>
      <c r="C14" s="142">
        <v>35000</v>
      </c>
      <c r="D14" s="143"/>
      <c r="E14" s="31"/>
      <c r="F14" s="128" t="s">
        <v>323</v>
      </c>
      <c r="G14" s="129"/>
      <c r="H14" s="129"/>
      <c r="I14" s="130"/>
      <c r="J14" s="22"/>
      <c r="K14" s="22"/>
      <c r="L14" s="22"/>
    </row>
    <row r="15" spans="1:12">
      <c r="A15" s="40"/>
      <c r="B15" s="40"/>
      <c r="C15" s="31"/>
      <c r="D15" s="31"/>
      <c r="E15" s="31"/>
      <c r="F15" s="31"/>
      <c r="G15" s="31"/>
      <c r="H15" s="31"/>
      <c r="I15" s="31"/>
      <c r="J15" s="22"/>
      <c r="K15" s="22"/>
      <c r="L15" s="22"/>
    </row>
    <row r="16" spans="1:12">
      <c r="A16" s="126" t="s">
        <v>261</v>
      </c>
      <c r="B16" s="127"/>
      <c r="C16" s="128" t="s">
        <v>324</v>
      </c>
      <c r="D16" s="129"/>
      <c r="E16" s="129"/>
      <c r="F16" s="129"/>
      <c r="G16" s="129"/>
      <c r="H16" s="129"/>
      <c r="I16" s="130"/>
      <c r="J16" s="22"/>
      <c r="K16" s="22"/>
      <c r="L16" s="22"/>
    </row>
    <row r="17" spans="1:12">
      <c r="A17" s="40"/>
      <c r="B17" s="40"/>
      <c r="C17" s="31"/>
      <c r="D17" s="31"/>
      <c r="E17" s="31"/>
      <c r="F17" s="31"/>
      <c r="G17" s="31"/>
      <c r="H17" s="31"/>
      <c r="I17" s="31"/>
      <c r="J17" s="22"/>
      <c r="K17" s="22"/>
      <c r="L17" s="22"/>
    </row>
    <row r="18" spans="1:12">
      <c r="A18" s="126" t="s">
        <v>262</v>
      </c>
      <c r="B18" s="127"/>
      <c r="C18" s="144" t="s">
        <v>325</v>
      </c>
      <c r="D18" s="145"/>
      <c r="E18" s="145"/>
      <c r="F18" s="145"/>
      <c r="G18" s="145"/>
      <c r="H18" s="145"/>
      <c r="I18" s="146"/>
      <c r="J18" s="22"/>
      <c r="K18" s="22"/>
      <c r="L18" s="22"/>
    </row>
    <row r="19" spans="1:12">
      <c r="A19" s="40"/>
      <c r="B19" s="40"/>
      <c r="C19" s="43"/>
      <c r="D19" s="31"/>
      <c r="E19" s="31"/>
      <c r="F19" s="31"/>
      <c r="G19" s="31"/>
      <c r="H19" s="31"/>
      <c r="I19" s="31"/>
      <c r="J19" s="22"/>
      <c r="K19" s="22"/>
      <c r="L19" s="22"/>
    </row>
    <row r="20" spans="1:12">
      <c r="A20" s="126" t="s">
        <v>263</v>
      </c>
      <c r="B20" s="127"/>
      <c r="C20" s="144" t="s">
        <v>326</v>
      </c>
      <c r="D20" s="145"/>
      <c r="E20" s="145"/>
      <c r="F20" s="145"/>
      <c r="G20" s="145"/>
      <c r="H20" s="145"/>
      <c r="I20" s="146"/>
      <c r="J20" s="22"/>
      <c r="K20" s="22"/>
      <c r="L20" s="22"/>
    </row>
    <row r="21" spans="1:12">
      <c r="A21" s="40"/>
      <c r="B21" s="40"/>
      <c r="C21" s="43"/>
      <c r="D21" s="31"/>
      <c r="E21" s="31"/>
      <c r="F21" s="31"/>
      <c r="G21" s="31"/>
      <c r="H21" s="31"/>
      <c r="I21" s="31"/>
      <c r="J21" s="22"/>
      <c r="K21" s="22"/>
      <c r="L21" s="22"/>
    </row>
    <row r="22" spans="1:12">
      <c r="A22" s="126" t="s">
        <v>264</v>
      </c>
      <c r="B22" s="127"/>
      <c r="C22" s="44">
        <v>396</v>
      </c>
      <c r="D22" s="128" t="s">
        <v>323</v>
      </c>
      <c r="E22" s="150"/>
      <c r="F22" s="151"/>
      <c r="G22" s="152"/>
      <c r="H22" s="153"/>
      <c r="I22" s="46"/>
      <c r="J22" s="22"/>
      <c r="K22" s="22"/>
      <c r="L22" s="22"/>
    </row>
    <row r="23" spans="1:12">
      <c r="A23" s="40"/>
      <c r="B23" s="40"/>
      <c r="C23" s="31"/>
      <c r="D23" s="47"/>
      <c r="E23" s="47"/>
      <c r="F23" s="47"/>
      <c r="G23" s="47"/>
      <c r="H23" s="31"/>
      <c r="I23" s="32"/>
      <c r="J23" s="22"/>
      <c r="K23" s="22"/>
      <c r="L23" s="22"/>
    </row>
    <row r="24" spans="1:12">
      <c r="A24" s="126" t="s">
        <v>265</v>
      </c>
      <c r="B24" s="127"/>
      <c r="C24" s="44">
        <v>12</v>
      </c>
      <c r="D24" s="128" t="s">
        <v>327</v>
      </c>
      <c r="E24" s="150"/>
      <c r="F24" s="150"/>
      <c r="G24" s="151"/>
      <c r="H24" s="38" t="s">
        <v>266</v>
      </c>
      <c r="I24" s="48">
        <v>27</v>
      </c>
      <c r="J24" s="22"/>
      <c r="K24" s="22"/>
      <c r="L24" s="22"/>
    </row>
    <row r="25" spans="1:12">
      <c r="A25" s="40"/>
      <c r="B25" s="40"/>
      <c r="C25" s="31"/>
      <c r="D25" s="47"/>
      <c r="E25" s="47"/>
      <c r="F25" s="47"/>
      <c r="G25" s="40"/>
      <c r="H25" s="40" t="s">
        <v>267</v>
      </c>
      <c r="I25" s="43"/>
      <c r="J25" s="22"/>
      <c r="K25" s="22"/>
      <c r="L25" s="22"/>
    </row>
    <row r="26" spans="1:12">
      <c r="A26" s="126" t="s">
        <v>268</v>
      </c>
      <c r="B26" s="127"/>
      <c r="C26" s="49" t="s">
        <v>333</v>
      </c>
      <c r="D26" s="50"/>
      <c r="E26" s="22"/>
      <c r="F26" s="51"/>
      <c r="G26" s="126" t="s">
        <v>269</v>
      </c>
      <c r="H26" s="127"/>
      <c r="I26" s="52" t="s">
        <v>328</v>
      </c>
      <c r="J26" s="22"/>
      <c r="K26" s="22"/>
      <c r="L26" s="22"/>
    </row>
    <row r="27" spans="1:12">
      <c r="A27" s="40"/>
      <c r="B27" s="40"/>
      <c r="C27" s="31"/>
      <c r="D27" s="51"/>
      <c r="E27" s="51"/>
      <c r="F27" s="51"/>
      <c r="G27" s="51"/>
      <c r="H27" s="31"/>
      <c r="I27" s="53"/>
      <c r="J27" s="22"/>
      <c r="K27" s="22"/>
      <c r="L27" s="22"/>
    </row>
    <row r="28" spans="1:12">
      <c r="A28" s="154" t="s">
        <v>270</v>
      </c>
      <c r="B28" s="155"/>
      <c r="C28" s="156"/>
      <c r="D28" s="156"/>
      <c r="E28" s="157" t="s">
        <v>271</v>
      </c>
      <c r="F28" s="158"/>
      <c r="G28" s="158"/>
      <c r="H28" s="159" t="s">
        <v>272</v>
      </c>
      <c r="I28" s="159"/>
      <c r="J28" s="22"/>
      <c r="K28" s="22"/>
      <c r="L28" s="22"/>
    </row>
    <row r="29" spans="1:12">
      <c r="A29" s="22"/>
      <c r="B29" s="22"/>
      <c r="C29" s="22"/>
      <c r="D29" s="37"/>
      <c r="E29" s="31"/>
      <c r="F29" s="31"/>
      <c r="G29" s="31"/>
      <c r="H29" s="54"/>
      <c r="I29" s="53"/>
      <c r="J29" s="22"/>
      <c r="K29" s="22"/>
      <c r="L29" s="22"/>
    </row>
    <row r="30" spans="1:12">
      <c r="A30" s="147"/>
      <c r="B30" s="148"/>
      <c r="C30" s="148"/>
      <c r="D30" s="149"/>
      <c r="E30" s="147"/>
      <c r="F30" s="148"/>
      <c r="G30" s="148"/>
      <c r="H30" s="134"/>
      <c r="I30" s="135"/>
      <c r="J30" s="22"/>
      <c r="K30" s="22"/>
      <c r="L30" s="22"/>
    </row>
    <row r="31" spans="1:12">
      <c r="A31" s="45"/>
      <c r="B31" s="45"/>
      <c r="C31" s="43"/>
      <c r="D31" s="160"/>
      <c r="E31" s="160"/>
      <c r="F31" s="160"/>
      <c r="G31" s="161"/>
      <c r="H31" s="31"/>
      <c r="I31" s="57"/>
      <c r="J31" s="22"/>
      <c r="K31" s="22"/>
      <c r="L31" s="22"/>
    </row>
    <row r="32" spans="1:12">
      <c r="A32" s="147"/>
      <c r="B32" s="148"/>
      <c r="C32" s="148"/>
      <c r="D32" s="149"/>
      <c r="E32" s="147"/>
      <c r="F32" s="148"/>
      <c r="G32" s="148"/>
      <c r="H32" s="134"/>
      <c r="I32" s="135"/>
      <c r="J32" s="22"/>
      <c r="K32" s="22"/>
      <c r="L32" s="22"/>
    </row>
    <row r="33" spans="1:12">
      <c r="A33" s="45"/>
      <c r="B33" s="45"/>
      <c r="C33" s="43"/>
      <c r="D33" s="55"/>
      <c r="E33" s="55"/>
      <c r="F33" s="55"/>
      <c r="G33" s="56"/>
      <c r="H33" s="31"/>
      <c r="I33" s="58"/>
      <c r="J33" s="22"/>
      <c r="K33" s="22"/>
      <c r="L33" s="22"/>
    </row>
    <row r="34" spans="1:12">
      <c r="A34" s="147"/>
      <c r="B34" s="148"/>
      <c r="C34" s="148"/>
      <c r="D34" s="149"/>
      <c r="E34" s="147"/>
      <c r="F34" s="148"/>
      <c r="G34" s="148"/>
      <c r="H34" s="134"/>
      <c r="I34" s="135"/>
      <c r="J34" s="22"/>
      <c r="K34" s="22"/>
      <c r="L34" s="22"/>
    </row>
    <row r="35" spans="1:12">
      <c r="A35" s="45"/>
      <c r="B35" s="45"/>
      <c r="C35" s="43"/>
      <c r="D35" s="55"/>
      <c r="E35" s="55"/>
      <c r="F35" s="55"/>
      <c r="G35" s="56"/>
      <c r="H35" s="31"/>
      <c r="I35" s="58"/>
      <c r="J35" s="22"/>
      <c r="K35" s="22"/>
      <c r="L35" s="22"/>
    </row>
    <row r="36" spans="1:12">
      <c r="A36" s="147"/>
      <c r="B36" s="148"/>
      <c r="C36" s="148"/>
      <c r="D36" s="149"/>
      <c r="E36" s="147"/>
      <c r="F36" s="148"/>
      <c r="G36" s="148"/>
      <c r="H36" s="134"/>
      <c r="I36" s="135"/>
      <c r="J36" s="22"/>
      <c r="K36" s="22"/>
      <c r="L36" s="22"/>
    </row>
    <row r="37" spans="1:12">
      <c r="A37" s="59"/>
      <c r="B37" s="59"/>
      <c r="C37" s="168"/>
      <c r="D37" s="169"/>
      <c r="E37" s="31"/>
      <c r="F37" s="168"/>
      <c r="G37" s="169"/>
      <c r="H37" s="31"/>
      <c r="I37" s="31"/>
      <c r="J37" s="22"/>
      <c r="K37" s="22"/>
      <c r="L37" s="22"/>
    </row>
    <row r="38" spans="1:12">
      <c r="A38" s="147"/>
      <c r="B38" s="148"/>
      <c r="C38" s="148"/>
      <c r="D38" s="149"/>
      <c r="E38" s="147"/>
      <c r="F38" s="148"/>
      <c r="G38" s="148"/>
      <c r="H38" s="134"/>
      <c r="I38" s="135"/>
      <c r="J38" s="22"/>
      <c r="K38" s="22"/>
      <c r="L38" s="22"/>
    </row>
    <row r="39" spans="1:12">
      <c r="A39" s="59"/>
      <c r="B39" s="59"/>
      <c r="C39" s="60"/>
      <c r="D39" s="61"/>
      <c r="E39" s="31"/>
      <c r="F39" s="60"/>
      <c r="G39" s="61"/>
      <c r="H39" s="31"/>
      <c r="I39" s="31"/>
      <c r="J39" s="22"/>
      <c r="K39" s="22"/>
      <c r="L39" s="22"/>
    </row>
    <row r="40" spans="1:12">
      <c r="A40" s="147"/>
      <c r="B40" s="148"/>
      <c r="C40" s="148"/>
      <c r="D40" s="149"/>
      <c r="E40" s="147"/>
      <c r="F40" s="148"/>
      <c r="G40" s="148"/>
      <c r="H40" s="134"/>
      <c r="I40" s="135"/>
      <c r="J40" s="22"/>
      <c r="K40" s="22"/>
      <c r="L40" s="22"/>
    </row>
    <row r="41" spans="1:12">
      <c r="A41" s="62"/>
      <c r="B41" s="63"/>
      <c r="C41" s="63"/>
      <c r="D41" s="63"/>
      <c r="E41" s="62"/>
      <c r="F41" s="63"/>
      <c r="G41" s="63"/>
      <c r="H41" s="64"/>
      <c r="I41" s="65"/>
      <c r="J41" s="22"/>
      <c r="K41" s="22"/>
      <c r="L41" s="22"/>
    </row>
    <row r="42" spans="1:12">
      <c r="A42" s="59"/>
      <c r="B42" s="59"/>
      <c r="C42" s="60"/>
      <c r="D42" s="61"/>
      <c r="E42" s="31"/>
      <c r="F42" s="60"/>
      <c r="G42" s="61"/>
      <c r="H42" s="31"/>
      <c r="I42" s="31"/>
      <c r="J42" s="22"/>
      <c r="K42" s="22"/>
      <c r="L42" s="22"/>
    </row>
    <row r="43" spans="1:12">
      <c r="A43" s="66"/>
      <c r="B43" s="66"/>
      <c r="C43" s="66"/>
      <c r="D43" s="42"/>
      <c r="E43" s="42"/>
      <c r="F43" s="66"/>
      <c r="G43" s="42"/>
      <c r="H43" s="42"/>
      <c r="I43" s="42"/>
      <c r="J43" s="22"/>
      <c r="K43" s="22"/>
      <c r="L43" s="22"/>
    </row>
    <row r="44" spans="1:12">
      <c r="A44" s="162" t="s">
        <v>273</v>
      </c>
      <c r="B44" s="163"/>
      <c r="C44" s="134"/>
      <c r="D44" s="135"/>
      <c r="E44" s="32"/>
      <c r="F44" s="128"/>
      <c r="G44" s="148"/>
      <c r="H44" s="148"/>
      <c r="I44" s="149"/>
      <c r="J44" s="22"/>
      <c r="K44" s="22"/>
      <c r="L44" s="22"/>
    </row>
    <row r="45" spans="1:12">
      <c r="A45" s="59"/>
      <c r="B45" s="59"/>
      <c r="C45" s="168"/>
      <c r="D45" s="169"/>
      <c r="E45" s="31"/>
      <c r="F45" s="168"/>
      <c r="G45" s="170"/>
      <c r="H45" s="67"/>
      <c r="I45" s="67"/>
      <c r="J45" s="22"/>
      <c r="K45" s="22"/>
      <c r="L45" s="22"/>
    </row>
    <row r="46" spans="1:12">
      <c r="A46" s="162" t="s">
        <v>274</v>
      </c>
      <c r="B46" s="163"/>
      <c r="C46" s="128" t="s">
        <v>343</v>
      </c>
      <c r="D46" s="171"/>
      <c r="E46" s="171"/>
      <c r="F46" s="171"/>
      <c r="G46" s="171"/>
      <c r="H46" s="171"/>
      <c r="I46" s="171"/>
      <c r="J46" s="22"/>
      <c r="K46" s="22"/>
      <c r="L46" s="22"/>
    </row>
    <row r="47" spans="1:12">
      <c r="A47" s="40"/>
      <c r="B47" s="40"/>
      <c r="C47" s="68" t="s">
        <v>275</v>
      </c>
      <c r="D47" s="32"/>
      <c r="E47" s="32"/>
      <c r="F47" s="32"/>
      <c r="G47" s="32"/>
      <c r="H47" s="32"/>
      <c r="I47" s="32"/>
      <c r="J47" s="22"/>
      <c r="K47" s="22"/>
      <c r="L47" s="22"/>
    </row>
    <row r="48" spans="1:12">
      <c r="A48" s="162" t="s">
        <v>276</v>
      </c>
      <c r="B48" s="163"/>
      <c r="C48" s="164" t="s">
        <v>334</v>
      </c>
      <c r="D48" s="165"/>
      <c r="E48" s="166"/>
      <c r="F48" s="32"/>
      <c r="G48" s="38" t="s">
        <v>277</v>
      </c>
      <c r="H48" s="164" t="s">
        <v>335</v>
      </c>
      <c r="I48" s="166"/>
      <c r="J48" s="22"/>
      <c r="K48" s="22"/>
      <c r="L48" s="22"/>
    </row>
    <row r="49" spans="1:12">
      <c r="A49" s="40"/>
      <c r="B49" s="40"/>
      <c r="C49" s="68"/>
      <c r="D49" s="32"/>
      <c r="E49" s="32"/>
      <c r="F49" s="32"/>
      <c r="G49" s="32"/>
      <c r="H49" s="32"/>
      <c r="I49" s="32"/>
      <c r="J49" s="22"/>
      <c r="K49" s="22"/>
      <c r="L49" s="22"/>
    </row>
    <row r="50" spans="1:12">
      <c r="A50" s="162" t="s">
        <v>262</v>
      </c>
      <c r="B50" s="163"/>
      <c r="C50" s="174" t="s">
        <v>325</v>
      </c>
      <c r="D50" s="165"/>
      <c r="E50" s="165"/>
      <c r="F50" s="165"/>
      <c r="G50" s="165"/>
      <c r="H50" s="165"/>
      <c r="I50" s="166"/>
      <c r="J50" s="22"/>
      <c r="K50" s="22"/>
      <c r="L50" s="22"/>
    </row>
    <row r="51" spans="1:12">
      <c r="A51" s="40"/>
      <c r="B51" s="40"/>
      <c r="C51" s="32"/>
      <c r="D51" s="32"/>
      <c r="E51" s="32"/>
      <c r="F51" s="32"/>
      <c r="G51" s="32"/>
      <c r="H51" s="32"/>
      <c r="I51" s="32"/>
      <c r="J51" s="22"/>
      <c r="K51" s="22"/>
      <c r="L51" s="22"/>
    </row>
    <row r="52" spans="1:12">
      <c r="A52" s="126" t="s">
        <v>278</v>
      </c>
      <c r="B52" s="127"/>
      <c r="C52" s="164" t="s">
        <v>344</v>
      </c>
      <c r="D52" s="165"/>
      <c r="E52" s="165"/>
      <c r="F52" s="165"/>
      <c r="G52" s="165"/>
      <c r="H52" s="165"/>
      <c r="I52" s="130"/>
      <c r="J52" s="22"/>
      <c r="K52" s="22"/>
      <c r="L52" s="22"/>
    </row>
    <row r="53" spans="1:12">
      <c r="A53" s="69"/>
      <c r="B53" s="69"/>
      <c r="C53" s="177" t="s">
        <v>279</v>
      </c>
      <c r="D53" s="177"/>
      <c r="E53" s="177"/>
      <c r="F53" s="177"/>
      <c r="G53" s="177"/>
      <c r="H53" s="177"/>
      <c r="I53" s="71"/>
      <c r="J53" s="22"/>
      <c r="K53" s="22"/>
      <c r="L53" s="22"/>
    </row>
    <row r="54" spans="1:12">
      <c r="A54" s="69"/>
      <c r="B54" s="69"/>
      <c r="C54" s="70"/>
      <c r="D54" s="70"/>
      <c r="E54" s="70"/>
      <c r="F54" s="70"/>
      <c r="G54" s="70"/>
      <c r="H54" s="70"/>
      <c r="I54" s="71"/>
      <c r="J54" s="22"/>
      <c r="K54" s="22"/>
      <c r="L54" s="22"/>
    </row>
    <row r="55" spans="1:12">
      <c r="A55" s="69"/>
      <c r="B55" s="175" t="s">
        <v>280</v>
      </c>
      <c r="C55" s="176"/>
      <c r="D55" s="176"/>
      <c r="E55" s="176"/>
      <c r="F55" s="113"/>
      <c r="G55" s="113"/>
      <c r="H55" s="114"/>
      <c r="I55" s="114"/>
      <c r="J55" s="22"/>
      <c r="K55" s="22"/>
      <c r="L55" s="22"/>
    </row>
    <row r="56" spans="1:12">
      <c r="A56" s="69"/>
      <c r="B56" s="115" t="s">
        <v>319</v>
      </c>
      <c r="C56" s="116"/>
      <c r="D56" s="116"/>
      <c r="E56" s="116"/>
      <c r="F56" s="116"/>
      <c r="G56" s="116"/>
      <c r="H56" s="181" t="s">
        <v>313</v>
      </c>
      <c r="I56" s="181"/>
      <c r="J56" s="22"/>
      <c r="K56" s="22"/>
      <c r="L56" s="22"/>
    </row>
    <row r="57" spans="1:12">
      <c r="A57" s="69"/>
      <c r="B57" s="115" t="s">
        <v>314</v>
      </c>
      <c r="C57" s="116"/>
      <c r="D57" s="116"/>
      <c r="E57" s="116"/>
      <c r="F57" s="116"/>
      <c r="G57" s="116"/>
      <c r="H57" s="181"/>
      <c r="I57" s="181"/>
      <c r="J57" s="22"/>
      <c r="K57" s="22"/>
      <c r="L57" s="22"/>
    </row>
    <row r="58" spans="1:12">
      <c r="A58" s="69"/>
      <c r="B58" s="115" t="s">
        <v>315</v>
      </c>
      <c r="C58" s="116"/>
      <c r="D58" s="116"/>
      <c r="E58" s="116"/>
      <c r="F58" s="116"/>
      <c r="G58" s="116"/>
      <c r="H58" s="181"/>
      <c r="I58" s="181"/>
      <c r="J58" s="22"/>
      <c r="K58" s="22"/>
      <c r="L58" s="22"/>
    </row>
    <row r="59" spans="1:12">
      <c r="A59" s="69"/>
      <c r="B59" s="115" t="s">
        <v>316</v>
      </c>
      <c r="C59" s="117"/>
      <c r="D59" s="117"/>
      <c r="E59" s="117"/>
      <c r="F59" s="117"/>
      <c r="G59" s="117"/>
      <c r="H59" s="181"/>
      <c r="I59" s="181"/>
      <c r="J59" s="22"/>
      <c r="K59" s="22"/>
      <c r="L59" s="22"/>
    </row>
    <row r="60" spans="1:12">
      <c r="A60" s="69"/>
      <c r="B60" s="115" t="s">
        <v>317</v>
      </c>
      <c r="C60" s="117"/>
      <c r="D60" s="117"/>
      <c r="E60" s="117"/>
      <c r="F60" s="117"/>
      <c r="G60" s="117"/>
      <c r="H60" s="181"/>
      <c r="I60" s="181"/>
      <c r="J60" s="22"/>
      <c r="K60" s="22"/>
      <c r="L60" s="22"/>
    </row>
    <row r="61" spans="1:12">
      <c r="A61" s="69"/>
      <c r="B61" s="69"/>
      <c r="C61" s="70"/>
      <c r="D61" s="70"/>
      <c r="E61" s="70"/>
      <c r="F61" s="70"/>
      <c r="G61" s="70"/>
      <c r="H61" s="70"/>
      <c r="I61" s="71"/>
      <c r="J61" s="22"/>
      <c r="K61" s="22"/>
      <c r="L61" s="22"/>
    </row>
    <row r="62" spans="1:12" ht="13.5" thickBot="1">
      <c r="A62" s="72" t="s">
        <v>281</v>
      </c>
      <c r="B62" s="32"/>
      <c r="C62" s="32"/>
      <c r="D62" s="32"/>
      <c r="E62" s="32"/>
      <c r="F62" s="32"/>
      <c r="G62" s="73"/>
      <c r="H62" s="74"/>
      <c r="I62" s="73"/>
      <c r="J62" s="22"/>
      <c r="K62" s="22"/>
      <c r="L62" s="22"/>
    </row>
    <row r="63" spans="1:12">
      <c r="A63" s="32"/>
      <c r="B63" s="32"/>
      <c r="C63" s="32"/>
      <c r="D63" s="32"/>
      <c r="E63" s="69" t="s">
        <v>282</v>
      </c>
      <c r="F63" s="22"/>
      <c r="G63" s="178" t="s">
        <v>283</v>
      </c>
      <c r="H63" s="179"/>
      <c r="I63" s="180"/>
      <c r="J63" s="22"/>
      <c r="K63" s="22"/>
      <c r="L63" s="22"/>
    </row>
    <row r="64" spans="1:12">
      <c r="A64" s="75"/>
      <c r="B64" s="75"/>
      <c r="C64" s="37"/>
      <c r="D64" s="37"/>
      <c r="E64" s="37"/>
      <c r="F64" s="37"/>
      <c r="G64" s="172"/>
      <c r="H64" s="173"/>
      <c r="I64" s="37"/>
      <c r="J64" s="22"/>
      <c r="K64" s="22"/>
      <c r="L64" s="22"/>
    </row>
  </sheetData>
  <protectedRanges>
    <protectedRange sqref="E2 H2 C6:D6 C8:D8 C10:D10 C12:I12 C14:D14 F14:I14 C16:I16 C18:I18 C20:I20 C24:G24 C22:F22 C26 I26 I24 A30:I30 A32:I32 A34:D34" name="Range1"/>
  </protectedRanges>
  <mergeCells count="71"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22"/>
  <sheetViews>
    <sheetView view="pageBreakPreview" zoomScale="110" workbookViewId="0">
      <selection activeCell="K63" sqref="K63"/>
    </sheetView>
  </sheetViews>
  <sheetFormatPr defaultRowHeight="12.75"/>
  <cols>
    <col min="8" max="9" width="8.140625" customWidth="1"/>
    <col min="10" max="10" width="10.85546875" customWidth="1"/>
    <col min="11" max="11" width="11.28515625" customWidth="1"/>
    <col min="12" max="12" width="11.28515625" bestFit="1" customWidth="1"/>
  </cols>
  <sheetData>
    <row r="1" spans="1:12">
      <c r="A1" s="213" t="s">
        <v>157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12">
      <c r="A2" s="217" t="s">
        <v>340</v>
      </c>
      <c r="B2" s="218"/>
      <c r="C2" s="218"/>
      <c r="D2" s="218"/>
      <c r="E2" s="218"/>
      <c r="F2" s="218"/>
      <c r="G2" s="218"/>
      <c r="H2" s="218"/>
      <c r="I2" s="218"/>
      <c r="J2" s="218"/>
      <c r="K2" s="216"/>
    </row>
    <row r="3" spans="1:12">
      <c r="A3" s="219" t="s">
        <v>337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2" ht="34.5" thickBot="1">
      <c r="A4" s="222" t="s">
        <v>61</v>
      </c>
      <c r="B4" s="223"/>
      <c r="C4" s="223"/>
      <c r="D4" s="223"/>
      <c r="E4" s="223"/>
      <c r="F4" s="223"/>
      <c r="G4" s="223"/>
      <c r="H4" s="224"/>
      <c r="I4" s="77" t="s">
        <v>284</v>
      </c>
      <c r="J4" s="78" t="s">
        <v>113</v>
      </c>
      <c r="K4" s="79" t="s">
        <v>114</v>
      </c>
    </row>
    <row r="5" spans="1:12">
      <c r="A5" s="225">
        <v>1</v>
      </c>
      <c r="B5" s="225"/>
      <c r="C5" s="225"/>
      <c r="D5" s="225"/>
      <c r="E5" s="225"/>
      <c r="F5" s="225"/>
      <c r="G5" s="225"/>
      <c r="H5" s="225"/>
      <c r="I5" s="81">
        <v>2</v>
      </c>
      <c r="J5" s="80">
        <v>3</v>
      </c>
      <c r="K5" s="80">
        <v>4</v>
      </c>
    </row>
    <row r="6" spans="1:12">
      <c r="A6" s="226"/>
      <c r="B6" s="227"/>
      <c r="C6" s="227"/>
      <c r="D6" s="227"/>
      <c r="E6" s="227"/>
      <c r="F6" s="227"/>
      <c r="G6" s="227"/>
      <c r="H6" s="227"/>
      <c r="I6" s="227"/>
      <c r="J6" s="227"/>
      <c r="K6" s="228"/>
    </row>
    <row r="7" spans="1:12">
      <c r="A7" s="200" t="s">
        <v>62</v>
      </c>
      <c r="B7" s="201"/>
      <c r="C7" s="201"/>
      <c r="D7" s="201"/>
      <c r="E7" s="201"/>
      <c r="F7" s="201"/>
      <c r="G7" s="201"/>
      <c r="H7" s="212"/>
      <c r="I7" s="6">
        <v>1</v>
      </c>
      <c r="J7" s="11"/>
      <c r="K7" s="11"/>
    </row>
    <row r="8" spans="1:12">
      <c r="A8" s="188" t="s">
        <v>13</v>
      </c>
      <c r="B8" s="189"/>
      <c r="C8" s="189"/>
      <c r="D8" s="189"/>
      <c r="E8" s="189"/>
      <c r="F8" s="189"/>
      <c r="G8" s="189"/>
      <c r="H8" s="190"/>
      <c r="I8" s="4">
        <v>2</v>
      </c>
      <c r="J8" s="12">
        <f>J9+J16+J26+J35+J39</f>
        <v>262280055</v>
      </c>
      <c r="K8" s="12">
        <f>K9+K16+K26+K35+K39</f>
        <v>248597529.52999997</v>
      </c>
    </row>
    <row r="9" spans="1:12">
      <c r="A9" s="182" t="s">
        <v>210</v>
      </c>
      <c r="B9" s="183"/>
      <c r="C9" s="183"/>
      <c r="D9" s="183"/>
      <c r="E9" s="183"/>
      <c r="F9" s="183"/>
      <c r="G9" s="183"/>
      <c r="H9" s="184"/>
      <c r="I9" s="4">
        <v>3</v>
      </c>
      <c r="J9" s="12">
        <f>SUM(J10:J15)</f>
        <v>153276</v>
      </c>
      <c r="K9" s="12">
        <f>SUM(K10:K15)</f>
        <v>111119.60000000009</v>
      </c>
      <c r="L9" s="118"/>
    </row>
    <row r="10" spans="1:12">
      <c r="A10" s="182" t="s">
        <v>115</v>
      </c>
      <c r="B10" s="183"/>
      <c r="C10" s="183"/>
      <c r="D10" s="183"/>
      <c r="E10" s="183"/>
      <c r="F10" s="183"/>
      <c r="G10" s="183"/>
      <c r="H10" s="184"/>
      <c r="I10" s="4">
        <v>4</v>
      </c>
      <c r="J10" s="13"/>
      <c r="K10" s="13"/>
      <c r="L10" s="118"/>
    </row>
    <row r="11" spans="1:12">
      <c r="A11" s="182" t="s">
        <v>14</v>
      </c>
      <c r="B11" s="183"/>
      <c r="C11" s="183"/>
      <c r="D11" s="183"/>
      <c r="E11" s="183"/>
      <c r="F11" s="183"/>
      <c r="G11" s="183"/>
      <c r="H11" s="184"/>
      <c r="I11" s="4">
        <v>5</v>
      </c>
      <c r="J11" s="13"/>
      <c r="K11" s="13"/>
    </row>
    <row r="12" spans="1:12">
      <c r="A12" s="182" t="s">
        <v>116</v>
      </c>
      <c r="B12" s="183"/>
      <c r="C12" s="183"/>
      <c r="D12" s="183"/>
      <c r="E12" s="183"/>
      <c r="F12" s="183"/>
      <c r="G12" s="183"/>
      <c r="H12" s="184"/>
      <c r="I12" s="4">
        <v>6</v>
      </c>
      <c r="J12" s="13"/>
      <c r="K12" s="13"/>
    </row>
    <row r="13" spans="1:12">
      <c r="A13" s="182" t="s">
        <v>213</v>
      </c>
      <c r="B13" s="183"/>
      <c r="C13" s="183"/>
      <c r="D13" s="183"/>
      <c r="E13" s="183"/>
      <c r="F13" s="183"/>
      <c r="G13" s="183"/>
      <c r="H13" s="184"/>
      <c r="I13" s="4">
        <v>7</v>
      </c>
      <c r="J13" s="13"/>
      <c r="K13" s="13"/>
    </row>
    <row r="14" spans="1:12">
      <c r="A14" s="182" t="s">
        <v>214</v>
      </c>
      <c r="B14" s="183"/>
      <c r="C14" s="183"/>
      <c r="D14" s="183"/>
      <c r="E14" s="183"/>
      <c r="F14" s="183"/>
      <c r="G14" s="183"/>
      <c r="H14" s="184"/>
      <c r="I14" s="4">
        <v>8</v>
      </c>
      <c r="J14" s="13"/>
      <c r="K14" s="13"/>
    </row>
    <row r="15" spans="1:12">
      <c r="A15" s="182" t="s">
        <v>215</v>
      </c>
      <c r="B15" s="183"/>
      <c r="C15" s="183"/>
      <c r="D15" s="183"/>
      <c r="E15" s="183"/>
      <c r="F15" s="183"/>
      <c r="G15" s="183"/>
      <c r="H15" s="184"/>
      <c r="I15" s="4">
        <v>9</v>
      </c>
      <c r="J15" s="13">
        <v>153276</v>
      </c>
      <c r="K15" s="13">
        <v>111119.60000000009</v>
      </c>
    </row>
    <row r="16" spans="1:12">
      <c r="A16" s="182" t="s">
        <v>211</v>
      </c>
      <c r="B16" s="183"/>
      <c r="C16" s="183"/>
      <c r="D16" s="183"/>
      <c r="E16" s="183"/>
      <c r="F16" s="183"/>
      <c r="G16" s="183"/>
      <c r="H16" s="184"/>
      <c r="I16" s="4">
        <v>10</v>
      </c>
      <c r="J16" s="12">
        <f>SUM(J17:J25)</f>
        <v>190567099</v>
      </c>
      <c r="K16" s="12">
        <f>SUM(K17:K25)</f>
        <v>180673767.45999998</v>
      </c>
    </row>
    <row r="17" spans="1:11">
      <c r="A17" s="182" t="s">
        <v>216</v>
      </c>
      <c r="B17" s="183"/>
      <c r="C17" s="183"/>
      <c r="D17" s="183"/>
      <c r="E17" s="183"/>
      <c r="F17" s="183"/>
      <c r="G17" s="183"/>
      <c r="H17" s="184"/>
      <c r="I17" s="4">
        <v>11</v>
      </c>
      <c r="J17" s="13">
        <v>70287490</v>
      </c>
      <c r="K17" s="13">
        <v>70287490.140000001</v>
      </c>
    </row>
    <row r="18" spans="1:11">
      <c r="A18" s="182" t="s">
        <v>251</v>
      </c>
      <c r="B18" s="183"/>
      <c r="C18" s="183"/>
      <c r="D18" s="183"/>
      <c r="E18" s="183"/>
      <c r="F18" s="183"/>
      <c r="G18" s="183"/>
      <c r="H18" s="184"/>
      <c r="I18" s="4">
        <v>12</v>
      </c>
      <c r="J18" s="13">
        <v>50977729</v>
      </c>
      <c r="K18" s="13">
        <v>49040290.649999991</v>
      </c>
    </row>
    <row r="19" spans="1:11">
      <c r="A19" s="182" t="s">
        <v>217</v>
      </c>
      <c r="B19" s="183"/>
      <c r="C19" s="183"/>
      <c r="D19" s="183"/>
      <c r="E19" s="183"/>
      <c r="F19" s="183"/>
      <c r="G19" s="183"/>
      <c r="H19" s="184"/>
      <c r="I19" s="4">
        <v>13</v>
      </c>
      <c r="J19" s="13"/>
      <c r="K19" s="13"/>
    </row>
    <row r="20" spans="1:11">
      <c r="A20" s="182" t="s">
        <v>27</v>
      </c>
      <c r="B20" s="183"/>
      <c r="C20" s="183"/>
      <c r="D20" s="183"/>
      <c r="E20" s="183"/>
      <c r="F20" s="183"/>
      <c r="G20" s="183"/>
      <c r="H20" s="184"/>
      <c r="I20" s="4">
        <v>14</v>
      </c>
      <c r="J20" s="13">
        <v>65919214</v>
      </c>
      <c r="K20" s="13">
        <v>60311489.429999992</v>
      </c>
    </row>
    <row r="21" spans="1:11">
      <c r="A21" s="182" t="s">
        <v>28</v>
      </c>
      <c r="B21" s="183"/>
      <c r="C21" s="183"/>
      <c r="D21" s="183"/>
      <c r="E21" s="183"/>
      <c r="F21" s="183"/>
      <c r="G21" s="183"/>
      <c r="H21" s="184"/>
      <c r="I21" s="4">
        <v>15</v>
      </c>
      <c r="J21" s="13"/>
      <c r="K21" s="13"/>
    </row>
    <row r="22" spans="1:11">
      <c r="A22" s="182" t="s">
        <v>72</v>
      </c>
      <c r="B22" s="183"/>
      <c r="C22" s="183"/>
      <c r="D22" s="183"/>
      <c r="E22" s="183"/>
      <c r="F22" s="183"/>
      <c r="G22" s="183"/>
      <c r="H22" s="184"/>
      <c r="I22" s="4">
        <v>16</v>
      </c>
      <c r="J22" s="13"/>
      <c r="K22" s="13"/>
    </row>
    <row r="23" spans="1:11">
      <c r="A23" s="182" t="s">
        <v>73</v>
      </c>
      <c r="B23" s="183"/>
      <c r="C23" s="183"/>
      <c r="D23" s="183"/>
      <c r="E23" s="183"/>
      <c r="F23" s="183"/>
      <c r="G23" s="183"/>
      <c r="H23" s="184"/>
      <c r="I23" s="4">
        <v>17</v>
      </c>
      <c r="J23" s="13">
        <v>3327156</v>
      </c>
      <c r="K23" s="13">
        <v>981454.99999999395</v>
      </c>
    </row>
    <row r="24" spans="1:11">
      <c r="A24" s="182" t="s">
        <v>74</v>
      </c>
      <c r="B24" s="183"/>
      <c r="C24" s="183"/>
      <c r="D24" s="183"/>
      <c r="E24" s="183"/>
      <c r="F24" s="183"/>
      <c r="G24" s="183"/>
      <c r="H24" s="184"/>
      <c r="I24" s="4">
        <v>18</v>
      </c>
      <c r="J24" s="13"/>
      <c r="K24" s="13"/>
    </row>
    <row r="25" spans="1:11">
      <c r="A25" s="182" t="s">
        <v>75</v>
      </c>
      <c r="B25" s="183"/>
      <c r="C25" s="183"/>
      <c r="D25" s="183"/>
      <c r="E25" s="183"/>
      <c r="F25" s="183"/>
      <c r="G25" s="183"/>
      <c r="H25" s="184"/>
      <c r="I25" s="4">
        <v>19</v>
      </c>
      <c r="J25" s="13">
        <v>55510</v>
      </c>
      <c r="K25" s="13">
        <v>53042.240000000005</v>
      </c>
    </row>
    <row r="26" spans="1:11">
      <c r="A26" s="182" t="s">
        <v>195</v>
      </c>
      <c r="B26" s="183"/>
      <c r="C26" s="183"/>
      <c r="D26" s="183"/>
      <c r="E26" s="183"/>
      <c r="F26" s="183"/>
      <c r="G26" s="183"/>
      <c r="H26" s="184"/>
      <c r="I26" s="4">
        <v>20</v>
      </c>
      <c r="J26" s="12">
        <f>SUM(J27:J34)</f>
        <v>68483678</v>
      </c>
      <c r="K26" s="12">
        <f>SUM(K27:K34)</f>
        <v>65171323.539999992</v>
      </c>
    </row>
    <row r="27" spans="1:11">
      <c r="A27" s="182" t="s">
        <v>76</v>
      </c>
      <c r="B27" s="183"/>
      <c r="C27" s="183"/>
      <c r="D27" s="183"/>
      <c r="E27" s="183"/>
      <c r="F27" s="183"/>
      <c r="G27" s="183"/>
      <c r="H27" s="184"/>
      <c r="I27" s="4">
        <v>21</v>
      </c>
      <c r="J27" s="13">
        <v>49068721</v>
      </c>
      <c r="K27" s="13">
        <v>49068721.109999985</v>
      </c>
    </row>
    <row r="28" spans="1:11">
      <c r="A28" s="182" t="s">
        <v>77</v>
      </c>
      <c r="B28" s="183"/>
      <c r="C28" s="183"/>
      <c r="D28" s="183"/>
      <c r="E28" s="183"/>
      <c r="F28" s="183"/>
      <c r="G28" s="183"/>
      <c r="H28" s="184"/>
      <c r="I28" s="4">
        <v>22</v>
      </c>
      <c r="J28" s="13">
        <v>18605636</v>
      </c>
      <c r="K28" s="13">
        <v>15821715.570000008</v>
      </c>
    </row>
    <row r="29" spans="1:11">
      <c r="A29" s="182" t="s">
        <v>78</v>
      </c>
      <c r="B29" s="183"/>
      <c r="C29" s="183"/>
      <c r="D29" s="183"/>
      <c r="E29" s="183"/>
      <c r="F29" s="183"/>
      <c r="G29" s="183"/>
      <c r="H29" s="184"/>
      <c r="I29" s="4">
        <v>23</v>
      </c>
      <c r="J29" s="13">
        <v>505862</v>
      </c>
      <c r="K29" s="13">
        <v>2158</v>
      </c>
    </row>
    <row r="30" spans="1:11">
      <c r="A30" s="182" t="s">
        <v>83</v>
      </c>
      <c r="B30" s="183"/>
      <c r="C30" s="183"/>
      <c r="D30" s="183"/>
      <c r="E30" s="183"/>
      <c r="F30" s="183"/>
      <c r="G30" s="183"/>
      <c r="H30" s="184"/>
      <c r="I30" s="4">
        <v>24</v>
      </c>
      <c r="J30" s="13"/>
      <c r="K30" s="13"/>
    </row>
    <row r="31" spans="1:11">
      <c r="A31" s="182" t="s">
        <v>84</v>
      </c>
      <c r="B31" s="183"/>
      <c r="C31" s="183"/>
      <c r="D31" s="183"/>
      <c r="E31" s="183"/>
      <c r="F31" s="183"/>
      <c r="G31" s="183"/>
      <c r="H31" s="184"/>
      <c r="I31" s="4">
        <v>25</v>
      </c>
      <c r="J31" s="13"/>
      <c r="K31" s="13"/>
    </row>
    <row r="32" spans="1:11">
      <c r="A32" s="182" t="s">
        <v>85</v>
      </c>
      <c r="B32" s="183"/>
      <c r="C32" s="183"/>
      <c r="D32" s="183"/>
      <c r="E32" s="183"/>
      <c r="F32" s="183"/>
      <c r="G32" s="183"/>
      <c r="H32" s="184"/>
      <c r="I32" s="4">
        <v>26</v>
      </c>
      <c r="J32" s="13">
        <v>266704</v>
      </c>
      <c r="K32" s="13">
        <v>247772.26999999903</v>
      </c>
    </row>
    <row r="33" spans="1:11">
      <c r="A33" s="182" t="s">
        <v>79</v>
      </c>
      <c r="B33" s="183"/>
      <c r="C33" s="183"/>
      <c r="D33" s="183"/>
      <c r="E33" s="183"/>
      <c r="F33" s="183"/>
      <c r="G33" s="183"/>
      <c r="H33" s="184"/>
      <c r="I33" s="4">
        <v>27</v>
      </c>
      <c r="J33" s="13">
        <v>36755</v>
      </c>
      <c r="K33" s="13">
        <v>30956.59</v>
      </c>
    </row>
    <row r="34" spans="1:11">
      <c r="A34" s="182" t="s">
        <v>187</v>
      </c>
      <c r="B34" s="183"/>
      <c r="C34" s="183"/>
      <c r="D34" s="183"/>
      <c r="E34" s="183"/>
      <c r="F34" s="183"/>
      <c r="G34" s="183"/>
      <c r="H34" s="184"/>
      <c r="I34" s="4">
        <v>28</v>
      </c>
      <c r="J34" s="13"/>
      <c r="K34" s="13"/>
    </row>
    <row r="35" spans="1:11">
      <c r="A35" s="182" t="s">
        <v>188</v>
      </c>
      <c r="B35" s="183"/>
      <c r="C35" s="183"/>
      <c r="D35" s="183"/>
      <c r="E35" s="183"/>
      <c r="F35" s="183"/>
      <c r="G35" s="183"/>
      <c r="H35" s="184"/>
      <c r="I35" s="4">
        <v>29</v>
      </c>
      <c r="J35" s="12">
        <f>SUM(J36:J38)</f>
        <v>3076002</v>
      </c>
      <c r="K35" s="124">
        <f>SUM(K36:K38)</f>
        <v>2641318.9299999997</v>
      </c>
    </row>
    <row r="36" spans="1:11">
      <c r="A36" s="182" t="s">
        <v>80</v>
      </c>
      <c r="B36" s="183"/>
      <c r="C36" s="183"/>
      <c r="D36" s="183"/>
      <c r="E36" s="183"/>
      <c r="F36" s="183"/>
      <c r="G36" s="183"/>
      <c r="H36" s="184"/>
      <c r="I36" s="4">
        <v>30</v>
      </c>
      <c r="J36" s="13"/>
      <c r="K36" s="13"/>
    </row>
    <row r="37" spans="1:11">
      <c r="A37" s="182" t="s">
        <v>81</v>
      </c>
      <c r="B37" s="183"/>
      <c r="C37" s="183"/>
      <c r="D37" s="183"/>
      <c r="E37" s="183"/>
      <c r="F37" s="183"/>
      <c r="G37" s="183"/>
      <c r="H37" s="184"/>
      <c r="I37" s="4">
        <v>31</v>
      </c>
      <c r="J37" s="13">
        <v>3076002</v>
      </c>
      <c r="K37" s="13">
        <v>2641318.9299999997</v>
      </c>
    </row>
    <row r="38" spans="1:11">
      <c r="A38" s="182" t="s">
        <v>82</v>
      </c>
      <c r="B38" s="183"/>
      <c r="C38" s="183"/>
      <c r="D38" s="183"/>
      <c r="E38" s="183"/>
      <c r="F38" s="183"/>
      <c r="G38" s="183"/>
      <c r="H38" s="184"/>
      <c r="I38" s="4">
        <v>32</v>
      </c>
      <c r="J38" s="13"/>
      <c r="K38" s="13"/>
    </row>
    <row r="39" spans="1:11">
      <c r="A39" s="182" t="s">
        <v>189</v>
      </c>
      <c r="B39" s="183"/>
      <c r="C39" s="183"/>
      <c r="D39" s="183"/>
      <c r="E39" s="183"/>
      <c r="F39" s="183"/>
      <c r="G39" s="183"/>
      <c r="H39" s="184"/>
      <c r="I39" s="4">
        <v>33</v>
      </c>
      <c r="J39" s="13"/>
      <c r="K39" s="13"/>
    </row>
    <row r="40" spans="1:11">
      <c r="A40" s="188" t="s">
        <v>244</v>
      </c>
      <c r="B40" s="189"/>
      <c r="C40" s="189"/>
      <c r="D40" s="189"/>
      <c r="E40" s="189"/>
      <c r="F40" s="189"/>
      <c r="G40" s="189"/>
      <c r="H40" s="190"/>
      <c r="I40" s="4">
        <v>34</v>
      </c>
      <c r="J40" s="12">
        <f>J41+J49+J56+J64</f>
        <v>274730998</v>
      </c>
      <c r="K40" s="12">
        <f>K41+K49+K56+K64</f>
        <v>320145439.43700004</v>
      </c>
    </row>
    <row r="41" spans="1:11">
      <c r="A41" s="182" t="s">
        <v>101</v>
      </c>
      <c r="B41" s="183"/>
      <c r="C41" s="183"/>
      <c r="D41" s="183"/>
      <c r="E41" s="183"/>
      <c r="F41" s="183"/>
      <c r="G41" s="183"/>
      <c r="H41" s="184"/>
      <c r="I41" s="4">
        <v>35</v>
      </c>
      <c r="J41" s="12">
        <f>SUM(J42:J48)</f>
        <v>1886</v>
      </c>
      <c r="K41" s="12">
        <f>SUM(K42:K48)</f>
        <v>1886</v>
      </c>
    </row>
    <row r="42" spans="1:11">
      <c r="A42" s="182" t="s">
        <v>121</v>
      </c>
      <c r="B42" s="183"/>
      <c r="C42" s="183"/>
      <c r="D42" s="183"/>
      <c r="E42" s="183"/>
      <c r="F42" s="183"/>
      <c r="G42" s="183"/>
      <c r="H42" s="184"/>
      <c r="I42" s="4">
        <v>36</v>
      </c>
      <c r="J42" s="13">
        <v>1886</v>
      </c>
      <c r="K42" s="13">
        <v>1886</v>
      </c>
    </row>
    <row r="43" spans="1:11">
      <c r="A43" s="182" t="s">
        <v>122</v>
      </c>
      <c r="B43" s="183"/>
      <c r="C43" s="183"/>
      <c r="D43" s="183"/>
      <c r="E43" s="183"/>
      <c r="F43" s="183"/>
      <c r="G43" s="183"/>
      <c r="H43" s="184"/>
      <c r="I43" s="4">
        <v>37</v>
      </c>
      <c r="J43" s="13"/>
      <c r="K43" s="13"/>
    </row>
    <row r="44" spans="1:11">
      <c r="A44" s="182" t="s">
        <v>86</v>
      </c>
      <c r="B44" s="183"/>
      <c r="C44" s="183"/>
      <c r="D44" s="183"/>
      <c r="E44" s="183"/>
      <c r="F44" s="183"/>
      <c r="G44" s="183"/>
      <c r="H44" s="184"/>
      <c r="I44" s="4">
        <v>38</v>
      </c>
      <c r="J44" s="13"/>
      <c r="K44" s="13"/>
    </row>
    <row r="45" spans="1:11">
      <c r="A45" s="182" t="s">
        <v>87</v>
      </c>
      <c r="B45" s="183"/>
      <c r="C45" s="183"/>
      <c r="D45" s="183"/>
      <c r="E45" s="183"/>
      <c r="F45" s="183"/>
      <c r="G45" s="183"/>
      <c r="H45" s="184"/>
      <c r="I45" s="4">
        <v>39</v>
      </c>
      <c r="J45" s="13"/>
      <c r="K45" s="13"/>
    </row>
    <row r="46" spans="1:11">
      <c r="A46" s="182" t="s">
        <v>88</v>
      </c>
      <c r="B46" s="183"/>
      <c r="C46" s="183"/>
      <c r="D46" s="183"/>
      <c r="E46" s="183"/>
      <c r="F46" s="183"/>
      <c r="G46" s="183"/>
      <c r="H46" s="184"/>
      <c r="I46" s="4">
        <v>40</v>
      </c>
      <c r="J46" s="13"/>
      <c r="K46" s="13"/>
    </row>
    <row r="47" spans="1:11">
      <c r="A47" s="182" t="s">
        <v>89</v>
      </c>
      <c r="B47" s="183"/>
      <c r="C47" s="183"/>
      <c r="D47" s="183"/>
      <c r="E47" s="183"/>
      <c r="F47" s="183"/>
      <c r="G47" s="183"/>
      <c r="H47" s="184"/>
      <c r="I47" s="4">
        <v>41</v>
      </c>
      <c r="J47" s="13"/>
      <c r="K47" s="13"/>
    </row>
    <row r="48" spans="1:11">
      <c r="A48" s="182" t="s">
        <v>90</v>
      </c>
      <c r="B48" s="183"/>
      <c r="C48" s="183"/>
      <c r="D48" s="183"/>
      <c r="E48" s="183"/>
      <c r="F48" s="183"/>
      <c r="G48" s="183"/>
      <c r="H48" s="184"/>
      <c r="I48" s="4">
        <v>42</v>
      </c>
      <c r="J48" s="13"/>
      <c r="K48" s="13"/>
    </row>
    <row r="49" spans="1:11">
      <c r="A49" s="182" t="s">
        <v>102</v>
      </c>
      <c r="B49" s="183"/>
      <c r="C49" s="183"/>
      <c r="D49" s="183"/>
      <c r="E49" s="183"/>
      <c r="F49" s="183"/>
      <c r="G49" s="183"/>
      <c r="H49" s="184"/>
      <c r="I49" s="4">
        <v>43</v>
      </c>
      <c r="J49" s="12">
        <f>SUM(J50:J55)</f>
        <v>136162950</v>
      </c>
      <c r="K49" s="12">
        <f>SUM(K50:K55)</f>
        <v>116020979.91700003</v>
      </c>
    </row>
    <row r="50" spans="1:11">
      <c r="A50" s="182" t="s">
        <v>205</v>
      </c>
      <c r="B50" s="183"/>
      <c r="C50" s="183"/>
      <c r="D50" s="183"/>
      <c r="E50" s="183"/>
      <c r="F50" s="183"/>
      <c r="G50" s="183"/>
      <c r="H50" s="184"/>
      <c r="I50" s="4">
        <v>44</v>
      </c>
      <c r="J50" s="13">
        <v>50598541</v>
      </c>
      <c r="K50" s="13">
        <v>68757374.150000021</v>
      </c>
    </row>
    <row r="51" spans="1:11">
      <c r="A51" s="182" t="s">
        <v>206</v>
      </c>
      <c r="B51" s="183"/>
      <c r="C51" s="183"/>
      <c r="D51" s="183"/>
      <c r="E51" s="183"/>
      <c r="F51" s="183"/>
      <c r="G51" s="183"/>
      <c r="H51" s="184"/>
      <c r="I51" s="4">
        <v>45</v>
      </c>
      <c r="J51" s="13">
        <v>65703157</v>
      </c>
      <c r="K51" s="13">
        <v>41221513.560000002</v>
      </c>
    </row>
    <row r="52" spans="1:11">
      <c r="A52" s="182" t="s">
        <v>207</v>
      </c>
      <c r="B52" s="183"/>
      <c r="C52" s="183"/>
      <c r="D52" s="183"/>
      <c r="E52" s="183"/>
      <c r="F52" s="183"/>
      <c r="G52" s="183"/>
      <c r="H52" s="184"/>
      <c r="I52" s="4">
        <v>46</v>
      </c>
      <c r="J52" s="13"/>
      <c r="K52" s="13"/>
    </row>
    <row r="53" spans="1:11">
      <c r="A53" s="182" t="s">
        <v>208</v>
      </c>
      <c r="B53" s="183"/>
      <c r="C53" s="183"/>
      <c r="D53" s="183"/>
      <c r="E53" s="183"/>
      <c r="F53" s="183"/>
      <c r="G53" s="183"/>
      <c r="H53" s="184"/>
      <c r="I53" s="4">
        <v>47</v>
      </c>
      <c r="J53" s="13">
        <v>1111</v>
      </c>
      <c r="K53" s="13">
        <v>908.28699999999208</v>
      </c>
    </row>
    <row r="54" spans="1:11">
      <c r="A54" s="182" t="s">
        <v>10</v>
      </c>
      <c r="B54" s="183"/>
      <c r="C54" s="183"/>
      <c r="D54" s="183"/>
      <c r="E54" s="183"/>
      <c r="F54" s="183"/>
      <c r="G54" s="183"/>
      <c r="H54" s="184"/>
      <c r="I54" s="4">
        <v>48</v>
      </c>
      <c r="J54" s="13">
        <v>1299855</v>
      </c>
      <c r="K54" s="13">
        <v>2600523.0399999996</v>
      </c>
    </row>
    <row r="55" spans="1:11">
      <c r="A55" s="182" t="s">
        <v>11</v>
      </c>
      <c r="B55" s="183"/>
      <c r="C55" s="183"/>
      <c r="D55" s="183"/>
      <c r="E55" s="183"/>
      <c r="F55" s="183"/>
      <c r="G55" s="183"/>
      <c r="H55" s="184"/>
      <c r="I55" s="4">
        <v>49</v>
      </c>
      <c r="J55" s="13">
        <v>18560286</v>
      </c>
      <c r="K55" s="13">
        <v>3440660.879999999</v>
      </c>
    </row>
    <row r="56" spans="1:11">
      <c r="A56" s="182" t="s">
        <v>103</v>
      </c>
      <c r="B56" s="183"/>
      <c r="C56" s="183"/>
      <c r="D56" s="183"/>
      <c r="E56" s="183"/>
      <c r="F56" s="183"/>
      <c r="G56" s="183"/>
      <c r="H56" s="184"/>
      <c r="I56" s="4">
        <v>50</v>
      </c>
      <c r="J56" s="12">
        <f>SUM(J57:J63)</f>
        <v>128160594</v>
      </c>
      <c r="K56" s="12">
        <f>SUM(K57:K63)</f>
        <v>200226841.27999997</v>
      </c>
    </row>
    <row r="57" spans="1:11">
      <c r="A57" s="182" t="s">
        <v>76</v>
      </c>
      <c r="B57" s="183"/>
      <c r="C57" s="183"/>
      <c r="D57" s="183"/>
      <c r="E57" s="183"/>
      <c r="F57" s="183"/>
      <c r="G57" s="183"/>
      <c r="H57" s="184"/>
      <c r="I57" s="4">
        <v>51</v>
      </c>
      <c r="J57" s="13"/>
      <c r="K57" s="13"/>
    </row>
    <row r="58" spans="1:11">
      <c r="A58" s="182" t="s">
        <v>77</v>
      </c>
      <c r="B58" s="183"/>
      <c r="C58" s="183"/>
      <c r="D58" s="183"/>
      <c r="E58" s="183"/>
      <c r="F58" s="183"/>
      <c r="G58" s="183"/>
      <c r="H58" s="184"/>
      <c r="I58" s="4">
        <v>52</v>
      </c>
      <c r="J58" s="13">
        <v>127460594</v>
      </c>
      <c r="K58" s="13">
        <v>195299030.09</v>
      </c>
    </row>
    <row r="59" spans="1:11">
      <c r="A59" s="182" t="s">
        <v>246</v>
      </c>
      <c r="B59" s="183"/>
      <c r="C59" s="183"/>
      <c r="D59" s="183"/>
      <c r="E59" s="183"/>
      <c r="F59" s="183"/>
      <c r="G59" s="183"/>
      <c r="H59" s="184"/>
      <c r="I59" s="4">
        <v>53</v>
      </c>
      <c r="J59" s="13"/>
      <c r="K59" s="13"/>
    </row>
    <row r="60" spans="1:11">
      <c r="A60" s="182" t="s">
        <v>83</v>
      </c>
      <c r="B60" s="183"/>
      <c r="C60" s="183"/>
      <c r="D60" s="183"/>
      <c r="E60" s="183"/>
      <c r="F60" s="183"/>
      <c r="G60" s="183"/>
      <c r="H60" s="184"/>
      <c r="I60" s="4">
        <v>54</v>
      </c>
      <c r="J60" s="13"/>
      <c r="K60" s="13"/>
    </row>
    <row r="61" spans="1:11">
      <c r="A61" s="182" t="s">
        <v>84</v>
      </c>
      <c r="B61" s="183"/>
      <c r="C61" s="183"/>
      <c r="D61" s="183"/>
      <c r="E61" s="183"/>
      <c r="F61" s="183"/>
      <c r="G61" s="183"/>
      <c r="H61" s="184"/>
      <c r="I61" s="4">
        <v>55</v>
      </c>
      <c r="J61" s="13"/>
      <c r="K61" s="13"/>
    </row>
    <row r="62" spans="1:11">
      <c r="A62" s="182" t="s">
        <v>85</v>
      </c>
      <c r="B62" s="183"/>
      <c r="C62" s="183"/>
      <c r="D62" s="183"/>
      <c r="E62" s="183"/>
      <c r="F62" s="183"/>
      <c r="G62" s="183"/>
      <c r="H62" s="184"/>
      <c r="I62" s="4">
        <v>56</v>
      </c>
      <c r="J62" s="13">
        <v>700000</v>
      </c>
      <c r="K62" s="13">
        <v>700000</v>
      </c>
    </row>
    <row r="63" spans="1:11">
      <c r="A63" s="182" t="s">
        <v>46</v>
      </c>
      <c r="B63" s="183"/>
      <c r="C63" s="183"/>
      <c r="D63" s="183"/>
      <c r="E63" s="183"/>
      <c r="F63" s="183"/>
      <c r="G63" s="183"/>
      <c r="H63" s="184"/>
      <c r="I63" s="4">
        <v>57</v>
      </c>
      <c r="J63" s="13"/>
      <c r="K63" s="13">
        <v>4227811.1899999753</v>
      </c>
    </row>
    <row r="64" spans="1:11">
      <c r="A64" s="182" t="s">
        <v>212</v>
      </c>
      <c r="B64" s="183"/>
      <c r="C64" s="183"/>
      <c r="D64" s="183"/>
      <c r="E64" s="183"/>
      <c r="F64" s="183"/>
      <c r="G64" s="183"/>
      <c r="H64" s="184"/>
      <c r="I64" s="4">
        <v>58</v>
      </c>
      <c r="J64" s="13">
        <v>10405568</v>
      </c>
      <c r="K64" s="13">
        <v>3895732.2399999979</v>
      </c>
    </row>
    <row r="65" spans="1:11">
      <c r="A65" s="188" t="s">
        <v>58</v>
      </c>
      <c r="B65" s="189"/>
      <c r="C65" s="189"/>
      <c r="D65" s="189"/>
      <c r="E65" s="189"/>
      <c r="F65" s="189"/>
      <c r="G65" s="189"/>
      <c r="H65" s="190"/>
      <c r="I65" s="4">
        <v>59</v>
      </c>
      <c r="J65" s="13">
        <v>2871987</v>
      </c>
      <c r="K65" s="13"/>
    </row>
    <row r="66" spans="1:11">
      <c r="A66" s="188" t="s">
        <v>245</v>
      </c>
      <c r="B66" s="189"/>
      <c r="C66" s="189"/>
      <c r="D66" s="189"/>
      <c r="E66" s="189"/>
      <c r="F66" s="189"/>
      <c r="G66" s="189"/>
      <c r="H66" s="190"/>
      <c r="I66" s="4">
        <v>60</v>
      </c>
      <c r="J66" s="12">
        <f>J7+J8+J40+J65</f>
        <v>539883040</v>
      </c>
      <c r="K66" s="12">
        <f>K7+K8+K40+K65</f>
        <v>568742968.96700001</v>
      </c>
    </row>
    <row r="67" spans="1:11">
      <c r="A67" s="207" t="s">
        <v>91</v>
      </c>
      <c r="B67" s="208"/>
      <c r="C67" s="208"/>
      <c r="D67" s="208"/>
      <c r="E67" s="208"/>
      <c r="F67" s="208"/>
      <c r="G67" s="208"/>
      <c r="H67" s="209"/>
      <c r="I67" s="5">
        <v>61</v>
      </c>
      <c r="J67" s="14"/>
      <c r="K67" s="14"/>
    </row>
    <row r="68" spans="1:11">
      <c r="A68" s="196" t="s">
        <v>60</v>
      </c>
      <c r="B68" s="210"/>
      <c r="C68" s="210"/>
      <c r="D68" s="210"/>
      <c r="E68" s="210"/>
      <c r="F68" s="210"/>
      <c r="G68" s="210"/>
      <c r="H68" s="210"/>
      <c r="I68" s="210"/>
      <c r="J68" s="210"/>
      <c r="K68" s="211"/>
    </row>
    <row r="69" spans="1:11">
      <c r="A69" s="200" t="s">
        <v>196</v>
      </c>
      <c r="B69" s="201"/>
      <c r="C69" s="201"/>
      <c r="D69" s="201"/>
      <c r="E69" s="201"/>
      <c r="F69" s="201"/>
      <c r="G69" s="201"/>
      <c r="H69" s="212"/>
      <c r="I69" s="6">
        <v>62</v>
      </c>
      <c r="J69" s="120">
        <f>J70+J71+J72+J78+J79+J82+J85</f>
        <v>243709819</v>
      </c>
      <c r="K69" s="120">
        <f>K70+K71+K72+K78+K79+K82+K85</f>
        <v>296258815.64999998</v>
      </c>
    </row>
    <row r="70" spans="1:11">
      <c r="A70" s="182" t="s">
        <v>145</v>
      </c>
      <c r="B70" s="183"/>
      <c r="C70" s="183"/>
      <c r="D70" s="183"/>
      <c r="E70" s="183"/>
      <c r="F70" s="183"/>
      <c r="G70" s="183"/>
      <c r="H70" s="184"/>
      <c r="I70" s="4">
        <v>63</v>
      </c>
      <c r="J70" s="121">
        <v>151933680</v>
      </c>
      <c r="K70" s="13">
        <v>203064600</v>
      </c>
    </row>
    <row r="71" spans="1:11">
      <c r="A71" s="182" t="s">
        <v>146</v>
      </c>
      <c r="B71" s="183"/>
      <c r="C71" s="183"/>
      <c r="D71" s="183"/>
      <c r="E71" s="183"/>
      <c r="F71" s="183"/>
      <c r="G71" s="183"/>
      <c r="H71" s="184"/>
      <c r="I71" s="4">
        <v>64</v>
      </c>
      <c r="J71" s="121">
        <v>12257035</v>
      </c>
      <c r="K71" s="13">
        <v>12257034.9</v>
      </c>
    </row>
    <row r="72" spans="1:11">
      <c r="A72" s="182" t="s">
        <v>147</v>
      </c>
      <c r="B72" s="183"/>
      <c r="C72" s="183"/>
      <c r="D72" s="183"/>
      <c r="E72" s="183"/>
      <c r="F72" s="183"/>
      <c r="G72" s="183"/>
      <c r="H72" s="184"/>
      <c r="I72" s="4">
        <v>65</v>
      </c>
      <c r="J72" s="122">
        <f>J73+J74-J75+J76+J77</f>
        <v>0</v>
      </c>
      <c r="K72" s="122"/>
    </row>
    <row r="73" spans="1:11">
      <c r="A73" s="182" t="s">
        <v>148</v>
      </c>
      <c r="B73" s="183"/>
      <c r="C73" s="183"/>
      <c r="D73" s="183"/>
      <c r="E73" s="183"/>
      <c r="F73" s="183"/>
      <c r="G73" s="183"/>
      <c r="H73" s="184"/>
      <c r="I73" s="4">
        <v>66</v>
      </c>
      <c r="J73" s="121"/>
      <c r="K73" s="13"/>
    </row>
    <row r="74" spans="1:11">
      <c r="A74" s="182" t="s">
        <v>149</v>
      </c>
      <c r="B74" s="183"/>
      <c r="C74" s="183"/>
      <c r="D74" s="183"/>
      <c r="E74" s="183"/>
      <c r="F74" s="183"/>
      <c r="G74" s="183"/>
      <c r="H74" s="184"/>
      <c r="I74" s="4">
        <v>67</v>
      </c>
      <c r="J74" s="121">
        <v>939860</v>
      </c>
      <c r="K74" s="13">
        <v>939860</v>
      </c>
    </row>
    <row r="75" spans="1:11">
      <c r="A75" s="182" t="s">
        <v>137</v>
      </c>
      <c r="B75" s="183"/>
      <c r="C75" s="183"/>
      <c r="D75" s="183"/>
      <c r="E75" s="183"/>
      <c r="F75" s="183"/>
      <c r="G75" s="183"/>
      <c r="H75" s="184"/>
      <c r="I75" s="4">
        <v>68</v>
      </c>
      <c r="J75" s="121">
        <v>939860</v>
      </c>
      <c r="K75" s="13">
        <v>939860</v>
      </c>
    </row>
    <row r="76" spans="1:11">
      <c r="A76" s="182" t="s">
        <v>138</v>
      </c>
      <c r="B76" s="183"/>
      <c r="C76" s="183"/>
      <c r="D76" s="183"/>
      <c r="E76" s="183"/>
      <c r="F76" s="183"/>
      <c r="G76" s="183"/>
      <c r="H76" s="184"/>
      <c r="I76" s="4">
        <v>69</v>
      </c>
      <c r="J76" s="121"/>
      <c r="K76" s="13"/>
    </row>
    <row r="77" spans="1:11">
      <c r="A77" s="182" t="s">
        <v>139</v>
      </c>
      <c r="B77" s="183"/>
      <c r="C77" s="183"/>
      <c r="D77" s="183"/>
      <c r="E77" s="183"/>
      <c r="F77" s="183"/>
      <c r="G77" s="183"/>
      <c r="H77" s="184"/>
      <c r="I77" s="4">
        <v>70</v>
      </c>
      <c r="J77" s="121"/>
      <c r="K77" s="13"/>
    </row>
    <row r="78" spans="1:11">
      <c r="A78" s="182" t="s">
        <v>140</v>
      </c>
      <c r="B78" s="183"/>
      <c r="C78" s="183"/>
      <c r="D78" s="183"/>
      <c r="E78" s="183"/>
      <c r="F78" s="183"/>
      <c r="G78" s="183"/>
      <c r="H78" s="184"/>
      <c r="I78" s="4">
        <v>71</v>
      </c>
      <c r="J78" s="121">
        <v>68471482</v>
      </c>
      <c r="K78" s="13">
        <v>67920485.689999998</v>
      </c>
    </row>
    <row r="79" spans="1:11">
      <c r="A79" s="182" t="s">
        <v>242</v>
      </c>
      <c r="B79" s="183"/>
      <c r="C79" s="183"/>
      <c r="D79" s="183"/>
      <c r="E79" s="183"/>
      <c r="F79" s="183"/>
      <c r="G79" s="183"/>
      <c r="H79" s="184"/>
      <c r="I79" s="4">
        <v>72</v>
      </c>
      <c r="J79" s="122">
        <f>J80-J81</f>
        <v>9237425</v>
      </c>
      <c r="K79" s="122">
        <f>K80-K81</f>
        <v>11719568.439999936</v>
      </c>
    </row>
    <row r="80" spans="1:11">
      <c r="A80" s="204" t="s">
        <v>172</v>
      </c>
      <c r="B80" s="205"/>
      <c r="C80" s="205"/>
      <c r="D80" s="205"/>
      <c r="E80" s="205"/>
      <c r="F80" s="205"/>
      <c r="G80" s="205"/>
      <c r="H80" s="206"/>
      <c r="I80" s="4">
        <v>73</v>
      </c>
      <c r="J80" s="121">
        <v>9237425</v>
      </c>
      <c r="K80" s="13">
        <v>11719568.439999936</v>
      </c>
    </row>
    <row r="81" spans="1:11">
      <c r="A81" s="204" t="s">
        <v>173</v>
      </c>
      <c r="B81" s="205"/>
      <c r="C81" s="205"/>
      <c r="D81" s="205"/>
      <c r="E81" s="205"/>
      <c r="F81" s="205"/>
      <c r="G81" s="205"/>
      <c r="H81" s="206"/>
      <c r="I81" s="4">
        <v>74</v>
      </c>
      <c r="J81" s="121"/>
      <c r="K81" s="13"/>
    </row>
    <row r="82" spans="1:11">
      <c r="A82" s="182" t="s">
        <v>243</v>
      </c>
      <c r="B82" s="183"/>
      <c r="C82" s="183"/>
      <c r="D82" s="183"/>
      <c r="E82" s="183"/>
      <c r="F82" s="183"/>
      <c r="G82" s="183"/>
      <c r="H82" s="184"/>
      <c r="I82" s="4">
        <v>75</v>
      </c>
      <c r="J82" s="122">
        <f>J83-J84</f>
        <v>1810197</v>
      </c>
      <c r="K82" s="122">
        <f>K83-K84</f>
        <v>1297126.6200000048</v>
      </c>
    </row>
    <row r="83" spans="1:11">
      <c r="A83" s="204" t="s">
        <v>174</v>
      </c>
      <c r="B83" s="205"/>
      <c r="C83" s="205"/>
      <c r="D83" s="205"/>
      <c r="E83" s="205"/>
      <c r="F83" s="205"/>
      <c r="G83" s="205"/>
      <c r="H83" s="206"/>
      <c r="I83" s="4">
        <v>76</v>
      </c>
      <c r="J83" s="121">
        <v>1810197</v>
      </c>
      <c r="K83" s="13">
        <v>1297126.6200000048</v>
      </c>
    </row>
    <row r="84" spans="1:11">
      <c r="A84" s="204" t="s">
        <v>175</v>
      </c>
      <c r="B84" s="205"/>
      <c r="C84" s="205"/>
      <c r="D84" s="205"/>
      <c r="E84" s="205"/>
      <c r="F84" s="205"/>
      <c r="G84" s="205"/>
      <c r="H84" s="206"/>
      <c r="I84" s="4">
        <v>77</v>
      </c>
      <c r="J84" s="121"/>
      <c r="K84" s="13"/>
    </row>
    <row r="85" spans="1:11">
      <c r="A85" s="182" t="s">
        <v>176</v>
      </c>
      <c r="B85" s="183"/>
      <c r="C85" s="183"/>
      <c r="D85" s="183"/>
      <c r="E85" s="183"/>
      <c r="F85" s="183"/>
      <c r="G85" s="183"/>
      <c r="H85" s="184"/>
      <c r="I85" s="4">
        <v>78</v>
      </c>
      <c r="J85" s="121"/>
      <c r="K85" s="13"/>
    </row>
    <row r="86" spans="1:11">
      <c r="A86" s="188" t="s">
        <v>19</v>
      </c>
      <c r="B86" s="189"/>
      <c r="C86" s="189"/>
      <c r="D86" s="189"/>
      <c r="E86" s="189"/>
      <c r="F86" s="189"/>
      <c r="G86" s="189"/>
      <c r="H86" s="190"/>
      <c r="I86" s="4">
        <v>79</v>
      </c>
      <c r="J86" s="122">
        <f>SUM(J87:J89)</f>
        <v>20709</v>
      </c>
      <c r="K86" s="122">
        <f>SUM(K87:K89)</f>
        <v>19764.12</v>
      </c>
    </row>
    <row r="87" spans="1:11">
      <c r="A87" s="182" t="s">
        <v>133</v>
      </c>
      <c r="B87" s="183"/>
      <c r="C87" s="183"/>
      <c r="D87" s="183"/>
      <c r="E87" s="183"/>
      <c r="F87" s="183"/>
      <c r="G87" s="183"/>
      <c r="H87" s="184"/>
      <c r="I87" s="4">
        <v>80</v>
      </c>
      <c r="J87" s="121">
        <v>20709</v>
      </c>
      <c r="K87" s="13">
        <v>19764.12</v>
      </c>
    </row>
    <row r="88" spans="1:11">
      <c r="A88" s="182" t="s">
        <v>134</v>
      </c>
      <c r="B88" s="183"/>
      <c r="C88" s="183"/>
      <c r="D88" s="183"/>
      <c r="E88" s="183"/>
      <c r="F88" s="183"/>
      <c r="G88" s="183"/>
      <c r="H88" s="184"/>
      <c r="I88" s="4">
        <v>81</v>
      </c>
      <c r="J88" s="121"/>
      <c r="K88" s="13"/>
    </row>
    <row r="89" spans="1:11">
      <c r="A89" s="182" t="s">
        <v>135</v>
      </c>
      <c r="B89" s="183"/>
      <c r="C89" s="183"/>
      <c r="D89" s="183"/>
      <c r="E89" s="183"/>
      <c r="F89" s="183"/>
      <c r="G89" s="183"/>
      <c r="H89" s="184"/>
      <c r="I89" s="4">
        <v>82</v>
      </c>
      <c r="J89" s="121"/>
      <c r="K89" s="119"/>
    </row>
    <row r="90" spans="1:11">
      <c r="A90" s="188" t="s">
        <v>20</v>
      </c>
      <c r="B90" s="189"/>
      <c r="C90" s="189"/>
      <c r="D90" s="189"/>
      <c r="E90" s="189"/>
      <c r="F90" s="189"/>
      <c r="G90" s="189"/>
      <c r="H90" s="190"/>
      <c r="I90" s="4">
        <v>83</v>
      </c>
      <c r="J90" s="122">
        <f>SUM(J91:J99)</f>
        <v>128984880</v>
      </c>
      <c r="K90" s="122">
        <f>SUM(K91:K99)</f>
        <v>117897069.41</v>
      </c>
    </row>
    <row r="91" spans="1:11">
      <c r="A91" s="182" t="s">
        <v>136</v>
      </c>
      <c r="B91" s="183"/>
      <c r="C91" s="183"/>
      <c r="D91" s="183"/>
      <c r="E91" s="183"/>
      <c r="F91" s="183"/>
      <c r="G91" s="183"/>
      <c r="H91" s="184"/>
      <c r="I91" s="4">
        <v>84</v>
      </c>
      <c r="J91" s="121"/>
      <c r="K91" s="13"/>
    </row>
    <row r="92" spans="1:11">
      <c r="A92" s="182" t="s">
        <v>247</v>
      </c>
      <c r="B92" s="183"/>
      <c r="C92" s="183"/>
      <c r="D92" s="183"/>
      <c r="E92" s="183"/>
      <c r="F92" s="183"/>
      <c r="G92" s="183"/>
      <c r="H92" s="184"/>
      <c r="I92" s="4">
        <v>85</v>
      </c>
      <c r="J92" s="121"/>
      <c r="K92" s="13"/>
    </row>
    <row r="93" spans="1:11">
      <c r="A93" s="182" t="s">
        <v>0</v>
      </c>
      <c r="B93" s="183"/>
      <c r="C93" s="183"/>
      <c r="D93" s="183"/>
      <c r="E93" s="183"/>
      <c r="F93" s="183"/>
      <c r="G93" s="183"/>
      <c r="H93" s="184"/>
      <c r="I93" s="4">
        <v>86</v>
      </c>
      <c r="J93" s="121">
        <v>108441533</v>
      </c>
      <c r="K93" s="13">
        <v>97699087.769999996</v>
      </c>
    </row>
    <row r="94" spans="1:11">
      <c r="A94" s="182" t="s">
        <v>248</v>
      </c>
      <c r="B94" s="183"/>
      <c r="C94" s="183"/>
      <c r="D94" s="183"/>
      <c r="E94" s="183"/>
      <c r="F94" s="183"/>
      <c r="G94" s="183"/>
      <c r="H94" s="184"/>
      <c r="I94" s="4">
        <v>87</v>
      </c>
      <c r="J94" s="121"/>
      <c r="K94" s="13"/>
    </row>
    <row r="95" spans="1:11">
      <c r="A95" s="182" t="s">
        <v>249</v>
      </c>
      <c r="B95" s="183"/>
      <c r="C95" s="183"/>
      <c r="D95" s="183"/>
      <c r="E95" s="183"/>
      <c r="F95" s="183"/>
      <c r="G95" s="183"/>
      <c r="H95" s="184"/>
      <c r="I95" s="4">
        <v>88</v>
      </c>
      <c r="J95" s="121"/>
      <c r="K95" s="13"/>
    </row>
    <row r="96" spans="1:11">
      <c r="A96" s="182" t="s">
        <v>250</v>
      </c>
      <c r="B96" s="183"/>
      <c r="C96" s="183"/>
      <c r="D96" s="183"/>
      <c r="E96" s="183"/>
      <c r="F96" s="183"/>
      <c r="G96" s="183"/>
      <c r="H96" s="184"/>
      <c r="I96" s="4">
        <v>89</v>
      </c>
      <c r="J96" s="121"/>
      <c r="K96" s="13"/>
    </row>
    <row r="97" spans="1:11">
      <c r="A97" s="182" t="s">
        <v>94</v>
      </c>
      <c r="B97" s="183"/>
      <c r="C97" s="183"/>
      <c r="D97" s="183"/>
      <c r="E97" s="183"/>
      <c r="F97" s="183"/>
      <c r="G97" s="183"/>
      <c r="H97" s="184"/>
      <c r="I97" s="4">
        <v>90</v>
      </c>
      <c r="J97" s="121"/>
      <c r="K97" s="13"/>
    </row>
    <row r="98" spans="1:11">
      <c r="A98" s="182" t="s">
        <v>92</v>
      </c>
      <c r="B98" s="183"/>
      <c r="C98" s="183"/>
      <c r="D98" s="183"/>
      <c r="E98" s="183"/>
      <c r="F98" s="183"/>
      <c r="G98" s="183"/>
      <c r="H98" s="184"/>
      <c r="I98" s="4">
        <v>91</v>
      </c>
      <c r="J98" s="121">
        <v>5513022</v>
      </c>
      <c r="K98" s="13">
        <v>5288606.7300000004</v>
      </c>
    </row>
    <row r="99" spans="1:11">
      <c r="A99" s="182" t="s">
        <v>93</v>
      </c>
      <c r="B99" s="183"/>
      <c r="C99" s="183"/>
      <c r="D99" s="183"/>
      <c r="E99" s="183"/>
      <c r="F99" s="183"/>
      <c r="G99" s="183"/>
      <c r="H99" s="184"/>
      <c r="I99" s="4">
        <v>92</v>
      </c>
      <c r="J99" s="121">
        <v>15030325</v>
      </c>
      <c r="K99" s="13">
        <v>14909374.91</v>
      </c>
    </row>
    <row r="100" spans="1:11">
      <c r="A100" s="188" t="s">
        <v>21</v>
      </c>
      <c r="B100" s="189"/>
      <c r="C100" s="189"/>
      <c r="D100" s="189"/>
      <c r="E100" s="189"/>
      <c r="F100" s="189"/>
      <c r="G100" s="189"/>
      <c r="H100" s="190"/>
      <c r="I100" s="4">
        <v>93</v>
      </c>
      <c r="J100" s="122">
        <f>SUM(J101:J112)</f>
        <v>141379454</v>
      </c>
      <c r="K100" s="122">
        <f>SUM(K101:K112)</f>
        <v>149422417.55000001</v>
      </c>
    </row>
    <row r="101" spans="1:11">
      <c r="A101" s="182" t="s">
        <v>136</v>
      </c>
      <c r="B101" s="183"/>
      <c r="C101" s="183"/>
      <c r="D101" s="183"/>
      <c r="E101" s="183"/>
      <c r="F101" s="183"/>
      <c r="G101" s="183"/>
      <c r="H101" s="184"/>
      <c r="I101" s="4">
        <v>94</v>
      </c>
      <c r="J101" s="121">
        <v>21213424</v>
      </c>
      <c r="K101" s="13">
        <v>39505862.480000004</v>
      </c>
    </row>
    <row r="102" spans="1:11">
      <c r="A102" s="182" t="s">
        <v>247</v>
      </c>
      <c r="B102" s="183"/>
      <c r="C102" s="183"/>
      <c r="D102" s="183"/>
      <c r="E102" s="183"/>
      <c r="F102" s="183"/>
      <c r="G102" s="183"/>
      <c r="H102" s="184"/>
      <c r="I102" s="4">
        <v>95</v>
      </c>
      <c r="J102" s="121"/>
      <c r="K102" s="13"/>
    </row>
    <row r="103" spans="1:11">
      <c r="A103" s="182" t="s">
        <v>0</v>
      </c>
      <c r="B103" s="183"/>
      <c r="C103" s="183"/>
      <c r="D103" s="183"/>
      <c r="E103" s="183"/>
      <c r="F103" s="183"/>
      <c r="G103" s="183"/>
      <c r="H103" s="184"/>
      <c r="I103" s="4">
        <v>96</v>
      </c>
      <c r="J103" s="121">
        <v>56617979</v>
      </c>
      <c r="K103" s="13">
        <v>58304733.379999995</v>
      </c>
    </row>
    <row r="104" spans="1:11">
      <c r="A104" s="182" t="s">
        <v>248</v>
      </c>
      <c r="B104" s="183"/>
      <c r="C104" s="183"/>
      <c r="D104" s="183"/>
      <c r="E104" s="183"/>
      <c r="F104" s="183"/>
      <c r="G104" s="183"/>
      <c r="H104" s="184"/>
      <c r="I104" s="4">
        <v>97</v>
      </c>
      <c r="J104" s="121">
        <v>7922778</v>
      </c>
      <c r="K104" s="13">
        <v>6574677.5399999991</v>
      </c>
    </row>
    <row r="105" spans="1:11">
      <c r="A105" s="182" t="s">
        <v>249</v>
      </c>
      <c r="B105" s="183"/>
      <c r="C105" s="183"/>
      <c r="D105" s="183"/>
      <c r="E105" s="183"/>
      <c r="F105" s="183"/>
      <c r="G105" s="183"/>
      <c r="H105" s="184"/>
      <c r="I105" s="4">
        <v>98</v>
      </c>
      <c r="J105" s="121">
        <v>54924593</v>
      </c>
      <c r="K105" s="13">
        <v>44333826.480000004</v>
      </c>
    </row>
    <row r="106" spans="1:11">
      <c r="A106" s="182" t="s">
        <v>250</v>
      </c>
      <c r="B106" s="183"/>
      <c r="C106" s="183"/>
      <c r="D106" s="183"/>
      <c r="E106" s="183"/>
      <c r="F106" s="183"/>
      <c r="G106" s="183"/>
      <c r="H106" s="184"/>
      <c r="I106" s="4">
        <v>99</v>
      </c>
      <c r="J106" s="121"/>
      <c r="K106" s="13"/>
    </row>
    <row r="107" spans="1:11">
      <c r="A107" s="182" t="s">
        <v>94</v>
      </c>
      <c r="B107" s="183"/>
      <c r="C107" s="183"/>
      <c r="D107" s="183"/>
      <c r="E107" s="183"/>
      <c r="F107" s="183"/>
      <c r="G107" s="183"/>
      <c r="H107" s="184"/>
      <c r="I107" s="4">
        <v>100</v>
      </c>
      <c r="J107" s="121"/>
      <c r="K107" s="13"/>
    </row>
    <row r="108" spans="1:11">
      <c r="A108" s="182" t="s">
        <v>95</v>
      </c>
      <c r="B108" s="183"/>
      <c r="C108" s="183"/>
      <c r="D108" s="183"/>
      <c r="E108" s="183"/>
      <c r="F108" s="183"/>
      <c r="G108" s="183"/>
      <c r="H108" s="184"/>
      <c r="I108" s="4">
        <v>101</v>
      </c>
      <c r="J108" s="121">
        <v>283800</v>
      </c>
      <c r="K108" s="13">
        <v>284946.59000000166</v>
      </c>
    </row>
    <row r="109" spans="1:11">
      <c r="A109" s="182" t="s">
        <v>96</v>
      </c>
      <c r="B109" s="183"/>
      <c r="C109" s="183"/>
      <c r="D109" s="183"/>
      <c r="E109" s="183"/>
      <c r="F109" s="183"/>
      <c r="G109" s="183"/>
      <c r="H109" s="184"/>
      <c r="I109" s="4">
        <v>102</v>
      </c>
      <c r="J109" s="121">
        <v>388250</v>
      </c>
      <c r="K109" s="13">
        <v>388471.07999999973</v>
      </c>
    </row>
    <row r="110" spans="1:11">
      <c r="A110" s="182" t="s">
        <v>99</v>
      </c>
      <c r="B110" s="183"/>
      <c r="C110" s="183"/>
      <c r="D110" s="183"/>
      <c r="E110" s="183"/>
      <c r="F110" s="183"/>
      <c r="G110" s="183"/>
      <c r="H110" s="184"/>
      <c r="I110" s="4">
        <v>103</v>
      </c>
      <c r="J110" s="121"/>
      <c r="K110" s="13"/>
    </row>
    <row r="111" spans="1:11">
      <c r="A111" s="182" t="s">
        <v>97</v>
      </c>
      <c r="B111" s="183"/>
      <c r="C111" s="183"/>
      <c r="D111" s="183"/>
      <c r="E111" s="183"/>
      <c r="F111" s="183"/>
      <c r="G111" s="183"/>
      <c r="H111" s="184"/>
      <c r="I111" s="4">
        <v>104</v>
      </c>
      <c r="J111" s="121"/>
      <c r="K111" s="13"/>
    </row>
    <row r="112" spans="1:11">
      <c r="A112" s="182" t="s">
        <v>98</v>
      </c>
      <c r="B112" s="183"/>
      <c r="C112" s="183"/>
      <c r="D112" s="183"/>
      <c r="E112" s="183"/>
      <c r="F112" s="183"/>
      <c r="G112" s="183"/>
      <c r="H112" s="184"/>
      <c r="I112" s="4">
        <v>105</v>
      </c>
      <c r="J112" s="121">
        <v>28630</v>
      </c>
      <c r="K112" s="13">
        <v>29900</v>
      </c>
    </row>
    <row r="113" spans="1:11">
      <c r="A113" s="188" t="s">
        <v>1</v>
      </c>
      <c r="B113" s="189"/>
      <c r="C113" s="189"/>
      <c r="D113" s="189"/>
      <c r="E113" s="189"/>
      <c r="F113" s="189"/>
      <c r="G113" s="189"/>
      <c r="H113" s="190"/>
      <c r="I113" s="4">
        <v>106</v>
      </c>
      <c r="J113" s="121">
        <v>25788178</v>
      </c>
      <c r="K113" s="13">
        <v>5144901.79</v>
      </c>
    </row>
    <row r="114" spans="1:11">
      <c r="A114" s="188" t="s">
        <v>25</v>
      </c>
      <c r="B114" s="189"/>
      <c r="C114" s="189"/>
      <c r="D114" s="189"/>
      <c r="E114" s="189"/>
      <c r="F114" s="189"/>
      <c r="G114" s="189"/>
      <c r="H114" s="190"/>
      <c r="I114" s="4">
        <v>107</v>
      </c>
      <c r="J114" s="123">
        <f>J69+J86+J90+J100+J113</f>
        <v>539883040</v>
      </c>
      <c r="K114" s="123">
        <f>K69+K86+K90+K100+K113</f>
        <v>568742968.51999998</v>
      </c>
    </row>
    <row r="115" spans="1:11">
      <c r="A115" s="193" t="s">
        <v>59</v>
      </c>
      <c r="B115" s="194"/>
      <c r="C115" s="194"/>
      <c r="D115" s="194"/>
      <c r="E115" s="194"/>
      <c r="F115" s="194"/>
      <c r="G115" s="194"/>
      <c r="H115" s="195"/>
      <c r="I115" s="5">
        <v>108</v>
      </c>
      <c r="J115" s="14"/>
      <c r="K115" s="14"/>
    </row>
    <row r="116" spans="1:11">
      <c r="A116" s="196" t="s">
        <v>285</v>
      </c>
      <c r="B116" s="197"/>
      <c r="C116" s="197"/>
      <c r="D116" s="197"/>
      <c r="E116" s="197"/>
      <c r="F116" s="197"/>
      <c r="G116" s="197"/>
      <c r="H116" s="197"/>
      <c r="I116" s="198"/>
      <c r="J116" s="198"/>
      <c r="K116" s="199"/>
    </row>
    <row r="117" spans="1:11">
      <c r="A117" s="200" t="s">
        <v>190</v>
      </c>
      <c r="B117" s="201"/>
      <c r="C117" s="201"/>
      <c r="D117" s="201"/>
      <c r="E117" s="201"/>
      <c r="F117" s="201"/>
      <c r="G117" s="201"/>
      <c r="H117" s="201"/>
      <c r="I117" s="202"/>
      <c r="J117" s="202"/>
      <c r="K117" s="203"/>
    </row>
    <row r="118" spans="1:11">
      <c r="A118" s="182" t="s">
        <v>8</v>
      </c>
      <c r="B118" s="183"/>
      <c r="C118" s="183"/>
      <c r="D118" s="183"/>
      <c r="E118" s="183"/>
      <c r="F118" s="183"/>
      <c r="G118" s="183"/>
      <c r="H118" s="184"/>
      <c r="I118" s="4">
        <v>109</v>
      </c>
      <c r="J118" s="13"/>
      <c r="K118" s="13"/>
    </row>
    <row r="119" spans="1:11">
      <c r="A119" s="185" t="s">
        <v>9</v>
      </c>
      <c r="B119" s="186"/>
      <c r="C119" s="186"/>
      <c r="D119" s="186"/>
      <c r="E119" s="186"/>
      <c r="F119" s="186"/>
      <c r="G119" s="186"/>
      <c r="H119" s="187"/>
      <c r="I119" s="7">
        <v>110</v>
      </c>
      <c r="J119" s="14"/>
      <c r="K119" s="14"/>
    </row>
    <row r="120" spans="1:11">
      <c r="A120" s="1"/>
      <c r="B120" s="1"/>
      <c r="C120" s="1"/>
      <c r="D120" s="1"/>
      <c r="E120" s="1"/>
      <c r="F120" s="1"/>
      <c r="G120" s="1"/>
      <c r="H120" s="1"/>
      <c r="I120" s="2"/>
      <c r="J120" s="3"/>
      <c r="K120" s="3"/>
    </row>
    <row r="121" spans="1:11">
      <c r="A121" s="191" t="s">
        <v>100</v>
      </c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</row>
    <row r="122" spans="1:11">
      <c r="A122" s="191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</row>
  </sheetData>
  <mergeCells count="122">
    <mergeCell ref="A1:J1"/>
    <mergeCell ref="K1:K2"/>
    <mergeCell ref="A2:J2"/>
    <mergeCell ref="A17:H17"/>
    <mergeCell ref="A18:H18"/>
    <mergeCell ref="A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8:H38"/>
    <mergeCell ref="A39:H39"/>
    <mergeCell ref="A40:H40"/>
    <mergeCell ref="A41:H41"/>
    <mergeCell ref="A35:H35"/>
    <mergeCell ref="A36:H36"/>
    <mergeCell ref="A37:H37"/>
    <mergeCell ref="A33:H33"/>
    <mergeCell ref="A34:H34"/>
    <mergeCell ref="A42:H42"/>
    <mergeCell ref="A43:H43"/>
    <mergeCell ref="A44:H44"/>
    <mergeCell ref="A45:H45"/>
    <mergeCell ref="A46:H46"/>
    <mergeCell ref="A47:H47"/>
    <mergeCell ref="A48:H48"/>
    <mergeCell ref="A54:H54"/>
    <mergeCell ref="A55:H55"/>
    <mergeCell ref="A56:H56"/>
    <mergeCell ref="A57:H57"/>
    <mergeCell ref="A58:H58"/>
    <mergeCell ref="A59:H59"/>
    <mergeCell ref="A60:H60"/>
    <mergeCell ref="A51:H51"/>
    <mergeCell ref="A52:H52"/>
    <mergeCell ref="A53:H53"/>
    <mergeCell ref="A49:H49"/>
    <mergeCell ref="A50:H50"/>
    <mergeCell ref="A61:H61"/>
    <mergeCell ref="A62:H62"/>
    <mergeCell ref="A63:H63"/>
    <mergeCell ref="A64:H64"/>
    <mergeCell ref="A70:H70"/>
    <mergeCell ref="A71:H71"/>
    <mergeCell ref="A72:H72"/>
    <mergeCell ref="A73:H73"/>
    <mergeCell ref="A74:H74"/>
    <mergeCell ref="A75:H75"/>
    <mergeCell ref="A76:H76"/>
    <mergeCell ref="A67:H67"/>
    <mergeCell ref="A68:K68"/>
    <mergeCell ref="A69:H69"/>
    <mergeCell ref="A65:H65"/>
    <mergeCell ref="A66:H66"/>
    <mergeCell ref="A77:H77"/>
    <mergeCell ref="A78:H78"/>
    <mergeCell ref="A79:H79"/>
    <mergeCell ref="A80:H80"/>
    <mergeCell ref="A86:H86"/>
    <mergeCell ref="A87:H87"/>
    <mergeCell ref="A88:H88"/>
    <mergeCell ref="A89:H89"/>
    <mergeCell ref="A90:H90"/>
    <mergeCell ref="A91:H91"/>
    <mergeCell ref="A92:H92"/>
    <mergeCell ref="A83:H83"/>
    <mergeCell ref="A84:H84"/>
    <mergeCell ref="A85:H85"/>
    <mergeCell ref="A81:H81"/>
    <mergeCell ref="A82:H82"/>
    <mergeCell ref="A93:H93"/>
    <mergeCell ref="A94:H94"/>
    <mergeCell ref="A95:H95"/>
    <mergeCell ref="A96:H96"/>
    <mergeCell ref="A102:H102"/>
    <mergeCell ref="A103:H103"/>
    <mergeCell ref="A104:H104"/>
    <mergeCell ref="A105:H105"/>
    <mergeCell ref="A106:H106"/>
    <mergeCell ref="A107:H107"/>
    <mergeCell ref="A119:H119"/>
    <mergeCell ref="A99:H99"/>
    <mergeCell ref="A100:H100"/>
    <mergeCell ref="A101:H101"/>
    <mergeCell ref="A97:H97"/>
    <mergeCell ref="A98:H98"/>
    <mergeCell ref="A121:K121"/>
    <mergeCell ref="A122:K122"/>
    <mergeCell ref="A115:H115"/>
    <mergeCell ref="A116:K116"/>
    <mergeCell ref="A117:K117"/>
    <mergeCell ref="A118:H118"/>
    <mergeCell ref="A113:H113"/>
    <mergeCell ref="A114:H114"/>
    <mergeCell ref="A108:H108"/>
    <mergeCell ref="A109:H109"/>
    <mergeCell ref="A110:H110"/>
    <mergeCell ref="A111:H111"/>
    <mergeCell ref="A112:H112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J79:K84 J7:K67 J72:K77 J86:K115">
      <formula1>0</formula1>
    </dataValidation>
  </dataValidations>
  <pageMargins left="0.75" right="0.75" top="1" bottom="1" header="0.5" footer="0.5"/>
  <pageSetup paperSize="9" scale="81" orientation="portrait" r:id="rId1"/>
  <headerFooter alignWithMargins="0"/>
  <rowBreaks count="1" manualBreakCount="1">
    <brk id="67" max="16383" man="1"/>
  </rowBreaks>
  <ignoredErrors>
    <ignoredError sqref="J56 K10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71"/>
  <sheetViews>
    <sheetView view="pageBreakPreview" topLeftCell="A6" zoomScale="110" workbookViewId="0">
      <selection activeCell="K20" sqref="K20"/>
    </sheetView>
  </sheetViews>
  <sheetFormatPr defaultRowHeight="12.75"/>
  <cols>
    <col min="8" max="8" width="3.85546875" customWidth="1"/>
    <col min="9" max="9" width="7.7109375" customWidth="1"/>
    <col min="10" max="10" width="10.140625" customWidth="1"/>
    <col min="11" max="11" width="11.7109375" customWidth="1"/>
  </cols>
  <sheetData>
    <row r="1" spans="1:11">
      <c r="A1" s="213" t="s">
        <v>158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11">
      <c r="A2" s="217" t="s">
        <v>341</v>
      </c>
      <c r="B2" s="218"/>
      <c r="C2" s="218"/>
      <c r="D2" s="218"/>
      <c r="E2" s="218"/>
      <c r="F2" s="218"/>
      <c r="G2" s="218"/>
      <c r="H2" s="218"/>
      <c r="I2" s="218"/>
      <c r="J2" s="218"/>
      <c r="K2" s="216"/>
    </row>
    <row r="3" spans="1:11">
      <c r="A3" s="76"/>
      <c r="B3" s="83"/>
      <c r="C3" s="83"/>
      <c r="D3" s="83"/>
      <c r="E3" s="83"/>
      <c r="F3" s="83"/>
      <c r="G3" s="83"/>
      <c r="H3" s="83"/>
      <c r="I3" s="83"/>
      <c r="J3" s="83"/>
      <c r="K3" s="15"/>
    </row>
    <row r="4" spans="1:11">
      <c r="A4" s="240" t="s">
        <v>338</v>
      </c>
      <c r="B4" s="241"/>
      <c r="C4" s="241"/>
      <c r="D4" s="241"/>
      <c r="E4" s="241"/>
      <c r="F4" s="241"/>
      <c r="G4" s="241"/>
      <c r="H4" s="241"/>
      <c r="I4" s="241"/>
      <c r="J4" s="241"/>
      <c r="K4" s="242"/>
    </row>
    <row r="5" spans="1:11" ht="24" thickBot="1">
      <c r="A5" s="243" t="s">
        <v>61</v>
      </c>
      <c r="B5" s="243"/>
      <c r="C5" s="243"/>
      <c r="D5" s="243"/>
      <c r="E5" s="243"/>
      <c r="F5" s="243"/>
      <c r="G5" s="243"/>
      <c r="H5" s="243"/>
      <c r="I5" s="77" t="s">
        <v>286</v>
      </c>
      <c r="J5" s="79" t="s">
        <v>154</v>
      </c>
      <c r="K5" s="79" t="s">
        <v>155</v>
      </c>
    </row>
    <row r="6" spans="1:11">
      <c r="A6" s="225">
        <v>1</v>
      </c>
      <c r="B6" s="225"/>
      <c r="C6" s="225"/>
      <c r="D6" s="225"/>
      <c r="E6" s="225"/>
      <c r="F6" s="225"/>
      <c r="G6" s="225"/>
      <c r="H6" s="225"/>
      <c r="I6" s="81">
        <v>2</v>
      </c>
      <c r="J6" s="80">
        <v>3</v>
      </c>
      <c r="K6" s="80">
        <v>4</v>
      </c>
    </row>
    <row r="7" spans="1:11">
      <c r="A7" s="200" t="s">
        <v>26</v>
      </c>
      <c r="B7" s="201"/>
      <c r="C7" s="201"/>
      <c r="D7" s="201"/>
      <c r="E7" s="201"/>
      <c r="F7" s="201"/>
      <c r="G7" s="201"/>
      <c r="H7" s="212"/>
      <c r="I7" s="6">
        <v>111</v>
      </c>
      <c r="J7" s="20">
        <f>SUM(J8:J9)</f>
        <v>335560819</v>
      </c>
      <c r="K7" s="20">
        <f>SUM(K8:K9)</f>
        <v>151747871.56</v>
      </c>
    </row>
    <row r="8" spans="1:11">
      <c r="A8" s="188" t="s">
        <v>156</v>
      </c>
      <c r="B8" s="189"/>
      <c r="C8" s="189"/>
      <c r="D8" s="189"/>
      <c r="E8" s="189"/>
      <c r="F8" s="189"/>
      <c r="G8" s="189"/>
      <c r="H8" s="190"/>
      <c r="I8" s="4">
        <v>112</v>
      </c>
      <c r="J8" s="13">
        <v>321945619</v>
      </c>
      <c r="K8" s="13">
        <v>137612555.59</v>
      </c>
    </row>
    <row r="9" spans="1:11">
      <c r="A9" s="188" t="s">
        <v>104</v>
      </c>
      <c r="B9" s="189"/>
      <c r="C9" s="189"/>
      <c r="D9" s="189"/>
      <c r="E9" s="189"/>
      <c r="F9" s="189"/>
      <c r="G9" s="189"/>
      <c r="H9" s="190"/>
      <c r="I9" s="4">
        <v>113</v>
      </c>
      <c r="J9" s="13">
        <v>13615200</v>
      </c>
      <c r="K9" s="13">
        <v>14135315.970000003</v>
      </c>
    </row>
    <row r="10" spans="1:11">
      <c r="A10" s="188" t="s">
        <v>12</v>
      </c>
      <c r="B10" s="189"/>
      <c r="C10" s="189"/>
      <c r="D10" s="189"/>
      <c r="E10" s="189"/>
      <c r="F10" s="189"/>
      <c r="G10" s="189"/>
      <c r="H10" s="190"/>
      <c r="I10" s="4">
        <v>114</v>
      </c>
      <c r="J10" s="12">
        <f>J11+J12+J16+J20+J21+J22+J25+J26</f>
        <v>337054325</v>
      </c>
      <c r="K10" s="12">
        <f>K11+K12+K16+K20+K21+K22+K25+K26</f>
        <v>156572578.46999997</v>
      </c>
    </row>
    <row r="11" spans="1:11">
      <c r="A11" s="188" t="s">
        <v>105</v>
      </c>
      <c r="B11" s="189"/>
      <c r="C11" s="189"/>
      <c r="D11" s="189"/>
      <c r="E11" s="189"/>
      <c r="F11" s="189"/>
      <c r="G11" s="189"/>
      <c r="H11" s="190"/>
      <c r="I11" s="4">
        <v>115</v>
      </c>
      <c r="J11" s="13"/>
      <c r="K11" s="13"/>
    </row>
    <row r="12" spans="1:11">
      <c r="A12" s="188" t="s">
        <v>22</v>
      </c>
      <c r="B12" s="189"/>
      <c r="C12" s="189"/>
      <c r="D12" s="189"/>
      <c r="E12" s="189"/>
      <c r="F12" s="189"/>
      <c r="G12" s="189"/>
      <c r="H12" s="190"/>
      <c r="I12" s="4">
        <v>116</v>
      </c>
      <c r="J12" s="12">
        <f>SUM(J13:J15)</f>
        <v>272557817</v>
      </c>
      <c r="K12" s="12">
        <f>SUM(K13:K15)</f>
        <v>124883957.79000001</v>
      </c>
    </row>
    <row r="13" spans="1:11">
      <c r="A13" s="182" t="s">
        <v>150</v>
      </c>
      <c r="B13" s="183"/>
      <c r="C13" s="183"/>
      <c r="D13" s="183"/>
      <c r="E13" s="183"/>
      <c r="F13" s="183"/>
      <c r="G13" s="183"/>
      <c r="H13" s="184"/>
      <c r="I13" s="4">
        <v>117</v>
      </c>
      <c r="J13" s="13">
        <v>1571820</v>
      </c>
      <c r="K13" s="13">
        <v>4245980.6999999993</v>
      </c>
    </row>
    <row r="14" spans="1:11">
      <c r="A14" s="182" t="s">
        <v>151</v>
      </c>
      <c r="B14" s="183"/>
      <c r="C14" s="183"/>
      <c r="D14" s="183"/>
      <c r="E14" s="183"/>
      <c r="F14" s="183"/>
      <c r="G14" s="183"/>
      <c r="H14" s="184"/>
      <c r="I14" s="4">
        <v>118</v>
      </c>
      <c r="J14" s="13">
        <v>265186984</v>
      </c>
      <c r="K14" s="13">
        <v>116175380.67</v>
      </c>
    </row>
    <row r="15" spans="1:11">
      <c r="A15" s="182" t="s">
        <v>63</v>
      </c>
      <c r="B15" s="183"/>
      <c r="C15" s="183"/>
      <c r="D15" s="183"/>
      <c r="E15" s="183"/>
      <c r="F15" s="183"/>
      <c r="G15" s="183"/>
      <c r="H15" s="184"/>
      <c r="I15" s="4">
        <v>119</v>
      </c>
      <c r="J15" s="13">
        <v>5799013</v>
      </c>
      <c r="K15" s="13">
        <v>4462596.42</v>
      </c>
    </row>
    <row r="16" spans="1:11">
      <c r="A16" s="188" t="s">
        <v>23</v>
      </c>
      <c r="B16" s="189"/>
      <c r="C16" s="189"/>
      <c r="D16" s="189"/>
      <c r="E16" s="189"/>
      <c r="F16" s="189"/>
      <c r="G16" s="189"/>
      <c r="H16" s="190"/>
      <c r="I16" s="4">
        <v>120</v>
      </c>
      <c r="J16" s="12">
        <f>SUM(J17:J19)</f>
        <v>5880125</v>
      </c>
      <c r="K16" s="12">
        <f>SUM(K17:K19)</f>
        <v>5759378.9299999997</v>
      </c>
    </row>
    <row r="17" spans="1:11">
      <c r="A17" s="182" t="s">
        <v>64</v>
      </c>
      <c r="B17" s="183"/>
      <c r="C17" s="183"/>
      <c r="D17" s="183"/>
      <c r="E17" s="183"/>
      <c r="F17" s="183"/>
      <c r="G17" s="183"/>
      <c r="H17" s="184"/>
      <c r="I17" s="4">
        <v>121</v>
      </c>
      <c r="J17" s="13">
        <v>3237097</v>
      </c>
      <c r="K17" s="13">
        <v>3171376.2015</v>
      </c>
    </row>
    <row r="18" spans="1:11">
      <c r="A18" s="182" t="s">
        <v>65</v>
      </c>
      <c r="B18" s="183"/>
      <c r="C18" s="183"/>
      <c r="D18" s="183"/>
      <c r="E18" s="183"/>
      <c r="F18" s="183"/>
      <c r="G18" s="183"/>
      <c r="H18" s="184"/>
      <c r="I18" s="4">
        <v>122</v>
      </c>
      <c r="J18" s="13">
        <v>1743052</v>
      </c>
      <c r="K18" s="13">
        <v>1707664.1084999996</v>
      </c>
    </row>
    <row r="19" spans="1:11">
      <c r="A19" s="182" t="s">
        <v>66</v>
      </c>
      <c r="B19" s="183"/>
      <c r="C19" s="183"/>
      <c r="D19" s="183"/>
      <c r="E19" s="183"/>
      <c r="F19" s="183"/>
      <c r="G19" s="183"/>
      <c r="H19" s="184"/>
      <c r="I19" s="4">
        <v>123</v>
      </c>
      <c r="J19" s="13">
        <v>899976</v>
      </c>
      <c r="K19" s="13">
        <v>880338.62</v>
      </c>
    </row>
    <row r="20" spans="1:11">
      <c r="A20" s="188" t="s">
        <v>106</v>
      </c>
      <c r="B20" s="189"/>
      <c r="C20" s="189"/>
      <c r="D20" s="189"/>
      <c r="E20" s="189"/>
      <c r="F20" s="189"/>
      <c r="G20" s="189"/>
      <c r="H20" s="190"/>
      <c r="I20" s="4">
        <v>124</v>
      </c>
      <c r="J20" s="13">
        <v>7225356</v>
      </c>
      <c r="K20" s="13">
        <v>9889466.8399999999</v>
      </c>
    </row>
    <row r="21" spans="1:11">
      <c r="A21" s="188" t="s">
        <v>107</v>
      </c>
      <c r="B21" s="189"/>
      <c r="C21" s="189"/>
      <c r="D21" s="189"/>
      <c r="E21" s="189"/>
      <c r="F21" s="189"/>
      <c r="G21" s="189"/>
      <c r="H21" s="190"/>
      <c r="I21" s="4">
        <v>125</v>
      </c>
      <c r="J21" s="13">
        <v>50914021</v>
      </c>
      <c r="K21" s="13">
        <v>15474330.390000001</v>
      </c>
    </row>
    <row r="22" spans="1:11">
      <c r="A22" s="188" t="s">
        <v>24</v>
      </c>
      <c r="B22" s="189"/>
      <c r="C22" s="189"/>
      <c r="D22" s="189"/>
      <c r="E22" s="189"/>
      <c r="F22" s="189"/>
      <c r="G22" s="189"/>
      <c r="H22" s="190"/>
      <c r="I22" s="4">
        <v>126</v>
      </c>
      <c r="J22" s="12">
        <f>SUM(J23:J24)</f>
        <v>280799</v>
      </c>
      <c r="K22" s="12">
        <f>SUM(K23:K24)</f>
        <v>538640.31999999995</v>
      </c>
    </row>
    <row r="23" spans="1:11">
      <c r="A23" s="182" t="s">
        <v>141</v>
      </c>
      <c r="B23" s="183"/>
      <c r="C23" s="183"/>
      <c r="D23" s="183"/>
      <c r="E23" s="183"/>
      <c r="F23" s="183"/>
      <c r="G23" s="183"/>
      <c r="H23" s="184"/>
      <c r="I23" s="4">
        <v>127</v>
      </c>
      <c r="J23" s="13"/>
      <c r="K23" s="13"/>
    </row>
    <row r="24" spans="1:11">
      <c r="A24" s="182" t="s">
        <v>142</v>
      </c>
      <c r="B24" s="183"/>
      <c r="C24" s="183"/>
      <c r="D24" s="183"/>
      <c r="E24" s="183"/>
      <c r="F24" s="183"/>
      <c r="G24" s="183"/>
      <c r="H24" s="184"/>
      <c r="I24" s="4">
        <v>128</v>
      </c>
      <c r="J24" s="13">
        <v>280799</v>
      </c>
      <c r="K24" s="13">
        <v>538640.31999999995</v>
      </c>
    </row>
    <row r="25" spans="1:11">
      <c r="A25" s="188" t="s">
        <v>108</v>
      </c>
      <c r="B25" s="189"/>
      <c r="C25" s="189"/>
      <c r="D25" s="189"/>
      <c r="E25" s="189"/>
      <c r="F25" s="189"/>
      <c r="G25" s="189"/>
      <c r="H25" s="190"/>
      <c r="I25" s="4">
        <v>129</v>
      </c>
      <c r="J25" s="13">
        <v>5408</v>
      </c>
      <c r="K25" s="13"/>
    </row>
    <row r="26" spans="1:11">
      <c r="A26" s="188" t="s">
        <v>52</v>
      </c>
      <c r="B26" s="189"/>
      <c r="C26" s="189"/>
      <c r="D26" s="189"/>
      <c r="E26" s="189"/>
      <c r="F26" s="189"/>
      <c r="G26" s="189"/>
      <c r="H26" s="190"/>
      <c r="I26" s="4">
        <v>130</v>
      </c>
      <c r="J26" s="13">
        <v>190799</v>
      </c>
      <c r="K26" s="13">
        <v>26804.2</v>
      </c>
    </row>
    <row r="27" spans="1:11">
      <c r="A27" s="188" t="s">
        <v>218</v>
      </c>
      <c r="B27" s="189"/>
      <c r="C27" s="189"/>
      <c r="D27" s="189"/>
      <c r="E27" s="189"/>
      <c r="F27" s="189"/>
      <c r="G27" s="189"/>
      <c r="H27" s="190"/>
      <c r="I27" s="4">
        <v>131</v>
      </c>
      <c r="J27" s="12">
        <f>SUM(J28:J32)</f>
        <v>13220702</v>
      </c>
      <c r="K27" s="12">
        <f>SUM(K28:K32)</f>
        <v>15592672.359999998</v>
      </c>
    </row>
    <row r="28" spans="1:11">
      <c r="A28" s="188" t="s">
        <v>329</v>
      </c>
      <c r="B28" s="189"/>
      <c r="C28" s="189"/>
      <c r="D28" s="189"/>
      <c r="E28" s="189"/>
      <c r="F28" s="189"/>
      <c r="G28" s="189"/>
      <c r="H28" s="190"/>
      <c r="I28" s="4">
        <v>132</v>
      </c>
      <c r="J28" s="13">
        <v>3370611</v>
      </c>
      <c r="K28" s="13">
        <v>3802518.28</v>
      </c>
    </row>
    <row r="29" spans="1:11">
      <c r="A29" s="188" t="s">
        <v>330</v>
      </c>
      <c r="B29" s="189"/>
      <c r="C29" s="189"/>
      <c r="D29" s="189"/>
      <c r="E29" s="189"/>
      <c r="F29" s="189"/>
      <c r="G29" s="189"/>
      <c r="H29" s="190"/>
      <c r="I29" s="4">
        <v>133</v>
      </c>
      <c r="J29" s="13">
        <v>9850091</v>
      </c>
      <c r="K29" s="13">
        <v>11790154.079999998</v>
      </c>
    </row>
    <row r="30" spans="1:11">
      <c r="A30" s="188" t="s">
        <v>143</v>
      </c>
      <c r="B30" s="189"/>
      <c r="C30" s="189"/>
      <c r="D30" s="189"/>
      <c r="E30" s="189"/>
      <c r="F30" s="189"/>
      <c r="G30" s="189"/>
      <c r="H30" s="190"/>
      <c r="I30" s="4">
        <v>134</v>
      </c>
      <c r="J30" s="13"/>
      <c r="K30" s="13"/>
    </row>
    <row r="31" spans="1:11">
      <c r="A31" s="188" t="s">
        <v>228</v>
      </c>
      <c r="B31" s="189"/>
      <c r="C31" s="189"/>
      <c r="D31" s="189"/>
      <c r="E31" s="189"/>
      <c r="F31" s="189"/>
      <c r="G31" s="189"/>
      <c r="H31" s="190"/>
      <c r="I31" s="4">
        <v>135</v>
      </c>
      <c r="J31" s="13"/>
      <c r="K31" s="13"/>
    </row>
    <row r="32" spans="1:11">
      <c r="A32" s="188" t="s">
        <v>144</v>
      </c>
      <c r="B32" s="189"/>
      <c r="C32" s="189"/>
      <c r="D32" s="189"/>
      <c r="E32" s="189"/>
      <c r="F32" s="189"/>
      <c r="G32" s="189"/>
      <c r="H32" s="190"/>
      <c r="I32" s="4">
        <v>136</v>
      </c>
      <c r="J32" s="13"/>
      <c r="K32" s="13"/>
    </row>
    <row r="33" spans="1:11">
      <c r="A33" s="188" t="s">
        <v>219</v>
      </c>
      <c r="B33" s="189"/>
      <c r="C33" s="189"/>
      <c r="D33" s="189"/>
      <c r="E33" s="189"/>
      <c r="F33" s="189"/>
      <c r="G33" s="189"/>
      <c r="H33" s="190"/>
      <c r="I33" s="4">
        <v>137</v>
      </c>
      <c r="J33" s="12">
        <f>SUM(J34:J37)</f>
        <v>9916999</v>
      </c>
      <c r="K33" s="12">
        <f>SUM(K34:K37)</f>
        <v>9470838.8300000001</v>
      </c>
    </row>
    <row r="34" spans="1:11">
      <c r="A34" s="188" t="s">
        <v>331</v>
      </c>
      <c r="B34" s="189"/>
      <c r="C34" s="189"/>
      <c r="D34" s="189"/>
      <c r="E34" s="189"/>
      <c r="F34" s="189"/>
      <c r="G34" s="189"/>
      <c r="H34" s="190"/>
      <c r="I34" s="4">
        <v>138</v>
      </c>
      <c r="J34" s="13">
        <v>9916912</v>
      </c>
      <c r="K34" s="13">
        <v>9470838.8300000001</v>
      </c>
    </row>
    <row r="35" spans="1:11">
      <c r="A35" s="188" t="s">
        <v>332</v>
      </c>
      <c r="B35" s="189"/>
      <c r="C35" s="189"/>
      <c r="D35" s="189"/>
      <c r="E35" s="189"/>
      <c r="F35" s="189"/>
      <c r="G35" s="189"/>
      <c r="H35" s="190"/>
      <c r="I35" s="4">
        <v>139</v>
      </c>
      <c r="J35" s="13">
        <v>87</v>
      </c>
      <c r="K35" s="13"/>
    </row>
    <row r="36" spans="1:11">
      <c r="A36" s="188" t="s">
        <v>229</v>
      </c>
      <c r="B36" s="189"/>
      <c r="C36" s="189"/>
      <c r="D36" s="189"/>
      <c r="E36" s="189"/>
      <c r="F36" s="189"/>
      <c r="G36" s="189"/>
      <c r="H36" s="190"/>
      <c r="I36" s="4">
        <v>140</v>
      </c>
      <c r="J36" s="13"/>
      <c r="K36" s="13"/>
    </row>
    <row r="37" spans="1:11">
      <c r="A37" s="188" t="s">
        <v>67</v>
      </c>
      <c r="B37" s="189"/>
      <c r="C37" s="189"/>
      <c r="D37" s="189"/>
      <c r="E37" s="189"/>
      <c r="F37" s="189"/>
      <c r="G37" s="189"/>
      <c r="H37" s="190"/>
      <c r="I37" s="4">
        <v>141</v>
      </c>
      <c r="J37" s="13"/>
      <c r="K37" s="13"/>
    </row>
    <row r="38" spans="1:11">
      <c r="A38" s="188" t="s">
        <v>200</v>
      </c>
      <c r="B38" s="189"/>
      <c r="C38" s="189"/>
      <c r="D38" s="189"/>
      <c r="E38" s="189"/>
      <c r="F38" s="189"/>
      <c r="G38" s="189"/>
      <c r="H38" s="190"/>
      <c r="I38" s="4">
        <v>142</v>
      </c>
      <c r="J38" s="13"/>
      <c r="K38" s="13"/>
    </row>
    <row r="39" spans="1:11">
      <c r="A39" s="188" t="s">
        <v>201</v>
      </c>
      <c r="B39" s="189"/>
      <c r="C39" s="189"/>
      <c r="D39" s="189"/>
      <c r="E39" s="189"/>
      <c r="F39" s="189"/>
      <c r="G39" s="189"/>
      <c r="H39" s="190"/>
      <c r="I39" s="4">
        <v>143</v>
      </c>
      <c r="J39" s="13"/>
      <c r="K39" s="13"/>
    </row>
    <row r="40" spans="1:11">
      <c r="A40" s="188" t="s">
        <v>230</v>
      </c>
      <c r="B40" s="189"/>
      <c r="C40" s="189"/>
      <c r="D40" s="189"/>
      <c r="E40" s="189"/>
      <c r="F40" s="189"/>
      <c r="G40" s="189"/>
      <c r="H40" s="190"/>
      <c r="I40" s="4">
        <v>144</v>
      </c>
      <c r="J40" s="13"/>
      <c r="K40" s="13"/>
    </row>
    <row r="41" spans="1:11">
      <c r="A41" s="188" t="s">
        <v>231</v>
      </c>
      <c r="B41" s="189"/>
      <c r="C41" s="189"/>
      <c r="D41" s="189"/>
      <c r="E41" s="189"/>
      <c r="F41" s="189"/>
      <c r="G41" s="189"/>
      <c r="H41" s="190"/>
      <c r="I41" s="4">
        <v>145</v>
      </c>
      <c r="J41" s="13"/>
      <c r="K41" s="13"/>
    </row>
    <row r="42" spans="1:11">
      <c r="A42" s="188" t="s">
        <v>220</v>
      </c>
      <c r="B42" s="189"/>
      <c r="C42" s="189"/>
      <c r="D42" s="189"/>
      <c r="E42" s="189"/>
      <c r="F42" s="189"/>
      <c r="G42" s="189"/>
      <c r="H42" s="190"/>
      <c r="I42" s="4">
        <v>146</v>
      </c>
      <c r="J42" s="12">
        <f>J7+J27+J38+J40</f>
        <v>348781521</v>
      </c>
      <c r="K42" s="12">
        <f>K7+K27+K38+K40</f>
        <v>167340543.91999999</v>
      </c>
    </row>
    <row r="43" spans="1:11">
      <c r="A43" s="188" t="s">
        <v>221</v>
      </c>
      <c r="B43" s="189"/>
      <c r="C43" s="189"/>
      <c r="D43" s="189"/>
      <c r="E43" s="189"/>
      <c r="F43" s="189"/>
      <c r="G43" s="189"/>
      <c r="H43" s="190"/>
      <c r="I43" s="4">
        <v>147</v>
      </c>
      <c r="J43" s="12">
        <f>J10+J33+J39+J41</f>
        <v>346971324</v>
      </c>
      <c r="K43" s="12">
        <f>K10+K33+K39+K41</f>
        <v>166043417.29999998</v>
      </c>
    </row>
    <row r="44" spans="1:11">
      <c r="A44" s="188" t="s">
        <v>240</v>
      </c>
      <c r="B44" s="189"/>
      <c r="C44" s="189"/>
      <c r="D44" s="189"/>
      <c r="E44" s="189"/>
      <c r="F44" s="189"/>
      <c r="G44" s="189"/>
      <c r="H44" s="190"/>
      <c r="I44" s="4">
        <v>148</v>
      </c>
      <c r="J44" s="12">
        <f>J42-J43</f>
        <v>1810197</v>
      </c>
      <c r="K44" s="12">
        <f>K42-K43</f>
        <v>1297126.6200000048</v>
      </c>
    </row>
    <row r="45" spans="1:11">
      <c r="A45" s="204" t="s">
        <v>223</v>
      </c>
      <c r="B45" s="205"/>
      <c r="C45" s="205"/>
      <c r="D45" s="205"/>
      <c r="E45" s="205"/>
      <c r="F45" s="205"/>
      <c r="G45" s="205"/>
      <c r="H45" s="206"/>
      <c r="I45" s="4">
        <v>149</v>
      </c>
      <c r="J45" s="12">
        <f>IF(J42&gt;J43,J42-J43,0)</f>
        <v>1810197</v>
      </c>
      <c r="K45" s="12">
        <f>IF(K42&gt;K43,K42-K43,0)</f>
        <v>1297126.6200000048</v>
      </c>
    </row>
    <row r="46" spans="1:11">
      <c r="A46" s="204" t="s">
        <v>224</v>
      </c>
      <c r="B46" s="205"/>
      <c r="C46" s="205"/>
      <c r="D46" s="205"/>
      <c r="E46" s="205"/>
      <c r="F46" s="205"/>
      <c r="G46" s="205"/>
      <c r="H46" s="206"/>
      <c r="I46" s="4">
        <v>150</v>
      </c>
      <c r="J46" s="12">
        <f>IF(J43&gt;J42,J43-J42,0)</f>
        <v>0</v>
      </c>
      <c r="K46" s="12">
        <f>IF(K43&gt;K42,K43-K42,0)</f>
        <v>0</v>
      </c>
    </row>
    <row r="47" spans="1:11">
      <c r="A47" s="188" t="s">
        <v>222</v>
      </c>
      <c r="B47" s="189"/>
      <c r="C47" s="189"/>
      <c r="D47" s="189"/>
      <c r="E47" s="189"/>
      <c r="F47" s="189"/>
      <c r="G47" s="189"/>
      <c r="H47" s="190"/>
      <c r="I47" s="4">
        <v>151</v>
      </c>
      <c r="J47" s="13"/>
      <c r="K47" s="13">
        <v>0</v>
      </c>
    </row>
    <row r="48" spans="1:11">
      <c r="A48" s="188" t="s">
        <v>241</v>
      </c>
      <c r="B48" s="189"/>
      <c r="C48" s="189"/>
      <c r="D48" s="189"/>
      <c r="E48" s="189"/>
      <c r="F48" s="189"/>
      <c r="G48" s="189"/>
      <c r="H48" s="190"/>
      <c r="I48" s="4">
        <v>152</v>
      </c>
      <c r="J48" s="12">
        <f>J44-J47</f>
        <v>1810197</v>
      </c>
      <c r="K48" s="12">
        <f>K44-K47</f>
        <v>1297126.6200000048</v>
      </c>
    </row>
    <row r="49" spans="1:11">
      <c r="A49" s="204" t="s">
        <v>197</v>
      </c>
      <c r="B49" s="205"/>
      <c r="C49" s="205"/>
      <c r="D49" s="205"/>
      <c r="E49" s="205"/>
      <c r="F49" s="205"/>
      <c r="G49" s="205"/>
      <c r="H49" s="206"/>
      <c r="I49" s="4">
        <v>153</v>
      </c>
      <c r="J49" s="12">
        <f>IF(J48&gt;0,J48,0)</f>
        <v>1810197</v>
      </c>
      <c r="K49" s="12">
        <f>IF(K48&gt;0,K48,0)</f>
        <v>1297126.6200000048</v>
      </c>
    </row>
    <row r="50" spans="1:11">
      <c r="A50" s="237" t="s">
        <v>225</v>
      </c>
      <c r="B50" s="238"/>
      <c r="C50" s="238"/>
      <c r="D50" s="238"/>
      <c r="E50" s="238"/>
      <c r="F50" s="238"/>
      <c r="G50" s="238"/>
      <c r="H50" s="239"/>
      <c r="I50" s="5">
        <v>154</v>
      </c>
      <c r="J50" s="18">
        <f>IF(J48&lt;0,-J48,0)</f>
        <v>0</v>
      </c>
      <c r="K50" s="18">
        <f>IF(K48&lt;0,-K48,0)</f>
        <v>0</v>
      </c>
    </row>
    <row r="51" spans="1:11">
      <c r="A51" s="196" t="s">
        <v>118</v>
      </c>
      <c r="B51" s="197"/>
      <c r="C51" s="197"/>
      <c r="D51" s="197"/>
      <c r="E51" s="197"/>
      <c r="F51" s="197"/>
      <c r="G51" s="197"/>
      <c r="H51" s="197"/>
      <c r="I51" s="235"/>
      <c r="J51" s="235"/>
      <c r="K51" s="236"/>
    </row>
    <row r="52" spans="1:11">
      <c r="A52" s="200" t="s">
        <v>191</v>
      </c>
      <c r="B52" s="201"/>
      <c r="C52" s="201"/>
      <c r="D52" s="201"/>
      <c r="E52" s="201"/>
      <c r="F52" s="201"/>
      <c r="G52" s="201"/>
      <c r="H52" s="201"/>
      <c r="I52" s="202"/>
      <c r="J52" s="202"/>
      <c r="K52" s="203"/>
    </row>
    <row r="53" spans="1:11">
      <c r="A53" s="229" t="s">
        <v>238</v>
      </c>
      <c r="B53" s="230"/>
      <c r="C53" s="230"/>
      <c r="D53" s="230"/>
      <c r="E53" s="230"/>
      <c r="F53" s="230"/>
      <c r="G53" s="230"/>
      <c r="H53" s="231"/>
      <c r="I53" s="4">
        <v>155</v>
      </c>
      <c r="J53" s="13"/>
      <c r="K53" s="13"/>
    </row>
    <row r="54" spans="1:11">
      <c r="A54" s="229" t="s">
        <v>239</v>
      </c>
      <c r="B54" s="230"/>
      <c r="C54" s="230"/>
      <c r="D54" s="230"/>
      <c r="E54" s="230"/>
      <c r="F54" s="230"/>
      <c r="G54" s="230"/>
      <c r="H54" s="231"/>
      <c r="I54" s="4">
        <v>156</v>
      </c>
      <c r="J54" s="14"/>
      <c r="K54" s="14"/>
    </row>
    <row r="55" spans="1:11">
      <c r="A55" s="196" t="s">
        <v>194</v>
      </c>
      <c r="B55" s="197"/>
      <c r="C55" s="197"/>
      <c r="D55" s="197"/>
      <c r="E55" s="197"/>
      <c r="F55" s="197"/>
      <c r="G55" s="197"/>
      <c r="H55" s="197"/>
      <c r="I55" s="235"/>
      <c r="J55" s="235"/>
      <c r="K55" s="236"/>
    </row>
    <row r="56" spans="1:11">
      <c r="A56" s="200" t="s">
        <v>209</v>
      </c>
      <c r="B56" s="201"/>
      <c r="C56" s="201"/>
      <c r="D56" s="201"/>
      <c r="E56" s="201"/>
      <c r="F56" s="201"/>
      <c r="G56" s="201"/>
      <c r="H56" s="212"/>
      <c r="I56" s="21">
        <v>157</v>
      </c>
      <c r="J56" s="11">
        <f>+J48</f>
        <v>1810197</v>
      </c>
      <c r="K56" s="11">
        <f>+K48</f>
        <v>1297126.6200000048</v>
      </c>
    </row>
    <row r="57" spans="1:11">
      <c r="A57" s="188" t="s">
        <v>226</v>
      </c>
      <c r="B57" s="189"/>
      <c r="C57" s="189"/>
      <c r="D57" s="189"/>
      <c r="E57" s="189"/>
      <c r="F57" s="189"/>
      <c r="G57" s="189"/>
      <c r="H57" s="190"/>
      <c r="I57" s="4">
        <v>158</v>
      </c>
      <c r="J57" s="12">
        <f>SUM(J58:J64)</f>
        <v>0</v>
      </c>
      <c r="K57" s="12">
        <f>SUM(K58:K64)</f>
        <v>0</v>
      </c>
    </row>
    <row r="58" spans="1:11">
      <c r="A58" s="188" t="s">
        <v>232</v>
      </c>
      <c r="B58" s="189"/>
      <c r="C58" s="189"/>
      <c r="D58" s="189"/>
      <c r="E58" s="189"/>
      <c r="F58" s="189"/>
      <c r="G58" s="189"/>
      <c r="H58" s="190"/>
      <c r="I58" s="4">
        <v>159</v>
      </c>
      <c r="J58" s="13"/>
      <c r="K58" s="13"/>
    </row>
    <row r="59" spans="1:11">
      <c r="A59" s="188" t="s">
        <v>233</v>
      </c>
      <c r="B59" s="189"/>
      <c r="C59" s="189"/>
      <c r="D59" s="189"/>
      <c r="E59" s="189"/>
      <c r="F59" s="189"/>
      <c r="G59" s="189"/>
      <c r="H59" s="190"/>
      <c r="I59" s="4">
        <v>160</v>
      </c>
      <c r="J59" s="13"/>
      <c r="K59" s="13"/>
    </row>
    <row r="60" spans="1:11">
      <c r="A60" s="188" t="s">
        <v>45</v>
      </c>
      <c r="B60" s="189"/>
      <c r="C60" s="189"/>
      <c r="D60" s="189"/>
      <c r="E60" s="189"/>
      <c r="F60" s="189"/>
      <c r="G60" s="189"/>
      <c r="H60" s="190"/>
      <c r="I60" s="4">
        <v>161</v>
      </c>
      <c r="J60" s="13"/>
      <c r="K60" s="13"/>
    </row>
    <row r="61" spans="1:11">
      <c r="A61" s="188" t="s">
        <v>234</v>
      </c>
      <c r="B61" s="189"/>
      <c r="C61" s="189"/>
      <c r="D61" s="189"/>
      <c r="E61" s="189"/>
      <c r="F61" s="189"/>
      <c r="G61" s="189"/>
      <c r="H61" s="190"/>
      <c r="I61" s="4">
        <v>162</v>
      </c>
      <c r="J61" s="13"/>
      <c r="K61" s="13"/>
    </row>
    <row r="62" spans="1:11">
      <c r="A62" s="188" t="s">
        <v>235</v>
      </c>
      <c r="B62" s="189"/>
      <c r="C62" s="189"/>
      <c r="D62" s="189"/>
      <c r="E62" s="189"/>
      <c r="F62" s="189"/>
      <c r="G62" s="189"/>
      <c r="H62" s="190"/>
      <c r="I62" s="4">
        <v>163</v>
      </c>
      <c r="J62" s="13"/>
      <c r="K62" s="13"/>
    </row>
    <row r="63" spans="1:11">
      <c r="A63" s="188" t="s">
        <v>236</v>
      </c>
      <c r="B63" s="189"/>
      <c r="C63" s="189"/>
      <c r="D63" s="189"/>
      <c r="E63" s="189"/>
      <c r="F63" s="189"/>
      <c r="G63" s="189"/>
      <c r="H63" s="190"/>
      <c r="I63" s="4">
        <v>164</v>
      </c>
      <c r="J63" s="13"/>
      <c r="K63" s="13"/>
    </row>
    <row r="64" spans="1:11">
      <c r="A64" s="188" t="s">
        <v>237</v>
      </c>
      <c r="B64" s="189"/>
      <c r="C64" s="189"/>
      <c r="D64" s="189"/>
      <c r="E64" s="189"/>
      <c r="F64" s="189"/>
      <c r="G64" s="189"/>
      <c r="H64" s="190"/>
      <c r="I64" s="4">
        <v>165</v>
      </c>
      <c r="J64" s="13"/>
      <c r="K64" s="13"/>
    </row>
    <row r="65" spans="1:11">
      <c r="A65" s="188" t="s">
        <v>227</v>
      </c>
      <c r="B65" s="189"/>
      <c r="C65" s="189"/>
      <c r="D65" s="189"/>
      <c r="E65" s="189"/>
      <c r="F65" s="189"/>
      <c r="G65" s="189"/>
      <c r="H65" s="190"/>
      <c r="I65" s="4">
        <v>166</v>
      </c>
      <c r="J65" s="13"/>
      <c r="K65" s="13"/>
    </row>
    <row r="66" spans="1:11">
      <c r="A66" s="188" t="s">
        <v>198</v>
      </c>
      <c r="B66" s="189"/>
      <c r="C66" s="189"/>
      <c r="D66" s="189"/>
      <c r="E66" s="189"/>
      <c r="F66" s="189"/>
      <c r="G66" s="189"/>
      <c r="H66" s="190"/>
      <c r="I66" s="4">
        <v>167</v>
      </c>
      <c r="J66" s="12">
        <f>J57-J65</f>
        <v>0</v>
      </c>
      <c r="K66" s="12">
        <f>K57-K65</f>
        <v>0</v>
      </c>
    </row>
    <row r="67" spans="1:11">
      <c r="A67" s="188" t="s">
        <v>199</v>
      </c>
      <c r="B67" s="189"/>
      <c r="C67" s="189"/>
      <c r="D67" s="189"/>
      <c r="E67" s="189"/>
      <c r="F67" s="189"/>
      <c r="G67" s="189"/>
      <c r="H67" s="190"/>
      <c r="I67" s="4">
        <v>168</v>
      </c>
      <c r="J67" s="18">
        <f>J56+J66</f>
        <v>1810197</v>
      </c>
      <c r="K67" s="18">
        <f>K56+K66</f>
        <v>1297126.6200000048</v>
      </c>
    </row>
    <row r="68" spans="1:11">
      <c r="A68" s="196" t="s">
        <v>193</v>
      </c>
      <c r="B68" s="197"/>
      <c r="C68" s="197"/>
      <c r="D68" s="197"/>
      <c r="E68" s="197"/>
      <c r="F68" s="197"/>
      <c r="G68" s="197"/>
      <c r="H68" s="197"/>
      <c r="I68" s="235"/>
      <c r="J68" s="235"/>
      <c r="K68" s="236"/>
    </row>
    <row r="69" spans="1:11">
      <c r="A69" s="200" t="s">
        <v>192</v>
      </c>
      <c r="B69" s="201"/>
      <c r="C69" s="201"/>
      <c r="D69" s="201"/>
      <c r="E69" s="201"/>
      <c r="F69" s="201"/>
      <c r="G69" s="201"/>
      <c r="H69" s="201"/>
      <c r="I69" s="202"/>
      <c r="J69" s="202"/>
      <c r="K69" s="203"/>
    </row>
    <row r="70" spans="1:11">
      <c r="A70" s="229" t="s">
        <v>238</v>
      </c>
      <c r="B70" s="230"/>
      <c r="C70" s="230"/>
      <c r="D70" s="230"/>
      <c r="E70" s="230"/>
      <c r="F70" s="230"/>
      <c r="G70" s="230"/>
      <c r="H70" s="231"/>
      <c r="I70" s="4">
        <v>169</v>
      </c>
      <c r="J70" s="13"/>
      <c r="K70" s="13"/>
    </row>
    <row r="71" spans="1:11">
      <c r="A71" s="232" t="s">
        <v>239</v>
      </c>
      <c r="B71" s="233"/>
      <c r="C71" s="233"/>
      <c r="D71" s="233"/>
      <c r="E71" s="233"/>
      <c r="F71" s="233"/>
      <c r="G71" s="233"/>
      <c r="H71" s="234"/>
      <c r="I71" s="7">
        <v>170</v>
      </c>
      <c r="J71" s="14"/>
      <c r="K71" s="14"/>
    </row>
  </sheetData>
  <mergeCells count="71">
    <mergeCell ref="A15:H15"/>
    <mergeCell ref="A16:H16"/>
    <mergeCell ref="A1:J1"/>
    <mergeCell ref="K1:K2"/>
    <mergeCell ref="A2:J2"/>
    <mergeCell ref="A4:K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47:K47 J70:K71 J53:K54 J56:K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2:K46 J7:K10 J48:K50">
      <formula1>0</formula1>
    </dataValidation>
  </dataValidations>
  <pageMargins left="0.75" right="0.75" top="1" bottom="1" header="0.5" footer="0.5"/>
  <pageSetup paperSize="9" scale="77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53"/>
  <sheetViews>
    <sheetView tabSelected="1" view="pageBreakPreview" topLeftCell="A25" zoomScale="110" workbookViewId="0">
      <selection activeCell="K14" sqref="K14"/>
    </sheetView>
  </sheetViews>
  <sheetFormatPr defaultRowHeight="12.75"/>
  <cols>
    <col min="8" max="8" width="5.7109375" customWidth="1"/>
    <col min="9" max="9" width="6.7109375" customWidth="1"/>
    <col min="10" max="10" width="10.28515625" customWidth="1"/>
    <col min="11" max="11" width="11.28515625" customWidth="1"/>
    <col min="12" max="12" width="10.28515625" bestFit="1" customWidth="1"/>
    <col min="13" max="13" width="11.28515625" bestFit="1" customWidth="1"/>
  </cols>
  <sheetData>
    <row r="1" spans="1:13">
      <c r="A1" s="248" t="s">
        <v>167</v>
      </c>
      <c r="B1" s="249"/>
      <c r="C1" s="249"/>
      <c r="D1" s="249"/>
      <c r="E1" s="249"/>
      <c r="F1" s="249"/>
      <c r="G1" s="249"/>
      <c r="H1" s="249"/>
      <c r="I1" s="249"/>
      <c r="J1" s="250"/>
      <c r="K1" s="215"/>
    </row>
    <row r="2" spans="1:13">
      <c r="A2" s="252" t="s">
        <v>342</v>
      </c>
      <c r="B2" s="253"/>
      <c r="C2" s="253"/>
      <c r="D2" s="253"/>
      <c r="E2" s="253"/>
      <c r="F2" s="253"/>
      <c r="G2" s="253"/>
      <c r="H2" s="253"/>
      <c r="I2" s="253"/>
      <c r="J2" s="250"/>
      <c r="K2" s="251"/>
    </row>
    <row r="3" spans="1:13">
      <c r="A3" s="84"/>
      <c r="B3" s="85"/>
      <c r="C3" s="85"/>
      <c r="D3" s="85"/>
      <c r="E3" s="85"/>
      <c r="F3" s="85"/>
      <c r="G3" s="85"/>
      <c r="H3" s="85"/>
      <c r="I3" s="85"/>
      <c r="J3" s="86"/>
      <c r="K3" s="3"/>
    </row>
    <row r="4" spans="1:13">
      <c r="A4" s="254" t="s">
        <v>339</v>
      </c>
      <c r="B4" s="255"/>
      <c r="C4" s="255"/>
      <c r="D4" s="255"/>
      <c r="E4" s="255"/>
      <c r="F4" s="255"/>
      <c r="G4" s="255"/>
      <c r="H4" s="255"/>
      <c r="I4" s="255"/>
      <c r="J4" s="255"/>
      <c r="K4" s="256"/>
    </row>
    <row r="5" spans="1:13" ht="24" thickBot="1">
      <c r="A5" s="257" t="s">
        <v>61</v>
      </c>
      <c r="B5" s="257"/>
      <c r="C5" s="257"/>
      <c r="D5" s="257"/>
      <c r="E5" s="257"/>
      <c r="F5" s="257"/>
      <c r="G5" s="257"/>
      <c r="H5" s="257"/>
      <c r="I5" s="87" t="s">
        <v>286</v>
      </c>
      <c r="J5" s="88" t="s">
        <v>154</v>
      </c>
      <c r="K5" s="88" t="s">
        <v>155</v>
      </c>
    </row>
    <row r="6" spans="1:13">
      <c r="A6" s="258">
        <v>1</v>
      </c>
      <c r="B6" s="258"/>
      <c r="C6" s="258"/>
      <c r="D6" s="258"/>
      <c r="E6" s="258"/>
      <c r="F6" s="258"/>
      <c r="G6" s="258"/>
      <c r="H6" s="258"/>
      <c r="I6" s="89">
        <v>2</v>
      </c>
      <c r="J6" s="90" t="s">
        <v>290</v>
      </c>
      <c r="K6" s="90" t="s">
        <v>291</v>
      </c>
    </row>
    <row r="7" spans="1:13">
      <c r="A7" s="244" t="s">
        <v>159</v>
      </c>
      <c r="B7" s="245"/>
      <c r="C7" s="245"/>
      <c r="D7" s="245"/>
      <c r="E7" s="245"/>
      <c r="F7" s="245"/>
      <c r="G7" s="245"/>
      <c r="H7" s="245"/>
      <c r="I7" s="246"/>
      <c r="J7" s="246"/>
      <c r="K7" s="247"/>
    </row>
    <row r="8" spans="1:13">
      <c r="A8" s="182" t="s">
        <v>40</v>
      </c>
      <c r="B8" s="183"/>
      <c r="C8" s="183"/>
      <c r="D8" s="183"/>
      <c r="E8" s="183"/>
      <c r="F8" s="183"/>
      <c r="G8" s="183"/>
      <c r="H8" s="183"/>
      <c r="I8" s="4">
        <v>1</v>
      </c>
      <c r="J8" s="13">
        <v>1810197.3799999952</v>
      </c>
      <c r="K8" s="8">
        <v>1297126.6200000048</v>
      </c>
    </row>
    <row r="9" spans="1:13">
      <c r="A9" s="182" t="s">
        <v>41</v>
      </c>
      <c r="B9" s="183"/>
      <c r="C9" s="183"/>
      <c r="D9" s="183"/>
      <c r="E9" s="183"/>
      <c r="F9" s="183"/>
      <c r="G9" s="183"/>
      <c r="H9" s="183"/>
      <c r="I9" s="4">
        <v>2</v>
      </c>
      <c r="J9" s="13">
        <v>7225355.6200000001</v>
      </c>
      <c r="K9" s="8">
        <v>9889466.8399999999</v>
      </c>
    </row>
    <row r="10" spans="1:13">
      <c r="A10" s="182" t="s">
        <v>42</v>
      </c>
      <c r="B10" s="183"/>
      <c r="C10" s="183"/>
      <c r="D10" s="183"/>
      <c r="E10" s="183"/>
      <c r="F10" s="183"/>
      <c r="G10" s="183"/>
      <c r="H10" s="183"/>
      <c r="I10" s="4">
        <v>3</v>
      </c>
      <c r="J10" s="13">
        <v>47939758.01000005</v>
      </c>
      <c r="K10" s="8"/>
      <c r="M10" s="118"/>
    </row>
    <row r="11" spans="1:13">
      <c r="A11" s="182" t="s">
        <v>43</v>
      </c>
      <c r="B11" s="183"/>
      <c r="C11" s="183"/>
      <c r="D11" s="183"/>
      <c r="E11" s="183"/>
      <c r="F11" s="183"/>
      <c r="G11" s="183"/>
      <c r="H11" s="183"/>
      <c r="I11" s="4">
        <v>4</v>
      </c>
      <c r="J11" s="13"/>
      <c r="K11" s="8">
        <v>23013956</v>
      </c>
      <c r="L11" s="118"/>
      <c r="M11" s="118"/>
    </row>
    <row r="12" spans="1:13">
      <c r="A12" s="182" t="s">
        <v>44</v>
      </c>
      <c r="B12" s="183"/>
      <c r="C12" s="183"/>
      <c r="D12" s="183"/>
      <c r="E12" s="183"/>
      <c r="F12" s="183"/>
      <c r="G12" s="183"/>
      <c r="H12" s="183"/>
      <c r="I12" s="4">
        <v>5</v>
      </c>
      <c r="J12" s="13"/>
      <c r="K12" s="8"/>
    </row>
    <row r="13" spans="1:13">
      <c r="A13" s="182" t="s">
        <v>53</v>
      </c>
      <c r="B13" s="183"/>
      <c r="C13" s="183"/>
      <c r="D13" s="183"/>
      <c r="E13" s="183"/>
      <c r="F13" s="183"/>
      <c r="G13" s="183"/>
      <c r="H13" s="183"/>
      <c r="I13" s="4">
        <v>6</v>
      </c>
      <c r="J13" s="13">
        <v>333104.34000000003</v>
      </c>
      <c r="K13" s="8">
        <v>666840</v>
      </c>
    </row>
    <row r="14" spans="1:13">
      <c r="A14" s="188" t="s">
        <v>160</v>
      </c>
      <c r="B14" s="189"/>
      <c r="C14" s="189"/>
      <c r="D14" s="189"/>
      <c r="E14" s="189"/>
      <c r="F14" s="189"/>
      <c r="G14" s="189"/>
      <c r="H14" s="189"/>
      <c r="I14" s="4">
        <v>7</v>
      </c>
      <c r="J14" s="9">
        <f>SUM(J8:J13)</f>
        <v>57308415.350000054</v>
      </c>
      <c r="K14" s="12">
        <f>SUM(K8:K13)</f>
        <v>34867389.460000008</v>
      </c>
    </row>
    <row r="15" spans="1:13">
      <c r="A15" s="182" t="s">
        <v>54</v>
      </c>
      <c r="B15" s="183"/>
      <c r="C15" s="183"/>
      <c r="D15" s="183"/>
      <c r="E15" s="183"/>
      <c r="F15" s="183"/>
      <c r="G15" s="183"/>
      <c r="H15" s="183"/>
      <c r="I15" s="4">
        <v>8</v>
      </c>
      <c r="J15" s="8"/>
      <c r="K15" s="13">
        <v>29356985</v>
      </c>
      <c r="L15" s="118"/>
    </row>
    <row r="16" spans="1:13">
      <c r="A16" s="182" t="s">
        <v>55</v>
      </c>
      <c r="B16" s="183"/>
      <c r="C16" s="183"/>
      <c r="D16" s="183"/>
      <c r="E16" s="183"/>
      <c r="F16" s="183"/>
      <c r="G16" s="183"/>
      <c r="H16" s="183"/>
      <c r="I16" s="4">
        <v>9</v>
      </c>
      <c r="J16" s="13">
        <v>1409044</v>
      </c>
      <c r="K16" s="13"/>
    </row>
    <row r="17" spans="1:11">
      <c r="A17" s="182" t="s">
        <v>56</v>
      </c>
      <c r="B17" s="183"/>
      <c r="C17" s="183"/>
      <c r="D17" s="183"/>
      <c r="E17" s="183"/>
      <c r="F17" s="183"/>
      <c r="G17" s="183"/>
      <c r="H17" s="183"/>
      <c r="I17" s="4">
        <v>10</v>
      </c>
      <c r="J17" s="8"/>
      <c r="K17" s="13"/>
    </row>
    <row r="18" spans="1:11">
      <c r="A18" s="182" t="s">
        <v>57</v>
      </c>
      <c r="B18" s="183"/>
      <c r="C18" s="183"/>
      <c r="D18" s="183"/>
      <c r="E18" s="183"/>
      <c r="F18" s="183"/>
      <c r="G18" s="183"/>
      <c r="H18" s="183"/>
      <c r="I18" s="4">
        <v>11</v>
      </c>
      <c r="J18" s="8"/>
      <c r="K18" s="13"/>
    </row>
    <row r="19" spans="1:11">
      <c r="A19" s="188" t="s">
        <v>161</v>
      </c>
      <c r="B19" s="189"/>
      <c r="C19" s="189"/>
      <c r="D19" s="189"/>
      <c r="E19" s="189"/>
      <c r="F19" s="189"/>
      <c r="G19" s="189"/>
      <c r="H19" s="189"/>
      <c r="I19" s="4">
        <v>12</v>
      </c>
      <c r="J19" s="9">
        <f>SUM(J15:J18)</f>
        <v>1409044</v>
      </c>
      <c r="K19" s="12">
        <f>SUM(K15:K18)</f>
        <v>29356985</v>
      </c>
    </row>
    <row r="20" spans="1:11">
      <c r="A20" s="188" t="s">
        <v>36</v>
      </c>
      <c r="B20" s="189"/>
      <c r="C20" s="189"/>
      <c r="D20" s="189"/>
      <c r="E20" s="189"/>
      <c r="F20" s="189"/>
      <c r="G20" s="189"/>
      <c r="H20" s="189"/>
      <c r="I20" s="4">
        <v>13</v>
      </c>
      <c r="J20" s="9">
        <f>IF(J14&gt;J19,J14-J19,0)</f>
        <v>55899371.350000054</v>
      </c>
      <c r="K20" s="12">
        <f>IF(K14&gt;K19,K14-K19,0)</f>
        <v>5510404.4600000083</v>
      </c>
    </row>
    <row r="21" spans="1:11">
      <c r="A21" s="188" t="s">
        <v>37</v>
      </c>
      <c r="B21" s="189"/>
      <c r="C21" s="189"/>
      <c r="D21" s="189"/>
      <c r="E21" s="189"/>
      <c r="F21" s="189"/>
      <c r="G21" s="189"/>
      <c r="H21" s="189"/>
      <c r="I21" s="4">
        <v>14</v>
      </c>
      <c r="J21" s="9">
        <f>IF(J19&gt;J14,J19-J14,0)</f>
        <v>0</v>
      </c>
      <c r="K21" s="12">
        <f>IF(K19&gt;K14,K19-K14,0)</f>
        <v>0</v>
      </c>
    </row>
    <row r="22" spans="1:11">
      <c r="A22" s="244" t="s">
        <v>162</v>
      </c>
      <c r="B22" s="245"/>
      <c r="C22" s="245"/>
      <c r="D22" s="245"/>
      <c r="E22" s="245"/>
      <c r="F22" s="245"/>
      <c r="G22" s="245"/>
      <c r="H22" s="245"/>
      <c r="I22" s="246"/>
      <c r="J22" s="246"/>
      <c r="K22" s="247"/>
    </row>
    <row r="23" spans="1:11">
      <c r="A23" s="182" t="s">
        <v>182</v>
      </c>
      <c r="B23" s="183"/>
      <c r="C23" s="183"/>
      <c r="D23" s="183"/>
      <c r="E23" s="183"/>
      <c r="F23" s="183"/>
      <c r="G23" s="183"/>
      <c r="H23" s="183"/>
      <c r="I23" s="4">
        <v>15</v>
      </c>
      <c r="J23" s="8">
        <v>4673880.6900000004</v>
      </c>
      <c r="K23" s="8">
        <v>1080912</v>
      </c>
    </row>
    <row r="24" spans="1:11">
      <c r="A24" s="182" t="s">
        <v>183</v>
      </c>
      <c r="B24" s="183"/>
      <c r="C24" s="183"/>
      <c r="D24" s="183"/>
      <c r="E24" s="183"/>
      <c r="F24" s="183"/>
      <c r="G24" s="183"/>
      <c r="H24" s="183"/>
      <c r="I24" s="4">
        <v>16</v>
      </c>
      <c r="J24" s="8"/>
      <c r="K24" s="8">
        <v>51130920</v>
      </c>
    </row>
    <row r="25" spans="1:11">
      <c r="A25" s="182" t="s">
        <v>184</v>
      </c>
      <c r="B25" s="183"/>
      <c r="C25" s="183"/>
      <c r="D25" s="183"/>
      <c r="E25" s="183"/>
      <c r="F25" s="183"/>
      <c r="G25" s="183"/>
      <c r="H25" s="183"/>
      <c r="I25" s="4">
        <v>17</v>
      </c>
      <c r="J25" s="13"/>
      <c r="K25" s="8"/>
    </row>
    <row r="26" spans="1:11">
      <c r="A26" s="182" t="s">
        <v>185</v>
      </c>
      <c r="B26" s="183"/>
      <c r="C26" s="183"/>
      <c r="D26" s="183"/>
      <c r="E26" s="183"/>
      <c r="F26" s="183"/>
      <c r="G26" s="183"/>
      <c r="H26" s="183"/>
      <c r="I26" s="4">
        <v>18</v>
      </c>
      <c r="J26" s="8"/>
      <c r="K26" s="8"/>
    </row>
    <row r="27" spans="1:11">
      <c r="A27" s="182" t="s">
        <v>186</v>
      </c>
      <c r="B27" s="183"/>
      <c r="C27" s="183"/>
      <c r="D27" s="183"/>
      <c r="E27" s="183"/>
      <c r="F27" s="183"/>
      <c r="G27" s="183"/>
      <c r="H27" s="183"/>
      <c r="I27" s="4">
        <v>19</v>
      </c>
      <c r="J27" s="8"/>
      <c r="K27" s="8"/>
    </row>
    <row r="28" spans="1:11">
      <c r="A28" s="188" t="s">
        <v>171</v>
      </c>
      <c r="B28" s="189"/>
      <c r="C28" s="189"/>
      <c r="D28" s="189"/>
      <c r="E28" s="189"/>
      <c r="F28" s="189"/>
      <c r="G28" s="189"/>
      <c r="H28" s="189"/>
      <c r="I28" s="4">
        <v>20</v>
      </c>
      <c r="J28" s="9">
        <f>SUM(J23:J27)</f>
        <v>4673880.6900000004</v>
      </c>
      <c r="K28" s="12">
        <f>SUM(K23:K27)</f>
        <v>52211832</v>
      </c>
    </row>
    <row r="29" spans="1:11">
      <c r="A29" s="182" t="s">
        <v>119</v>
      </c>
      <c r="B29" s="183"/>
      <c r="C29" s="183"/>
      <c r="D29" s="183"/>
      <c r="E29" s="183"/>
      <c r="F29" s="183"/>
      <c r="G29" s="183"/>
      <c r="H29" s="183"/>
      <c r="I29" s="4">
        <v>21</v>
      </c>
      <c r="J29" s="13">
        <v>7037780.8300000001</v>
      </c>
      <c r="K29" s="8">
        <v>78598</v>
      </c>
    </row>
    <row r="30" spans="1:11">
      <c r="A30" s="182" t="s">
        <v>120</v>
      </c>
      <c r="B30" s="183"/>
      <c r="C30" s="183"/>
      <c r="D30" s="183"/>
      <c r="E30" s="183"/>
      <c r="F30" s="183"/>
      <c r="G30" s="183"/>
      <c r="H30" s="183"/>
      <c r="I30" s="4">
        <v>22</v>
      </c>
      <c r="J30" s="8"/>
      <c r="K30" s="13"/>
    </row>
    <row r="31" spans="1:11">
      <c r="A31" s="182" t="s">
        <v>16</v>
      </c>
      <c r="B31" s="183"/>
      <c r="C31" s="183"/>
      <c r="D31" s="183"/>
      <c r="E31" s="183"/>
      <c r="F31" s="183"/>
      <c r="G31" s="183"/>
      <c r="H31" s="183"/>
      <c r="I31" s="4">
        <v>23</v>
      </c>
      <c r="J31" s="8"/>
      <c r="K31" s="13">
        <v>4227811</v>
      </c>
    </row>
    <row r="32" spans="1:11">
      <c r="A32" s="188" t="s">
        <v>5</v>
      </c>
      <c r="B32" s="189"/>
      <c r="C32" s="189"/>
      <c r="D32" s="189"/>
      <c r="E32" s="189"/>
      <c r="F32" s="189"/>
      <c r="G32" s="189"/>
      <c r="H32" s="189"/>
      <c r="I32" s="4">
        <v>24</v>
      </c>
      <c r="J32" s="9">
        <f>SUM(J29:J31)</f>
        <v>7037780.8300000001</v>
      </c>
      <c r="K32" s="12">
        <f>SUM(K29:K31)</f>
        <v>4306409</v>
      </c>
    </row>
    <row r="33" spans="1:11">
      <c r="A33" s="188" t="s">
        <v>38</v>
      </c>
      <c r="B33" s="189"/>
      <c r="C33" s="189"/>
      <c r="D33" s="189"/>
      <c r="E33" s="189"/>
      <c r="F33" s="189"/>
      <c r="G33" s="189"/>
      <c r="H33" s="189"/>
      <c r="I33" s="4">
        <v>25</v>
      </c>
      <c r="J33" s="9">
        <f>IF(J28&gt;J32,J28-J32,0)</f>
        <v>0</v>
      </c>
      <c r="K33" s="12">
        <f>IF(K28&gt;K32,K28-K32,0)</f>
        <v>47905423</v>
      </c>
    </row>
    <row r="34" spans="1:11">
      <c r="A34" s="188" t="s">
        <v>39</v>
      </c>
      <c r="B34" s="189"/>
      <c r="C34" s="189"/>
      <c r="D34" s="189"/>
      <c r="E34" s="189"/>
      <c r="F34" s="189"/>
      <c r="G34" s="189"/>
      <c r="H34" s="189"/>
      <c r="I34" s="4">
        <v>26</v>
      </c>
      <c r="J34" s="9">
        <f>IF(J32&gt;J28,J32-J28,0)</f>
        <v>2363900.1399999997</v>
      </c>
      <c r="K34" s="12">
        <f>IF(K32&gt;K28,K32-K28,0)</f>
        <v>0</v>
      </c>
    </row>
    <row r="35" spans="1:11">
      <c r="A35" s="244" t="s">
        <v>163</v>
      </c>
      <c r="B35" s="245"/>
      <c r="C35" s="245"/>
      <c r="D35" s="245"/>
      <c r="E35" s="245"/>
      <c r="F35" s="245"/>
      <c r="G35" s="245"/>
      <c r="H35" s="245"/>
      <c r="I35" s="246"/>
      <c r="J35" s="246"/>
      <c r="K35" s="247"/>
    </row>
    <row r="36" spans="1:11">
      <c r="A36" s="182" t="s">
        <v>177</v>
      </c>
      <c r="B36" s="183"/>
      <c r="C36" s="183"/>
      <c r="D36" s="183"/>
      <c r="E36" s="183"/>
      <c r="F36" s="183"/>
      <c r="G36" s="183"/>
      <c r="H36" s="183"/>
      <c r="I36" s="4">
        <v>27</v>
      </c>
      <c r="J36" s="8"/>
      <c r="K36" s="13"/>
    </row>
    <row r="37" spans="1:11">
      <c r="A37" s="182" t="s">
        <v>29</v>
      </c>
      <c r="B37" s="183"/>
      <c r="C37" s="183"/>
      <c r="D37" s="183"/>
      <c r="E37" s="183"/>
      <c r="F37" s="183"/>
      <c r="G37" s="183"/>
      <c r="H37" s="183"/>
      <c r="I37" s="4">
        <v>28</v>
      </c>
      <c r="J37" s="13">
        <v>145487661.03</v>
      </c>
      <c r="K37" s="8">
        <v>99696972</v>
      </c>
    </row>
    <row r="38" spans="1:11">
      <c r="A38" s="182" t="s">
        <v>30</v>
      </c>
      <c r="B38" s="183"/>
      <c r="C38" s="183"/>
      <c r="D38" s="183"/>
      <c r="E38" s="183"/>
      <c r="F38" s="183"/>
      <c r="G38" s="183"/>
      <c r="H38" s="183"/>
      <c r="I38" s="4">
        <v>29</v>
      </c>
      <c r="J38" s="13"/>
      <c r="K38" s="8"/>
    </row>
    <row r="39" spans="1:11">
      <c r="A39" s="188" t="s">
        <v>68</v>
      </c>
      <c r="B39" s="189"/>
      <c r="C39" s="189"/>
      <c r="D39" s="189"/>
      <c r="E39" s="189"/>
      <c r="F39" s="189"/>
      <c r="G39" s="189"/>
      <c r="H39" s="189"/>
      <c r="I39" s="4">
        <v>30</v>
      </c>
      <c r="J39" s="9">
        <f>SUM(J36:J38)</f>
        <v>145487661.03</v>
      </c>
      <c r="K39" s="12">
        <f>SUM(K36:K38)</f>
        <v>99696972</v>
      </c>
    </row>
    <row r="40" spans="1:11">
      <c r="A40" s="182" t="s">
        <v>31</v>
      </c>
      <c r="B40" s="183"/>
      <c r="C40" s="183"/>
      <c r="D40" s="183"/>
      <c r="E40" s="183"/>
      <c r="F40" s="183"/>
      <c r="G40" s="183"/>
      <c r="H40" s="183"/>
      <c r="I40" s="4">
        <v>31</v>
      </c>
      <c r="J40" s="8">
        <v>180586890.16</v>
      </c>
      <c r="K40" s="8">
        <v>159622635</v>
      </c>
    </row>
    <row r="41" spans="1:11">
      <c r="A41" s="182" t="s">
        <v>32</v>
      </c>
      <c r="B41" s="183"/>
      <c r="C41" s="183"/>
      <c r="D41" s="183"/>
      <c r="E41" s="183"/>
      <c r="F41" s="183"/>
      <c r="G41" s="183"/>
      <c r="H41" s="183"/>
      <c r="I41" s="4">
        <v>32</v>
      </c>
      <c r="J41" s="8"/>
      <c r="K41" s="8"/>
    </row>
    <row r="42" spans="1:11">
      <c r="A42" s="182" t="s">
        <v>33</v>
      </c>
      <c r="B42" s="183"/>
      <c r="C42" s="183"/>
      <c r="D42" s="183"/>
      <c r="E42" s="183"/>
      <c r="F42" s="183"/>
      <c r="G42" s="183"/>
      <c r="H42" s="183"/>
      <c r="I42" s="4">
        <v>33</v>
      </c>
      <c r="J42" s="8"/>
      <c r="K42" s="8"/>
    </row>
    <row r="43" spans="1:11">
      <c r="A43" s="182" t="s">
        <v>34</v>
      </c>
      <c r="B43" s="183"/>
      <c r="C43" s="183"/>
      <c r="D43" s="183"/>
      <c r="E43" s="183"/>
      <c r="F43" s="183"/>
      <c r="G43" s="183"/>
      <c r="H43" s="183"/>
      <c r="I43" s="4">
        <v>34</v>
      </c>
      <c r="J43" s="8"/>
      <c r="K43" s="8"/>
    </row>
    <row r="44" spans="1:11">
      <c r="A44" s="182" t="s">
        <v>35</v>
      </c>
      <c r="B44" s="183"/>
      <c r="C44" s="183"/>
      <c r="D44" s="183"/>
      <c r="E44" s="183"/>
      <c r="F44" s="183"/>
      <c r="G44" s="183"/>
      <c r="H44" s="183"/>
      <c r="I44" s="4">
        <v>35</v>
      </c>
      <c r="J44" s="13">
        <v>14769512.630000001</v>
      </c>
      <c r="K44" s="8"/>
    </row>
    <row r="45" spans="1:11">
      <c r="A45" s="188" t="s">
        <v>69</v>
      </c>
      <c r="B45" s="189"/>
      <c r="C45" s="189"/>
      <c r="D45" s="189"/>
      <c r="E45" s="189"/>
      <c r="F45" s="189"/>
      <c r="G45" s="189"/>
      <c r="H45" s="189"/>
      <c r="I45" s="4">
        <v>36</v>
      </c>
      <c r="J45" s="9">
        <f>SUM(J40:J44)</f>
        <v>195356402.78999999</v>
      </c>
      <c r="K45" s="12">
        <f>SUM(K40:K44)</f>
        <v>159622635</v>
      </c>
    </row>
    <row r="46" spans="1:11">
      <c r="A46" s="188" t="s">
        <v>17</v>
      </c>
      <c r="B46" s="189"/>
      <c r="C46" s="189"/>
      <c r="D46" s="189"/>
      <c r="E46" s="189"/>
      <c r="F46" s="189"/>
      <c r="G46" s="189"/>
      <c r="H46" s="189"/>
      <c r="I46" s="4">
        <v>37</v>
      </c>
      <c r="J46" s="9">
        <f>IF(J39&gt;J45,J39-J45,0)</f>
        <v>0</v>
      </c>
      <c r="K46" s="12">
        <f>IF(K39&gt;K45,K39-K45,0)</f>
        <v>0</v>
      </c>
    </row>
    <row r="47" spans="1:11">
      <c r="A47" s="188" t="s">
        <v>18</v>
      </c>
      <c r="B47" s="189"/>
      <c r="C47" s="189"/>
      <c r="D47" s="189"/>
      <c r="E47" s="189"/>
      <c r="F47" s="189"/>
      <c r="G47" s="189"/>
      <c r="H47" s="189"/>
      <c r="I47" s="4">
        <v>38</v>
      </c>
      <c r="J47" s="9">
        <f>IF(J45&gt;J39,J45-J39,0)</f>
        <v>49868741.75999999</v>
      </c>
      <c r="K47" s="12">
        <f>IF(K45&gt;K39,K45-K39,0)</f>
        <v>59925663</v>
      </c>
    </row>
    <row r="48" spans="1:11">
      <c r="A48" s="182" t="s">
        <v>70</v>
      </c>
      <c r="B48" s="183"/>
      <c r="C48" s="183"/>
      <c r="D48" s="183"/>
      <c r="E48" s="183"/>
      <c r="F48" s="183"/>
      <c r="G48" s="183"/>
      <c r="H48" s="183"/>
      <c r="I48" s="4">
        <v>39</v>
      </c>
      <c r="J48" s="9">
        <f>IF(J20-J21+J33-J34+J46-J47&gt;0,J20-J21+J33-J34+J46-J47,0)</f>
        <v>3666729.4500000626</v>
      </c>
      <c r="K48" s="12">
        <f>IF(K20-K21+K33-K34+K46-K47&gt;0,K20-K21+K33-K34+K46-K47,0)</f>
        <v>0</v>
      </c>
    </row>
    <row r="49" spans="1:12">
      <c r="A49" s="182" t="s">
        <v>71</v>
      </c>
      <c r="B49" s="183"/>
      <c r="C49" s="183"/>
      <c r="D49" s="183"/>
      <c r="E49" s="183"/>
      <c r="F49" s="183"/>
      <c r="G49" s="183"/>
      <c r="H49" s="183"/>
      <c r="I49" s="4">
        <v>40</v>
      </c>
      <c r="J49" s="9">
        <f>IF(J21-J20+J34-J33+J47-J46&gt;0,J21-J20+J34-J33+J47-J46,0)</f>
        <v>0</v>
      </c>
      <c r="K49" s="12">
        <f>IF(K21-K20+K34-K33+K47-K46&gt;0,K21-K20+K34-K33+K47-K46,0)</f>
        <v>6509835.5399999917</v>
      </c>
    </row>
    <row r="50" spans="1:12">
      <c r="A50" s="182" t="s">
        <v>164</v>
      </c>
      <c r="B50" s="183"/>
      <c r="C50" s="183"/>
      <c r="D50" s="183"/>
      <c r="E50" s="183"/>
      <c r="F50" s="183"/>
      <c r="G50" s="183"/>
      <c r="H50" s="183"/>
      <c r="I50" s="4">
        <v>41</v>
      </c>
      <c r="J50" s="13">
        <v>6738839</v>
      </c>
      <c r="K50" s="8">
        <v>10405568</v>
      </c>
      <c r="L50" s="118"/>
    </row>
    <row r="51" spans="1:12">
      <c r="A51" s="182" t="s">
        <v>179</v>
      </c>
      <c r="B51" s="183"/>
      <c r="C51" s="183"/>
      <c r="D51" s="183"/>
      <c r="E51" s="183"/>
      <c r="F51" s="183"/>
      <c r="G51" s="183"/>
      <c r="H51" s="183"/>
      <c r="I51" s="4">
        <v>42</v>
      </c>
      <c r="J51" s="13">
        <v>3666729</v>
      </c>
      <c r="K51" s="8"/>
    </row>
    <row r="52" spans="1:12">
      <c r="A52" s="182" t="s">
        <v>180</v>
      </c>
      <c r="B52" s="183"/>
      <c r="C52" s="183"/>
      <c r="D52" s="183"/>
      <c r="E52" s="183"/>
      <c r="F52" s="183"/>
      <c r="G52" s="183"/>
      <c r="H52" s="183"/>
      <c r="I52" s="4">
        <v>43</v>
      </c>
      <c r="J52" s="13"/>
      <c r="K52" s="13">
        <v>6509836</v>
      </c>
    </row>
    <row r="53" spans="1:12">
      <c r="A53" s="185" t="s">
        <v>181</v>
      </c>
      <c r="B53" s="186"/>
      <c r="C53" s="186"/>
      <c r="D53" s="186"/>
      <c r="E53" s="186"/>
      <c r="F53" s="186"/>
      <c r="G53" s="186"/>
      <c r="H53" s="186"/>
      <c r="I53" s="7">
        <v>44</v>
      </c>
      <c r="J53" s="10">
        <f>+J50+J51-J52</f>
        <v>10405568</v>
      </c>
      <c r="K53" s="18">
        <f>K50+K51-K52</f>
        <v>3895732</v>
      </c>
    </row>
  </sheetData>
  <mergeCells count="53">
    <mergeCell ref="A11:H11"/>
    <mergeCell ref="A12:H12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4:H24"/>
    <mergeCell ref="A25:H25"/>
    <mergeCell ref="A26:H26"/>
    <mergeCell ref="A43:H43"/>
    <mergeCell ref="A44:H44"/>
    <mergeCell ref="A29:H29"/>
    <mergeCell ref="A30:H30"/>
    <mergeCell ref="A31:H31"/>
    <mergeCell ref="A32:H32"/>
    <mergeCell ref="A33:H33"/>
    <mergeCell ref="A34:H34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6:K38 J29:K31 J23:K27 J8:K13 J15:K18 J40:K44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45:K49 J39:K39 J28:K28 J14:K14 J19:K21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zoomScale="110" workbookViewId="0">
      <selection sqref="A1:J1"/>
    </sheetView>
  </sheetViews>
  <sheetFormatPr defaultRowHeight="12.75"/>
  <sheetData>
    <row r="1" spans="1:11">
      <c r="A1" s="248" t="s">
        <v>202</v>
      </c>
      <c r="B1" s="249"/>
      <c r="C1" s="249"/>
      <c r="D1" s="249"/>
      <c r="E1" s="249"/>
      <c r="F1" s="249"/>
      <c r="G1" s="249"/>
      <c r="H1" s="249"/>
      <c r="I1" s="249"/>
      <c r="J1" s="250"/>
      <c r="K1" s="263"/>
    </row>
    <row r="2" spans="1:11">
      <c r="A2" s="252" t="s">
        <v>6</v>
      </c>
      <c r="B2" s="253"/>
      <c r="C2" s="253"/>
      <c r="D2" s="253"/>
      <c r="E2" s="253"/>
      <c r="F2" s="253"/>
      <c r="G2" s="253"/>
      <c r="H2" s="253"/>
      <c r="I2" s="253"/>
      <c r="J2" s="250"/>
      <c r="K2" s="251"/>
    </row>
    <row r="3" spans="1:11">
      <c r="A3" s="16"/>
      <c r="B3" s="17"/>
      <c r="C3" s="17"/>
      <c r="D3" s="17"/>
      <c r="E3" s="17"/>
      <c r="F3" s="17"/>
      <c r="G3" s="17"/>
      <c r="H3" s="17"/>
      <c r="I3" s="17"/>
      <c r="J3" s="19"/>
      <c r="K3" s="3"/>
    </row>
    <row r="4" spans="1:11">
      <c r="A4" s="254" t="s">
        <v>7</v>
      </c>
      <c r="B4" s="255"/>
      <c r="C4" s="255"/>
      <c r="D4" s="255"/>
      <c r="E4" s="255"/>
      <c r="F4" s="255"/>
      <c r="G4" s="255"/>
      <c r="H4" s="255"/>
      <c r="I4" s="255"/>
      <c r="J4" s="255"/>
      <c r="K4" s="256"/>
    </row>
    <row r="5" spans="1:11" ht="24" thickBot="1">
      <c r="A5" s="257" t="s">
        <v>61</v>
      </c>
      <c r="B5" s="257"/>
      <c r="C5" s="257"/>
      <c r="D5" s="257"/>
      <c r="E5" s="257"/>
      <c r="F5" s="257"/>
      <c r="G5" s="257"/>
      <c r="H5" s="257"/>
      <c r="I5" s="87" t="s">
        <v>286</v>
      </c>
      <c r="J5" s="88" t="s">
        <v>154</v>
      </c>
      <c r="K5" s="88" t="s">
        <v>155</v>
      </c>
    </row>
    <row r="6" spans="1:11">
      <c r="A6" s="258">
        <v>1</v>
      </c>
      <c r="B6" s="258"/>
      <c r="C6" s="258"/>
      <c r="D6" s="258"/>
      <c r="E6" s="258"/>
      <c r="F6" s="258"/>
      <c r="G6" s="258"/>
      <c r="H6" s="258"/>
      <c r="I6" s="89">
        <v>2</v>
      </c>
      <c r="J6" s="90" t="s">
        <v>290</v>
      </c>
      <c r="K6" s="90" t="s">
        <v>291</v>
      </c>
    </row>
    <row r="7" spans="1:11">
      <c r="A7" s="244" t="s">
        <v>159</v>
      </c>
      <c r="B7" s="245"/>
      <c r="C7" s="245"/>
      <c r="D7" s="245"/>
      <c r="E7" s="245"/>
      <c r="F7" s="245"/>
      <c r="G7" s="245"/>
      <c r="H7" s="245"/>
      <c r="I7" s="246"/>
      <c r="J7" s="246"/>
      <c r="K7" s="247"/>
    </row>
    <row r="8" spans="1:11">
      <c r="A8" s="182" t="s">
        <v>204</v>
      </c>
      <c r="B8" s="183"/>
      <c r="C8" s="183"/>
      <c r="D8" s="183"/>
      <c r="E8" s="183"/>
      <c r="F8" s="183"/>
      <c r="G8" s="183"/>
      <c r="H8" s="183"/>
      <c r="I8" s="4">
        <v>1</v>
      </c>
      <c r="J8" s="8"/>
      <c r="K8" s="13"/>
    </row>
    <row r="9" spans="1:11">
      <c r="A9" s="182" t="s">
        <v>123</v>
      </c>
      <c r="B9" s="183"/>
      <c r="C9" s="183"/>
      <c r="D9" s="183"/>
      <c r="E9" s="183"/>
      <c r="F9" s="183"/>
      <c r="G9" s="183"/>
      <c r="H9" s="183"/>
      <c r="I9" s="4">
        <v>2</v>
      </c>
      <c r="J9" s="8"/>
      <c r="K9" s="13"/>
    </row>
    <row r="10" spans="1:11">
      <c r="A10" s="182" t="s">
        <v>124</v>
      </c>
      <c r="B10" s="183"/>
      <c r="C10" s="183"/>
      <c r="D10" s="183"/>
      <c r="E10" s="183"/>
      <c r="F10" s="183"/>
      <c r="G10" s="183"/>
      <c r="H10" s="183"/>
      <c r="I10" s="4">
        <v>3</v>
      </c>
      <c r="J10" s="8"/>
      <c r="K10" s="13"/>
    </row>
    <row r="11" spans="1:11">
      <c r="A11" s="182" t="s">
        <v>125</v>
      </c>
      <c r="B11" s="183"/>
      <c r="C11" s="183"/>
      <c r="D11" s="183"/>
      <c r="E11" s="183"/>
      <c r="F11" s="183"/>
      <c r="G11" s="183"/>
      <c r="H11" s="183"/>
      <c r="I11" s="4">
        <v>4</v>
      </c>
      <c r="J11" s="8"/>
      <c r="K11" s="13"/>
    </row>
    <row r="12" spans="1:11">
      <c r="A12" s="182" t="s">
        <v>126</v>
      </c>
      <c r="B12" s="183"/>
      <c r="C12" s="183"/>
      <c r="D12" s="183"/>
      <c r="E12" s="183"/>
      <c r="F12" s="183"/>
      <c r="G12" s="183"/>
      <c r="H12" s="183"/>
      <c r="I12" s="4">
        <v>5</v>
      </c>
      <c r="J12" s="8"/>
      <c r="K12" s="13"/>
    </row>
    <row r="13" spans="1:11">
      <c r="A13" s="188" t="s">
        <v>203</v>
      </c>
      <c r="B13" s="189"/>
      <c r="C13" s="189"/>
      <c r="D13" s="189"/>
      <c r="E13" s="189"/>
      <c r="F13" s="189"/>
      <c r="G13" s="189"/>
      <c r="H13" s="189"/>
      <c r="I13" s="4">
        <v>6</v>
      </c>
      <c r="J13" s="9">
        <f>SUM(J8:J12)</f>
        <v>0</v>
      </c>
      <c r="K13" s="12">
        <f>SUM(K8:K12)</f>
        <v>0</v>
      </c>
    </row>
    <row r="14" spans="1:11">
      <c r="A14" s="182" t="s">
        <v>127</v>
      </c>
      <c r="B14" s="183"/>
      <c r="C14" s="183"/>
      <c r="D14" s="183"/>
      <c r="E14" s="183"/>
      <c r="F14" s="183"/>
      <c r="G14" s="183"/>
      <c r="H14" s="183"/>
      <c r="I14" s="4">
        <v>7</v>
      </c>
      <c r="J14" s="8"/>
      <c r="K14" s="13"/>
    </row>
    <row r="15" spans="1:11">
      <c r="A15" s="182" t="s">
        <v>128</v>
      </c>
      <c r="B15" s="183"/>
      <c r="C15" s="183"/>
      <c r="D15" s="183"/>
      <c r="E15" s="183"/>
      <c r="F15" s="183"/>
      <c r="G15" s="183"/>
      <c r="H15" s="183"/>
      <c r="I15" s="4">
        <v>8</v>
      </c>
      <c r="J15" s="8"/>
      <c r="K15" s="13"/>
    </row>
    <row r="16" spans="1:11">
      <c r="A16" s="182" t="s">
        <v>129</v>
      </c>
      <c r="B16" s="183"/>
      <c r="C16" s="183"/>
      <c r="D16" s="183"/>
      <c r="E16" s="183"/>
      <c r="F16" s="183"/>
      <c r="G16" s="183"/>
      <c r="H16" s="183"/>
      <c r="I16" s="4">
        <v>9</v>
      </c>
      <c r="J16" s="8"/>
      <c r="K16" s="13"/>
    </row>
    <row r="17" spans="1:11">
      <c r="A17" s="182" t="s">
        <v>130</v>
      </c>
      <c r="B17" s="183"/>
      <c r="C17" s="183"/>
      <c r="D17" s="183"/>
      <c r="E17" s="183"/>
      <c r="F17" s="183"/>
      <c r="G17" s="183"/>
      <c r="H17" s="183"/>
      <c r="I17" s="4">
        <v>10</v>
      </c>
      <c r="J17" s="8"/>
      <c r="K17" s="13"/>
    </row>
    <row r="18" spans="1:11">
      <c r="A18" s="182" t="s">
        <v>131</v>
      </c>
      <c r="B18" s="183"/>
      <c r="C18" s="183"/>
      <c r="D18" s="183"/>
      <c r="E18" s="183"/>
      <c r="F18" s="183"/>
      <c r="G18" s="183"/>
      <c r="H18" s="183"/>
      <c r="I18" s="4">
        <v>11</v>
      </c>
      <c r="J18" s="8"/>
      <c r="K18" s="13"/>
    </row>
    <row r="19" spans="1:11">
      <c r="A19" s="182" t="s">
        <v>132</v>
      </c>
      <c r="B19" s="183"/>
      <c r="C19" s="183"/>
      <c r="D19" s="183"/>
      <c r="E19" s="183"/>
      <c r="F19" s="183"/>
      <c r="G19" s="183"/>
      <c r="H19" s="183"/>
      <c r="I19" s="4">
        <v>12</v>
      </c>
      <c r="J19" s="8"/>
      <c r="K19" s="13"/>
    </row>
    <row r="20" spans="1:11">
      <c r="A20" s="188" t="s">
        <v>47</v>
      </c>
      <c r="B20" s="189"/>
      <c r="C20" s="189"/>
      <c r="D20" s="189"/>
      <c r="E20" s="189"/>
      <c r="F20" s="189"/>
      <c r="G20" s="189"/>
      <c r="H20" s="189"/>
      <c r="I20" s="4">
        <v>13</v>
      </c>
      <c r="J20" s="9">
        <f>SUM(J14:J19)</f>
        <v>0</v>
      </c>
      <c r="K20" s="12">
        <f>SUM(K14:K19)</f>
        <v>0</v>
      </c>
    </row>
    <row r="21" spans="1:11">
      <c r="A21" s="188" t="s">
        <v>109</v>
      </c>
      <c r="B21" s="259"/>
      <c r="C21" s="259"/>
      <c r="D21" s="259"/>
      <c r="E21" s="259"/>
      <c r="F21" s="259"/>
      <c r="G21" s="259"/>
      <c r="H21" s="260"/>
      <c r="I21" s="4">
        <v>14</v>
      </c>
      <c r="J21" s="9">
        <f>IF(J13&gt;J20,J13-J20,0)</f>
        <v>0</v>
      </c>
      <c r="K21" s="12">
        <f>IF(K13&gt;K20,K13-K20,0)</f>
        <v>0</v>
      </c>
    </row>
    <row r="22" spans="1:11">
      <c r="A22" s="207" t="s">
        <v>110</v>
      </c>
      <c r="B22" s="261"/>
      <c r="C22" s="261"/>
      <c r="D22" s="261"/>
      <c r="E22" s="261"/>
      <c r="F22" s="261"/>
      <c r="G22" s="261"/>
      <c r="H22" s="262"/>
      <c r="I22" s="4">
        <v>15</v>
      </c>
      <c r="J22" s="9">
        <f>IF(J20&gt;J13,J20-J13,0)</f>
        <v>0</v>
      </c>
      <c r="K22" s="12">
        <f>IF(K20&gt;K13,K20-K13,0)</f>
        <v>0</v>
      </c>
    </row>
    <row r="23" spans="1:11">
      <c r="A23" s="244" t="s">
        <v>162</v>
      </c>
      <c r="B23" s="245"/>
      <c r="C23" s="245"/>
      <c r="D23" s="245"/>
      <c r="E23" s="245"/>
      <c r="F23" s="245"/>
      <c r="G23" s="245"/>
      <c r="H23" s="245"/>
      <c r="I23" s="246"/>
      <c r="J23" s="246"/>
      <c r="K23" s="247"/>
    </row>
    <row r="24" spans="1:11">
      <c r="A24" s="182" t="s">
        <v>168</v>
      </c>
      <c r="B24" s="183"/>
      <c r="C24" s="183"/>
      <c r="D24" s="183"/>
      <c r="E24" s="183"/>
      <c r="F24" s="183"/>
      <c r="G24" s="183"/>
      <c r="H24" s="183"/>
      <c r="I24" s="4">
        <v>16</v>
      </c>
      <c r="J24" s="8"/>
      <c r="K24" s="13"/>
    </row>
    <row r="25" spans="1:11">
      <c r="A25" s="182" t="s">
        <v>169</v>
      </c>
      <c r="B25" s="183"/>
      <c r="C25" s="183"/>
      <c r="D25" s="183"/>
      <c r="E25" s="183"/>
      <c r="F25" s="183"/>
      <c r="G25" s="183"/>
      <c r="H25" s="183"/>
      <c r="I25" s="4">
        <v>17</v>
      </c>
      <c r="J25" s="8"/>
      <c r="K25" s="13"/>
    </row>
    <row r="26" spans="1:11">
      <c r="A26" s="182" t="s">
        <v>48</v>
      </c>
      <c r="B26" s="183"/>
      <c r="C26" s="183"/>
      <c r="D26" s="183"/>
      <c r="E26" s="183"/>
      <c r="F26" s="183"/>
      <c r="G26" s="183"/>
      <c r="H26" s="183"/>
      <c r="I26" s="4">
        <v>18</v>
      </c>
      <c r="J26" s="8"/>
      <c r="K26" s="13"/>
    </row>
    <row r="27" spans="1:11">
      <c r="A27" s="182" t="s">
        <v>49</v>
      </c>
      <c r="B27" s="183"/>
      <c r="C27" s="183"/>
      <c r="D27" s="183"/>
      <c r="E27" s="183"/>
      <c r="F27" s="183"/>
      <c r="G27" s="183"/>
      <c r="H27" s="183"/>
      <c r="I27" s="4">
        <v>19</v>
      </c>
      <c r="J27" s="8"/>
      <c r="K27" s="13"/>
    </row>
    <row r="28" spans="1:11">
      <c r="A28" s="182" t="s">
        <v>170</v>
      </c>
      <c r="B28" s="183"/>
      <c r="C28" s="183"/>
      <c r="D28" s="183"/>
      <c r="E28" s="183"/>
      <c r="F28" s="183"/>
      <c r="G28" s="183"/>
      <c r="H28" s="183"/>
      <c r="I28" s="4">
        <v>20</v>
      </c>
      <c r="J28" s="8"/>
      <c r="K28" s="13"/>
    </row>
    <row r="29" spans="1:11">
      <c r="A29" s="188" t="s">
        <v>117</v>
      </c>
      <c r="B29" s="189"/>
      <c r="C29" s="189"/>
      <c r="D29" s="189"/>
      <c r="E29" s="189"/>
      <c r="F29" s="189"/>
      <c r="G29" s="189"/>
      <c r="H29" s="189"/>
      <c r="I29" s="4">
        <v>21</v>
      </c>
      <c r="J29" s="9">
        <f>SUM(J24:J28)</f>
        <v>0</v>
      </c>
      <c r="K29" s="12">
        <f>SUM(K24:K28)</f>
        <v>0</v>
      </c>
    </row>
    <row r="30" spans="1:11">
      <c r="A30" s="182" t="s">
        <v>2</v>
      </c>
      <c r="B30" s="183"/>
      <c r="C30" s="183"/>
      <c r="D30" s="183"/>
      <c r="E30" s="183"/>
      <c r="F30" s="183"/>
      <c r="G30" s="183"/>
      <c r="H30" s="183"/>
      <c r="I30" s="4">
        <v>22</v>
      </c>
      <c r="J30" s="8"/>
      <c r="K30" s="13"/>
    </row>
    <row r="31" spans="1:11">
      <c r="A31" s="182" t="s">
        <v>3</v>
      </c>
      <c r="B31" s="183"/>
      <c r="C31" s="183"/>
      <c r="D31" s="183"/>
      <c r="E31" s="183"/>
      <c r="F31" s="183"/>
      <c r="G31" s="183"/>
      <c r="H31" s="183"/>
      <c r="I31" s="4">
        <v>23</v>
      </c>
      <c r="J31" s="8"/>
      <c r="K31" s="13"/>
    </row>
    <row r="32" spans="1:11">
      <c r="A32" s="182" t="s">
        <v>4</v>
      </c>
      <c r="B32" s="183"/>
      <c r="C32" s="183"/>
      <c r="D32" s="183"/>
      <c r="E32" s="183"/>
      <c r="F32" s="183"/>
      <c r="G32" s="183"/>
      <c r="H32" s="183"/>
      <c r="I32" s="4">
        <v>24</v>
      </c>
      <c r="J32" s="8"/>
      <c r="K32" s="13"/>
    </row>
    <row r="33" spans="1:11">
      <c r="A33" s="188" t="s">
        <v>50</v>
      </c>
      <c r="B33" s="189"/>
      <c r="C33" s="189"/>
      <c r="D33" s="189"/>
      <c r="E33" s="189"/>
      <c r="F33" s="189"/>
      <c r="G33" s="189"/>
      <c r="H33" s="189"/>
      <c r="I33" s="4">
        <v>25</v>
      </c>
      <c r="J33" s="9">
        <f>SUM(J30:J32)</f>
        <v>0</v>
      </c>
      <c r="K33" s="12">
        <f>SUM(K30:K32)</f>
        <v>0</v>
      </c>
    </row>
    <row r="34" spans="1:11">
      <c r="A34" s="188" t="s">
        <v>111</v>
      </c>
      <c r="B34" s="189"/>
      <c r="C34" s="189"/>
      <c r="D34" s="189"/>
      <c r="E34" s="189"/>
      <c r="F34" s="189"/>
      <c r="G34" s="189"/>
      <c r="H34" s="189"/>
      <c r="I34" s="4">
        <v>26</v>
      </c>
      <c r="J34" s="9">
        <f>IF(J29&gt;J33,J29-J33,0)</f>
        <v>0</v>
      </c>
      <c r="K34" s="12">
        <f>IF(K29&gt;K33,K29-K33,0)</f>
        <v>0</v>
      </c>
    </row>
    <row r="35" spans="1:11">
      <c r="A35" s="188" t="s">
        <v>112</v>
      </c>
      <c r="B35" s="189"/>
      <c r="C35" s="189"/>
      <c r="D35" s="189"/>
      <c r="E35" s="189"/>
      <c r="F35" s="189"/>
      <c r="G35" s="189"/>
      <c r="H35" s="189"/>
      <c r="I35" s="4">
        <v>27</v>
      </c>
      <c r="J35" s="9">
        <f>IF(J33&gt;J29,J33-J29,0)</f>
        <v>0</v>
      </c>
      <c r="K35" s="12">
        <f>IF(K33&gt;K29,K33-K29,0)</f>
        <v>0</v>
      </c>
    </row>
    <row r="36" spans="1:11">
      <c r="A36" s="244" t="s">
        <v>163</v>
      </c>
      <c r="B36" s="245"/>
      <c r="C36" s="245"/>
      <c r="D36" s="245"/>
      <c r="E36" s="245"/>
      <c r="F36" s="245"/>
      <c r="G36" s="245"/>
      <c r="H36" s="245"/>
      <c r="I36" s="246">
        <v>0</v>
      </c>
      <c r="J36" s="246"/>
      <c r="K36" s="247"/>
    </row>
    <row r="37" spans="1:11">
      <c r="A37" s="182" t="s">
        <v>177</v>
      </c>
      <c r="B37" s="183"/>
      <c r="C37" s="183"/>
      <c r="D37" s="183"/>
      <c r="E37" s="183"/>
      <c r="F37" s="183"/>
      <c r="G37" s="183"/>
      <c r="H37" s="183"/>
      <c r="I37" s="4">
        <v>28</v>
      </c>
      <c r="J37" s="8"/>
      <c r="K37" s="13"/>
    </row>
    <row r="38" spans="1:11">
      <c r="A38" s="182" t="s">
        <v>29</v>
      </c>
      <c r="B38" s="183"/>
      <c r="C38" s="183"/>
      <c r="D38" s="183"/>
      <c r="E38" s="183"/>
      <c r="F38" s="183"/>
      <c r="G38" s="183"/>
      <c r="H38" s="183"/>
      <c r="I38" s="4">
        <v>29</v>
      </c>
      <c r="J38" s="8"/>
      <c r="K38" s="13"/>
    </row>
    <row r="39" spans="1:11">
      <c r="A39" s="182" t="s">
        <v>30</v>
      </c>
      <c r="B39" s="183"/>
      <c r="C39" s="183"/>
      <c r="D39" s="183"/>
      <c r="E39" s="183"/>
      <c r="F39" s="183"/>
      <c r="G39" s="183"/>
      <c r="H39" s="183"/>
      <c r="I39" s="4">
        <v>30</v>
      </c>
      <c r="J39" s="8"/>
      <c r="K39" s="13"/>
    </row>
    <row r="40" spans="1:11">
      <c r="A40" s="188" t="s">
        <v>51</v>
      </c>
      <c r="B40" s="189"/>
      <c r="C40" s="189"/>
      <c r="D40" s="189"/>
      <c r="E40" s="189"/>
      <c r="F40" s="189"/>
      <c r="G40" s="189"/>
      <c r="H40" s="189"/>
      <c r="I40" s="4">
        <v>31</v>
      </c>
      <c r="J40" s="9">
        <f>SUM(J37:J39)</f>
        <v>0</v>
      </c>
      <c r="K40" s="12">
        <f>SUM(K37:K39)</f>
        <v>0</v>
      </c>
    </row>
    <row r="41" spans="1:11">
      <c r="A41" s="182" t="s">
        <v>31</v>
      </c>
      <c r="B41" s="183"/>
      <c r="C41" s="183"/>
      <c r="D41" s="183"/>
      <c r="E41" s="183"/>
      <c r="F41" s="183"/>
      <c r="G41" s="183"/>
      <c r="H41" s="183"/>
      <c r="I41" s="4">
        <v>32</v>
      </c>
      <c r="J41" s="8"/>
      <c r="K41" s="13"/>
    </row>
    <row r="42" spans="1:11">
      <c r="A42" s="182" t="s">
        <v>32</v>
      </c>
      <c r="B42" s="183"/>
      <c r="C42" s="183"/>
      <c r="D42" s="183"/>
      <c r="E42" s="183"/>
      <c r="F42" s="183"/>
      <c r="G42" s="183"/>
      <c r="H42" s="183"/>
      <c r="I42" s="4">
        <v>33</v>
      </c>
      <c r="J42" s="8"/>
      <c r="K42" s="13"/>
    </row>
    <row r="43" spans="1:11">
      <c r="A43" s="182" t="s">
        <v>33</v>
      </c>
      <c r="B43" s="183"/>
      <c r="C43" s="183"/>
      <c r="D43" s="183"/>
      <c r="E43" s="183"/>
      <c r="F43" s="183"/>
      <c r="G43" s="183"/>
      <c r="H43" s="183"/>
      <c r="I43" s="4">
        <v>34</v>
      </c>
      <c r="J43" s="8"/>
      <c r="K43" s="13"/>
    </row>
    <row r="44" spans="1:11">
      <c r="A44" s="182" t="s">
        <v>34</v>
      </c>
      <c r="B44" s="183"/>
      <c r="C44" s="183"/>
      <c r="D44" s="183"/>
      <c r="E44" s="183"/>
      <c r="F44" s="183"/>
      <c r="G44" s="183"/>
      <c r="H44" s="183"/>
      <c r="I44" s="4">
        <v>35</v>
      </c>
      <c r="J44" s="8"/>
      <c r="K44" s="13"/>
    </row>
    <row r="45" spans="1:11">
      <c r="A45" s="182" t="s">
        <v>35</v>
      </c>
      <c r="B45" s="183"/>
      <c r="C45" s="183"/>
      <c r="D45" s="183"/>
      <c r="E45" s="183"/>
      <c r="F45" s="183"/>
      <c r="G45" s="183"/>
      <c r="H45" s="183"/>
      <c r="I45" s="4">
        <v>36</v>
      </c>
      <c r="J45" s="8"/>
      <c r="K45" s="13"/>
    </row>
    <row r="46" spans="1:11">
      <c r="A46" s="188" t="s">
        <v>152</v>
      </c>
      <c r="B46" s="189"/>
      <c r="C46" s="189"/>
      <c r="D46" s="189"/>
      <c r="E46" s="189"/>
      <c r="F46" s="189"/>
      <c r="G46" s="189"/>
      <c r="H46" s="189"/>
      <c r="I46" s="4">
        <v>37</v>
      </c>
      <c r="J46" s="9">
        <f>SUM(J41:J45)</f>
        <v>0</v>
      </c>
      <c r="K46" s="12">
        <f>SUM(K41:K45)</f>
        <v>0</v>
      </c>
    </row>
    <row r="47" spans="1:11">
      <c r="A47" s="188" t="s">
        <v>165</v>
      </c>
      <c r="B47" s="189"/>
      <c r="C47" s="189"/>
      <c r="D47" s="189"/>
      <c r="E47" s="189"/>
      <c r="F47" s="189"/>
      <c r="G47" s="189"/>
      <c r="H47" s="189"/>
      <c r="I47" s="4">
        <v>38</v>
      </c>
      <c r="J47" s="9">
        <f>IF(J40&gt;J46,J40-J46,0)</f>
        <v>0</v>
      </c>
      <c r="K47" s="12">
        <f>IF(K40&gt;K46,K40-K46,0)</f>
        <v>0</v>
      </c>
    </row>
    <row r="48" spans="1:11">
      <c r="A48" s="188" t="s">
        <v>166</v>
      </c>
      <c r="B48" s="189"/>
      <c r="C48" s="189"/>
      <c r="D48" s="189"/>
      <c r="E48" s="189"/>
      <c r="F48" s="189"/>
      <c r="G48" s="189"/>
      <c r="H48" s="189"/>
      <c r="I48" s="4">
        <v>39</v>
      </c>
      <c r="J48" s="9">
        <f>IF(J46&gt;J40,J46-J40,0)</f>
        <v>0</v>
      </c>
      <c r="K48" s="12">
        <f>IF(K46&gt;K40,K46-K40,0)</f>
        <v>0</v>
      </c>
    </row>
    <row r="49" spans="1:11">
      <c r="A49" s="188" t="s">
        <v>153</v>
      </c>
      <c r="B49" s="189"/>
      <c r="C49" s="189"/>
      <c r="D49" s="189"/>
      <c r="E49" s="189"/>
      <c r="F49" s="189"/>
      <c r="G49" s="189"/>
      <c r="H49" s="189"/>
      <c r="I49" s="4">
        <v>40</v>
      </c>
      <c r="J49" s="9">
        <f>IF(J21-J22+J34-J35+J47-J48&gt;0,J21-J22+J34-J35+J47-J48,0)</f>
        <v>0</v>
      </c>
      <c r="K49" s="12">
        <f>IF(K21-K22+K34-K35+K47-K48&gt;0,K21-K22+K34-K35+K47-K48,0)</f>
        <v>0</v>
      </c>
    </row>
    <row r="50" spans="1:11">
      <c r="A50" s="188" t="s">
        <v>15</v>
      </c>
      <c r="B50" s="189"/>
      <c r="C50" s="189"/>
      <c r="D50" s="189"/>
      <c r="E50" s="189"/>
      <c r="F50" s="189"/>
      <c r="G50" s="189"/>
      <c r="H50" s="189"/>
      <c r="I50" s="4">
        <v>41</v>
      </c>
      <c r="J50" s="9">
        <f>IF(J22-J21+J35-J34+J48-J47&gt;0,J22-J21+J35-J34+J48-J47,0)</f>
        <v>0</v>
      </c>
      <c r="K50" s="12">
        <f>IF(K22-K21+K35-K34+K48-K47&gt;0,K22-K21+K35-K34+K48-K47,0)</f>
        <v>0</v>
      </c>
    </row>
    <row r="51" spans="1:11">
      <c r="A51" s="188" t="s">
        <v>164</v>
      </c>
      <c r="B51" s="189"/>
      <c r="C51" s="189"/>
      <c r="D51" s="189"/>
      <c r="E51" s="189"/>
      <c r="F51" s="189"/>
      <c r="G51" s="189"/>
      <c r="H51" s="189"/>
      <c r="I51" s="4">
        <v>42</v>
      </c>
      <c r="J51" s="8"/>
      <c r="K51" s="13"/>
    </row>
    <row r="52" spans="1:11">
      <c r="A52" s="188" t="s">
        <v>179</v>
      </c>
      <c r="B52" s="189"/>
      <c r="C52" s="189"/>
      <c r="D52" s="189"/>
      <c r="E52" s="189"/>
      <c r="F52" s="189"/>
      <c r="G52" s="189"/>
      <c r="H52" s="189"/>
      <c r="I52" s="4">
        <v>43</v>
      </c>
      <c r="J52" s="8"/>
      <c r="K52" s="13"/>
    </row>
    <row r="53" spans="1:11">
      <c r="A53" s="188" t="s">
        <v>180</v>
      </c>
      <c r="B53" s="189"/>
      <c r="C53" s="189"/>
      <c r="D53" s="189"/>
      <c r="E53" s="189"/>
      <c r="F53" s="189"/>
      <c r="G53" s="189"/>
      <c r="H53" s="189"/>
      <c r="I53" s="4">
        <v>44</v>
      </c>
      <c r="J53" s="8"/>
      <c r="K53" s="13"/>
    </row>
    <row r="54" spans="1:11">
      <c r="A54" s="207" t="s">
        <v>181</v>
      </c>
      <c r="B54" s="208"/>
      <c r="C54" s="208"/>
      <c r="D54" s="208"/>
      <c r="E54" s="208"/>
      <c r="F54" s="208"/>
      <c r="G54" s="208"/>
      <c r="H54" s="208"/>
      <c r="I54" s="7">
        <v>45</v>
      </c>
      <c r="J54" s="10">
        <f>J51+J52-J53</f>
        <v>0</v>
      </c>
      <c r="K54" s="18">
        <f>K51+K52-K53</f>
        <v>0</v>
      </c>
    </row>
    <row r="55" spans="1:11">
      <c r="A55" s="91" t="s">
        <v>178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</row>
  </sheetData>
  <mergeCells count="54"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3:H53"/>
    <mergeCell ref="A54:H54"/>
    <mergeCell ref="A49:H49"/>
    <mergeCell ref="A50:H50"/>
    <mergeCell ref="A51:H51"/>
    <mergeCell ref="A52:H52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5"/>
  <sheetViews>
    <sheetView view="pageBreakPreview" zoomScale="110" workbookViewId="0">
      <selection activeCell="K20" sqref="K20"/>
    </sheetView>
  </sheetViews>
  <sheetFormatPr defaultColWidth="9.140625" defaultRowHeight="12.75"/>
  <cols>
    <col min="1" max="4" width="9.140625" style="98"/>
    <col min="5" max="5" width="10.28515625" style="98" bestFit="1" customWidth="1"/>
    <col min="6" max="7" width="9.140625" style="98"/>
    <col min="8" max="8" width="4.7109375" style="98" customWidth="1"/>
    <col min="9" max="9" width="9.140625" style="98"/>
    <col min="10" max="11" width="10.7109375" style="98" customWidth="1"/>
    <col min="12" max="16384" width="9.140625" style="98"/>
  </cols>
  <sheetData>
    <row r="1" spans="1:12">
      <c r="A1" s="275" t="s">
        <v>288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97"/>
    </row>
    <row r="2" spans="1:12" ht="15.75">
      <c r="A2" s="95"/>
      <c r="B2" s="96"/>
      <c r="C2" s="264" t="s">
        <v>289</v>
      </c>
      <c r="D2" s="264"/>
      <c r="E2" s="100">
        <v>42736</v>
      </c>
      <c r="F2" s="99" t="s">
        <v>254</v>
      </c>
      <c r="G2" s="265">
        <v>43100</v>
      </c>
      <c r="H2" s="266"/>
      <c r="I2" s="96"/>
      <c r="J2" s="96"/>
      <c r="K2" s="96"/>
      <c r="L2" s="101"/>
    </row>
    <row r="3" spans="1:12" ht="24" thickBot="1">
      <c r="A3" s="267" t="s">
        <v>61</v>
      </c>
      <c r="B3" s="267"/>
      <c r="C3" s="267"/>
      <c r="D3" s="267"/>
      <c r="E3" s="267"/>
      <c r="F3" s="267"/>
      <c r="G3" s="267"/>
      <c r="H3" s="267"/>
      <c r="I3" s="102" t="s">
        <v>312</v>
      </c>
      <c r="J3" s="103" t="s">
        <v>154</v>
      </c>
      <c r="K3" s="103" t="s">
        <v>155</v>
      </c>
    </row>
    <row r="4" spans="1:12">
      <c r="A4" s="268">
        <v>1</v>
      </c>
      <c r="B4" s="268"/>
      <c r="C4" s="268"/>
      <c r="D4" s="268"/>
      <c r="E4" s="268"/>
      <c r="F4" s="268"/>
      <c r="G4" s="268"/>
      <c r="H4" s="268"/>
      <c r="I4" s="105">
        <v>2</v>
      </c>
      <c r="J4" s="104" t="s">
        <v>290</v>
      </c>
      <c r="K4" s="104" t="s">
        <v>291</v>
      </c>
    </row>
    <row r="5" spans="1:12">
      <c r="A5" s="269" t="s">
        <v>292</v>
      </c>
      <c r="B5" s="270"/>
      <c r="C5" s="270"/>
      <c r="D5" s="270"/>
      <c r="E5" s="270"/>
      <c r="F5" s="270"/>
      <c r="G5" s="270"/>
      <c r="H5" s="270"/>
      <c r="I5" s="106">
        <v>1</v>
      </c>
      <c r="J5" s="107">
        <v>151933680</v>
      </c>
      <c r="K5" s="13">
        <v>203064600</v>
      </c>
    </row>
    <row r="6" spans="1:12">
      <c r="A6" s="269" t="s">
        <v>293</v>
      </c>
      <c r="B6" s="270"/>
      <c r="C6" s="270"/>
      <c r="D6" s="270"/>
      <c r="E6" s="270"/>
      <c r="F6" s="270"/>
      <c r="G6" s="270"/>
      <c r="H6" s="270"/>
      <c r="I6" s="106">
        <v>2</v>
      </c>
      <c r="J6" s="108">
        <v>12257035</v>
      </c>
      <c r="K6" s="13">
        <v>12257034.9</v>
      </c>
    </row>
    <row r="7" spans="1:12">
      <c r="A7" s="269" t="s">
        <v>294</v>
      </c>
      <c r="B7" s="270"/>
      <c r="C7" s="270"/>
      <c r="D7" s="270"/>
      <c r="E7" s="270"/>
      <c r="F7" s="270"/>
      <c r="G7" s="270"/>
      <c r="H7" s="270"/>
      <c r="I7" s="106">
        <v>3</v>
      </c>
      <c r="J7" s="108"/>
      <c r="K7" s="108"/>
    </row>
    <row r="8" spans="1:12">
      <c r="A8" s="269" t="s">
        <v>295</v>
      </c>
      <c r="B8" s="270"/>
      <c r="C8" s="270"/>
      <c r="D8" s="270"/>
      <c r="E8" s="270"/>
      <c r="F8" s="270"/>
      <c r="G8" s="270"/>
      <c r="H8" s="270"/>
      <c r="I8" s="106">
        <v>4</v>
      </c>
      <c r="J8" s="108">
        <v>9237425</v>
      </c>
      <c r="K8" s="108">
        <v>11719568.439999936</v>
      </c>
    </row>
    <row r="9" spans="1:12">
      <c r="A9" s="269" t="s">
        <v>296</v>
      </c>
      <c r="B9" s="270"/>
      <c r="C9" s="270"/>
      <c r="D9" s="270"/>
      <c r="E9" s="270"/>
      <c r="F9" s="270"/>
      <c r="G9" s="270"/>
      <c r="H9" s="270"/>
      <c r="I9" s="106">
        <v>5</v>
      </c>
      <c r="J9" s="108">
        <v>1810197</v>
      </c>
      <c r="K9" s="13">
        <v>1297126.6200000048</v>
      </c>
    </row>
    <row r="10" spans="1:12">
      <c r="A10" s="269" t="s">
        <v>297</v>
      </c>
      <c r="B10" s="270"/>
      <c r="C10" s="270"/>
      <c r="D10" s="270"/>
      <c r="E10" s="270"/>
      <c r="F10" s="270"/>
      <c r="G10" s="270"/>
      <c r="H10" s="270"/>
      <c r="I10" s="106">
        <v>6</v>
      </c>
      <c r="J10" s="108">
        <v>68471482</v>
      </c>
      <c r="K10" s="108">
        <v>67920485.689999998</v>
      </c>
    </row>
    <row r="11" spans="1:12">
      <c r="A11" s="269" t="s">
        <v>298</v>
      </c>
      <c r="B11" s="270"/>
      <c r="C11" s="270"/>
      <c r="D11" s="270"/>
      <c r="E11" s="270"/>
      <c r="F11" s="270"/>
      <c r="G11" s="270"/>
      <c r="H11" s="270"/>
      <c r="I11" s="106">
        <v>7</v>
      </c>
      <c r="J11" s="108"/>
      <c r="K11" s="108"/>
    </row>
    <row r="12" spans="1:12">
      <c r="A12" s="269" t="s">
        <v>299</v>
      </c>
      <c r="B12" s="270"/>
      <c r="C12" s="270"/>
      <c r="D12" s="270"/>
      <c r="E12" s="270"/>
      <c r="F12" s="270"/>
      <c r="G12" s="270"/>
      <c r="H12" s="270"/>
      <c r="I12" s="106">
        <v>8</v>
      </c>
      <c r="J12" s="108"/>
      <c r="K12" s="108"/>
    </row>
    <row r="13" spans="1:12">
      <c r="A13" s="269" t="s">
        <v>300</v>
      </c>
      <c r="B13" s="270"/>
      <c r="C13" s="270"/>
      <c r="D13" s="270"/>
      <c r="E13" s="270"/>
      <c r="F13" s="270"/>
      <c r="G13" s="270"/>
      <c r="H13" s="270"/>
      <c r="I13" s="106">
        <v>9</v>
      </c>
      <c r="J13" s="108"/>
      <c r="K13" s="108"/>
    </row>
    <row r="14" spans="1:12">
      <c r="A14" s="271" t="s">
        <v>301</v>
      </c>
      <c r="B14" s="272"/>
      <c r="C14" s="272"/>
      <c r="D14" s="272"/>
      <c r="E14" s="272"/>
      <c r="F14" s="272"/>
      <c r="G14" s="272"/>
      <c r="H14" s="272"/>
      <c r="I14" s="106">
        <v>10</v>
      </c>
      <c r="J14" s="109">
        <f>SUM(J5:J13)</f>
        <v>243709819</v>
      </c>
      <c r="K14" s="109">
        <f>SUM(K5:K13)</f>
        <v>296258815.64999998</v>
      </c>
    </row>
    <row r="15" spans="1:12">
      <c r="A15" s="269" t="s">
        <v>302</v>
      </c>
      <c r="B15" s="270"/>
      <c r="C15" s="270"/>
      <c r="D15" s="270"/>
      <c r="E15" s="270"/>
      <c r="F15" s="270"/>
      <c r="G15" s="270"/>
      <c r="H15" s="270"/>
      <c r="I15" s="106">
        <v>11</v>
      </c>
      <c r="J15" s="108"/>
      <c r="K15" s="108"/>
    </row>
    <row r="16" spans="1:12">
      <c r="A16" s="269" t="s">
        <v>303</v>
      </c>
      <c r="B16" s="270"/>
      <c r="C16" s="270"/>
      <c r="D16" s="270"/>
      <c r="E16" s="270"/>
      <c r="F16" s="270"/>
      <c r="G16" s="270"/>
      <c r="H16" s="270"/>
      <c r="I16" s="106">
        <v>12</v>
      </c>
      <c r="J16" s="108"/>
      <c r="K16" s="108"/>
    </row>
    <row r="17" spans="1:11">
      <c r="A17" s="269" t="s">
        <v>304</v>
      </c>
      <c r="B17" s="270"/>
      <c r="C17" s="270"/>
      <c r="D17" s="270"/>
      <c r="E17" s="270"/>
      <c r="F17" s="270"/>
      <c r="G17" s="270"/>
      <c r="H17" s="270"/>
      <c r="I17" s="106">
        <v>13</v>
      </c>
      <c r="J17" s="108"/>
      <c r="K17" s="108"/>
    </row>
    <row r="18" spans="1:11">
      <c r="A18" s="269" t="s">
        <v>305</v>
      </c>
      <c r="B18" s="270"/>
      <c r="C18" s="270"/>
      <c r="D18" s="270"/>
      <c r="E18" s="270"/>
      <c r="F18" s="270"/>
      <c r="G18" s="270"/>
      <c r="H18" s="270"/>
      <c r="I18" s="106">
        <v>14</v>
      </c>
      <c r="J18" s="108"/>
      <c r="K18" s="108"/>
    </row>
    <row r="19" spans="1:11">
      <c r="A19" s="269" t="s">
        <v>306</v>
      </c>
      <c r="B19" s="270"/>
      <c r="C19" s="270"/>
      <c r="D19" s="270"/>
      <c r="E19" s="270"/>
      <c r="F19" s="270"/>
      <c r="G19" s="270"/>
      <c r="H19" s="270"/>
      <c r="I19" s="106">
        <v>15</v>
      </c>
      <c r="J19" s="108"/>
      <c r="K19" s="108"/>
    </row>
    <row r="20" spans="1:11">
      <c r="A20" s="269" t="s">
        <v>307</v>
      </c>
      <c r="B20" s="270"/>
      <c r="C20" s="270"/>
      <c r="D20" s="270"/>
      <c r="E20" s="270"/>
      <c r="F20" s="270"/>
      <c r="G20" s="270"/>
      <c r="H20" s="270"/>
      <c r="I20" s="106">
        <v>16</v>
      </c>
      <c r="J20" s="108">
        <v>1810197</v>
      </c>
      <c r="K20" s="13">
        <v>1297126.6200000048</v>
      </c>
    </row>
    <row r="21" spans="1:11">
      <c r="A21" s="271" t="s">
        <v>308</v>
      </c>
      <c r="B21" s="272"/>
      <c r="C21" s="272"/>
      <c r="D21" s="272"/>
      <c r="E21" s="272"/>
      <c r="F21" s="272"/>
      <c r="G21" s="272"/>
      <c r="H21" s="272"/>
      <c r="I21" s="106">
        <v>17</v>
      </c>
      <c r="J21" s="110">
        <f>SUM(J15:J20)</f>
        <v>1810197</v>
      </c>
      <c r="K21" s="110">
        <f>SUM(K15:K20)</f>
        <v>1297126.6200000048</v>
      </c>
    </row>
    <row r="22" spans="1:11">
      <c r="A22" s="277"/>
      <c r="B22" s="278"/>
      <c r="C22" s="278"/>
      <c r="D22" s="278"/>
      <c r="E22" s="278"/>
      <c r="F22" s="278"/>
      <c r="G22" s="278"/>
      <c r="H22" s="278"/>
      <c r="I22" s="279"/>
      <c r="J22" s="279"/>
      <c r="K22" s="280"/>
    </row>
    <row r="23" spans="1:11">
      <c r="A23" s="281" t="s">
        <v>309</v>
      </c>
      <c r="B23" s="282"/>
      <c r="C23" s="282"/>
      <c r="D23" s="282"/>
      <c r="E23" s="282"/>
      <c r="F23" s="282"/>
      <c r="G23" s="282"/>
      <c r="H23" s="282"/>
      <c r="I23" s="111">
        <v>18</v>
      </c>
      <c r="J23" s="107"/>
      <c r="K23" s="107"/>
    </row>
    <row r="24" spans="1:11">
      <c r="A24" s="283" t="s">
        <v>310</v>
      </c>
      <c r="B24" s="284"/>
      <c r="C24" s="284"/>
      <c r="D24" s="284"/>
      <c r="E24" s="284"/>
      <c r="F24" s="284"/>
      <c r="G24" s="284"/>
      <c r="H24" s="284"/>
      <c r="I24" s="112">
        <v>19</v>
      </c>
      <c r="J24" s="125"/>
      <c r="K24" s="125"/>
    </row>
    <row r="25" spans="1:11" ht="30" customHeight="1">
      <c r="A25" s="273" t="s">
        <v>311</v>
      </c>
      <c r="B25" s="274"/>
      <c r="C25" s="274"/>
      <c r="D25" s="274"/>
      <c r="E25" s="274"/>
      <c r="F25" s="274"/>
      <c r="G25" s="274"/>
      <c r="H25" s="274"/>
      <c r="I25" s="274"/>
      <c r="J25" s="274"/>
      <c r="K25" s="274"/>
    </row>
  </sheetData>
  <protectedRanges>
    <protectedRange sqref="E2" name="Range1_1"/>
    <protectedRange sqref="G2:H2" name="Range1"/>
  </protectedRanges>
  <mergeCells count="26"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  <mergeCell ref="A12:H12"/>
    <mergeCell ref="A13:H13"/>
    <mergeCell ref="A14:H14"/>
    <mergeCell ref="A5:H5"/>
    <mergeCell ref="A6:H6"/>
    <mergeCell ref="C2:D2"/>
    <mergeCell ref="G2:H2"/>
    <mergeCell ref="A3:H3"/>
    <mergeCell ref="A4:H4"/>
    <mergeCell ref="A11:H11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K10:K13 J5:J13 K7:K8 J15:J20 K15:K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 K5 K9 K20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pozitivne ili negativne vrijednosti." sqref="K6">
      <formula1>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8"/>
  <sheetViews>
    <sheetView view="pageBreakPreview" zoomScale="110" workbookViewId="0"/>
  </sheetViews>
  <sheetFormatPr defaultRowHeight="12.75"/>
  <sheetData>
    <row r="1" spans="1:10">
      <c r="A1" s="92"/>
      <c r="B1" s="92"/>
      <c r="C1" s="92"/>
      <c r="D1" s="92"/>
      <c r="E1" s="92"/>
      <c r="F1" s="92"/>
      <c r="G1" s="92"/>
      <c r="H1" s="92"/>
      <c r="I1" s="92"/>
      <c r="J1" s="92"/>
    </row>
    <row r="2" spans="1:10" ht="15.75">
      <c r="A2" s="285" t="s">
        <v>287</v>
      </c>
      <c r="B2" s="285"/>
      <c r="C2" s="285"/>
      <c r="D2" s="285"/>
      <c r="E2" s="285"/>
      <c r="F2" s="285"/>
      <c r="G2" s="285"/>
      <c r="H2" s="285"/>
      <c r="I2" s="285"/>
      <c r="J2" s="285"/>
    </row>
    <row r="3" spans="1:10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2.75" customHeight="1">
      <c r="A4" s="286" t="s">
        <v>318</v>
      </c>
      <c r="B4" s="286"/>
      <c r="C4" s="286"/>
      <c r="D4" s="286"/>
      <c r="E4" s="286"/>
      <c r="F4" s="286"/>
      <c r="G4" s="286"/>
      <c r="H4" s="286"/>
      <c r="I4" s="286"/>
      <c r="J4" s="286"/>
    </row>
    <row r="5" spans="1:10" ht="12.75" customHeight="1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ht="12.75" customHeight="1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0" ht="12.7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</row>
    <row r="8" spans="1:10" ht="12.75" customHeight="1">
      <c r="A8" s="286"/>
      <c r="B8" s="286"/>
      <c r="C8" s="286"/>
      <c r="D8" s="286"/>
      <c r="E8" s="286"/>
      <c r="F8" s="286"/>
      <c r="G8" s="286"/>
      <c r="H8" s="286"/>
      <c r="I8" s="286"/>
      <c r="J8" s="286"/>
    </row>
    <row r="9" spans="1:10" ht="12.75" customHeight="1">
      <c r="A9" s="286"/>
      <c r="B9" s="286"/>
      <c r="C9" s="286"/>
      <c r="D9" s="286"/>
      <c r="E9" s="286"/>
      <c r="F9" s="286"/>
      <c r="G9" s="286"/>
      <c r="H9" s="286"/>
      <c r="I9" s="286"/>
      <c r="J9" s="286"/>
    </row>
    <row r="10" spans="1:10" ht="12.75" customHeight="1">
      <c r="A10" s="286"/>
      <c r="B10" s="286"/>
      <c r="C10" s="286"/>
      <c r="D10" s="286"/>
      <c r="E10" s="286"/>
      <c r="F10" s="286"/>
      <c r="G10" s="286"/>
      <c r="H10" s="286"/>
      <c r="I10" s="286"/>
      <c r="J10" s="286"/>
    </row>
    <row r="11" spans="1:10">
      <c r="A11" s="287"/>
      <c r="B11" s="287"/>
      <c r="C11" s="287"/>
      <c r="D11" s="287"/>
      <c r="E11" s="287"/>
      <c r="F11" s="287"/>
      <c r="G11" s="287"/>
      <c r="H11" s="287"/>
      <c r="I11" s="287"/>
      <c r="J11" s="287"/>
    </row>
    <row r="12" spans="1:10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0">
      <c r="A13" s="93"/>
      <c r="B13" s="93"/>
      <c r="C13" s="93"/>
      <c r="D13" s="93"/>
      <c r="E13" s="93"/>
      <c r="F13" s="93"/>
      <c r="G13" s="93"/>
      <c r="H13" s="93"/>
      <c r="I13" s="93"/>
      <c r="J13" s="93"/>
    </row>
    <row r="14" spans="1:10">
      <c r="A14" s="93"/>
      <c r="B14" s="93"/>
      <c r="C14" s="93"/>
      <c r="D14" s="93"/>
      <c r="E14" s="93"/>
      <c r="F14" s="93"/>
      <c r="G14" s="93"/>
      <c r="H14" s="93"/>
      <c r="I14" s="93"/>
      <c r="J14" s="93"/>
    </row>
    <row r="15" spans="1:10">
      <c r="A15" s="93"/>
      <c r="B15" s="93"/>
      <c r="C15" s="93"/>
      <c r="D15" s="93"/>
      <c r="E15" s="93"/>
      <c r="F15" s="93"/>
      <c r="G15" s="93"/>
      <c r="H15" s="93"/>
      <c r="I15" s="93"/>
      <c r="J15" s="93"/>
    </row>
    <row r="16" spans="1:10">
      <c r="A16" s="93"/>
      <c r="B16" s="93"/>
      <c r="C16" s="93"/>
      <c r="D16" s="93"/>
      <c r="E16" s="93"/>
      <c r="F16" s="93"/>
      <c r="G16" s="93"/>
      <c r="H16" s="93"/>
      <c r="I16" s="93"/>
      <c r="J16" s="93"/>
    </row>
    <row r="17" spans="1:10">
      <c r="A17" s="93"/>
      <c r="B17" s="93"/>
      <c r="C17" s="93"/>
      <c r="D17" s="93"/>
      <c r="E17" s="93"/>
      <c r="F17" s="93"/>
      <c r="G17" s="93"/>
      <c r="H17" s="93"/>
      <c r="I17" s="93"/>
      <c r="J17" s="93"/>
    </row>
    <row r="18" spans="1:10">
      <c r="A18" s="93"/>
      <c r="B18" s="93"/>
      <c r="C18" s="93"/>
      <c r="D18" s="93"/>
      <c r="E18" s="93"/>
      <c r="F18" s="93"/>
      <c r="G18" s="93"/>
      <c r="H18" s="93"/>
      <c r="I18" s="93"/>
      <c r="J18" s="93"/>
    </row>
    <row r="19" spans="1:10">
      <c r="A19" s="93"/>
      <c r="B19" s="93"/>
      <c r="C19" s="93"/>
      <c r="D19" s="93"/>
      <c r="E19" s="93"/>
      <c r="F19" s="93"/>
      <c r="G19" s="93"/>
      <c r="H19" s="93"/>
      <c r="I19" s="93"/>
      <c r="J19" s="93"/>
    </row>
    <row r="20" spans="1:10">
      <c r="A20" s="93"/>
      <c r="B20" s="93"/>
      <c r="C20" s="93"/>
      <c r="D20" s="93"/>
      <c r="E20" s="93"/>
      <c r="F20" s="93"/>
      <c r="G20" s="93"/>
      <c r="H20" s="93"/>
      <c r="I20" s="93"/>
      <c r="J20" s="93"/>
    </row>
    <row r="21" spans="1:10">
      <c r="A21" s="93"/>
      <c r="B21" s="93"/>
      <c r="C21" s="93"/>
      <c r="D21" s="93"/>
      <c r="E21" s="93"/>
      <c r="F21" s="93"/>
      <c r="G21" s="93"/>
      <c r="H21" s="93"/>
      <c r="I21" s="93"/>
      <c r="J21" s="93"/>
    </row>
    <row r="22" spans="1:10">
      <c r="A22" s="93"/>
      <c r="B22" s="93"/>
      <c r="C22" s="93"/>
      <c r="D22" s="93"/>
      <c r="E22" s="93"/>
      <c r="F22" s="93"/>
      <c r="G22" s="93"/>
      <c r="H22" s="93"/>
      <c r="I22" s="93"/>
      <c r="J22" s="93"/>
    </row>
    <row r="23" spans="1:10">
      <c r="A23" s="93"/>
      <c r="B23" s="93"/>
      <c r="C23" s="93"/>
      <c r="D23" s="93"/>
      <c r="E23" s="93"/>
      <c r="F23" s="93"/>
      <c r="G23" s="93"/>
      <c r="H23" s="93"/>
      <c r="I23" s="93"/>
      <c r="J23" s="93"/>
    </row>
    <row r="24" spans="1:10">
      <c r="A24" s="93"/>
      <c r="B24" s="93"/>
      <c r="C24" s="93"/>
      <c r="D24" s="93"/>
      <c r="E24" s="93"/>
      <c r="F24" s="93"/>
      <c r="G24" s="93"/>
      <c r="H24" s="93"/>
      <c r="I24" s="93"/>
      <c r="J24" s="93"/>
    </row>
    <row r="25" spans="1:10">
      <c r="A25" s="93"/>
      <c r="B25" s="93"/>
      <c r="C25" s="93"/>
      <c r="D25" s="93"/>
      <c r="E25" s="93"/>
      <c r="F25" s="93"/>
      <c r="G25" s="93"/>
      <c r="H25" s="93"/>
      <c r="I25" s="93"/>
      <c r="J25" s="93"/>
    </row>
    <row r="26" spans="1:10" ht="15">
      <c r="A26" s="93"/>
      <c r="B26" s="93"/>
      <c r="C26" s="93"/>
      <c r="D26" s="93"/>
      <c r="E26" s="93"/>
      <c r="F26" s="93"/>
      <c r="G26" s="93"/>
      <c r="H26" s="93"/>
      <c r="I26" s="94"/>
      <c r="J26" s="93"/>
    </row>
    <row r="27" spans="1:10">
      <c r="A27" s="93"/>
      <c r="B27" s="93"/>
      <c r="C27" s="93"/>
      <c r="D27" s="93"/>
      <c r="E27" s="93"/>
      <c r="F27" s="93"/>
      <c r="G27" s="93"/>
      <c r="H27" s="93"/>
      <c r="I27" s="93"/>
      <c r="J27" s="93"/>
    </row>
    <row r="28" spans="1:10">
      <c r="A28" s="93"/>
      <c r="B28" s="93"/>
      <c r="C28" s="93"/>
      <c r="D28" s="93"/>
      <c r="E28" s="93"/>
      <c r="F28" s="93"/>
      <c r="G28" s="93"/>
      <c r="H28" s="93"/>
      <c r="I28" s="93"/>
      <c r="J28" s="93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Zrinka Kolarec</cp:lastModifiedBy>
  <cp:lastPrinted>2016-04-26T13:26:40Z</cp:lastPrinted>
  <dcterms:created xsi:type="dcterms:W3CDTF">2008-10-17T11:51:54Z</dcterms:created>
  <dcterms:modified xsi:type="dcterms:W3CDTF">2018-04-26T09:22:51Z</dcterms:modified>
</cp:coreProperties>
</file>