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Konsolidacija\21 - 31.12.2019\"/>
    </mc:Choice>
  </mc:AlternateContent>
  <bookViews>
    <workbookView xWindow="0" yWindow="0" windowWidth="12720" windowHeight="3048"/>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9" i="21" s="1"/>
  <c r="H51" i="21" s="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4" i="18" l="1"/>
  <c r="W61" i="22"/>
  <c r="I47" i="21"/>
  <c r="I34" i="21"/>
  <c r="I55" i="20"/>
  <c r="I24" i="20"/>
  <c r="I27" i="20" s="1"/>
  <c r="K60" i="19"/>
  <c r="J60" i="19"/>
  <c r="K14" i="19"/>
  <c r="K61" i="19" s="1"/>
  <c r="I14" i="19"/>
  <c r="I61" i="19" s="1"/>
  <c r="I62" i="19" s="1"/>
  <c r="I68" i="19" s="1"/>
  <c r="H61" i="19"/>
  <c r="I75" i="18"/>
  <c r="I131" i="18"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K63" i="19"/>
  <c r="K64" i="19"/>
  <c r="I72" i="18"/>
  <c r="I49" i="21"/>
  <c r="I51" i="21" s="1"/>
  <c r="I57" i="20"/>
  <c r="I59" i="20" s="1"/>
  <c r="H64" i="19"/>
  <c r="I67" i="19"/>
  <c r="I66" i="19"/>
  <c r="I63" i="19"/>
  <c r="I64" i="19"/>
  <c r="H62" i="19"/>
  <c r="H66" i="19" s="1"/>
  <c r="H63" i="19"/>
  <c r="J62" i="19"/>
  <c r="J66" i="19" s="1"/>
  <c r="J64" i="19"/>
  <c r="K66" i="19" l="1"/>
  <c r="K68" i="19"/>
  <c r="H67" i="19"/>
  <c r="H68" i="19"/>
  <c r="J67" i="19"/>
  <c r="J68" i="19"/>
</calcChain>
</file>

<file path=xl/sharedStrings.xml><?xml version="1.0" encoding="utf-8"?>
<sst xmlns="http://schemas.openxmlformats.org/spreadsheetml/2006/main" count="518" uniqueCount="450">
  <si>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</si>
  <si>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</si>
  <si>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</si>
  <si>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</si>
  <si>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</si>
  <si>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</si>
  <si>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</si>
  <si>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</si>
  <si>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</si>
  <si>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</si>
  <si>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</si>
  <si>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</si>
  <si>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</si>
  <si>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</si>
  <si>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</si>
  <si>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</si>
  <si>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</si>
  <si>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</si>
  <si>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</si>
  <si>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</si>
  <si>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</si>
  <si>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</si>
  <si>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</si>
  <si>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</si>
  <si>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</si>
  <si>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</si>
  <si>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</si>
  <si>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</si>
  <si>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</si>
  <si>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</si>
  <si>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</si>
  <si>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</si>
  <si>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</si>
  <si>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</si>
  <si>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</si>
  <si>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</si>
  <si>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</si>
  <si>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</si>
  <si>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</si>
  <si>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</si>
  <si>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</si>
  <si>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</si>
  <si>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</si>
  <si>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</si>
  <si>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</si>
  <si>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</si>
  <si>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</si>
  <si>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</si>
  <si>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</si>
  <si>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</si>
  <si>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</si>
  <si>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</si>
  <si>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</si>
  <si>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</si>
  <si>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</si>
  <si>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</si>
  <si>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</si>
  <si>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</si>
  <si>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</si>
  <si>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</si>
  <si>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</si>
  <si>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</si>
  <si>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</si>
  <si>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</si>
  <si>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</si>
  <si>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</si>
  <si>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</si>
  <si>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</si>
  <si>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</si>
  <si>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</si>
  <si>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</si>
  <si>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</si>
  <si>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</si>
  <si>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</si>
  <si>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</si>
  <si>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</si>
  <si>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</si>
  <si>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</si>
  <si>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</si>
  <si>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</si>
  <si>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</si>
  <si>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</si>
  <si>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</si>
  <si>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</si>
  <si>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</si>
  <si>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</si>
  <si>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</si>
  <si>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</si>
  <si>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</si>
  <si>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</si>
  <si>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</si>
  <si>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</si>
  <si>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</si>
  <si>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</si>
  <si>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</si>
  <si>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</si>
  <si>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</si>
  <si>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</si>
  <si>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</si>
  <si>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</si>
  <si>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</si>
  <si>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</si>
  <si>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</si>
  <si>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</si>
  <si>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</si>
  <si>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</si>
  <si>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</si>
  <si>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</si>
  <si>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</si>
  <si>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</si>
  <si>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</si>
  <si>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</si>
  <si>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</si>
  <si>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</si>
  <si>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</si>
  <si>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</si>
  <si>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</si>
  <si>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</si>
  <si>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</si>
  <si>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</si>
  <si>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</si>
  <si>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</si>
  <si>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</si>
  <si>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</si>
  <si>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</si>
  <si>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</si>
  <si>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</si>
  <si>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</si>
  <si>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</si>
  <si>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</si>
  <si>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</si>
  <si>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</si>
  <si>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</si>
  <si>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</si>
  <si>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</si>
  <si>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</si>
  <si>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</si>
  <si>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</si>
  <si>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</si>
  <si>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</si>
  <si>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</si>
  <si>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</si>
  <si>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</si>
  <si>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</si>
  <si>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</si>
  <si>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</si>
  <si>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</si>
  <si>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</si>
  <si>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</si>
  <si>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</si>
  <si>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</si>
  <si>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</si>
  <si>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</si>
  <si>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</si>
  <si>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</si>
  <si>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</si>
  <si>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</si>
  <si>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</si>
  <si>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</si>
  <si>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</si>
  <si>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</si>
  <si>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</si>
  <si>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</si>
  <si>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</si>
  <si>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</si>
  <si>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</si>
  <si>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</si>
  <si>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</si>
  <si>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</si>
  <si>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</si>
  <si>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</si>
  <si>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</si>
  <si>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</si>
  <si>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</si>
  <si>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</si>
  <si>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</si>
  <si>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</si>
  <si>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</si>
  <si>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</si>
  <si>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</si>
  <si>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</si>
  <si>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</si>
  <si>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</si>
  <si>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</si>
  <si>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</si>
  <si>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</si>
  <si>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</si>
  <si>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</si>
  <si>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</si>
  <si>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</si>
  <si>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</si>
  <si>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</si>
  <si>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</si>
  <si>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</si>
  <si>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</si>
  <si>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</si>
  <si>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</si>
  <si>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</si>
  <si>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</si>
  <si>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</si>
  <si>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</si>
  <si>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</si>
  <si>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</si>
  <si>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</si>
  <si>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</si>
  <si>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</si>
  <si>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</si>
  <si>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</si>
  <si>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</si>
  <si>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</si>
  <si>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</si>
  <si>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</si>
  <si>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</si>
  <si>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</si>
  <si>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</si>
  <si>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</si>
  <si>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</si>
  <si>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</si>
  <si>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</si>
  <si>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</si>
  <si>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</si>
  <si>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</si>
  <si>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</si>
  <si>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</si>
  <si>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</si>
  <si>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</si>
  <si>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</si>
  <si>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</si>
  <si>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</si>
  <si>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</si>
  <si>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</si>
  <si>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</si>
  <si>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</si>
  <si>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</si>
  <si>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</si>
  <si>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</si>
  <si>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</si>
  <si>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</si>
  <si>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</si>
  <si>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</si>
  <si>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</si>
  <si>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</si>
  <si>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</si>
  <si>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</si>
  <si>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</si>
  <si>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</si>
  <si>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</si>
  <si>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</si>
  <si>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</si>
  <si>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</si>
  <si>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</si>
  <si>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</si>
  <si>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</si>
  <si>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</si>
  <si>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</si>
  <si>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</si>
  <si>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</si>
  <si>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</si>
  <si>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</si>
  <si>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</si>
  <si>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</si>
  <si>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</si>
  <si>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</si>
  <si>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</si>
  <si>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</si>
  <si>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</si>
  <si>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</si>
  <si>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</si>
  <si>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</si>
  <si>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</si>
  <si>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</si>
  <si>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</si>
  <si>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</si>
  <si>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</si>
  <si>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</si>
  <si>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</si>
  <si>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</si>
  <si>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</si>
  <si>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</si>
  <si>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</si>
  <si>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</si>
  <si>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</si>
  <si>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</si>
  <si>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</si>
  <si>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</si>
  <si>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</si>
  <si>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</si>
  <si>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</si>
  <si>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</si>
  <si>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</si>
  <si>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</si>
  <si>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</si>
  <si>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</si>
  <si>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</si>
  <si>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</si>
  <si>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</si>
  <si>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</si>
  <si>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</si>
  <si>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</si>
  <si>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</si>
  <si>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</si>
  <si>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</si>
  <si>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</si>
  <si>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</si>
  <si>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</si>
  <si>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</si>
  <si>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</si>
  <si>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</si>
  <si>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</si>
  <si>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</si>
  <si>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</si>
  <si>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</si>
  <si>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</si>
  <si>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</si>
  <si>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</si>
  <si>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</si>
  <si>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</si>
  <si>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</si>
  <si>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</si>
  <si>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</si>
  <si>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</si>
  <si>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</si>
  <si>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</si>
  <si>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</si>
  <si>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</si>
  <si>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</si>
  <si>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</si>
  <si>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</si>
  <si>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</si>
  <si>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</si>
  <si>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</si>
  <si>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</si>
  <si>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</si>
  <si>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</si>
  <si>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</si>
  <si>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</si>
  <si>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</si>
  <si>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</si>
  <si>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</si>
  <si>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</si>
  <si>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</si>
  <si>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</si>
  <si>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</si>
  <si>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</si>
  <si>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</si>
  <si>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</si>
  <si>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</si>
  <si>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</si>
  <si>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</si>
  <si>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</si>
  <si>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</si>
  <si>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</si>
  <si>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</si>
  <si>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</si>
  <si>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</si>
  <si>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</si>
  <si>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</si>
  <si>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</si>
  <si>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</si>
  <si>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</si>
  <si>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</si>
  <si>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</si>
  <si>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</si>
  <si>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</si>
  <si>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</si>
  <si>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</si>
  <si>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</si>
  <si>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</si>
  <si>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</si>
  <si>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</si>
  <si>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</si>
  <si>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</si>
  <si>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</si>
  <si>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</si>
  <si>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</si>
  <si>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</si>
  <si>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</si>
  <si>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</si>
  <si>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</si>
  <si>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</si>
  <si>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</si>
  <si>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</si>
  <si>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</si>
  <si>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</si>
  <si>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</si>
  <si>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</si>
  <si>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</si>
  <si>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</si>
  <si>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</si>
  <si>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</si>
  <si>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</si>
  <si>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</si>
  <si>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</si>
  <si>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</si>
  <si>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</si>
  <si>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</si>
  <si>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</si>
  <si>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</si>
  <si>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</si>
  <si>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</si>
  <si>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</si>
  <si>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</si>
  <si>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</si>
  <si>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</si>
  <si>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</si>
  <si>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</si>
  <si>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</si>
  <si>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</si>
  <si>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</si>
  <si>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</si>
  <si>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</si>
  <si>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</si>
  <si>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</si>
  <si>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</si>
  <si>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</si>
  <si>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</si>
  <si>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</si>
  <si>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</si>
  <si>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</si>
  <si>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</si>
  <si>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</si>
  <si>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</si>
  <si>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</si>
  <si>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</si>
  <si>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</si>
  <si>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</si>
  <si>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</si>
  <si>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</si>
  <si>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</si>
  <si>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</si>
  <si>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</si>
  <si>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</si>
  <si>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</si>
  <si>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</si>
  <si>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</si>
  <si>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</si>
  <si>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</si>
  <si>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</si>
  <si>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</si>
  <si>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</si>
  <si>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</si>
  <si>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</si>
  <si>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www.duro-dakovic.com</t>
  </si>
  <si>
    <t>Posavac, Slaven</t>
  </si>
  <si>
    <t>035/446 256</t>
  </si>
  <si>
    <t>Obveznik: ĐURO ĐAKOVIĆ Grupa d.d.</t>
  </si>
  <si>
    <t xml:space="preserve">BILJEŠKE UZ FINANCIJSKE IZVJEŠTAJE - TFI
(sastavljaju se za tromjesečna izvještajna razdoblja)
Naziv izdavatelja: ĐURO ĐAKOVIĆ Grupa d.d.
OIB: 58828286397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</si>
  <si>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stanje na dan 31.12.2019 </t>
  </si>
  <si>
    <t>u razdoblju 01.01.2019 do 31.12.2019</t>
  </si>
  <si>
    <t>Deloitte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</si>
</sst>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37" workbookViewId="0">
      <selection activeCell="C59" sqref="C59:F59"/>
    </sheetView>
  </sheetViews>
  <sheetFormatPr defaultColWidth="9.109375" defaultRowHeight="14.4"/>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c r="A1" s="178" t="s">
        <v>391</v>
      </c>
      <c r="B1" s="179"/>
      <c r="C1" s="179"/>
      <c r="D1" s="71"/>
      <c r="E1" s="71"/>
      <c r="F1" s="71"/>
      <c r="G1" s="71"/>
      <c r="H1" s="71"/>
      <c r="I1" s="71"/>
      <c r="J1" s="72"/>
    </row>
    <row r="2" spans="1:20" ht="14.4" customHeight="1">
      <c r="A2" s="180" t="s">
        <v>407</v>
      </c>
      <c r="B2" s="181"/>
      <c r="C2" s="181"/>
      <c r="D2" s="181"/>
      <c r="E2" s="181"/>
      <c r="F2" s="181"/>
      <c r="G2" s="181"/>
      <c r="H2" s="181"/>
      <c r="I2" s="181"/>
      <c r="J2" s="182"/>
      <c r="N2" s="123">
        <v>1</v>
      </c>
    </row>
    <row r="3" spans="1:20">
      <c r="A3" s="74"/>
      <c r="B3" s="75"/>
      <c r="C3" s="75"/>
      <c r="D3" s="75"/>
      <c r="E3" s="75"/>
      <c r="F3" s="75"/>
      <c r="G3" s="75"/>
      <c r="H3" s="75"/>
      <c r="I3" s="75"/>
      <c r="J3" s="76"/>
      <c r="N3" s="123">
        <v>2</v>
      </c>
    </row>
    <row r="4" spans="1:20" ht="33.6" customHeight="1">
      <c r="A4" s="183" t="s">
        <v>392</v>
      </c>
      <c r="B4" s="184"/>
      <c r="C4" s="184"/>
      <c r="D4" s="184"/>
      <c r="E4" s="185">
        <v>43466</v>
      </c>
      <c r="F4" s="186"/>
      <c r="G4" s="77" t="s">
        <v>0</v>
      </c>
      <c r="H4" s="185">
        <v>43830</v>
      </c>
      <c r="I4" s="186"/>
      <c r="J4" s="78"/>
      <c r="N4" s="123">
        <v>3</v>
      </c>
    </row>
    <row r="5" spans="1:20" s="79" customFormat="1" ht="10.199999999999999" customHeight="1">
      <c r="A5" s="187"/>
      <c r="B5" s="188"/>
      <c r="C5" s="188"/>
      <c r="D5" s="188"/>
      <c r="E5" s="188"/>
      <c r="F5" s="188"/>
      <c r="G5" s="188"/>
      <c r="H5" s="188"/>
      <c r="I5" s="188"/>
      <c r="J5" s="189"/>
      <c r="N5" s="124">
        <v>4</v>
      </c>
    </row>
    <row r="6" spans="1:20" ht="20.399999999999999" customHeight="1">
      <c r="A6" s="80"/>
      <c r="B6" s="81" t="s">
        <v>412</v>
      </c>
      <c r="C6" s="82"/>
      <c r="D6" s="82"/>
      <c r="E6" s="88">
        <v>2019</v>
      </c>
      <c r="F6" s="83"/>
      <c r="G6" s="77"/>
      <c r="H6" s="83"/>
      <c r="I6" s="84"/>
      <c r="J6" s="85"/>
    </row>
    <row r="7" spans="1:20" s="87" customFormat="1" ht="10.95" customHeight="1">
      <c r="A7" s="80"/>
      <c r="B7" s="82"/>
      <c r="C7" s="82"/>
      <c r="D7" s="82"/>
      <c r="E7" s="86"/>
      <c r="F7" s="86"/>
      <c r="G7" s="77"/>
      <c r="H7" s="83"/>
      <c r="I7" s="84"/>
      <c r="J7" s="85"/>
      <c r="K7" s="126"/>
      <c r="L7" s="126"/>
      <c r="M7" s="126"/>
      <c r="N7" s="127"/>
      <c r="O7" s="126"/>
      <c r="P7" s="126"/>
      <c r="Q7" s="126"/>
      <c r="R7" s="126"/>
      <c r="S7" s="126"/>
      <c r="T7" s="126"/>
    </row>
    <row r="8" spans="1:20" ht="20.399999999999999" customHeight="1">
      <c r="A8" s="80"/>
      <c r="B8" s="81" t="s">
        <v>413</v>
      </c>
      <c r="C8" s="82"/>
      <c r="D8" s="82"/>
      <c r="E8" s="88">
        <v>4</v>
      </c>
      <c r="F8" s="83"/>
      <c r="G8" s="77"/>
      <c r="H8" s="83"/>
      <c r="I8" s="84"/>
      <c r="J8" s="85"/>
    </row>
    <row r="9" spans="1:20" s="87" customFormat="1" ht="10.95" customHeight="1">
      <c r="A9" s="80"/>
      <c r="B9" s="82"/>
      <c r="C9" s="82"/>
      <c r="D9" s="82"/>
      <c r="E9" s="86"/>
      <c r="F9" s="86"/>
      <c r="G9" s="77"/>
      <c r="H9" s="86"/>
      <c r="I9" s="89"/>
      <c r="J9" s="85"/>
      <c r="K9" s="126"/>
      <c r="L9" s="126"/>
      <c r="M9" s="126"/>
      <c r="N9" s="127"/>
      <c r="O9" s="126"/>
      <c r="P9" s="126"/>
      <c r="Q9" s="126"/>
      <c r="R9" s="126"/>
      <c r="S9" s="126"/>
      <c r="T9" s="126"/>
    </row>
    <row r="10" spans="1:20" ht="37.950000000000003" customHeight="1">
      <c r="A10" s="174" t="s">
        <v>414</v>
      </c>
      <c r="B10" s="175"/>
      <c r="C10" s="175"/>
      <c r="D10" s="175"/>
      <c r="E10" s="175"/>
      <c r="F10" s="175"/>
      <c r="G10" s="175"/>
      <c r="H10" s="175"/>
      <c r="I10" s="175"/>
      <c r="J10" s="90"/>
    </row>
    <row r="11" spans="1:20" ht="24.6" customHeight="1">
      <c r="A11" s="160" t="s">
        <v>393</v>
      </c>
      <c r="B11" s="176"/>
      <c r="C11" s="166" t="s">
        <v>432</v>
      </c>
      <c r="D11" s="167"/>
      <c r="E11" s="91"/>
      <c r="F11" s="129" t="s">
        <v>415</v>
      </c>
      <c r="G11" s="170"/>
      <c r="H11" s="148" t="s">
        <v>433</v>
      </c>
      <c r="I11" s="149"/>
      <c r="J11" s="92"/>
    </row>
    <row r="12" spans="1:20" ht="14.4" customHeight="1">
      <c r="A12" s="93"/>
      <c r="B12" s="94"/>
      <c r="C12" s="94"/>
      <c r="D12" s="94"/>
      <c r="E12" s="177"/>
      <c r="F12" s="177"/>
      <c r="G12" s="177"/>
      <c r="H12" s="177"/>
      <c r="I12" s="95"/>
      <c r="J12" s="92"/>
    </row>
    <row r="13" spans="1:20" ht="21" customHeight="1">
      <c r="A13" s="128" t="s">
        <v>408</v>
      </c>
      <c r="B13" s="170"/>
      <c r="C13" s="190" t="s">
        <v>434</v>
      </c>
      <c r="D13" s="191"/>
      <c r="E13" s="192"/>
      <c r="F13" s="177"/>
      <c r="G13" s="177"/>
      <c r="H13" s="177"/>
      <c r="I13" s="95"/>
      <c r="J13" s="92"/>
    </row>
    <row r="14" spans="1:20" ht="10.95" customHeight="1">
      <c r="A14" s="91"/>
      <c r="B14" s="95"/>
      <c r="C14" s="94"/>
      <c r="D14" s="94"/>
      <c r="E14" s="135"/>
      <c r="F14" s="135"/>
      <c r="G14" s="135"/>
      <c r="H14" s="135"/>
      <c r="I14" s="94"/>
      <c r="J14" s="96"/>
    </row>
    <row r="15" spans="1:20" ht="22.95" customHeight="1">
      <c r="A15" s="128" t="s">
        <v>394</v>
      </c>
      <c r="B15" s="170"/>
      <c r="C15" s="166" t="s">
        <v>435</v>
      </c>
      <c r="D15" s="167"/>
      <c r="E15" s="171"/>
      <c r="F15" s="162"/>
      <c r="G15" s="97" t="s">
        <v>416</v>
      </c>
      <c r="H15" s="172" t="s">
        <v>436</v>
      </c>
      <c r="I15" s="173"/>
      <c r="J15" s="98"/>
    </row>
    <row r="16" spans="1:20" ht="10.95" customHeight="1">
      <c r="A16" s="91"/>
      <c r="B16" s="95"/>
      <c r="C16" s="94"/>
      <c r="D16" s="94"/>
      <c r="E16" s="135"/>
      <c r="F16" s="135"/>
      <c r="G16" s="135"/>
      <c r="H16" s="135"/>
      <c r="I16" s="94"/>
      <c r="J16" s="96"/>
    </row>
    <row r="17" spans="1:10" ht="22.95" customHeight="1">
      <c r="A17" s="99"/>
      <c r="B17" s="97" t="s">
        <v>417</v>
      </c>
      <c r="C17" s="166" t="s">
        <v>437</v>
      </c>
      <c r="D17" s="167"/>
      <c r="E17" s="100"/>
      <c r="F17" s="100"/>
      <c r="G17" s="100"/>
      <c r="H17" s="100"/>
      <c r="I17" s="100"/>
      <c r="J17" s="98"/>
    </row>
    <row r="18" spans="1:10">
      <c r="A18" s="168"/>
      <c r="B18" s="169"/>
      <c r="C18" s="135"/>
      <c r="D18" s="135"/>
      <c r="E18" s="135"/>
      <c r="F18" s="135"/>
      <c r="G18" s="135"/>
      <c r="H18" s="135"/>
      <c r="I18" s="94"/>
      <c r="J18" s="96"/>
    </row>
    <row r="19" spans="1:10">
      <c r="A19" s="160" t="s">
        <v>395</v>
      </c>
      <c r="B19" s="161"/>
      <c r="C19" s="139" t="s">
        <v>438</v>
      </c>
      <c r="D19" s="140"/>
      <c r="E19" s="140"/>
      <c r="F19" s="140"/>
      <c r="G19" s="140"/>
      <c r="H19" s="140"/>
      <c r="I19" s="140"/>
      <c r="J19" s="141"/>
    </row>
    <row r="20" spans="1:10">
      <c r="A20" s="93"/>
      <c r="B20" s="94"/>
      <c r="C20" s="101"/>
      <c r="D20" s="94"/>
      <c r="E20" s="135"/>
      <c r="F20" s="135"/>
      <c r="G20" s="135"/>
      <c r="H20" s="135"/>
      <c r="I20" s="94"/>
      <c r="J20" s="96"/>
    </row>
    <row r="21" spans="1:10">
      <c r="A21" s="160" t="s">
        <v>396</v>
      </c>
      <c r="B21" s="161"/>
      <c r="C21" s="148">
        <v>35000</v>
      </c>
      <c r="D21" s="149"/>
      <c r="E21" s="135"/>
      <c r="F21" s="135"/>
      <c r="G21" s="139" t="s">
        <v>439</v>
      </c>
      <c r="H21" s="140"/>
      <c r="I21" s="140"/>
      <c r="J21" s="141"/>
    </row>
    <row r="22" spans="1:10">
      <c r="A22" s="93"/>
      <c r="B22" s="94"/>
      <c r="C22" s="94"/>
      <c r="D22" s="94"/>
      <c r="E22" s="135"/>
      <c r="F22" s="135"/>
      <c r="G22" s="135"/>
      <c r="H22" s="135"/>
      <c r="I22" s="94"/>
      <c r="J22" s="96"/>
    </row>
    <row r="23" spans="1:10">
      <c r="A23" s="160" t="s">
        <v>397</v>
      </c>
      <c r="B23" s="161"/>
      <c r="C23" s="139" t="s">
        <v>440</v>
      </c>
      <c r="D23" s="140"/>
      <c r="E23" s="140"/>
      <c r="F23" s="140"/>
      <c r="G23" s="140"/>
      <c r="H23" s="140"/>
      <c r="I23" s="140"/>
      <c r="J23" s="141"/>
    </row>
    <row r="24" spans="1:10">
      <c r="A24" s="93"/>
      <c r="B24" s="94"/>
      <c r="C24" s="94"/>
      <c r="D24" s="94"/>
      <c r="E24" s="135"/>
      <c r="F24" s="135"/>
      <c r="G24" s="135"/>
      <c r="H24" s="135"/>
      <c r="I24" s="94"/>
      <c r="J24" s="96"/>
    </row>
    <row r="25" spans="1:10">
      <c r="A25" s="160" t="s">
        <v>398</v>
      </c>
      <c r="B25" s="161"/>
      <c r="C25" s="163" t="s">
        <v>441</v>
      </c>
      <c r="D25" s="164"/>
      <c r="E25" s="164"/>
      <c r="F25" s="164"/>
      <c r="G25" s="164"/>
      <c r="H25" s="164"/>
      <c r="I25" s="164"/>
      <c r="J25" s="165"/>
    </row>
    <row r="26" spans="1:10">
      <c r="A26" s="93"/>
      <c r="B26" s="94"/>
      <c r="C26" s="101"/>
      <c r="D26" s="94"/>
      <c r="E26" s="135"/>
      <c r="F26" s="135"/>
      <c r="G26" s="135"/>
      <c r="H26" s="135"/>
      <c r="I26" s="94"/>
      <c r="J26" s="96"/>
    </row>
    <row r="27" spans="1:10">
      <c r="A27" s="160" t="s">
        <v>399</v>
      </c>
      <c r="B27" s="161"/>
      <c r="C27" s="163" t="s">
        <v>442</v>
      </c>
      <c r="D27" s="164"/>
      <c r="E27" s="164"/>
      <c r="F27" s="164"/>
      <c r="G27" s="164"/>
      <c r="H27" s="164"/>
      <c r="I27" s="164"/>
      <c r="J27" s="165"/>
    </row>
    <row r="28" spans="1:10" ht="13.95" customHeight="1">
      <c r="A28" s="93"/>
      <c r="B28" s="94"/>
      <c r="C28" s="101"/>
      <c r="D28" s="94"/>
      <c r="E28" s="135"/>
      <c r="F28" s="135"/>
      <c r="G28" s="135"/>
      <c r="H28" s="135"/>
      <c r="I28" s="94"/>
      <c r="J28" s="96"/>
    </row>
    <row r="29" spans="1:10" ht="22.95" customHeight="1">
      <c r="A29" s="128" t="s">
        <v>409</v>
      </c>
      <c r="B29" s="161"/>
      <c r="C29" s="102">
        <v>21</v>
      </c>
      <c r="D29" s="103"/>
      <c r="E29" s="142"/>
      <c r="F29" s="142"/>
      <c r="G29" s="142"/>
      <c r="H29" s="142"/>
      <c r="I29" s="104"/>
      <c r="J29" s="105"/>
    </row>
    <row r="30" spans="1:10">
      <c r="A30" s="93"/>
      <c r="B30" s="94"/>
      <c r="C30" s="94"/>
      <c r="D30" s="94"/>
      <c r="E30" s="135"/>
      <c r="F30" s="135"/>
      <c r="G30" s="135"/>
      <c r="H30" s="135"/>
      <c r="I30" s="104"/>
      <c r="J30" s="105"/>
    </row>
    <row r="31" spans="1:10">
      <c r="A31" s="160" t="s">
        <v>400</v>
      </c>
      <c r="B31" s="161"/>
      <c r="C31" s="118" t="s">
        <v>419</v>
      </c>
      <c r="D31" s="159" t="s">
        <v>418</v>
      </c>
      <c r="E31" s="146"/>
      <c r="F31" s="146"/>
      <c r="G31" s="146"/>
      <c r="H31" s="106"/>
      <c r="I31" s="107" t="s">
        <v>419</v>
      </c>
      <c r="J31" s="108" t="s">
        <v>420</v>
      </c>
    </row>
    <row r="32" spans="1:10">
      <c r="A32" s="160"/>
      <c r="B32" s="161"/>
      <c r="C32" s="109"/>
      <c r="D32" s="77"/>
      <c r="E32" s="162"/>
      <c r="F32" s="162"/>
      <c r="G32" s="162"/>
      <c r="H32" s="162"/>
      <c r="I32" s="104"/>
      <c r="J32" s="105"/>
    </row>
    <row r="33" spans="1:10">
      <c r="A33" s="160" t="s">
        <v>410</v>
      </c>
      <c r="B33" s="161"/>
      <c r="C33" s="102" t="s">
        <v>422</v>
      </c>
      <c r="D33" s="159" t="s">
        <v>421</v>
      </c>
      <c r="E33" s="146"/>
      <c r="F33" s="146"/>
      <c r="G33" s="146"/>
      <c r="H33" s="100"/>
      <c r="I33" s="107" t="s">
        <v>422</v>
      </c>
      <c r="J33" s="108" t="s">
        <v>423</v>
      </c>
    </row>
    <row r="34" spans="1:10">
      <c r="A34" s="93"/>
      <c r="B34" s="94"/>
      <c r="C34" s="94"/>
      <c r="D34" s="94"/>
      <c r="E34" s="135"/>
      <c r="F34" s="135"/>
      <c r="G34" s="135"/>
      <c r="H34" s="135"/>
      <c r="I34" s="94"/>
      <c r="J34" s="96"/>
    </row>
    <row r="35" spans="1:10">
      <c r="A35" s="159" t="s">
        <v>411</v>
      </c>
      <c r="B35" s="146"/>
      <c r="C35" s="146"/>
      <c r="D35" s="146"/>
      <c r="E35" s="146" t="s">
        <v>401</v>
      </c>
      <c r="F35" s="146"/>
      <c r="G35" s="146"/>
      <c r="H35" s="146"/>
      <c r="I35" s="146"/>
      <c r="J35" s="110" t="s">
        <v>402</v>
      </c>
    </row>
    <row r="36" spans="1:10">
      <c r="A36" s="93"/>
      <c r="B36" s="94"/>
      <c r="C36" s="94"/>
      <c r="D36" s="94"/>
      <c r="E36" s="135"/>
      <c r="F36" s="135"/>
      <c r="G36" s="135"/>
      <c r="H36" s="135"/>
      <c r="I36" s="94"/>
      <c r="J36" s="105"/>
    </row>
    <row r="37" spans="1:10">
      <c r="A37" s="154"/>
      <c r="B37" s="155"/>
      <c r="C37" s="155"/>
      <c r="D37" s="155"/>
      <c r="E37" s="154"/>
      <c r="F37" s="155"/>
      <c r="G37" s="155"/>
      <c r="H37" s="155"/>
      <c r="I37" s="156"/>
      <c r="J37" s="111"/>
    </row>
    <row r="38" spans="1:10">
      <c r="A38" s="93"/>
      <c r="B38" s="94"/>
      <c r="C38" s="101"/>
      <c r="D38" s="158"/>
      <c r="E38" s="158"/>
      <c r="F38" s="158"/>
      <c r="G38" s="158"/>
      <c r="H38" s="158"/>
      <c r="I38" s="158"/>
      <c r="J38" s="96"/>
    </row>
    <row r="39" spans="1:10">
      <c r="A39" s="154"/>
      <c r="B39" s="155"/>
      <c r="C39" s="155"/>
      <c r="D39" s="156"/>
      <c r="E39" s="154"/>
      <c r="F39" s="155"/>
      <c r="G39" s="155"/>
      <c r="H39" s="155"/>
      <c r="I39" s="156"/>
      <c r="J39" s="102"/>
    </row>
    <row r="40" spans="1:10">
      <c r="A40" s="93"/>
      <c r="B40" s="94"/>
      <c r="C40" s="101"/>
      <c r="D40" s="112"/>
      <c r="E40" s="158"/>
      <c r="F40" s="158"/>
      <c r="G40" s="158"/>
      <c r="H40" s="158"/>
      <c r="I40" s="95"/>
      <c r="J40" s="96"/>
    </row>
    <row r="41" spans="1:10">
      <c r="A41" s="154"/>
      <c r="B41" s="155"/>
      <c r="C41" s="155"/>
      <c r="D41" s="156"/>
      <c r="E41" s="154"/>
      <c r="F41" s="155"/>
      <c r="G41" s="155"/>
      <c r="H41" s="155"/>
      <c r="I41" s="156"/>
      <c r="J41" s="102"/>
    </row>
    <row r="42" spans="1:10">
      <c r="A42" s="93"/>
      <c r="B42" s="94"/>
      <c r="C42" s="101"/>
      <c r="D42" s="112"/>
      <c r="E42" s="158"/>
      <c r="F42" s="158"/>
      <c r="G42" s="158"/>
      <c r="H42" s="158"/>
      <c r="I42" s="95"/>
      <c r="J42" s="96"/>
    </row>
    <row r="43" spans="1:10">
      <c r="A43" s="154"/>
      <c r="B43" s="155"/>
      <c r="C43" s="155"/>
      <c r="D43" s="156"/>
      <c r="E43" s="154"/>
      <c r="F43" s="155"/>
      <c r="G43" s="155"/>
      <c r="H43" s="155"/>
      <c r="I43" s="156"/>
      <c r="J43" s="102"/>
    </row>
    <row r="44" spans="1:10">
      <c r="A44" s="113"/>
      <c r="B44" s="101"/>
      <c r="C44" s="152"/>
      <c r="D44" s="152"/>
      <c r="E44" s="135"/>
      <c r="F44" s="135"/>
      <c r="G44" s="152"/>
      <c r="H44" s="152"/>
      <c r="I44" s="152"/>
      <c r="J44" s="96"/>
    </row>
    <row r="45" spans="1:10">
      <c r="A45" s="154"/>
      <c r="B45" s="155"/>
      <c r="C45" s="155"/>
      <c r="D45" s="156"/>
      <c r="E45" s="154"/>
      <c r="F45" s="155"/>
      <c r="G45" s="155"/>
      <c r="H45" s="155"/>
      <c r="I45" s="156"/>
      <c r="J45" s="102"/>
    </row>
    <row r="46" spans="1:10">
      <c r="A46" s="113"/>
      <c r="B46" s="101"/>
      <c r="C46" s="101"/>
      <c r="D46" s="94"/>
      <c r="E46" s="157"/>
      <c r="F46" s="157"/>
      <c r="G46" s="152"/>
      <c r="H46" s="152"/>
      <c r="I46" s="94"/>
      <c r="J46" s="96"/>
    </row>
    <row r="47" spans="1:10">
      <c r="A47" s="154"/>
      <c r="B47" s="155"/>
      <c r="C47" s="155"/>
      <c r="D47" s="156"/>
      <c r="E47" s="154"/>
      <c r="F47" s="155"/>
      <c r="G47" s="155"/>
      <c r="H47" s="155"/>
      <c r="I47" s="156"/>
      <c r="J47" s="102"/>
    </row>
    <row r="48" spans="1:10">
      <c r="A48" s="113"/>
      <c r="B48" s="101"/>
      <c r="C48" s="101"/>
      <c r="D48" s="94"/>
      <c r="E48" s="135"/>
      <c r="F48" s="135"/>
      <c r="G48" s="152"/>
      <c r="H48" s="152"/>
      <c r="I48" s="94"/>
      <c r="J48" s="114" t="s">
        <v>424</v>
      </c>
    </row>
    <row r="49" spans="1:10">
      <c r="A49" s="113"/>
      <c r="B49" s="101"/>
      <c r="C49" s="101"/>
      <c r="D49" s="94"/>
      <c r="E49" s="135"/>
      <c r="F49" s="135"/>
      <c r="G49" s="152"/>
      <c r="H49" s="152"/>
      <c r="I49" s="94"/>
      <c r="J49" s="114" t="s">
        <v>425</v>
      </c>
    </row>
    <row r="50" spans="1:10" ht="14.4" customHeight="1">
      <c r="A50" s="128" t="s">
        <v>403</v>
      </c>
      <c r="B50" s="129"/>
      <c r="C50" s="148" t="s">
        <v>425</v>
      </c>
      <c r="D50" s="149"/>
      <c r="E50" s="150" t="s">
        <v>426</v>
      </c>
      <c r="F50" s="151"/>
      <c r="G50" s="139"/>
      <c r="H50" s="140"/>
      <c r="I50" s="140"/>
      <c r="J50" s="141"/>
    </row>
    <row r="51" spans="1:10">
      <c r="A51" s="113"/>
      <c r="B51" s="101"/>
      <c r="C51" s="152"/>
      <c r="D51" s="152"/>
      <c r="E51" s="135"/>
      <c r="F51" s="135"/>
      <c r="G51" s="153" t="s">
        <v>427</v>
      </c>
      <c r="H51" s="153"/>
      <c r="I51" s="153"/>
      <c r="J51" s="85"/>
    </row>
    <row r="52" spans="1:10" ht="13.95" customHeight="1">
      <c r="A52" s="128" t="s">
        <v>404</v>
      </c>
      <c r="B52" s="129"/>
      <c r="C52" s="139" t="s">
        <v>443</v>
      </c>
      <c r="D52" s="140"/>
      <c r="E52" s="140"/>
      <c r="F52" s="140"/>
      <c r="G52" s="140"/>
      <c r="H52" s="140"/>
      <c r="I52" s="140"/>
      <c r="J52" s="141"/>
    </row>
    <row r="53" spans="1:10">
      <c r="A53" s="93"/>
      <c r="B53" s="94"/>
      <c r="C53" s="142" t="s">
        <v>405</v>
      </c>
      <c r="D53" s="142"/>
      <c r="E53" s="142"/>
      <c r="F53" s="142"/>
      <c r="G53" s="142"/>
      <c r="H53" s="142"/>
      <c r="I53" s="142"/>
      <c r="J53" s="96"/>
    </row>
    <row r="54" spans="1:10">
      <c r="A54" s="128" t="s">
        <v>406</v>
      </c>
      <c r="B54" s="129"/>
      <c r="C54" s="143" t="s">
        <v>444</v>
      </c>
      <c r="D54" s="144"/>
      <c r="E54" s="145"/>
      <c r="F54" s="135"/>
      <c r="G54" s="135"/>
      <c r="H54" s="146"/>
      <c r="I54" s="146"/>
      <c r="J54" s="147"/>
    </row>
    <row r="55" spans="1:10">
      <c r="A55" s="93"/>
      <c r="B55" s="94"/>
      <c r="C55" s="101"/>
      <c r="D55" s="94"/>
      <c r="E55" s="135"/>
      <c r="F55" s="135"/>
      <c r="G55" s="135"/>
      <c r="H55" s="135"/>
      <c r="I55" s="94"/>
      <c r="J55" s="96"/>
    </row>
    <row r="56" spans="1:10" ht="14.4" customHeight="1">
      <c r="A56" s="128" t="s">
        <v>398</v>
      </c>
      <c r="B56" s="129"/>
      <c r="C56" s="136" t="s">
        <v>441</v>
      </c>
      <c r="D56" s="137"/>
      <c r="E56" s="137"/>
      <c r="F56" s="137"/>
      <c r="G56" s="137"/>
      <c r="H56" s="137"/>
      <c r="I56" s="137"/>
      <c r="J56" s="138"/>
    </row>
    <row r="57" spans="1:10">
      <c r="A57" s="93"/>
      <c r="B57" s="94"/>
      <c r="C57" s="94"/>
      <c r="D57" s="94"/>
      <c r="E57" s="135"/>
      <c r="F57" s="135"/>
      <c r="G57" s="135"/>
      <c r="H57" s="135"/>
      <c r="I57" s="94"/>
      <c r="J57" s="96"/>
    </row>
    <row r="58" spans="1:10">
      <c r="A58" s="128" t="s">
        <v>428</v>
      </c>
      <c r="B58" s="129"/>
      <c r="C58" s="130" t="s">
        <v>449</v>
      </c>
      <c r="D58" s="131"/>
      <c r="E58" s="131"/>
      <c r="F58" s="131"/>
      <c r="G58" s="131"/>
      <c r="H58" s="131"/>
      <c r="I58" s="131"/>
      <c r="J58" s="132"/>
    </row>
    <row r="59" spans="1:10" ht="14.4" customHeight="1">
      <c r="A59" s="93"/>
      <c r="B59" s="94"/>
      <c r="C59" s="133" t="s">
        <v>429</v>
      </c>
      <c r="D59" s="133"/>
      <c r="E59" s="133"/>
      <c r="F59" s="133"/>
      <c r="G59" s="94"/>
      <c r="H59" s="94"/>
      <c r="I59" s="94"/>
      <c r="J59" s="96"/>
    </row>
    <row r="60" spans="1:10">
      <c r="A60" s="128" t="s">
        <v>430</v>
      </c>
      <c r="B60" s="129"/>
      <c r="C60" s="130"/>
      <c r="D60" s="131"/>
      <c r="E60" s="131"/>
      <c r="F60" s="131"/>
      <c r="G60" s="131"/>
      <c r="H60" s="131"/>
      <c r="I60" s="131"/>
      <c r="J60" s="132"/>
    </row>
    <row r="61" spans="1:10" ht="14.4" customHeight="1">
      <c r="A61" s="115"/>
      <c r="B61" s="116"/>
      <c r="C61" s="134" t="s">
        <v>431</v>
      </c>
      <c r="D61" s="134"/>
      <c r="E61" s="134"/>
      <c r="F61" s="134"/>
      <c r="G61" s="134"/>
      <c r="H61" s="116"/>
      <c r="I61" s="116"/>
      <c r="J61" s="117"/>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3" zoomScaleNormal="100" zoomScaleSheetLayoutView="100" workbookViewId="0">
      <selection activeCell="I118" sqref="I118"/>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00" t="s">
        <v>1</v>
      </c>
      <c r="B1" s="201"/>
      <c r="C1" s="201"/>
      <c r="D1" s="201"/>
      <c r="E1" s="201"/>
      <c r="F1" s="201"/>
      <c r="G1" s="201"/>
      <c r="H1" s="201"/>
      <c r="I1" s="201"/>
    </row>
    <row r="2" spans="1:9">
      <c r="A2" s="202" t="s">
        <v>447</v>
      </c>
      <c r="B2" s="203"/>
      <c r="C2" s="203"/>
      <c r="D2" s="203"/>
      <c r="E2" s="203"/>
      <c r="F2" s="203"/>
      <c r="G2" s="203"/>
      <c r="H2" s="203"/>
      <c r="I2" s="203"/>
    </row>
    <row r="3" spans="1:9">
      <c r="A3" s="204" t="s">
        <v>355</v>
      </c>
      <c r="B3" s="205"/>
      <c r="C3" s="205"/>
      <c r="D3" s="205"/>
      <c r="E3" s="205"/>
      <c r="F3" s="205"/>
      <c r="G3" s="205"/>
      <c r="H3" s="205"/>
      <c r="I3" s="205"/>
    </row>
    <row r="4" spans="1:9">
      <c r="A4" s="206" t="s">
        <v>445</v>
      </c>
      <c r="B4" s="207"/>
      <c r="C4" s="207"/>
      <c r="D4" s="207"/>
      <c r="E4" s="207"/>
      <c r="F4" s="207"/>
      <c r="G4" s="207"/>
      <c r="H4" s="207"/>
      <c r="I4" s="208"/>
    </row>
    <row r="5" spans="1:9" ht="30.6">
      <c r="A5" s="211" t="s">
        <v>2</v>
      </c>
      <c r="B5" s="212"/>
      <c r="C5" s="212"/>
      <c r="D5" s="212"/>
      <c r="E5" s="212"/>
      <c r="F5" s="212"/>
      <c r="G5" s="12" t="s">
        <v>105</v>
      </c>
      <c r="H5" s="14" t="s">
        <v>372</v>
      </c>
      <c r="I5" s="14" t="s">
        <v>373</v>
      </c>
    </row>
    <row r="6" spans="1:9">
      <c r="A6" s="209">
        <v>1</v>
      </c>
      <c r="B6" s="210"/>
      <c r="C6" s="210"/>
      <c r="D6" s="210"/>
      <c r="E6" s="210"/>
      <c r="F6" s="210"/>
      <c r="G6" s="13">
        <v>2</v>
      </c>
      <c r="H6" s="14">
        <v>3</v>
      </c>
      <c r="I6" s="14">
        <v>4</v>
      </c>
    </row>
    <row r="7" spans="1:9">
      <c r="A7" s="213"/>
      <c r="B7" s="213"/>
      <c r="C7" s="213"/>
      <c r="D7" s="213"/>
      <c r="E7" s="213"/>
      <c r="F7" s="213"/>
      <c r="G7" s="213"/>
      <c r="H7" s="213"/>
      <c r="I7" s="213"/>
    </row>
    <row r="8" spans="1:9" ht="12.75" customHeight="1">
      <c r="A8" s="194" t="s">
        <v>4</v>
      </c>
      <c r="B8" s="194"/>
      <c r="C8" s="194"/>
      <c r="D8" s="194"/>
      <c r="E8" s="194"/>
      <c r="F8" s="194"/>
      <c r="G8" s="15">
        <v>1</v>
      </c>
      <c r="H8" s="33">
        <v>0</v>
      </c>
      <c r="I8" s="33">
        <v>0</v>
      </c>
    </row>
    <row r="9" spans="1:9" ht="12.75" customHeight="1">
      <c r="A9" s="195" t="s">
        <v>381</v>
      </c>
      <c r="B9" s="195"/>
      <c r="C9" s="195"/>
      <c r="D9" s="195"/>
      <c r="E9" s="195"/>
      <c r="F9" s="195"/>
      <c r="G9" s="16">
        <v>2</v>
      </c>
      <c r="H9" s="34">
        <f>H10+H17+H27+H38+H43</f>
        <v>270639337</v>
      </c>
      <c r="I9" s="34">
        <f>I10+I17+I27+I38+I43</f>
        <v>255180829</v>
      </c>
    </row>
    <row r="10" spans="1:9" ht="12.75" customHeight="1">
      <c r="A10" s="197" t="s">
        <v>5</v>
      </c>
      <c r="B10" s="197"/>
      <c r="C10" s="197"/>
      <c r="D10" s="197"/>
      <c r="E10" s="197"/>
      <c r="F10" s="197"/>
      <c r="G10" s="16">
        <v>3</v>
      </c>
      <c r="H10" s="34">
        <f>H11+H12+H13+H14+H15+H16</f>
        <v>75638</v>
      </c>
      <c r="I10" s="34">
        <f>I11+I12+I13+I14+I15+I16</f>
        <v>48133</v>
      </c>
    </row>
    <row r="11" spans="1:9" ht="12.75" customHeight="1">
      <c r="A11" s="193" t="s">
        <v>6</v>
      </c>
      <c r="B11" s="193"/>
      <c r="C11" s="193"/>
      <c r="D11" s="193"/>
      <c r="E11" s="193"/>
      <c r="F11" s="193"/>
      <c r="G11" s="15">
        <v>4</v>
      </c>
      <c r="H11" s="33">
        <v>0</v>
      </c>
      <c r="I11" s="33">
        <v>0</v>
      </c>
    </row>
    <row r="12" spans="1:9" ht="22.95" customHeight="1">
      <c r="A12" s="193" t="s">
        <v>7</v>
      </c>
      <c r="B12" s="193"/>
      <c r="C12" s="193"/>
      <c r="D12" s="193"/>
      <c r="E12" s="193"/>
      <c r="F12" s="193"/>
      <c r="G12" s="15">
        <v>5</v>
      </c>
      <c r="H12" s="33">
        <v>0</v>
      </c>
      <c r="I12" s="33">
        <v>0</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0</v>
      </c>
    </row>
    <row r="15" spans="1:9" ht="12.75" customHeight="1">
      <c r="A15" s="193" t="s">
        <v>10</v>
      </c>
      <c r="B15" s="193"/>
      <c r="C15" s="193"/>
      <c r="D15" s="193"/>
      <c r="E15" s="193"/>
      <c r="F15" s="193"/>
      <c r="G15" s="15">
        <v>8</v>
      </c>
      <c r="H15" s="33">
        <v>0</v>
      </c>
      <c r="I15" s="33">
        <v>0</v>
      </c>
    </row>
    <row r="16" spans="1:9" ht="12.75" customHeight="1">
      <c r="A16" s="193" t="s">
        <v>11</v>
      </c>
      <c r="B16" s="193"/>
      <c r="C16" s="193"/>
      <c r="D16" s="193"/>
      <c r="E16" s="193"/>
      <c r="F16" s="193"/>
      <c r="G16" s="15">
        <v>9</v>
      </c>
      <c r="H16" s="33">
        <v>75638</v>
      </c>
      <c r="I16" s="33">
        <v>48133</v>
      </c>
    </row>
    <row r="17" spans="1:9" ht="12.75" customHeight="1">
      <c r="A17" s="197" t="s">
        <v>12</v>
      </c>
      <c r="B17" s="197"/>
      <c r="C17" s="197"/>
      <c r="D17" s="197"/>
      <c r="E17" s="197"/>
      <c r="F17" s="197"/>
      <c r="G17" s="16">
        <v>10</v>
      </c>
      <c r="H17" s="34">
        <f>H18+H19+H20+H21+H22+H23+H24+H25+H26</f>
        <v>207298704</v>
      </c>
      <c r="I17" s="34">
        <f>I18+I19+I20+I21+I22+I23+I24+I25+I26</f>
        <v>192311701</v>
      </c>
    </row>
    <row r="18" spans="1:9" ht="12.75" customHeight="1">
      <c r="A18" s="193" t="s">
        <v>13</v>
      </c>
      <c r="B18" s="193"/>
      <c r="C18" s="193"/>
      <c r="D18" s="193"/>
      <c r="E18" s="193"/>
      <c r="F18" s="193"/>
      <c r="G18" s="15">
        <v>11</v>
      </c>
      <c r="H18" s="33">
        <v>76439962</v>
      </c>
      <c r="I18" s="33">
        <v>70668710</v>
      </c>
    </row>
    <row r="19" spans="1:9" ht="12.75" customHeight="1">
      <c r="A19" s="193" t="s">
        <v>14</v>
      </c>
      <c r="B19" s="193"/>
      <c r="C19" s="193"/>
      <c r="D19" s="193"/>
      <c r="E19" s="193"/>
      <c r="F19" s="193"/>
      <c r="G19" s="15">
        <v>12</v>
      </c>
      <c r="H19" s="33">
        <v>77607812</v>
      </c>
      <c r="I19" s="33">
        <v>76348310</v>
      </c>
    </row>
    <row r="20" spans="1:9" ht="12.75" customHeight="1">
      <c r="A20" s="193" t="s">
        <v>15</v>
      </c>
      <c r="B20" s="193"/>
      <c r="C20" s="193"/>
      <c r="D20" s="193"/>
      <c r="E20" s="193"/>
      <c r="F20" s="193"/>
      <c r="G20" s="15">
        <v>13</v>
      </c>
      <c r="H20" s="33">
        <v>0</v>
      </c>
      <c r="I20" s="33">
        <v>0</v>
      </c>
    </row>
    <row r="21" spans="1:9" ht="12.75" customHeight="1">
      <c r="A21" s="193" t="s">
        <v>16</v>
      </c>
      <c r="B21" s="193"/>
      <c r="C21" s="193"/>
      <c r="D21" s="193"/>
      <c r="E21" s="193"/>
      <c r="F21" s="193"/>
      <c r="G21" s="15">
        <v>14</v>
      </c>
      <c r="H21" s="33">
        <v>52905446</v>
      </c>
      <c r="I21" s="33">
        <v>44951665</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0</v>
      </c>
      <c r="I23" s="33">
        <v>0</v>
      </c>
    </row>
    <row r="24" spans="1:9" ht="12.75" customHeight="1">
      <c r="A24" s="193" t="s">
        <v>19</v>
      </c>
      <c r="B24" s="193"/>
      <c r="C24" s="193"/>
      <c r="D24" s="193"/>
      <c r="E24" s="193"/>
      <c r="F24" s="193"/>
      <c r="G24" s="15">
        <v>17</v>
      </c>
      <c r="H24" s="33">
        <v>294910</v>
      </c>
      <c r="I24" s="33">
        <v>294910</v>
      </c>
    </row>
    <row r="25" spans="1:9" ht="12.75" customHeight="1">
      <c r="A25" s="193" t="s">
        <v>20</v>
      </c>
      <c r="B25" s="193"/>
      <c r="C25" s="193"/>
      <c r="D25" s="193"/>
      <c r="E25" s="193"/>
      <c r="F25" s="193"/>
      <c r="G25" s="15">
        <v>18</v>
      </c>
      <c r="H25" s="33">
        <v>0</v>
      </c>
      <c r="I25" s="33">
        <v>0</v>
      </c>
    </row>
    <row r="26" spans="1:9" ht="12.75" customHeight="1">
      <c r="A26" s="193" t="s">
        <v>21</v>
      </c>
      <c r="B26" s="193"/>
      <c r="C26" s="193"/>
      <c r="D26" s="193"/>
      <c r="E26" s="193"/>
      <c r="F26" s="193"/>
      <c r="G26" s="15">
        <v>19</v>
      </c>
      <c r="H26" s="33">
        <v>50574</v>
      </c>
      <c r="I26" s="33">
        <v>48106</v>
      </c>
    </row>
    <row r="27" spans="1:9" ht="12.75" customHeight="1">
      <c r="A27" s="197" t="s">
        <v>22</v>
      </c>
      <c r="B27" s="197"/>
      <c r="C27" s="197"/>
      <c r="D27" s="197"/>
      <c r="E27" s="197"/>
      <c r="F27" s="197"/>
      <c r="G27" s="16">
        <v>20</v>
      </c>
      <c r="H27" s="34">
        <f>SUM(H28:H37)</f>
        <v>61091196</v>
      </c>
      <c r="I27" s="34">
        <f>SUM(I28:I37)</f>
        <v>61083867</v>
      </c>
    </row>
    <row r="28" spans="1:9" ht="12.75" customHeight="1">
      <c r="A28" s="193" t="s">
        <v>23</v>
      </c>
      <c r="B28" s="193"/>
      <c r="C28" s="193"/>
      <c r="D28" s="193"/>
      <c r="E28" s="193"/>
      <c r="F28" s="193"/>
      <c r="G28" s="15">
        <v>21</v>
      </c>
      <c r="H28" s="33">
        <v>58978220</v>
      </c>
      <c r="I28" s="33">
        <v>58978220</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1998827</v>
      </c>
      <c r="I30" s="33">
        <v>2005565</v>
      </c>
    </row>
    <row r="31" spans="1:9" ht="24" customHeight="1">
      <c r="A31" s="193" t="s">
        <v>26</v>
      </c>
      <c r="B31" s="193"/>
      <c r="C31" s="193"/>
      <c r="D31" s="193"/>
      <c r="E31" s="193"/>
      <c r="F31" s="193"/>
      <c r="G31" s="15">
        <v>24</v>
      </c>
      <c r="H31" s="33">
        <v>2158</v>
      </c>
      <c r="I31" s="33">
        <v>2158</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0</v>
      </c>
      <c r="I34" s="33">
        <v>0</v>
      </c>
    </row>
    <row r="35" spans="1:9" ht="12.75" customHeight="1">
      <c r="A35" s="193" t="s">
        <v>30</v>
      </c>
      <c r="B35" s="193"/>
      <c r="C35" s="193"/>
      <c r="D35" s="193"/>
      <c r="E35" s="193"/>
      <c r="F35" s="193"/>
      <c r="G35" s="15">
        <v>28</v>
      </c>
      <c r="H35" s="33">
        <v>78073</v>
      </c>
      <c r="I35" s="33">
        <v>61044</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33918</v>
      </c>
      <c r="I37" s="33">
        <v>36880</v>
      </c>
    </row>
    <row r="38" spans="1:9" ht="12.75" customHeight="1">
      <c r="A38" s="197" t="s">
        <v>33</v>
      </c>
      <c r="B38" s="197"/>
      <c r="C38" s="197"/>
      <c r="D38" s="197"/>
      <c r="E38" s="197"/>
      <c r="F38" s="197"/>
      <c r="G38" s="16">
        <v>31</v>
      </c>
      <c r="H38" s="34">
        <f>H39+H40+H41+H42</f>
        <v>2173799</v>
      </c>
      <c r="I38" s="34">
        <f>I39+I40+I41+I42</f>
        <v>1737128</v>
      </c>
    </row>
    <row r="39" spans="1:9" ht="12.75" customHeight="1">
      <c r="A39" s="193" t="s">
        <v>34</v>
      </c>
      <c r="B39" s="193"/>
      <c r="C39" s="193"/>
      <c r="D39" s="193"/>
      <c r="E39" s="193"/>
      <c r="F39" s="193"/>
      <c r="G39" s="15">
        <v>32</v>
      </c>
      <c r="H39" s="33">
        <v>0</v>
      </c>
      <c r="I39" s="33">
        <v>0</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2173799</v>
      </c>
      <c r="I42" s="33">
        <v>1737128</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152783325</v>
      </c>
      <c r="I44" s="34">
        <f>I45+I53+I60+I70</f>
        <v>147922663</v>
      </c>
    </row>
    <row r="45" spans="1:9" ht="12.75" customHeight="1">
      <c r="A45" s="197" t="s">
        <v>39</v>
      </c>
      <c r="B45" s="197"/>
      <c r="C45" s="197"/>
      <c r="D45" s="197"/>
      <c r="E45" s="197"/>
      <c r="F45" s="197"/>
      <c r="G45" s="16">
        <v>38</v>
      </c>
      <c r="H45" s="34">
        <f>SUM(H46:H52)</f>
        <v>2187949</v>
      </c>
      <c r="I45" s="34">
        <f>SUM(I46:I52)</f>
        <v>1886</v>
      </c>
    </row>
    <row r="46" spans="1:9" ht="12.75" customHeight="1">
      <c r="A46" s="193" t="s">
        <v>40</v>
      </c>
      <c r="B46" s="193"/>
      <c r="C46" s="193"/>
      <c r="D46" s="193"/>
      <c r="E46" s="193"/>
      <c r="F46" s="193"/>
      <c r="G46" s="15">
        <v>39</v>
      </c>
      <c r="H46" s="33">
        <v>1886</v>
      </c>
      <c r="I46" s="33">
        <v>1886</v>
      </c>
    </row>
    <row r="47" spans="1:9" ht="12.75" customHeight="1">
      <c r="A47" s="193" t="s">
        <v>41</v>
      </c>
      <c r="B47" s="193"/>
      <c r="C47" s="193"/>
      <c r="D47" s="193"/>
      <c r="E47" s="193"/>
      <c r="F47" s="193"/>
      <c r="G47" s="15">
        <v>40</v>
      </c>
      <c r="H47" s="33">
        <v>0</v>
      </c>
      <c r="I47" s="33">
        <v>0</v>
      </c>
    </row>
    <row r="48" spans="1:9" ht="12.75" customHeight="1">
      <c r="A48" s="193" t="s">
        <v>42</v>
      </c>
      <c r="B48" s="193"/>
      <c r="C48" s="193"/>
      <c r="D48" s="193"/>
      <c r="E48" s="193"/>
      <c r="F48" s="193"/>
      <c r="G48" s="15">
        <v>41</v>
      </c>
      <c r="H48" s="33">
        <v>0</v>
      </c>
      <c r="I48" s="33">
        <v>0</v>
      </c>
    </row>
    <row r="49" spans="1:9" ht="12.75" customHeight="1">
      <c r="A49" s="193" t="s">
        <v>43</v>
      </c>
      <c r="B49" s="193"/>
      <c r="C49" s="193"/>
      <c r="D49" s="193"/>
      <c r="E49" s="193"/>
      <c r="F49" s="193"/>
      <c r="G49" s="15">
        <v>42</v>
      </c>
      <c r="H49" s="33">
        <v>0</v>
      </c>
      <c r="I49" s="33">
        <v>0</v>
      </c>
    </row>
    <row r="50" spans="1:9" ht="12.75" customHeight="1">
      <c r="A50" s="193" t="s">
        <v>44</v>
      </c>
      <c r="B50" s="193"/>
      <c r="C50" s="193"/>
      <c r="D50" s="193"/>
      <c r="E50" s="193"/>
      <c r="F50" s="193"/>
      <c r="G50" s="15">
        <v>43</v>
      </c>
      <c r="H50" s="33">
        <v>0</v>
      </c>
      <c r="I50" s="33">
        <v>0</v>
      </c>
    </row>
    <row r="51" spans="1:9" ht="12.75" customHeight="1">
      <c r="A51" s="193" t="s">
        <v>45</v>
      </c>
      <c r="B51" s="193"/>
      <c r="C51" s="193"/>
      <c r="D51" s="193"/>
      <c r="E51" s="193"/>
      <c r="F51" s="193"/>
      <c r="G51" s="15">
        <v>44</v>
      </c>
      <c r="H51" s="33">
        <v>2186063</v>
      </c>
      <c r="I51" s="33">
        <v>0</v>
      </c>
    </row>
    <row r="52" spans="1:9" ht="12.75" customHeight="1">
      <c r="A52" s="193" t="s">
        <v>46</v>
      </c>
      <c r="B52" s="193"/>
      <c r="C52" s="193"/>
      <c r="D52" s="193"/>
      <c r="E52" s="193"/>
      <c r="F52" s="193"/>
      <c r="G52" s="15">
        <v>45</v>
      </c>
      <c r="H52" s="33">
        <v>0</v>
      </c>
      <c r="I52" s="33">
        <v>0</v>
      </c>
    </row>
    <row r="53" spans="1:9" ht="12.75" customHeight="1">
      <c r="A53" s="197" t="s">
        <v>47</v>
      </c>
      <c r="B53" s="197"/>
      <c r="C53" s="197"/>
      <c r="D53" s="197"/>
      <c r="E53" s="197"/>
      <c r="F53" s="197"/>
      <c r="G53" s="16">
        <v>46</v>
      </c>
      <c r="H53" s="34">
        <f>SUM(H54:H59)</f>
        <v>82959471</v>
      </c>
      <c r="I53" s="34">
        <f>SUM(I54:I59)</f>
        <v>76176510</v>
      </c>
    </row>
    <row r="54" spans="1:9" ht="12.75" customHeight="1">
      <c r="A54" s="193" t="s">
        <v>48</v>
      </c>
      <c r="B54" s="193"/>
      <c r="C54" s="193"/>
      <c r="D54" s="193"/>
      <c r="E54" s="193"/>
      <c r="F54" s="193"/>
      <c r="G54" s="15">
        <v>47</v>
      </c>
      <c r="H54" s="33">
        <v>50608316</v>
      </c>
      <c r="I54" s="33">
        <v>59665841</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30210993</v>
      </c>
      <c r="I56" s="33">
        <v>15671518</v>
      </c>
    </row>
    <row r="57" spans="1:9" ht="12.75" customHeight="1">
      <c r="A57" s="193" t="s">
        <v>51</v>
      </c>
      <c r="B57" s="193"/>
      <c r="C57" s="193"/>
      <c r="D57" s="193"/>
      <c r="E57" s="193"/>
      <c r="F57" s="193"/>
      <c r="G57" s="15">
        <v>50</v>
      </c>
      <c r="H57" s="33">
        <v>213</v>
      </c>
      <c r="I57" s="33">
        <v>28</v>
      </c>
    </row>
    <row r="58" spans="1:9" ht="12.75" customHeight="1">
      <c r="A58" s="193" t="s">
        <v>52</v>
      </c>
      <c r="B58" s="193"/>
      <c r="C58" s="193"/>
      <c r="D58" s="193"/>
      <c r="E58" s="193"/>
      <c r="F58" s="193"/>
      <c r="G58" s="15">
        <v>51</v>
      </c>
      <c r="H58" s="33">
        <v>650298</v>
      </c>
      <c r="I58" s="33">
        <v>589180</v>
      </c>
    </row>
    <row r="59" spans="1:9" ht="12.75" customHeight="1">
      <c r="A59" s="193" t="s">
        <v>53</v>
      </c>
      <c r="B59" s="193"/>
      <c r="C59" s="193"/>
      <c r="D59" s="193"/>
      <c r="E59" s="193"/>
      <c r="F59" s="193"/>
      <c r="G59" s="15">
        <v>52</v>
      </c>
      <c r="H59" s="33">
        <v>1489651</v>
      </c>
      <c r="I59" s="33">
        <v>249943</v>
      </c>
    </row>
    <row r="60" spans="1:9" ht="12.75" customHeight="1">
      <c r="A60" s="197" t="s">
        <v>54</v>
      </c>
      <c r="B60" s="197"/>
      <c r="C60" s="197"/>
      <c r="D60" s="197"/>
      <c r="E60" s="197"/>
      <c r="F60" s="197"/>
      <c r="G60" s="16">
        <v>53</v>
      </c>
      <c r="H60" s="34">
        <f>SUM(H61:H69)</f>
        <v>52745111</v>
      </c>
      <c r="I60" s="34">
        <f>SUM(I61:I69)</f>
        <v>71685865</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47842726</v>
      </c>
      <c r="I63" s="33">
        <v>66783480</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700000</v>
      </c>
      <c r="I68" s="33">
        <v>700000</v>
      </c>
    </row>
    <row r="69" spans="1:9" ht="12.75" customHeight="1">
      <c r="A69" s="193" t="s">
        <v>56</v>
      </c>
      <c r="B69" s="193"/>
      <c r="C69" s="193"/>
      <c r="D69" s="193"/>
      <c r="E69" s="193"/>
      <c r="F69" s="193"/>
      <c r="G69" s="15">
        <v>62</v>
      </c>
      <c r="H69" s="33">
        <v>4202385</v>
      </c>
      <c r="I69" s="33">
        <v>4202385</v>
      </c>
    </row>
    <row r="70" spans="1:9" ht="12.75" customHeight="1">
      <c r="A70" s="193" t="s">
        <v>57</v>
      </c>
      <c r="B70" s="193"/>
      <c r="C70" s="193"/>
      <c r="D70" s="193"/>
      <c r="E70" s="193"/>
      <c r="F70" s="193"/>
      <c r="G70" s="15">
        <v>63</v>
      </c>
      <c r="H70" s="33">
        <v>14890794</v>
      </c>
      <c r="I70" s="33">
        <v>58402</v>
      </c>
    </row>
    <row r="71" spans="1:9" ht="12.75" customHeight="1">
      <c r="A71" s="194" t="s">
        <v>58</v>
      </c>
      <c r="B71" s="194"/>
      <c r="C71" s="194"/>
      <c r="D71" s="194"/>
      <c r="E71" s="194"/>
      <c r="F71" s="194"/>
      <c r="G71" s="15">
        <v>64</v>
      </c>
      <c r="H71" s="33">
        <v>14489</v>
      </c>
      <c r="I71" s="33">
        <v>0</v>
      </c>
    </row>
    <row r="72" spans="1:9" ht="12.75" customHeight="1">
      <c r="A72" s="195" t="s">
        <v>383</v>
      </c>
      <c r="B72" s="195"/>
      <c r="C72" s="195"/>
      <c r="D72" s="195"/>
      <c r="E72" s="195"/>
      <c r="F72" s="195"/>
      <c r="G72" s="16">
        <v>65</v>
      </c>
      <c r="H72" s="34">
        <f>H8+H9+H44+H71</f>
        <v>423437151</v>
      </c>
      <c r="I72" s="34">
        <f>I8+I9+I44+I71</f>
        <v>403103492</v>
      </c>
    </row>
    <row r="73" spans="1:9" ht="12.75" customHeight="1">
      <c r="A73" s="194" t="s">
        <v>59</v>
      </c>
      <c r="B73" s="194"/>
      <c r="C73" s="194"/>
      <c r="D73" s="194"/>
      <c r="E73" s="194"/>
      <c r="F73" s="194"/>
      <c r="G73" s="15">
        <v>66</v>
      </c>
      <c r="H73" s="33">
        <v>0</v>
      </c>
      <c r="I73" s="33">
        <v>0</v>
      </c>
    </row>
    <row r="74" spans="1:9">
      <c r="A74" s="198" t="s">
        <v>60</v>
      </c>
      <c r="B74" s="199"/>
      <c r="C74" s="199"/>
      <c r="D74" s="199"/>
      <c r="E74" s="199"/>
      <c r="F74" s="199"/>
      <c r="G74" s="199"/>
      <c r="H74" s="199"/>
      <c r="I74" s="199"/>
    </row>
    <row r="75" spans="1:9" ht="12.75" customHeight="1">
      <c r="A75" s="195" t="s">
        <v>384</v>
      </c>
      <c r="B75" s="195"/>
      <c r="C75" s="195"/>
      <c r="D75" s="195"/>
      <c r="E75" s="195"/>
      <c r="F75" s="195"/>
      <c r="G75" s="16">
        <v>67</v>
      </c>
      <c r="H75" s="34">
        <f>H76+H77+H78+H84+H85+H89+H92+H95</f>
        <v>158056650</v>
      </c>
      <c r="I75" s="34">
        <f>I76+I77+I78+I84+I85+I89+I92+I95</f>
        <v>136490884</v>
      </c>
    </row>
    <row r="76" spans="1:9" ht="12.75" customHeight="1">
      <c r="A76" s="193" t="s">
        <v>61</v>
      </c>
      <c r="B76" s="193"/>
      <c r="C76" s="193"/>
      <c r="D76" s="193"/>
      <c r="E76" s="193"/>
      <c r="F76" s="193"/>
      <c r="G76" s="15">
        <v>68</v>
      </c>
      <c r="H76" s="33">
        <v>203064600</v>
      </c>
      <c r="I76" s="33">
        <v>203064600</v>
      </c>
    </row>
    <row r="77" spans="1:9" ht="12.75" customHeight="1">
      <c r="A77" s="193" t="s">
        <v>62</v>
      </c>
      <c r="B77" s="193"/>
      <c r="C77" s="193"/>
      <c r="D77" s="193"/>
      <c r="E77" s="193"/>
      <c r="F77" s="193"/>
      <c r="G77" s="15">
        <v>69</v>
      </c>
      <c r="H77" s="33">
        <v>12257035</v>
      </c>
      <c r="I77" s="33">
        <v>12257035</v>
      </c>
    </row>
    <row r="78" spans="1:9" ht="12.75" customHeight="1">
      <c r="A78" s="197" t="s">
        <v>63</v>
      </c>
      <c r="B78" s="197"/>
      <c r="C78" s="197"/>
      <c r="D78" s="197"/>
      <c r="E78" s="197"/>
      <c r="F78" s="197"/>
      <c r="G78" s="16">
        <v>70</v>
      </c>
      <c r="H78" s="34">
        <f>SUM(H79:H83)</f>
        <v>0</v>
      </c>
      <c r="I78" s="34">
        <f>SUM(I79:I83)</f>
        <v>0</v>
      </c>
    </row>
    <row r="79" spans="1:9" ht="12.75" customHeight="1">
      <c r="A79" s="193" t="s">
        <v>64</v>
      </c>
      <c r="B79" s="193"/>
      <c r="C79" s="193"/>
      <c r="D79" s="193"/>
      <c r="E79" s="193"/>
      <c r="F79" s="193"/>
      <c r="G79" s="15">
        <v>71</v>
      </c>
      <c r="H79" s="33">
        <v>0</v>
      </c>
      <c r="I79" s="33">
        <v>0</v>
      </c>
    </row>
    <row r="80" spans="1:9" ht="12.75" customHeight="1">
      <c r="A80" s="193" t="s">
        <v>65</v>
      </c>
      <c r="B80" s="193"/>
      <c r="C80" s="193"/>
      <c r="D80" s="193"/>
      <c r="E80" s="193"/>
      <c r="F80" s="193"/>
      <c r="G80" s="15">
        <v>72</v>
      </c>
      <c r="H80" s="33">
        <v>0</v>
      </c>
      <c r="I80" s="33">
        <v>0</v>
      </c>
    </row>
    <row r="81" spans="1:9" ht="12.75" customHeight="1">
      <c r="A81" s="193" t="s">
        <v>66</v>
      </c>
      <c r="B81" s="193"/>
      <c r="C81" s="193"/>
      <c r="D81" s="193"/>
      <c r="E81" s="193"/>
      <c r="F81" s="193"/>
      <c r="G81" s="15">
        <v>73</v>
      </c>
      <c r="H81" s="33">
        <v>939860</v>
      </c>
      <c r="I81" s="33">
        <v>937100</v>
      </c>
    </row>
    <row r="82" spans="1:9" ht="12.75" customHeight="1">
      <c r="A82" s="193" t="s">
        <v>67</v>
      </c>
      <c r="B82" s="193"/>
      <c r="C82" s="193"/>
      <c r="D82" s="193"/>
      <c r="E82" s="193"/>
      <c r="F82" s="193"/>
      <c r="G82" s="15">
        <v>74</v>
      </c>
      <c r="H82" s="33">
        <v>-939860</v>
      </c>
      <c r="I82" s="33">
        <v>-937100</v>
      </c>
    </row>
    <row r="83" spans="1:9" ht="12.75" customHeight="1">
      <c r="A83" s="193" t="s">
        <v>68</v>
      </c>
      <c r="B83" s="193"/>
      <c r="C83" s="193"/>
      <c r="D83" s="193"/>
      <c r="E83" s="193"/>
      <c r="F83" s="193"/>
      <c r="G83" s="15">
        <v>75</v>
      </c>
      <c r="H83" s="33">
        <v>0</v>
      </c>
      <c r="I83" s="33">
        <v>0</v>
      </c>
    </row>
    <row r="84" spans="1:9" ht="12.75" customHeight="1">
      <c r="A84" s="196" t="s">
        <v>69</v>
      </c>
      <c r="B84" s="196"/>
      <c r="C84" s="196"/>
      <c r="D84" s="196"/>
      <c r="E84" s="196"/>
      <c r="F84" s="196"/>
      <c r="G84" s="119">
        <v>76</v>
      </c>
      <c r="H84" s="120">
        <v>67369490</v>
      </c>
      <c r="I84" s="120">
        <v>62898792</v>
      </c>
    </row>
    <row r="85" spans="1:9" ht="12.75" customHeight="1">
      <c r="A85" s="197" t="s">
        <v>70</v>
      </c>
      <c r="B85" s="197"/>
      <c r="C85" s="197"/>
      <c r="D85" s="197"/>
      <c r="E85" s="197"/>
      <c r="F85" s="197"/>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7" t="s">
        <v>74</v>
      </c>
      <c r="B89" s="197"/>
      <c r="C89" s="197"/>
      <c r="D89" s="197"/>
      <c r="E89" s="197"/>
      <c r="F89" s="197"/>
      <c r="G89" s="16">
        <v>81</v>
      </c>
      <c r="H89" s="34">
        <f>H90-H91</f>
        <v>13688641</v>
      </c>
      <c r="I89" s="34">
        <f>I90-I91</f>
        <v>-120050450</v>
      </c>
    </row>
    <row r="90" spans="1:9" ht="12.75" customHeight="1">
      <c r="A90" s="193" t="s">
        <v>75</v>
      </c>
      <c r="B90" s="193"/>
      <c r="C90" s="193"/>
      <c r="D90" s="193"/>
      <c r="E90" s="193"/>
      <c r="F90" s="193"/>
      <c r="G90" s="15">
        <v>82</v>
      </c>
      <c r="H90" s="33">
        <v>13688641</v>
      </c>
      <c r="I90" s="33">
        <v>0</v>
      </c>
    </row>
    <row r="91" spans="1:9" ht="12.75" customHeight="1">
      <c r="A91" s="193" t="s">
        <v>76</v>
      </c>
      <c r="B91" s="193"/>
      <c r="C91" s="193"/>
      <c r="D91" s="193"/>
      <c r="E91" s="193"/>
      <c r="F91" s="193"/>
      <c r="G91" s="15">
        <v>83</v>
      </c>
      <c r="H91" s="33">
        <v>0</v>
      </c>
      <c r="I91" s="33">
        <v>120050450</v>
      </c>
    </row>
    <row r="92" spans="1:9" ht="12.75" customHeight="1">
      <c r="A92" s="197" t="s">
        <v>77</v>
      </c>
      <c r="B92" s="197"/>
      <c r="C92" s="197"/>
      <c r="D92" s="197"/>
      <c r="E92" s="197"/>
      <c r="F92" s="197"/>
      <c r="G92" s="16">
        <v>84</v>
      </c>
      <c r="H92" s="34">
        <f>H93-H94</f>
        <v>-138323116</v>
      </c>
      <c r="I92" s="34">
        <f>I93-I94</f>
        <v>-21679093</v>
      </c>
    </row>
    <row r="93" spans="1:9" ht="12.75" customHeight="1">
      <c r="A93" s="193" t="s">
        <v>78</v>
      </c>
      <c r="B93" s="193"/>
      <c r="C93" s="193"/>
      <c r="D93" s="193"/>
      <c r="E93" s="193"/>
      <c r="F93" s="193"/>
      <c r="G93" s="15">
        <v>85</v>
      </c>
      <c r="H93" s="33">
        <v>0</v>
      </c>
      <c r="I93" s="33">
        <v>0</v>
      </c>
    </row>
    <row r="94" spans="1:9" ht="12.75" customHeight="1">
      <c r="A94" s="193" t="s">
        <v>79</v>
      </c>
      <c r="B94" s="193"/>
      <c r="C94" s="193"/>
      <c r="D94" s="193"/>
      <c r="E94" s="193"/>
      <c r="F94" s="193"/>
      <c r="G94" s="15">
        <v>86</v>
      </c>
      <c r="H94" s="33">
        <v>138323116</v>
      </c>
      <c r="I94" s="33">
        <v>21679093</v>
      </c>
    </row>
    <row r="95" spans="1:9" ht="12.75" customHeight="1">
      <c r="A95" s="193" t="s">
        <v>80</v>
      </c>
      <c r="B95" s="193"/>
      <c r="C95" s="193"/>
      <c r="D95" s="193"/>
      <c r="E95" s="193"/>
      <c r="F95" s="193"/>
      <c r="G95" s="15">
        <v>87</v>
      </c>
      <c r="H95" s="33">
        <v>0</v>
      </c>
      <c r="I95" s="33">
        <v>0</v>
      </c>
    </row>
    <row r="96" spans="1:9" ht="12.75" customHeight="1">
      <c r="A96" s="195" t="s">
        <v>385</v>
      </c>
      <c r="B96" s="195"/>
      <c r="C96" s="195"/>
      <c r="D96" s="195"/>
      <c r="E96" s="195"/>
      <c r="F96" s="195"/>
      <c r="G96" s="16">
        <v>88</v>
      </c>
      <c r="H96" s="34">
        <f>SUM(H97:H102)</f>
        <v>17969</v>
      </c>
      <c r="I96" s="34">
        <f>SUM(I97:I102)</f>
        <v>17976</v>
      </c>
    </row>
    <row r="97" spans="1:9" ht="12.75" customHeight="1">
      <c r="A97" s="193" t="s">
        <v>81</v>
      </c>
      <c r="B97" s="193"/>
      <c r="C97" s="193"/>
      <c r="D97" s="193"/>
      <c r="E97" s="193"/>
      <c r="F97" s="193"/>
      <c r="G97" s="15">
        <v>89</v>
      </c>
      <c r="H97" s="33">
        <v>17969</v>
      </c>
      <c r="I97" s="33">
        <v>17976</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0</v>
      </c>
      <c r="I99" s="33">
        <v>0</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0</v>
      </c>
      <c r="I101" s="33">
        <v>0</v>
      </c>
    </row>
    <row r="102" spans="1:9" ht="12.75" customHeight="1">
      <c r="A102" s="193" t="s">
        <v>86</v>
      </c>
      <c r="B102" s="193"/>
      <c r="C102" s="193"/>
      <c r="D102" s="193"/>
      <c r="E102" s="193"/>
      <c r="F102" s="193"/>
      <c r="G102" s="15">
        <v>94</v>
      </c>
      <c r="H102" s="33">
        <v>0</v>
      </c>
      <c r="I102" s="33">
        <v>0</v>
      </c>
    </row>
    <row r="103" spans="1:9" ht="12.75" customHeight="1">
      <c r="A103" s="195" t="s">
        <v>386</v>
      </c>
      <c r="B103" s="195"/>
      <c r="C103" s="195"/>
      <c r="D103" s="195"/>
      <c r="E103" s="195"/>
      <c r="F103" s="195"/>
      <c r="G103" s="16">
        <v>95</v>
      </c>
      <c r="H103" s="34">
        <f>SUM(H104:H114)</f>
        <v>191947001</v>
      </c>
      <c r="I103" s="34">
        <f>SUM(I104:I114)</f>
        <v>193534570</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0</v>
      </c>
      <c r="I108" s="33">
        <v>0</v>
      </c>
    </row>
    <row r="109" spans="1:9" ht="12.75" customHeight="1">
      <c r="A109" s="193" t="s">
        <v>92</v>
      </c>
      <c r="B109" s="193"/>
      <c r="C109" s="193"/>
      <c r="D109" s="193"/>
      <c r="E109" s="193"/>
      <c r="F109" s="193"/>
      <c r="G109" s="15">
        <v>101</v>
      </c>
      <c r="H109" s="33">
        <v>172118320</v>
      </c>
      <c r="I109" s="33">
        <v>174931557</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5040256</v>
      </c>
      <c r="I113" s="33">
        <v>4795961</v>
      </c>
    </row>
    <row r="114" spans="1:9" ht="12.75" customHeight="1">
      <c r="A114" s="193" t="s">
        <v>97</v>
      </c>
      <c r="B114" s="193"/>
      <c r="C114" s="193"/>
      <c r="D114" s="193"/>
      <c r="E114" s="193"/>
      <c r="F114" s="193"/>
      <c r="G114" s="15">
        <v>106</v>
      </c>
      <c r="H114" s="33">
        <v>14788425</v>
      </c>
      <c r="I114" s="33">
        <v>13807052</v>
      </c>
    </row>
    <row r="115" spans="1:9" ht="12.75" customHeight="1">
      <c r="A115" s="195" t="s">
        <v>387</v>
      </c>
      <c r="B115" s="195"/>
      <c r="C115" s="195"/>
      <c r="D115" s="195"/>
      <c r="E115" s="195"/>
      <c r="F115" s="195"/>
      <c r="G115" s="16">
        <v>107</v>
      </c>
      <c r="H115" s="34">
        <f>SUM(H116:H129)</f>
        <v>67001309</v>
      </c>
      <c r="I115" s="34">
        <f>SUM(I116:I129)</f>
        <v>58065041</v>
      </c>
    </row>
    <row r="116" spans="1:9" ht="12.75" customHeight="1">
      <c r="A116" s="193" t="s">
        <v>87</v>
      </c>
      <c r="B116" s="193"/>
      <c r="C116" s="193"/>
      <c r="D116" s="193"/>
      <c r="E116" s="193"/>
      <c r="F116" s="193"/>
      <c r="G116" s="15">
        <v>108</v>
      </c>
      <c r="H116" s="33">
        <v>10189488</v>
      </c>
      <c r="I116" s="33">
        <v>9848140</v>
      </c>
    </row>
    <row r="117" spans="1:9" ht="22.2" customHeight="1">
      <c r="A117" s="193" t="s">
        <v>88</v>
      </c>
      <c r="B117" s="193"/>
      <c r="C117" s="193"/>
      <c r="D117" s="193"/>
      <c r="E117" s="193"/>
      <c r="F117" s="193"/>
      <c r="G117" s="15">
        <v>109</v>
      </c>
      <c r="H117" s="33">
        <v>0</v>
      </c>
      <c r="I117" s="33">
        <v>350000</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0</v>
      </c>
      <c r="I120" s="33">
        <v>0</v>
      </c>
    </row>
    <row r="121" spans="1:9" ht="12.75" customHeight="1">
      <c r="A121" s="193" t="s">
        <v>92</v>
      </c>
      <c r="B121" s="193"/>
      <c r="C121" s="193"/>
      <c r="D121" s="193"/>
      <c r="E121" s="193"/>
      <c r="F121" s="193"/>
      <c r="G121" s="15">
        <v>113</v>
      </c>
      <c r="H121" s="33">
        <v>31971115</v>
      </c>
      <c r="I121" s="33">
        <v>23638270</v>
      </c>
    </row>
    <row r="122" spans="1:9" ht="12.75" customHeight="1">
      <c r="A122" s="193" t="s">
        <v>93</v>
      </c>
      <c r="B122" s="193"/>
      <c r="C122" s="193"/>
      <c r="D122" s="193"/>
      <c r="E122" s="193"/>
      <c r="F122" s="193"/>
      <c r="G122" s="15">
        <v>114</v>
      </c>
      <c r="H122" s="33">
        <v>234153</v>
      </c>
      <c r="I122" s="33">
        <v>234153</v>
      </c>
    </row>
    <row r="123" spans="1:9" ht="12.75" customHeight="1">
      <c r="A123" s="193" t="s">
        <v>94</v>
      </c>
      <c r="B123" s="193"/>
      <c r="C123" s="193"/>
      <c r="D123" s="193"/>
      <c r="E123" s="193"/>
      <c r="F123" s="193"/>
      <c r="G123" s="15">
        <v>115</v>
      </c>
      <c r="H123" s="33">
        <v>22970619</v>
      </c>
      <c r="I123" s="33">
        <v>20781765</v>
      </c>
    </row>
    <row r="124" spans="1:9">
      <c r="A124" s="193" t="s">
        <v>95</v>
      </c>
      <c r="B124" s="193"/>
      <c r="C124" s="193"/>
      <c r="D124" s="193"/>
      <c r="E124" s="193"/>
      <c r="F124" s="193"/>
      <c r="G124" s="15">
        <v>116</v>
      </c>
      <c r="H124" s="33">
        <v>0</v>
      </c>
      <c r="I124" s="33">
        <v>0</v>
      </c>
    </row>
    <row r="125" spans="1:9">
      <c r="A125" s="193" t="s">
        <v>98</v>
      </c>
      <c r="B125" s="193"/>
      <c r="C125" s="193"/>
      <c r="D125" s="193"/>
      <c r="E125" s="193"/>
      <c r="F125" s="193"/>
      <c r="G125" s="15">
        <v>117</v>
      </c>
      <c r="H125" s="33">
        <v>251168</v>
      </c>
      <c r="I125" s="33">
        <v>462997</v>
      </c>
    </row>
    <row r="126" spans="1:9">
      <c r="A126" s="193" t="s">
        <v>99</v>
      </c>
      <c r="B126" s="193"/>
      <c r="C126" s="193"/>
      <c r="D126" s="193"/>
      <c r="E126" s="193"/>
      <c r="F126" s="193"/>
      <c r="G126" s="15">
        <v>118</v>
      </c>
      <c r="H126" s="33">
        <v>1351735</v>
      </c>
      <c r="I126" s="33">
        <v>2661208</v>
      </c>
    </row>
    <row r="127" spans="1:9">
      <c r="A127" s="193" t="s">
        <v>100</v>
      </c>
      <c r="B127" s="193"/>
      <c r="C127" s="193"/>
      <c r="D127" s="193"/>
      <c r="E127" s="193"/>
      <c r="F127" s="193"/>
      <c r="G127" s="15">
        <v>119</v>
      </c>
      <c r="H127" s="33">
        <v>0</v>
      </c>
      <c r="I127" s="33">
        <v>0</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33031</v>
      </c>
      <c r="I129" s="33">
        <v>88508</v>
      </c>
    </row>
    <row r="130" spans="1:9" ht="22.2" customHeight="1">
      <c r="A130" s="194" t="s">
        <v>103</v>
      </c>
      <c r="B130" s="194"/>
      <c r="C130" s="194"/>
      <c r="D130" s="194"/>
      <c r="E130" s="194"/>
      <c r="F130" s="194"/>
      <c r="G130" s="15">
        <v>122</v>
      </c>
      <c r="H130" s="33">
        <v>6414222</v>
      </c>
      <c r="I130" s="33">
        <v>14995021</v>
      </c>
    </row>
    <row r="131" spans="1:9">
      <c r="A131" s="195" t="s">
        <v>388</v>
      </c>
      <c r="B131" s="195"/>
      <c r="C131" s="195"/>
      <c r="D131" s="195"/>
      <c r="E131" s="195"/>
      <c r="F131" s="195"/>
      <c r="G131" s="16">
        <v>123</v>
      </c>
      <c r="H131" s="34">
        <f>H75+H96+H103+H115+H130</f>
        <v>423437151</v>
      </c>
      <c r="I131" s="34">
        <f>I75+I96+I103+I115+I130</f>
        <v>403103492</v>
      </c>
    </row>
    <row r="132" spans="1:9">
      <c r="A132" s="194" t="s">
        <v>104</v>
      </c>
      <c r="B132" s="194"/>
      <c r="C132" s="194"/>
      <c r="D132" s="194"/>
      <c r="E132" s="194"/>
      <c r="F132" s="194"/>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3" zoomScaleNormal="100" zoomScaleSheetLayoutView="110" workbookViewId="0">
      <selection activeCell="K89" sqref="K89"/>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8" t="s">
        <v>106</v>
      </c>
      <c r="B1" s="229"/>
      <c r="C1" s="229"/>
      <c r="D1" s="229"/>
      <c r="E1" s="229"/>
      <c r="F1" s="229"/>
      <c r="G1" s="229"/>
      <c r="H1" s="229"/>
      <c r="I1" s="229"/>
      <c r="J1" s="121"/>
      <c r="K1" s="121"/>
    </row>
    <row r="2" spans="1:11">
      <c r="A2" s="227" t="s">
        <v>448</v>
      </c>
      <c r="B2" s="203"/>
      <c r="C2" s="203"/>
      <c r="D2" s="203"/>
      <c r="E2" s="203"/>
      <c r="F2" s="203"/>
      <c r="G2" s="203"/>
      <c r="H2" s="203"/>
      <c r="I2" s="203"/>
      <c r="J2" s="121"/>
      <c r="K2" s="121"/>
    </row>
    <row r="3" spans="1:11">
      <c r="A3" s="233" t="s">
        <v>355</v>
      </c>
      <c r="B3" s="234"/>
      <c r="C3" s="234"/>
      <c r="D3" s="234"/>
      <c r="E3" s="234"/>
      <c r="F3" s="234"/>
      <c r="G3" s="234"/>
      <c r="H3" s="234"/>
      <c r="I3" s="234"/>
      <c r="J3" s="235"/>
      <c r="K3" s="235"/>
    </row>
    <row r="4" spans="1:11">
      <c r="A4" s="236" t="s">
        <v>445</v>
      </c>
      <c r="B4" s="237"/>
      <c r="C4" s="237"/>
      <c r="D4" s="237"/>
      <c r="E4" s="237"/>
      <c r="F4" s="237"/>
      <c r="G4" s="237"/>
      <c r="H4" s="237"/>
      <c r="I4" s="237"/>
      <c r="J4" s="238"/>
      <c r="K4" s="238"/>
    </row>
    <row r="5" spans="1:11" ht="22.2" customHeight="1">
      <c r="A5" s="230" t="s">
        <v>2</v>
      </c>
      <c r="B5" s="212"/>
      <c r="C5" s="212"/>
      <c r="D5" s="212"/>
      <c r="E5" s="212"/>
      <c r="F5" s="212"/>
      <c r="G5" s="230" t="s">
        <v>107</v>
      </c>
      <c r="H5" s="231" t="s">
        <v>380</v>
      </c>
      <c r="I5" s="232"/>
      <c r="J5" s="231" t="s">
        <v>347</v>
      </c>
      <c r="K5" s="232"/>
    </row>
    <row r="6" spans="1:11">
      <c r="A6" s="212"/>
      <c r="B6" s="212"/>
      <c r="C6" s="212"/>
      <c r="D6" s="212"/>
      <c r="E6" s="212"/>
      <c r="F6" s="212"/>
      <c r="G6" s="212"/>
      <c r="H6" s="19" t="s">
        <v>370</v>
      </c>
      <c r="I6" s="19" t="s">
        <v>371</v>
      </c>
      <c r="J6" s="19" t="s">
        <v>370</v>
      </c>
      <c r="K6" s="19" t="s">
        <v>371</v>
      </c>
    </row>
    <row r="7" spans="1:11">
      <c r="A7" s="239">
        <v>1</v>
      </c>
      <c r="B7" s="210"/>
      <c r="C7" s="210"/>
      <c r="D7" s="210"/>
      <c r="E7" s="210"/>
      <c r="F7" s="210"/>
      <c r="G7" s="18">
        <v>2</v>
      </c>
      <c r="H7" s="19">
        <v>3</v>
      </c>
      <c r="I7" s="19">
        <v>4</v>
      </c>
      <c r="J7" s="19">
        <v>5</v>
      </c>
      <c r="K7" s="19">
        <v>6</v>
      </c>
    </row>
    <row r="8" spans="1:11">
      <c r="A8" s="221" t="s">
        <v>120</v>
      </c>
      <c r="B8" s="221"/>
      <c r="C8" s="221"/>
      <c r="D8" s="221"/>
      <c r="E8" s="221"/>
      <c r="F8" s="221"/>
      <c r="G8" s="20">
        <v>125</v>
      </c>
      <c r="H8" s="37">
        <f>SUM(H9:H13)</f>
        <v>174990719</v>
      </c>
      <c r="I8" s="37">
        <f>SUM(I9:I13)</f>
        <v>81832006</v>
      </c>
      <c r="J8" s="37">
        <f>SUM(J9:J13)</f>
        <v>20445506</v>
      </c>
      <c r="K8" s="37">
        <f>SUM(K9:K13)</f>
        <v>3788614</v>
      </c>
    </row>
    <row r="9" spans="1:11">
      <c r="A9" s="193" t="s">
        <v>121</v>
      </c>
      <c r="B9" s="193"/>
      <c r="C9" s="193"/>
      <c r="D9" s="193"/>
      <c r="E9" s="193"/>
      <c r="F9" s="193"/>
      <c r="G9" s="15">
        <v>126</v>
      </c>
      <c r="H9" s="33">
        <v>4245332</v>
      </c>
      <c r="I9" s="33">
        <v>1131500</v>
      </c>
      <c r="J9" s="33">
        <v>3830311</v>
      </c>
      <c r="K9" s="33">
        <v>895734</v>
      </c>
    </row>
    <row r="10" spans="1:11">
      <c r="A10" s="193" t="s">
        <v>122</v>
      </c>
      <c r="B10" s="193"/>
      <c r="C10" s="193"/>
      <c r="D10" s="193"/>
      <c r="E10" s="193"/>
      <c r="F10" s="193"/>
      <c r="G10" s="15">
        <v>127</v>
      </c>
      <c r="H10" s="33">
        <v>87181365</v>
      </c>
      <c r="I10" s="33">
        <v>6180946</v>
      </c>
      <c r="J10" s="33">
        <v>4885044</v>
      </c>
      <c r="K10" s="33">
        <v>37818</v>
      </c>
    </row>
    <row r="11" spans="1:11">
      <c r="A11" s="193" t="s">
        <v>123</v>
      </c>
      <c r="B11" s="193"/>
      <c r="C11" s="193"/>
      <c r="D11" s="193"/>
      <c r="E11" s="193"/>
      <c r="F11" s="193"/>
      <c r="G11" s="15">
        <v>128</v>
      </c>
      <c r="H11" s="33">
        <v>0</v>
      </c>
      <c r="I11" s="33">
        <v>0</v>
      </c>
      <c r="J11" s="33">
        <v>0</v>
      </c>
      <c r="K11" s="33">
        <v>0</v>
      </c>
    </row>
    <row r="12" spans="1:11">
      <c r="A12" s="193" t="s">
        <v>124</v>
      </c>
      <c r="B12" s="193"/>
      <c r="C12" s="193"/>
      <c r="D12" s="193"/>
      <c r="E12" s="193"/>
      <c r="F12" s="193"/>
      <c r="G12" s="15">
        <v>129</v>
      </c>
      <c r="H12" s="33">
        <v>82474032</v>
      </c>
      <c r="I12" s="33">
        <v>74327099</v>
      </c>
      <c r="J12" s="33">
        <v>10162037</v>
      </c>
      <c r="K12" s="33">
        <v>2468677</v>
      </c>
    </row>
    <row r="13" spans="1:11">
      <c r="A13" s="193" t="s">
        <v>125</v>
      </c>
      <c r="B13" s="193"/>
      <c r="C13" s="193"/>
      <c r="D13" s="193"/>
      <c r="E13" s="193"/>
      <c r="F13" s="193"/>
      <c r="G13" s="15">
        <v>130</v>
      </c>
      <c r="H13" s="33">
        <v>1089990</v>
      </c>
      <c r="I13" s="33">
        <v>192461</v>
      </c>
      <c r="J13" s="33">
        <v>1568114</v>
      </c>
      <c r="K13" s="33">
        <v>386385</v>
      </c>
    </row>
    <row r="14" spans="1:11">
      <c r="A14" s="221" t="s">
        <v>126</v>
      </c>
      <c r="B14" s="221"/>
      <c r="C14" s="221"/>
      <c r="D14" s="221"/>
      <c r="E14" s="221"/>
      <c r="F14" s="221"/>
      <c r="G14" s="20">
        <v>131</v>
      </c>
      <c r="H14" s="37">
        <f>H15+H16+H20+H24+H25+H26+H29+H36</f>
        <v>317035264</v>
      </c>
      <c r="I14" s="37">
        <f>I15+I16+I20+I24+I25+I26+I29+I36</f>
        <v>233097760</v>
      </c>
      <c r="J14" s="37">
        <f>J15+J16+J20+J24+J25+J26+J29+J36</f>
        <v>38203201</v>
      </c>
      <c r="K14" s="37">
        <f>K15+K16+K20+K24+K25+K26+K29+K36</f>
        <v>16140780</v>
      </c>
    </row>
    <row r="15" spans="1:11">
      <c r="A15" s="193" t="s">
        <v>108</v>
      </c>
      <c r="B15" s="193"/>
      <c r="C15" s="193"/>
      <c r="D15" s="193"/>
      <c r="E15" s="193"/>
      <c r="F15" s="193"/>
      <c r="G15" s="15">
        <v>132</v>
      </c>
      <c r="H15" s="33">
        <v>0</v>
      </c>
      <c r="I15" s="33">
        <v>0</v>
      </c>
      <c r="J15" s="33">
        <v>0</v>
      </c>
      <c r="K15" s="33">
        <v>0</v>
      </c>
    </row>
    <row r="16" spans="1:11">
      <c r="A16" s="222" t="s">
        <v>127</v>
      </c>
      <c r="B16" s="222"/>
      <c r="C16" s="222"/>
      <c r="D16" s="222"/>
      <c r="E16" s="222"/>
      <c r="F16" s="222"/>
      <c r="G16" s="20">
        <v>133</v>
      </c>
      <c r="H16" s="37">
        <f>SUM(H17:H19)</f>
        <v>74647971</v>
      </c>
      <c r="I16" s="37">
        <f>SUM(I17:I19)</f>
        <v>6591277</v>
      </c>
      <c r="J16" s="37">
        <f>SUM(J17:J19)</f>
        <v>8941798</v>
      </c>
      <c r="K16" s="37">
        <f>SUM(K17:K19)</f>
        <v>805535</v>
      </c>
    </row>
    <row r="17" spans="1:11">
      <c r="A17" s="223" t="s">
        <v>128</v>
      </c>
      <c r="B17" s="223"/>
      <c r="C17" s="223"/>
      <c r="D17" s="223"/>
      <c r="E17" s="223"/>
      <c r="F17" s="223"/>
      <c r="G17" s="15">
        <v>134</v>
      </c>
      <c r="H17" s="33">
        <v>10487467</v>
      </c>
      <c r="I17" s="33">
        <v>422844</v>
      </c>
      <c r="J17" s="33">
        <v>280200</v>
      </c>
      <c r="K17" s="33">
        <v>73733</v>
      </c>
    </row>
    <row r="18" spans="1:11">
      <c r="A18" s="223" t="s">
        <v>129</v>
      </c>
      <c r="B18" s="223"/>
      <c r="C18" s="223"/>
      <c r="D18" s="223"/>
      <c r="E18" s="223"/>
      <c r="F18" s="223"/>
      <c r="G18" s="15">
        <v>135</v>
      </c>
      <c r="H18" s="33">
        <v>61517420</v>
      </c>
      <c r="I18" s="33">
        <v>5399058</v>
      </c>
      <c r="J18" s="33">
        <v>6036210</v>
      </c>
      <c r="K18" s="33">
        <v>157849</v>
      </c>
    </row>
    <row r="19" spans="1:11">
      <c r="A19" s="223" t="s">
        <v>130</v>
      </c>
      <c r="B19" s="223"/>
      <c r="C19" s="223"/>
      <c r="D19" s="223"/>
      <c r="E19" s="223"/>
      <c r="F19" s="223"/>
      <c r="G19" s="15">
        <v>136</v>
      </c>
      <c r="H19" s="33">
        <v>2643084</v>
      </c>
      <c r="I19" s="33">
        <v>769375</v>
      </c>
      <c r="J19" s="33">
        <v>2625388</v>
      </c>
      <c r="K19" s="33">
        <v>573953</v>
      </c>
    </row>
    <row r="20" spans="1:11">
      <c r="A20" s="222" t="s">
        <v>131</v>
      </c>
      <c r="B20" s="222"/>
      <c r="C20" s="222"/>
      <c r="D20" s="222"/>
      <c r="E20" s="222"/>
      <c r="F20" s="222"/>
      <c r="G20" s="20">
        <v>137</v>
      </c>
      <c r="H20" s="37">
        <f>SUM(H21:H23)</f>
        <v>5718272</v>
      </c>
      <c r="I20" s="37">
        <f>SUM(I21:I23)</f>
        <v>1163842</v>
      </c>
      <c r="J20" s="37">
        <f>SUM(J21:J23)</f>
        <v>4798013</v>
      </c>
      <c r="K20" s="37">
        <f>SUM(K21:K23)</f>
        <v>1222307</v>
      </c>
    </row>
    <row r="21" spans="1:11">
      <c r="A21" s="223" t="s">
        <v>109</v>
      </c>
      <c r="B21" s="223"/>
      <c r="C21" s="223"/>
      <c r="D21" s="223"/>
      <c r="E21" s="223"/>
      <c r="F21" s="223"/>
      <c r="G21" s="15">
        <v>138</v>
      </c>
      <c r="H21" s="33">
        <v>3166220</v>
      </c>
      <c r="I21" s="33">
        <v>642770</v>
      </c>
      <c r="J21" s="33">
        <v>2673976</v>
      </c>
      <c r="K21" s="33">
        <v>683317</v>
      </c>
    </row>
    <row r="22" spans="1:11">
      <c r="A22" s="223" t="s">
        <v>110</v>
      </c>
      <c r="B22" s="223"/>
      <c r="C22" s="223"/>
      <c r="D22" s="223"/>
      <c r="E22" s="223"/>
      <c r="F22" s="223"/>
      <c r="G22" s="15">
        <v>139</v>
      </c>
      <c r="H22" s="33">
        <v>1704888</v>
      </c>
      <c r="I22" s="33">
        <v>346107</v>
      </c>
      <c r="J22" s="33">
        <v>1439833</v>
      </c>
      <c r="K22" s="33">
        <v>367940</v>
      </c>
    </row>
    <row r="23" spans="1:11">
      <c r="A23" s="223" t="s">
        <v>111</v>
      </c>
      <c r="B23" s="223"/>
      <c r="C23" s="223"/>
      <c r="D23" s="223"/>
      <c r="E23" s="223"/>
      <c r="F23" s="223"/>
      <c r="G23" s="15">
        <v>140</v>
      </c>
      <c r="H23" s="33">
        <v>847164</v>
      </c>
      <c r="I23" s="33">
        <v>174965</v>
      </c>
      <c r="J23" s="33">
        <v>684204</v>
      </c>
      <c r="K23" s="33">
        <v>171050</v>
      </c>
    </row>
    <row r="24" spans="1:11">
      <c r="A24" s="193" t="s">
        <v>112</v>
      </c>
      <c r="B24" s="193"/>
      <c r="C24" s="193"/>
      <c r="D24" s="193"/>
      <c r="E24" s="193"/>
      <c r="F24" s="193"/>
      <c r="G24" s="15">
        <v>141</v>
      </c>
      <c r="H24" s="33">
        <v>10016327</v>
      </c>
      <c r="I24" s="33">
        <v>2505338</v>
      </c>
      <c r="J24" s="33">
        <v>10771478</v>
      </c>
      <c r="K24" s="33">
        <v>2689880</v>
      </c>
    </row>
    <row r="25" spans="1:11">
      <c r="A25" s="193" t="s">
        <v>113</v>
      </c>
      <c r="B25" s="193"/>
      <c r="C25" s="193"/>
      <c r="D25" s="193"/>
      <c r="E25" s="193"/>
      <c r="F25" s="193"/>
      <c r="G25" s="15">
        <v>142</v>
      </c>
      <c r="H25" s="33">
        <v>4192719</v>
      </c>
      <c r="I25" s="33">
        <v>726552</v>
      </c>
      <c r="J25" s="33">
        <v>2856786</v>
      </c>
      <c r="K25" s="33">
        <v>622807</v>
      </c>
    </row>
    <row r="26" spans="1:11">
      <c r="A26" s="222" t="s">
        <v>132</v>
      </c>
      <c r="B26" s="222"/>
      <c r="C26" s="222"/>
      <c r="D26" s="222"/>
      <c r="E26" s="222"/>
      <c r="F26" s="222"/>
      <c r="G26" s="20">
        <v>143</v>
      </c>
      <c r="H26" s="37">
        <f>H27+H28</f>
        <v>222099118</v>
      </c>
      <c r="I26" s="37">
        <f>I27+I28</f>
        <v>222099118</v>
      </c>
      <c r="J26" s="37">
        <f>J27+J28</f>
        <v>23243</v>
      </c>
      <c r="K26" s="37">
        <f>K27+K28</f>
        <v>23243</v>
      </c>
    </row>
    <row r="27" spans="1:11">
      <c r="A27" s="223" t="s">
        <v>133</v>
      </c>
      <c r="B27" s="223"/>
      <c r="C27" s="223"/>
      <c r="D27" s="223"/>
      <c r="E27" s="223"/>
      <c r="F27" s="223"/>
      <c r="G27" s="15">
        <v>144</v>
      </c>
      <c r="H27" s="33">
        <v>0</v>
      </c>
      <c r="I27" s="33">
        <v>0</v>
      </c>
      <c r="J27" s="33">
        <v>0</v>
      </c>
      <c r="K27" s="33">
        <v>0</v>
      </c>
    </row>
    <row r="28" spans="1:11">
      <c r="A28" s="223" t="s">
        <v>134</v>
      </c>
      <c r="B28" s="223"/>
      <c r="C28" s="223"/>
      <c r="D28" s="223"/>
      <c r="E28" s="223"/>
      <c r="F28" s="223"/>
      <c r="G28" s="15">
        <v>145</v>
      </c>
      <c r="H28" s="33">
        <v>222099118</v>
      </c>
      <c r="I28" s="33">
        <v>222099118</v>
      </c>
      <c r="J28" s="33">
        <v>23243</v>
      </c>
      <c r="K28" s="33">
        <v>23243</v>
      </c>
    </row>
    <row r="29" spans="1:11">
      <c r="A29" s="222" t="s">
        <v>135</v>
      </c>
      <c r="B29" s="222"/>
      <c r="C29" s="222"/>
      <c r="D29" s="222"/>
      <c r="E29" s="222"/>
      <c r="F29" s="222"/>
      <c r="G29" s="20">
        <v>146</v>
      </c>
      <c r="H29" s="37">
        <f>SUM(H30:H35)</f>
        <v>97799</v>
      </c>
      <c r="I29" s="37">
        <f>SUM(I30:I35)</f>
        <v>0</v>
      </c>
      <c r="J29" s="37">
        <f>SUM(J30:J35)</f>
        <v>10755432</v>
      </c>
      <c r="K29" s="37">
        <f>SUM(K30:K35)</f>
        <v>10755432</v>
      </c>
    </row>
    <row r="30" spans="1:11">
      <c r="A30" s="223" t="s">
        <v>136</v>
      </c>
      <c r="B30" s="223"/>
      <c r="C30" s="223"/>
      <c r="D30" s="223"/>
      <c r="E30" s="223"/>
      <c r="F30" s="223"/>
      <c r="G30" s="15">
        <v>147</v>
      </c>
      <c r="H30" s="33">
        <v>0</v>
      </c>
      <c r="I30" s="33">
        <v>0</v>
      </c>
      <c r="J30" s="33">
        <v>7</v>
      </c>
      <c r="K30" s="33">
        <v>7</v>
      </c>
    </row>
    <row r="31" spans="1:11">
      <c r="A31" s="223" t="s">
        <v>137</v>
      </c>
      <c r="B31" s="223"/>
      <c r="C31" s="223"/>
      <c r="D31" s="223"/>
      <c r="E31" s="223"/>
      <c r="F31" s="223"/>
      <c r="G31" s="15">
        <v>148</v>
      </c>
      <c r="H31" s="33">
        <v>0</v>
      </c>
      <c r="I31" s="33">
        <v>0</v>
      </c>
      <c r="J31" s="33">
        <v>0</v>
      </c>
      <c r="K31" s="33">
        <v>0</v>
      </c>
    </row>
    <row r="32" spans="1:11">
      <c r="A32" s="223" t="s">
        <v>138</v>
      </c>
      <c r="B32" s="223"/>
      <c r="C32" s="223"/>
      <c r="D32" s="223"/>
      <c r="E32" s="223"/>
      <c r="F32" s="223"/>
      <c r="G32" s="15">
        <v>149</v>
      </c>
      <c r="H32" s="33">
        <v>0</v>
      </c>
      <c r="I32" s="33">
        <v>0</v>
      </c>
      <c r="J32" s="33">
        <v>0</v>
      </c>
      <c r="K32" s="33">
        <v>0</v>
      </c>
    </row>
    <row r="33" spans="1:11">
      <c r="A33" s="223" t="s">
        <v>139</v>
      </c>
      <c r="B33" s="223"/>
      <c r="C33" s="223"/>
      <c r="D33" s="223"/>
      <c r="E33" s="223"/>
      <c r="F33" s="223"/>
      <c r="G33" s="15">
        <v>150</v>
      </c>
      <c r="H33" s="33">
        <v>0</v>
      </c>
      <c r="I33" s="33">
        <v>0</v>
      </c>
      <c r="J33" s="33">
        <v>0</v>
      </c>
      <c r="K33" s="33">
        <v>0</v>
      </c>
    </row>
    <row r="34" spans="1:11">
      <c r="A34" s="223" t="s">
        <v>140</v>
      </c>
      <c r="B34" s="223"/>
      <c r="C34" s="223"/>
      <c r="D34" s="223"/>
      <c r="E34" s="223"/>
      <c r="F34" s="223"/>
      <c r="G34" s="15">
        <v>151</v>
      </c>
      <c r="H34" s="33">
        <v>0</v>
      </c>
      <c r="I34" s="33">
        <v>0</v>
      </c>
      <c r="J34" s="33">
        <v>0</v>
      </c>
      <c r="K34" s="33">
        <v>0</v>
      </c>
    </row>
    <row r="35" spans="1:11">
      <c r="A35" s="223" t="s">
        <v>141</v>
      </c>
      <c r="B35" s="223"/>
      <c r="C35" s="223"/>
      <c r="D35" s="223"/>
      <c r="E35" s="223"/>
      <c r="F35" s="223"/>
      <c r="G35" s="15">
        <v>152</v>
      </c>
      <c r="H35" s="33">
        <v>97799</v>
      </c>
      <c r="I35" s="33">
        <v>0</v>
      </c>
      <c r="J35" s="33">
        <v>10755425</v>
      </c>
      <c r="K35" s="33">
        <v>10755425</v>
      </c>
    </row>
    <row r="36" spans="1:11">
      <c r="A36" s="193" t="s">
        <v>114</v>
      </c>
      <c r="B36" s="193"/>
      <c r="C36" s="193"/>
      <c r="D36" s="193"/>
      <c r="E36" s="193"/>
      <c r="F36" s="193"/>
      <c r="G36" s="15">
        <v>153</v>
      </c>
      <c r="H36" s="33">
        <v>263058</v>
      </c>
      <c r="I36" s="33">
        <v>11633</v>
      </c>
      <c r="J36" s="33">
        <v>56451</v>
      </c>
      <c r="K36" s="33">
        <v>21576</v>
      </c>
    </row>
    <row r="37" spans="1:11">
      <c r="A37" s="221" t="s">
        <v>142</v>
      </c>
      <c r="B37" s="221"/>
      <c r="C37" s="221"/>
      <c r="D37" s="221"/>
      <c r="E37" s="221"/>
      <c r="F37" s="221"/>
      <c r="G37" s="20">
        <v>154</v>
      </c>
      <c r="H37" s="37">
        <f>SUM(H38:H47)</f>
        <v>11582786</v>
      </c>
      <c r="I37" s="37">
        <f>SUM(I38:I47)</f>
        <v>1746034</v>
      </c>
      <c r="J37" s="37">
        <f>SUM(J38:J47)</f>
        <v>5099738</v>
      </c>
      <c r="K37" s="37">
        <f>SUM(K38:K47)</f>
        <v>1424621</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0</v>
      </c>
      <c r="I40" s="33">
        <v>0</v>
      </c>
      <c r="J40" s="33">
        <v>0</v>
      </c>
      <c r="K40" s="33">
        <v>0</v>
      </c>
    </row>
    <row r="41" spans="1:11" ht="25.2" customHeight="1">
      <c r="A41" s="193" t="s">
        <v>146</v>
      </c>
      <c r="B41" s="193"/>
      <c r="C41" s="193"/>
      <c r="D41" s="193"/>
      <c r="E41" s="193"/>
      <c r="F41" s="193"/>
      <c r="G41" s="15">
        <v>158</v>
      </c>
      <c r="H41" s="33">
        <v>8693738</v>
      </c>
      <c r="I41" s="33">
        <v>1459018</v>
      </c>
      <c r="J41" s="33">
        <v>4203756</v>
      </c>
      <c r="K41" s="33">
        <v>1092076</v>
      </c>
    </row>
    <row r="42" spans="1:11" ht="25.2" customHeight="1">
      <c r="A42" s="193" t="s">
        <v>147</v>
      </c>
      <c r="B42" s="193"/>
      <c r="C42" s="193"/>
      <c r="D42" s="193"/>
      <c r="E42" s="193"/>
      <c r="F42" s="193"/>
      <c r="G42" s="15">
        <v>159</v>
      </c>
      <c r="H42" s="33">
        <v>0</v>
      </c>
      <c r="I42" s="33">
        <v>0</v>
      </c>
      <c r="J42" s="33">
        <v>83898</v>
      </c>
      <c r="K42" s="33">
        <v>64127</v>
      </c>
    </row>
    <row r="43" spans="1:11">
      <c r="A43" s="193" t="s">
        <v>148</v>
      </c>
      <c r="B43" s="193"/>
      <c r="C43" s="193"/>
      <c r="D43" s="193"/>
      <c r="E43" s="193"/>
      <c r="F43" s="193"/>
      <c r="G43" s="15">
        <v>160</v>
      </c>
      <c r="H43" s="33">
        <v>0</v>
      </c>
      <c r="I43" s="33">
        <v>0</v>
      </c>
      <c r="J43" s="33">
        <v>0</v>
      </c>
      <c r="K43" s="33">
        <v>0</v>
      </c>
    </row>
    <row r="44" spans="1:11">
      <c r="A44" s="193" t="s">
        <v>149</v>
      </c>
      <c r="B44" s="193"/>
      <c r="C44" s="193"/>
      <c r="D44" s="193"/>
      <c r="E44" s="193"/>
      <c r="F44" s="193"/>
      <c r="G44" s="15">
        <v>161</v>
      </c>
      <c r="H44" s="33">
        <v>48779</v>
      </c>
      <c r="I44" s="33">
        <v>17111</v>
      </c>
      <c r="J44" s="33">
        <v>50818</v>
      </c>
      <c r="K44" s="33">
        <v>12602</v>
      </c>
    </row>
    <row r="45" spans="1:11">
      <c r="A45" s="193" t="s">
        <v>150</v>
      </c>
      <c r="B45" s="193"/>
      <c r="C45" s="193"/>
      <c r="D45" s="193"/>
      <c r="E45" s="193"/>
      <c r="F45" s="193"/>
      <c r="G45" s="15">
        <v>162</v>
      </c>
      <c r="H45" s="33">
        <v>2840269</v>
      </c>
      <c r="I45" s="33">
        <v>269905</v>
      </c>
      <c r="J45" s="33">
        <v>761266</v>
      </c>
      <c r="K45" s="33">
        <v>255816</v>
      </c>
    </row>
    <row r="46" spans="1:11">
      <c r="A46" s="193" t="s">
        <v>151</v>
      </c>
      <c r="B46" s="193"/>
      <c r="C46" s="193"/>
      <c r="D46" s="193"/>
      <c r="E46" s="193"/>
      <c r="F46" s="193"/>
      <c r="G46" s="15">
        <v>163</v>
      </c>
      <c r="H46" s="33">
        <v>0</v>
      </c>
      <c r="I46" s="33">
        <v>0</v>
      </c>
      <c r="J46" s="33">
        <v>0</v>
      </c>
      <c r="K46" s="33">
        <v>0</v>
      </c>
    </row>
    <row r="47" spans="1:11">
      <c r="A47" s="193" t="s">
        <v>152</v>
      </c>
      <c r="B47" s="193"/>
      <c r="C47" s="193"/>
      <c r="D47" s="193"/>
      <c r="E47" s="193"/>
      <c r="F47" s="193"/>
      <c r="G47" s="15">
        <v>164</v>
      </c>
      <c r="H47" s="33">
        <v>0</v>
      </c>
      <c r="I47" s="33">
        <v>0</v>
      </c>
      <c r="J47" s="33">
        <v>0</v>
      </c>
      <c r="K47" s="33">
        <v>0</v>
      </c>
    </row>
    <row r="48" spans="1:11">
      <c r="A48" s="221" t="s">
        <v>153</v>
      </c>
      <c r="B48" s="221"/>
      <c r="C48" s="221"/>
      <c r="D48" s="221"/>
      <c r="E48" s="221"/>
      <c r="F48" s="221"/>
      <c r="G48" s="20">
        <v>165</v>
      </c>
      <c r="H48" s="37">
        <f>SUM(H49:H55)</f>
        <v>7861357</v>
      </c>
      <c r="I48" s="37">
        <f>SUM(I49:I55)</f>
        <v>3330386</v>
      </c>
      <c r="J48" s="37">
        <f>SUM(J49:J55)</f>
        <v>9021135</v>
      </c>
      <c r="K48" s="37">
        <f>SUM(K49:K55)</f>
        <v>3451597</v>
      </c>
    </row>
    <row r="49" spans="1:11" ht="25.2" customHeight="1">
      <c r="A49" s="193" t="s">
        <v>154</v>
      </c>
      <c r="B49" s="193"/>
      <c r="C49" s="193"/>
      <c r="D49" s="193"/>
      <c r="E49" s="193"/>
      <c r="F49" s="193"/>
      <c r="G49" s="15">
        <v>166</v>
      </c>
      <c r="H49" s="33">
        <v>0</v>
      </c>
      <c r="I49" s="33">
        <v>0</v>
      </c>
      <c r="J49" s="33">
        <v>0</v>
      </c>
      <c r="K49" s="33">
        <v>0</v>
      </c>
    </row>
    <row r="50" spans="1:11">
      <c r="A50" s="217" t="s">
        <v>155</v>
      </c>
      <c r="B50" s="217"/>
      <c r="C50" s="217"/>
      <c r="D50" s="217"/>
      <c r="E50" s="217"/>
      <c r="F50" s="217"/>
      <c r="G50" s="15">
        <v>167</v>
      </c>
      <c r="H50" s="33">
        <v>172402</v>
      </c>
      <c r="I50" s="33">
        <v>72255</v>
      </c>
      <c r="J50" s="33">
        <v>77160</v>
      </c>
      <c r="K50" s="33">
        <v>77160</v>
      </c>
    </row>
    <row r="51" spans="1:11">
      <c r="A51" s="217" t="s">
        <v>156</v>
      </c>
      <c r="B51" s="217"/>
      <c r="C51" s="217"/>
      <c r="D51" s="217"/>
      <c r="E51" s="217"/>
      <c r="F51" s="217"/>
      <c r="G51" s="15">
        <v>168</v>
      </c>
      <c r="H51" s="33">
        <v>6358429</v>
      </c>
      <c r="I51" s="33">
        <v>3258131</v>
      </c>
      <c r="J51" s="33">
        <v>8034401</v>
      </c>
      <c r="K51" s="33">
        <v>2852724</v>
      </c>
    </row>
    <row r="52" spans="1:11">
      <c r="A52" s="217" t="s">
        <v>157</v>
      </c>
      <c r="B52" s="217"/>
      <c r="C52" s="217"/>
      <c r="D52" s="217"/>
      <c r="E52" s="217"/>
      <c r="F52" s="217"/>
      <c r="G52" s="15">
        <v>169</v>
      </c>
      <c r="H52" s="33">
        <v>1330526</v>
      </c>
      <c r="I52" s="33">
        <v>0</v>
      </c>
      <c r="J52" s="33">
        <v>909574</v>
      </c>
      <c r="K52" s="33">
        <v>521713</v>
      </c>
    </row>
    <row r="53" spans="1:11">
      <c r="A53" s="217" t="s">
        <v>158</v>
      </c>
      <c r="B53" s="217"/>
      <c r="C53" s="217"/>
      <c r="D53" s="217"/>
      <c r="E53" s="217"/>
      <c r="F53" s="217"/>
      <c r="G53" s="15">
        <v>170</v>
      </c>
      <c r="H53" s="33">
        <v>0</v>
      </c>
      <c r="I53" s="33">
        <v>0</v>
      </c>
      <c r="J53" s="33">
        <v>0</v>
      </c>
      <c r="K53" s="33">
        <v>0</v>
      </c>
    </row>
    <row r="54" spans="1:11">
      <c r="A54" s="217" t="s">
        <v>159</v>
      </c>
      <c r="B54" s="217"/>
      <c r="C54" s="217"/>
      <c r="D54" s="217"/>
      <c r="E54" s="217"/>
      <c r="F54" s="217"/>
      <c r="G54" s="15">
        <v>171</v>
      </c>
      <c r="H54" s="33">
        <v>0</v>
      </c>
      <c r="I54" s="33">
        <v>0</v>
      </c>
      <c r="J54" s="33">
        <v>0</v>
      </c>
      <c r="K54" s="33">
        <v>0</v>
      </c>
    </row>
    <row r="55" spans="1:11">
      <c r="A55" s="217" t="s">
        <v>160</v>
      </c>
      <c r="B55" s="217"/>
      <c r="C55" s="217"/>
      <c r="D55" s="217"/>
      <c r="E55" s="217"/>
      <c r="F55" s="217"/>
      <c r="G55" s="15">
        <v>172</v>
      </c>
      <c r="H55" s="33">
        <v>0</v>
      </c>
      <c r="I55" s="33">
        <v>0</v>
      </c>
      <c r="J55" s="33">
        <v>0</v>
      </c>
      <c r="K55" s="33">
        <v>0</v>
      </c>
    </row>
    <row r="56" spans="1:11" ht="22.2"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1" t="s">
        <v>165</v>
      </c>
      <c r="B60" s="221"/>
      <c r="C60" s="221"/>
      <c r="D60" s="221"/>
      <c r="E60" s="221"/>
      <c r="F60" s="221"/>
      <c r="G60" s="20">
        <v>177</v>
      </c>
      <c r="H60" s="37">
        <f>H8+H37+H56+H57</f>
        <v>186573505</v>
      </c>
      <c r="I60" s="37">
        <f t="shared" ref="I60:K60" si="0">I8+I37+I56+I57</f>
        <v>83578040</v>
      </c>
      <c r="J60" s="37">
        <f t="shared" si="0"/>
        <v>25545244</v>
      </c>
      <c r="K60" s="37">
        <f t="shared" si="0"/>
        <v>5213235</v>
      </c>
    </row>
    <row r="61" spans="1:11">
      <c r="A61" s="221" t="s">
        <v>166</v>
      </c>
      <c r="B61" s="221"/>
      <c r="C61" s="221"/>
      <c r="D61" s="221"/>
      <c r="E61" s="221"/>
      <c r="F61" s="221"/>
      <c r="G61" s="20">
        <v>178</v>
      </c>
      <c r="H61" s="37">
        <f>H14+H48+H58+H59</f>
        <v>324896621</v>
      </c>
      <c r="I61" s="37">
        <f t="shared" ref="I61:K61" si="1">I14+I48+I58+I59</f>
        <v>236428146</v>
      </c>
      <c r="J61" s="37">
        <f t="shared" si="1"/>
        <v>47224336</v>
      </c>
      <c r="K61" s="37">
        <f t="shared" si="1"/>
        <v>19592377</v>
      </c>
    </row>
    <row r="62" spans="1:11">
      <c r="A62" s="221" t="s">
        <v>167</v>
      </c>
      <c r="B62" s="221"/>
      <c r="C62" s="221"/>
      <c r="D62" s="221"/>
      <c r="E62" s="221"/>
      <c r="F62" s="221"/>
      <c r="G62" s="20">
        <v>179</v>
      </c>
      <c r="H62" s="37">
        <f>H60-H61</f>
        <v>-138323116</v>
      </c>
      <c r="I62" s="37">
        <f t="shared" ref="I62:K62" si="2">I60-I61</f>
        <v>-152850106</v>
      </c>
      <c r="J62" s="37">
        <f t="shared" si="2"/>
        <v>-21679092</v>
      </c>
      <c r="K62" s="37">
        <f t="shared" si="2"/>
        <v>-14379142</v>
      </c>
    </row>
    <row r="63" spans="1:11">
      <c r="A63" s="220" t="s">
        <v>168</v>
      </c>
      <c r="B63" s="220"/>
      <c r="C63" s="220"/>
      <c r="D63" s="220"/>
      <c r="E63" s="220"/>
      <c r="F63" s="220"/>
      <c r="G63" s="20">
        <v>180</v>
      </c>
      <c r="H63" s="37">
        <f>+IF((H60-H61)&gt;0,(H60-H61),0)</f>
        <v>0</v>
      </c>
      <c r="I63" s="37">
        <f t="shared" ref="I63:K63" si="3">+IF((I60-I61)&gt;0,(I60-I61),0)</f>
        <v>0</v>
      </c>
      <c r="J63" s="37">
        <f t="shared" si="3"/>
        <v>0</v>
      </c>
      <c r="K63" s="37">
        <f t="shared" si="3"/>
        <v>0</v>
      </c>
    </row>
    <row r="64" spans="1:11">
      <c r="A64" s="220" t="s">
        <v>169</v>
      </c>
      <c r="B64" s="220"/>
      <c r="C64" s="220"/>
      <c r="D64" s="220"/>
      <c r="E64" s="220"/>
      <c r="F64" s="220"/>
      <c r="G64" s="20">
        <v>181</v>
      </c>
      <c r="H64" s="37">
        <f>+IF((H60-H61)&lt;0,(H60-H61),0)</f>
        <v>-138323116</v>
      </c>
      <c r="I64" s="37">
        <f t="shared" ref="I64:K64" si="4">+IF((I60-I61)&lt;0,(I60-I61),0)</f>
        <v>-152850106</v>
      </c>
      <c r="J64" s="37">
        <f t="shared" si="4"/>
        <v>-21679092</v>
      </c>
      <c r="K64" s="37">
        <f t="shared" si="4"/>
        <v>-14379142</v>
      </c>
    </row>
    <row r="65" spans="1:11">
      <c r="A65" s="226" t="s">
        <v>115</v>
      </c>
      <c r="B65" s="226"/>
      <c r="C65" s="226"/>
      <c r="D65" s="226"/>
      <c r="E65" s="226"/>
      <c r="F65" s="226"/>
      <c r="G65" s="15">
        <v>182</v>
      </c>
      <c r="H65" s="33">
        <v>0</v>
      </c>
      <c r="I65" s="33">
        <v>0</v>
      </c>
      <c r="J65" s="33">
        <v>0</v>
      </c>
      <c r="K65" s="33">
        <v>0</v>
      </c>
    </row>
    <row r="66" spans="1:11">
      <c r="A66" s="221" t="s">
        <v>170</v>
      </c>
      <c r="B66" s="221"/>
      <c r="C66" s="221"/>
      <c r="D66" s="221"/>
      <c r="E66" s="221"/>
      <c r="F66" s="221"/>
      <c r="G66" s="20">
        <v>183</v>
      </c>
      <c r="H66" s="37">
        <f>H62-H65</f>
        <v>-138323116</v>
      </c>
      <c r="I66" s="37">
        <f t="shared" ref="I66:K66" si="5">I62-I65</f>
        <v>-152850106</v>
      </c>
      <c r="J66" s="37">
        <f t="shared" si="5"/>
        <v>-21679092</v>
      </c>
      <c r="K66" s="37">
        <f t="shared" si="5"/>
        <v>-14379142</v>
      </c>
    </row>
    <row r="67" spans="1:11">
      <c r="A67" s="220" t="s">
        <v>171</v>
      </c>
      <c r="B67" s="220"/>
      <c r="C67" s="220"/>
      <c r="D67" s="220"/>
      <c r="E67" s="220"/>
      <c r="F67" s="220"/>
      <c r="G67" s="20">
        <v>184</v>
      </c>
      <c r="H67" s="37">
        <f>+IF((H62-H65)&gt;0,(H62-H65),0)</f>
        <v>0</v>
      </c>
      <c r="I67" s="37">
        <f t="shared" ref="I67:K67" si="6">+IF((I62-I65)&gt;0,(I62-I65),0)</f>
        <v>0</v>
      </c>
      <c r="J67" s="37">
        <f t="shared" si="6"/>
        <v>0</v>
      </c>
      <c r="K67" s="37">
        <f t="shared" si="6"/>
        <v>0</v>
      </c>
    </row>
    <row r="68" spans="1:11">
      <c r="A68" s="220" t="s">
        <v>172</v>
      </c>
      <c r="B68" s="220"/>
      <c r="C68" s="220"/>
      <c r="D68" s="220"/>
      <c r="E68" s="220"/>
      <c r="F68" s="220"/>
      <c r="G68" s="20">
        <v>185</v>
      </c>
      <c r="H68" s="37">
        <f>+IF((H62-H65)&lt;0,(H62-H65),0)</f>
        <v>-138323116</v>
      </c>
      <c r="I68" s="37">
        <f t="shared" ref="I68:K68" si="7">+IF((I62-I65)&lt;0,(I62-I65),0)</f>
        <v>-152850106</v>
      </c>
      <c r="J68" s="37">
        <f t="shared" si="7"/>
        <v>-21679092</v>
      </c>
      <c r="K68" s="37">
        <f t="shared" si="7"/>
        <v>-14379142</v>
      </c>
    </row>
    <row r="69" spans="1:11">
      <c r="A69" s="198" t="s">
        <v>173</v>
      </c>
      <c r="B69" s="198"/>
      <c r="C69" s="198"/>
      <c r="D69" s="198"/>
      <c r="E69" s="198"/>
      <c r="F69" s="198"/>
      <c r="G69" s="218"/>
      <c r="H69" s="218"/>
      <c r="I69" s="218"/>
      <c r="J69" s="219"/>
      <c r="K69" s="219"/>
    </row>
    <row r="70" spans="1:11" ht="22.2" customHeight="1">
      <c r="A70" s="221" t="s">
        <v>174</v>
      </c>
      <c r="B70" s="221"/>
      <c r="C70" s="221"/>
      <c r="D70" s="221"/>
      <c r="E70" s="221"/>
      <c r="F70" s="221"/>
      <c r="G70" s="20">
        <v>186</v>
      </c>
      <c r="H70" s="37">
        <f>H71-H72</f>
        <v>0</v>
      </c>
      <c r="I70" s="37">
        <f>I71-I72</f>
        <v>0</v>
      </c>
      <c r="J70" s="37">
        <f>J71-J72</f>
        <v>0</v>
      </c>
      <c r="K70" s="37">
        <f>K71-K72</f>
        <v>0</v>
      </c>
    </row>
    <row r="71" spans="1:11">
      <c r="A71" s="217" t="s">
        <v>175</v>
      </c>
      <c r="B71" s="217"/>
      <c r="C71" s="217"/>
      <c r="D71" s="217"/>
      <c r="E71" s="217"/>
      <c r="F71" s="217"/>
      <c r="G71" s="15">
        <v>187</v>
      </c>
      <c r="H71" s="33">
        <v>0</v>
      </c>
      <c r="I71" s="33">
        <v>0</v>
      </c>
      <c r="J71" s="33">
        <v>0</v>
      </c>
      <c r="K71" s="33">
        <v>0</v>
      </c>
    </row>
    <row r="72" spans="1:11">
      <c r="A72" s="217" t="s">
        <v>176</v>
      </c>
      <c r="B72" s="217"/>
      <c r="C72" s="217"/>
      <c r="D72" s="217"/>
      <c r="E72" s="217"/>
      <c r="F72" s="217"/>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20" t="s">
        <v>178</v>
      </c>
      <c r="B74" s="220"/>
      <c r="C74" s="220"/>
      <c r="D74" s="220"/>
      <c r="E74" s="220"/>
      <c r="F74" s="220"/>
      <c r="G74" s="20">
        <v>190</v>
      </c>
      <c r="H74" s="122">
        <v>0</v>
      </c>
      <c r="I74" s="122">
        <v>0</v>
      </c>
      <c r="J74" s="122">
        <v>0</v>
      </c>
      <c r="K74" s="122">
        <v>0</v>
      </c>
    </row>
    <row r="75" spans="1:11">
      <c r="A75" s="220" t="s">
        <v>179</v>
      </c>
      <c r="B75" s="220"/>
      <c r="C75" s="220"/>
      <c r="D75" s="220"/>
      <c r="E75" s="220"/>
      <c r="F75" s="220"/>
      <c r="G75" s="20">
        <v>191</v>
      </c>
      <c r="H75" s="122">
        <v>0</v>
      </c>
      <c r="I75" s="122">
        <v>0</v>
      </c>
      <c r="J75" s="122">
        <v>0</v>
      </c>
      <c r="K75" s="122">
        <v>0</v>
      </c>
    </row>
    <row r="76" spans="1:11">
      <c r="A76" s="198" t="s">
        <v>180</v>
      </c>
      <c r="B76" s="198"/>
      <c r="C76" s="198"/>
      <c r="D76" s="198"/>
      <c r="E76" s="198"/>
      <c r="F76" s="198"/>
      <c r="G76" s="218"/>
      <c r="H76" s="218"/>
      <c r="I76" s="218"/>
      <c r="J76" s="219"/>
      <c r="K76" s="219"/>
    </row>
    <row r="77" spans="1:11">
      <c r="A77" s="221" t="s">
        <v>181</v>
      </c>
      <c r="B77" s="221"/>
      <c r="C77" s="221"/>
      <c r="D77" s="221"/>
      <c r="E77" s="221"/>
      <c r="F77" s="221"/>
      <c r="G77" s="20">
        <v>192</v>
      </c>
      <c r="H77" s="122">
        <v>0</v>
      </c>
      <c r="I77" s="122">
        <v>0</v>
      </c>
      <c r="J77" s="122">
        <v>0</v>
      </c>
      <c r="K77" s="122">
        <v>0</v>
      </c>
    </row>
    <row r="78" spans="1:11">
      <c r="A78" s="217" t="s">
        <v>182</v>
      </c>
      <c r="B78" s="217"/>
      <c r="C78" s="217"/>
      <c r="D78" s="217"/>
      <c r="E78" s="217"/>
      <c r="F78" s="217"/>
      <c r="G78" s="15">
        <v>193</v>
      </c>
      <c r="H78" s="38">
        <v>0</v>
      </c>
      <c r="I78" s="38">
        <v>0</v>
      </c>
      <c r="J78" s="38">
        <v>0</v>
      </c>
      <c r="K78" s="38">
        <v>0</v>
      </c>
    </row>
    <row r="79" spans="1:11">
      <c r="A79" s="217" t="s">
        <v>183</v>
      </c>
      <c r="B79" s="217"/>
      <c r="C79" s="217"/>
      <c r="D79" s="217"/>
      <c r="E79" s="217"/>
      <c r="F79" s="217"/>
      <c r="G79" s="15">
        <v>194</v>
      </c>
      <c r="H79" s="38">
        <v>0</v>
      </c>
      <c r="I79" s="38">
        <v>0</v>
      </c>
      <c r="J79" s="38">
        <v>0</v>
      </c>
      <c r="K79" s="38">
        <v>0</v>
      </c>
    </row>
    <row r="80" spans="1:11">
      <c r="A80" s="221" t="s">
        <v>184</v>
      </c>
      <c r="B80" s="221"/>
      <c r="C80" s="221"/>
      <c r="D80" s="221"/>
      <c r="E80" s="221"/>
      <c r="F80" s="221"/>
      <c r="G80" s="20">
        <v>195</v>
      </c>
      <c r="H80" s="122">
        <v>0</v>
      </c>
      <c r="I80" s="122">
        <v>0</v>
      </c>
      <c r="J80" s="122">
        <v>0</v>
      </c>
      <c r="K80" s="122">
        <v>0</v>
      </c>
    </row>
    <row r="81" spans="1:11">
      <c r="A81" s="221" t="s">
        <v>185</v>
      </c>
      <c r="B81" s="221"/>
      <c r="C81" s="221"/>
      <c r="D81" s="221"/>
      <c r="E81" s="221"/>
      <c r="F81" s="221"/>
      <c r="G81" s="20">
        <v>196</v>
      </c>
      <c r="H81" s="122">
        <v>0</v>
      </c>
      <c r="I81" s="122">
        <v>0</v>
      </c>
      <c r="J81" s="122">
        <v>0</v>
      </c>
      <c r="K81" s="122">
        <v>0</v>
      </c>
    </row>
    <row r="82" spans="1:11">
      <c r="A82" s="220" t="s">
        <v>186</v>
      </c>
      <c r="B82" s="220"/>
      <c r="C82" s="220"/>
      <c r="D82" s="220"/>
      <c r="E82" s="220"/>
      <c r="F82" s="220"/>
      <c r="G82" s="20">
        <v>197</v>
      </c>
      <c r="H82" s="122">
        <v>0</v>
      </c>
      <c r="I82" s="122">
        <v>0</v>
      </c>
      <c r="J82" s="122">
        <v>0</v>
      </c>
      <c r="K82" s="122">
        <v>0</v>
      </c>
    </row>
    <row r="83" spans="1:11">
      <c r="A83" s="220" t="s">
        <v>187</v>
      </c>
      <c r="B83" s="220"/>
      <c r="C83" s="220"/>
      <c r="D83" s="220"/>
      <c r="E83" s="220"/>
      <c r="F83" s="220"/>
      <c r="G83" s="20">
        <v>198</v>
      </c>
      <c r="H83" s="122">
        <v>0</v>
      </c>
      <c r="I83" s="122">
        <v>0</v>
      </c>
      <c r="J83" s="122">
        <v>0</v>
      </c>
      <c r="K83" s="122">
        <v>0</v>
      </c>
    </row>
    <row r="84" spans="1:11">
      <c r="A84" s="198" t="s">
        <v>116</v>
      </c>
      <c r="B84" s="198"/>
      <c r="C84" s="198"/>
      <c r="D84" s="198"/>
      <c r="E84" s="198"/>
      <c r="F84" s="198"/>
      <c r="G84" s="218"/>
      <c r="H84" s="218"/>
      <c r="I84" s="218"/>
      <c r="J84" s="219"/>
      <c r="K84" s="219"/>
    </row>
    <row r="85" spans="1:11">
      <c r="A85" s="215" t="s">
        <v>188</v>
      </c>
      <c r="B85" s="215"/>
      <c r="C85" s="215"/>
      <c r="D85" s="215"/>
      <c r="E85" s="215"/>
      <c r="F85" s="215"/>
      <c r="G85" s="20">
        <v>199</v>
      </c>
      <c r="H85" s="39">
        <f>H86+H87</f>
        <v>0</v>
      </c>
      <c r="I85" s="39">
        <f>I86+I87</f>
        <v>0</v>
      </c>
      <c r="J85" s="39">
        <f>J86+J87</f>
        <v>0</v>
      </c>
      <c r="K85" s="39">
        <f>K86+K87</f>
        <v>0</v>
      </c>
    </row>
    <row r="86" spans="1:11">
      <c r="A86" s="216" t="s">
        <v>189</v>
      </c>
      <c r="B86" s="216"/>
      <c r="C86" s="216"/>
      <c r="D86" s="216"/>
      <c r="E86" s="216"/>
      <c r="F86" s="216"/>
      <c r="G86" s="15">
        <v>200</v>
      </c>
      <c r="H86" s="40">
        <v>0</v>
      </c>
      <c r="I86" s="40">
        <v>0</v>
      </c>
      <c r="J86" s="40">
        <v>0</v>
      </c>
      <c r="K86" s="40">
        <v>0</v>
      </c>
    </row>
    <row r="87" spans="1:11">
      <c r="A87" s="216" t="s">
        <v>190</v>
      </c>
      <c r="B87" s="216"/>
      <c r="C87" s="216"/>
      <c r="D87" s="216"/>
      <c r="E87" s="216"/>
      <c r="F87" s="216"/>
      <c r="G87" s="15">
        <v>201</v>
      </c>
      <c r="H87" s="40">
        <v>0</v>
      </c>
      <c r="I87" s="40">
        <v>0</v>
      </c>
      <c r="J87" s="40">
        <v>0</v>
      </c>
      <c r="K87" s="40">
        <v>0</v>
      </c>
    </row>
    <row r="88" spans="1:11">
      <c r="A88" s="224" t="s">
        <v>118</v>
      </c>
      <c r="B88" s="224"/>
      <c r="C88" s="224"/>
      <c r="D88" s="224"/>
      <c r="E88" s="224"/>
      <c r="F88" s="224"/>
      <c r="G88" s="225"/>
      <c r="H88" s="225"/>
      <c r="I88" s="225"/>
      <c r="J88" s="219"/>
      <c r="K88" s="219"/>
    </row>
    <row r="89" spans="1:11">
      <c r="A89" s="194" t="s">
        <v>191</v>
      </c>
      <c r="B89" s="194"/>
      <c r="C89" s="194"/>
      <c r="D89" s="194"/>
      <c r="E89" s="194"/>
      <c r="F89" s="194"/>
      <c r="G89" s="15">
        <v>202</v>
      </c>
      <c r="H89" s="40">
        <v>-138323116</v>
      </c>
      <c r="I89" s="40">
        <v>-152850106</v>
      </c>
      <c r="J89" s="40">
        <v>-21679092</v>
      </c>
      <c r="K89" s="40">
        <v>-14379142</v>
      </c>
    </row>
    <row r="90" spans="1:11" ht="24" customHeight="1">
      <c r="A90" s="214" t="s">
        <v>192</v>
      </c>
      <c r="B90" s="214"/>
      <c r="C90" s="214"/>
      <c r="D90" s="214"/>
      <c r="E90" s="214"/>
      <c r="F90" s="214"/>
      <c r="G90" s="20">
        <v>203</v>
      </c>
      <c r="H90" s="39">
        <f>SUM(H91:H98)</f>
        <v>0</v>
      </c>
      <c r="I90" s="39">
        <f>SUM(I91:I98)</f>
        <v>0</v>
      </c>
      <c r="J90" s="39">
        <f>SUM(J91:J98)</f>
        <v>0</v>
      </c>
      <c r="K90" s="39">
        <f>SUM(K91:K98)</f>
        <v>0</v>
      </c>
    </row>
    <row r="91" spans="1:11">
      <c r="A91" s="217" t="s">
        <v>193</v>
      </c>
      <c r="B91" s="217"/>
      <c r="C91" s="217"/>
      <c r="D91" s="217"/>
      <c r="E91" s="217"/>
      <c r="F91" s="217"/>
      <c r="G91" s="15">
        <v>204</v>
      </c>
      <c r="H91" s="40">
        <v>0</v>
      </c>
      <c r="I91" s="40">
        <v>0</v>
      </c>
      <c r="J91" s="40">
        <v>0</v>
      </c>
      <c r="K91" s="40">
        <v>0</v>
      </c>
    </row>
    <row r="92" spans="1:11" ht="22.2" customHeight="1">
      <c r="A92" s="217" t="s">
        <v>194</v>
      </c>
      <c r="B92" s="217"/>
      <c r="C92" s="217"/>
      <c r="D92" s="217"/>
      <c r="E92" s="217"/>
      <c r="F92" s="217"/>
      <c r="G92" s="15">
        <v>205</v>
      </c>
      <c r="H92" s="40">
        <v>0</v>
      </c>
      <c r="I92" s="40">
        <v>0</v>
      </c>
      <c r="J92" s="40">
        <v>0</v>
      </c>
      <c r="K92" s="40">
        <v>0</v>
      </c>
    </row>
    <row r="93" spans="1:11" ht="22.2" customHeight="1">
      <c r="A93" s="217" t="s">
        <v>195</v>
      </c>
      <c r="B93" s="217"/>
      <c r="C93" s="217"/>
      <c r="D93" s="217"/>
      <c r="E93" s="217"/>
      <c r="F93" s="217"/>
      <c r="G93" s="15">
        <v>206</v>
      </c>
      <c r="H93" s="40">
        <v>0</v>
      </c>
      <c r="I93" s="40">
        <v>0</v>
      </c>
      <c r="J93" s="40">
        <v>0</v>
      </c>
      <c r="K93" s="40">
        <v>0</v>
      </c>
    </row>
    <row r="94" spans="1:11" ht="22.2" customHeight="1">
      <c r="A94" s="217" t="s">
        <v>196</v>
      </c>
      <c r="B94" s="217"/>
      <c r="C94" s="217"/>
      <c r="D94" s="217"/>
      <c r="E94" s="217"/>
      <c r="F94" s="217"/>
      <c r="G94" s="15">
        <v>207</v>
      </c>
      <c r="H94" s="40">
        <v>0</v>
      </c>
      <c r="I94" s="40">
        <v>0</v>
      </c>
      <c r="J94" s="40">
        <v>0</v>
      </c>
      <c r="K94" s="40">
        <v>0</v>
      </c>
    </row>
    <row r="95" spans="1:11" ht="22.2" customHeight="1">
      <c r="A95" s="217" t="s">
        <v>197</v>
      </c>
      <c r="B95" s="217"/>
      <c r="C95" s="217"/>
      <c r="D95" s="217"/>
      <c r="E95" s="217"/>
      <c r="F95" s="217"/>
      <c r="G95" s="15">
        <v>208</v>
      </c>
      <c r="H95" s="40">
        <v>0</v>
      </c>
      <c r="I95" s="40">
        <v>0</v>
      </c>
      <c r="J95" s="40">
        <v>0</v>
      </c>
      <c r="K95" s="40">
        <v>0</v>
      </c>
    </row>
    <row r="96" spans="1:11" ht="22.2" customHeight="1">
      <c r="A96" s="217" t="s">
        <v>198</v>
      </c>
      <c r="B96" s="217"/>
      <c r="C96" s="217"/>
      <c r="D96" s="217"/>
      <c r="E96" s="217"/>
      <c r="F96" s="217"/>
      <c r="G96" s="15">
        <v>209</v>
      </c>
      <c r="H96" s="40">
        <v>0</v>
      </c>
      <c r="I96" s="40">
        <v>0</v>
      </c>
      <c r="J96" s="40">
        <v>0</v>
      </c>
      <c r="K96" s="40">
        <v>0</v>
      </c>
    </row>
    <row r="97" spans="1:11">
      <c r="A97" s="217" t="s">
        <v>199</v>
      </c>
      <c r="B97" s="217"/>
      <c r="C97" s="217"/>
      <c r="D97" s="217"/>
      <c r="E97" s="217"/>
      <c r="F97" s="217"/>
      <c r="G97" s="15">
        <v>210</v>
      </c>
      <c r="H97" s="40">
        <v>0</v>
      </c>
      <c r="I97" s="40">
        <v>0</v>
      </c>
      <c r="J97" s="40">
        <v>0</v>
      </c>
      <c r="K97" s="40">
        <v>0</v>
      </c>
    </row>
    <row r="98" spans="1:11">
      <c r="A98" s="217" t="s">
        <v>200</v>
      </c>
      <c r="B98" s="217"/>
      <c r="C98" s="217"/>
      <c r="D98" s="217"/>
      <c r="E98" s="217"/>
      <c r="F98" s="217"/>
      <c r="G98" s="15">
        <v>211</v>
      </c>
      <c r="H98" s="40">
        <v>0</v>
      </c>
      <c r="I98" s="40">
        <v>0</v>
      </c>
      <c r="J98" s="40">
        <v>0</v>
      </c>
      <c r="K98" s="40">
        <v>0</v>
      </c>
    </row>
    <row r="99" spans="1:11">
      <c r="A99" s="194" t="s">
        <v>119</v>
      </c>
      <c r="B99" s="194"/>
      <c r="C99" s="194"/>
      <c r="D99" s="194"/>
      <c r="E99" s="194"/>
      <c r="F99" s="194"/>
      <c r="G99" s="15">
        <v>212</v>
      </c>
      <c r="H99" s="40">
        <v>0</v>
      </c>
      <c r="I99" s="40">
        <v>0</v>
      </c>
      <c r="J99" s="40">
        <v>0</v>
      </c>
      <c r="K99" s="40">
        <v>0</v>
      </c>
    </row>
    <row r="100" spans="1:11" ht="22.95" customHeight="1">
      <c r="A100" s="214" t="s">
        <v>201</v>
      </c>
      <c r="B100" s="214"/>
      <c r="C100" s="214"/>
      <c r="D100" s="214"/>
      <c r="E100" s="214"/>
      <c r="F100" s="214"/>
      <c r="G100" s="20">
        <v>213</v>
      </c>
      <c r="H100" s="39">
        <f>H90-H99</f>
        <v>0</v>
      </c>
      <c r="I100" s="39">
        <f>I90-I99</f>
        <v>0</v>
      </c>
      <c r="J100" s="39">
        <f>J90-J99</f>
        <v>0</v>
      </c>
      <c r="K100" s="39">
        <f>K90-K99</f>
        <v>0</v>
      </c>
    </row>
    <row r="101" spans="1:11">
      <c r="A101" s="214" t="s">
        <v>202</v>
      </c>
      <c r="B101" s="214"/>
      <c r="C101" s="214"/>
      <c r="D101" s="214"/>
      <c r="E101" s="214"/>
      <c r="F101" s="214"/>
      <c r="G101" s="20">
        <v>214</v>
      </c>
      <c r="H101" s="39">
        <f>H89+H100</f>
        <v>-138323116</v>
      </c>
      <c r="I101" s="39">
        <f>I89+I100</f>
        <v>-152850106</v>
      </c>
      <c r="J101" s="39">
        <f>J89+J100</f>
        <v>-21679092</v>
      </c>
      <c r="K101" s="39">
        <f>K89+K100</f>
        <v>-14379142</v>
      </c>
    </row>
    <row r="102" spans="1:11">
      <c r="A102" s="198" t="s">
        <v>203</v>
      </c>
      <c r="B102" s="198"/>
      <c r="C102" s="198"/>
      <c r="D102" s="198"/>
      <c r="E102" s="198"/>
      <c r="F102" s="198"/>
      <c r="G102" s="218"/>
      <c r="H102" s="218"/>
      <c r="I102" s="218"/>
      <c r="J102" s="219"/>
      <c r="K102" s="219"/>
    </row>
    <row r="103" spans="1:11">
      <c r="A103" s="215" t="s">
        <v>204</v>
      </c>
      <c r="B103" s="215"/>
      <c r="C103" s="215"/>
      <c r="D103" s="215"/>
      <c r="E103" s="215"/>
      <c r="F103" s="215"/>
      <c r="G103" s="20">
        <v>215</v>
      </c>
      <c r="H103" s="39">
        <f>H104+H105</f>
        <v>0</v>
      </c>
      <c r="I103" s="39">
        <f>I104+I105</f>
        <v>0</v>
      </c>
      <c r="J103" s="39">
        <f>J104+J105</f>
        <v>0</v>
      </c>
      <c r="K103" s="39">
        <f>K104+K105</f>
        <v>0</v>
      </c>
    </row>
    <row r="104" spans="1:11">
      <c r="A104" s="216" t="s">
        <v>117</v>
      </c>
      <c r="B104" s="216"/>
      <c r="C104" s="216"/>
      <c r="D104" s="216"/>
      <c r="E104" s="216"/>
      <c r="F104" s="216"/>
      <c r="G104" s="15">
        <v>216</v>
      </c>
      <c r="H104" s="40">
        <v>0</v>
      </c>
      <c r="I104" s="40">
        <v>0</v>
      </c>
      <c r="J104" s="40">
        <v>0</v>
      </c>
      <c r="K104" s="40">
        <v>0</v>
      </c>
    </row>
    <row r="105" spans="1:11">
      <c r="A105" s="216" t="s">
        <v>205</v>
      </c>
      <c r="B105" s="216"/>
      <c r="C105" s="216"/>
      <c r="D105" s="216"/>
      <c r="E105" s="216"/>
      <c r="F105" s="21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50" sqref="I50"/>
    </sheetView>
  </sheetViews>
  <sheetFormatPr defaultColWidth="9.109375" defaultRowHeight="13.2"/>
  <cols>
    <col min="1" max="7" width="9.109375" style="21"/>
    <col min="8" max="9" width="30.33203125" style="51" customWidth="1"/>
    <col min="10" max="16384" width="9.109375" style="21"/>
  </cols>
  <sheetData>
    <row r="1" spans="1:9">
      <c r="A1" s="267" t="s">
        <v>206</v>
      </c>
      <c r="B1" s="268"/>
      <c r="C1" s="268"/>
      <c r="D1" s="268"/>
      <c r="E1" s="268"/>
      <c r="F1" s="268"/>
      <c r="G1" s="268"/>
      <c r="H1" s="268"/>
      <c r="I1" s="268"/>
    </row>
    <row r="2" spans="1:9">
      <c r="A2" s="227" t="s">
        <v>448</v>
      </c>
      <c r="B2" s="203"/>
      <c r="C2" s="203"/>
      <c r="D2" s="203"/>
      <c r="E2" s="203"/>
      <c r="F2" s="203"/>
      <c r="G2" s="203"/>
      <c r="H2" s="203"/>
      <c r="I2" s="203"/>
    </row>
    <row r="3" spans="1:9">
      <c r="A3" s="270" t="s">
        <v>355</v>
      </c>
      <c r="B3" s="271"/>
      <c r="C3" s="271"/>
      <c r="D3" s="271"/>
      <c r="E3" s="271"/>
      <c r="F3" s="271"/>
      <c r="G3" s="271"/>
      <c r="H3" s="271"/>
      <c r="I3" s="271"/>
    </row>
    <row r="4" spans="1:9">
      <c r="A4" s="269" t="s">
        <v>445</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3">
        <v>2</v>
      </c>
      <c r="H6" s="42" t="s">
        <v>207</v>
      </c>
      <c r="I6" s="42" t="s">
        <v>208</v>
      </c>
    </row>
    <row r="7" spans="1:9">
      <c r="A7" s="246" t="s">
        <v>209</v>
      </c>
      <c r="B7" s="247"/>
      <c r="C7" s="247"/>
      <c r="D7" s="247"/>
      <c r="E7" s="247"/>
      <c r="F7" s="247"/>
      <c r="G7" s="247"/>
      <c r="H7" s="247"/>
      <c r="I7" s="248"/>
    </row>
    <row r="8" spans="1:9" ht="12.75" customHeight="1">
      <c r="A8" s="249" t="s">
        <v>210</v>
      </c>
      <c r="B8" s="250"/>
      <c r="C8" s="250"/>
      <c r="D8" s="250"/>
      <c r="E8" s="250"/>
      <c r="F8" s="251"/>
      <c r="G8" s="24">
        <v>1</v>
      </c>
      <c r="H8" s="43">
        <v>-138323116</v>
      </c>
      <c r="I8" s="43">
        <v>-21679092</v>
      </c>
    </row>
    <row r="9" spans="1:9" ht="12.75" customHeight="1">
      <c r="A9" s="264" t="s">
        <v>211</v>
      </c>
      <c r="B9" s="265"/>
      <c r="C9" s="265"/>
      <c r="D9" s="265"/>
      <c r="E9" s="265"/>
      <c r="F9" s="266"/>
      <c r="G9" s="25">
        <v>2</v>
      </c>
      <c r="H9" s="44">
        <f>H10+H11+H12+H13+H14+H15+H16+H17</f>
        <v>160589057</v>
      </c>
      <c r="I9" s="44">
        <f>I10+I11+I12+I13+I14+I15+I16+I17</f>
        <v>14373111</v>
      </c>
    </row>
    <row r="10" spans="1:9" ht="12.75" customHeight="1">
      <c r="A10" s="261" t="s">
        <v>212</v>
      </c>
      <c r="B10" s="262"/>
      <c r="C10" s="262"/>
      <c r="D10" s="262"/>
      <c r="E10" s="262"/>
      <c r="F10" s="263"/>
      <c r="G10" s="26">
        <v>3</v>
      </c>
      <c r="H10" s="45">
        <v>10016326</v>
      </c>
      <c r="I10" s="45">
        <v>10771478</v>
      </c>
    </row>
    <row r="11" spans="1:9" ht="22.2" customHeight="1">
      <c r="A11" s="261" t="s">
        <v>213</v>
      </c>
      <c r="B11" s="262"/>
      <c r="C11" s="262"/>
      <c r="D11" s="262"/>
      <c r="E11" s="262"/>
      <c r="F11" s="263"/>
      <c r="G11" s="26">
        <v>4</v>
      </c>
      <c r="H11" s="45">
        <v>0</v>
      </c>
      <c r="I11" s="45">
        <v>0</v>
      </c>
    </row>
    <row r="12" spans="1:9" ht="23.4" customHeight="1">
      <c r="A12" s="261" t="s">
        <v>214</v>
      </c>
      <c r="B12" s="262"/>
      <c r="C12" s="262"/>
      <c r="D12" s="262"/>
      <c r="E12" s="262"/>
      <c r="F12" s="263"/>
      <c r="G12" s="26">
        <v>5</v>
      </c>
      <c r="H12" s="45">
        <v>150180902</v>
      </c>
      <c r="I12" s="45">
        <v>0</v>
      </c>
    </row>
    <row r="13" spans="1:9" ht="12.75" customHeight="1">
      <c r="A13" s="261" t="s">
        <v>215</v>
      </c>
      <c r="B13" s="262"/>
      <c r="C13" s="262"/>
      <c r="D13" s="262"/>
      <c r="E13" s="262"/>
      <c r="F13" s="263"/>
      <c r="G13" s="26">
        <v>6</v>
      </c>
      <c r="H13" s="45">
        <v>0</v>
      </c>
      <c r="I13" s="45">
        <v>-4254574</v>
      </c>
    </row>
    <row r="14" spans="1:9" ht="12.75" customHeight="1">
      <c r="A14" s="261" t="s">
        <v>216</v>
      </c>
      <c r="B14" s="262"/>
      <c r="C14" s="262"/>
      <c r="D14" s="262"/>
      <c r="E14" s="262"/>
      <c r="F14" s="263"/>
      <c r="G14" s="26">
        <v>7</v>
      </c>
      <c r="H14" s="45">
        <v>0</v>
      </c>
      <c r="I14" s="45">
        <v>8034401</v>
      </c>
    </row>
    <row r="15" spans="1:9" ht="12.75" customHeight="1">
      <c r="A15" s="261" t="s">
        <v>217</v>
      </c>
      <c r="B15" s="262"/>
      <c r="C15" s="262"/>
      <c r="D15" s="262"/>
      <c r="E15" s="262"/>
      <c r="F15" s="263"/>
      <c r="G15" s="26">
        <v>8</v>
      </c>
      <c r="H15" s="45">
        <v>0</v>
      </c>
      <c r="I15" s="45">
        <v>0</v>
      </c>
    </row>
    <row r="16" spans="1:9" ht="12.75" customHeight="1">
      <c r="A16" s="261" t="s">
        <v>218</v>
      </c>
      <c r="B16" s="262"/>
      <c r="C16" s="262"/>
      <c r="D16" s="262"/>
      <c r="E16" s="262"/>
      <c r="F16" s="263"/>
      <c r="G16" s="26">
        <v>9</v>
      </c>
      <c r="H16" s="45">
        <v>0</v>
      </c>
      <c r="I16" s="45">
        <v>-178194</v>
      </c>
    </row>
    <row r="17" spans="1:9" ht="25.2" customHeight="1">
      <c r="A17" s="261" t="s">
        <v>219</v>
      </c>
      <c r="B17" s="262"/>
      <c r="C17" s="262"/>
      <c r="D17" s="262"/>
      <c r="E17" s="262"/>
      <c r="F17" s="263"/>
      <c r="G17" s="26">
        <v>10</v>
      </c>
      <c r="H17" s="45">
        <v>391829</v>
      </c>
      <c r="I17" s="45">
        <v>0</v>
      </c>
    </row>
    <row r="18" spans="1:9" ht="28.2" customHeight="1">
      <c r="A18" s="240" t="s">
        <v>390</v>
      </c>
      <c r="B18" s="241"/>
      <c r="C18" s="241"/>
      <c r="D18" s="241"/>
      <c r="E18" s="241"/>
      <c r="F18" s="242"/>
      <c r="G18" s="25">
        <v>11</v>
      </c>
      <c r="H18" s="44">
        <f>H8+H9</f>
        <v>22265941</v>
      </c>
      <c r="I18" s="44">
        <f>I8+I9</f>
        <v>-7305981</v>
      </c>
    </row>
    <row r="19" spans="1:9" ht="12.75" customHeight="1">
      <c r="A19" s="264" t="s">
        <v>220</v>
      </c>
      <c r="B19" s="265"/>
      <c r="C19" s="265"/>
      <c r="D19" s="265"/>
      <c r="E19" s="265"/>
      <c r="F19" s="266"/>
      <c r="G19" s="25">
        <v>12</v>
      </c>
      <c r="H19" s="44">
        <f>H20+H21+H22+H23</f>
        <v>-38697645</v>
      </c>
      <c r="I19" s="44">
        <f>I20+I21+I22+I23</f>
        <v>12517884</v>
      </c>
    </row>
    <row r="20" spans="1:9" ht="12.75" customHeight="1">
      <c r="A20" s="261" t="s">
        <v>221</v>
      </c>
      <c r="B20" s="262"/>
      <c r="C20" s="262"/>
      <c r="D20" s="262"/>
      <c r="E20" s="262"/>
      <c r="F20" s="263"/>
      <c r="G20" s="26">
        <v>13</v>
      </c>
      <c r="H20" s="45">
        <v>-71746079</v>
      </c>
      <c r="I20" s="45">
        <v>4076862</v>
      </c>
    </row>
    <row r="21" spans="1:9" ht="12.75" customHeight="1">
      <c r="A21" s="261" t="s">
        <v>222</v>
      </c>
      <c r="B21" s="262"/>
      <c r="C21" s="262"/>
      <c r="D21" s="262"/>
      <c r="E21" s="262"/>
      <c r="F21" s="263"/>
      <c r="G21" s="26">
        <v>14</v>
      </c>
      <c r="H21" s="45">
        <v>33048434</v>
      </c>
      <c r="I21" s="45">
        <v>6797634</v>
      </c>
    </row>
    <row r="22" spans="1:9" ht="12.75" customHeight="1">
      <c r="A22" s="261" t="s">
        <v>223</v>
      </c>
      <c r="B22" s="262"/>
      <c r="C22" s="262"/>
      <c r="D22" s="262"/>
      <c r="E22" s="262"/>
      <c r="F22" s="263"/>
      <c r="G22" s="26">
        <v>15</v>
      </c>
      <c r="H22" s="45">
        <v>0</v>
      </c>
      <c r="I22" s="45">
        <v>0</v>
      </c>
    </row>
    <row r="23" spans="1:9" ht="12.75" customHeight="1">
      <c r="A23" s="261" t="s">
        <v>224</v>
      </c>
      <c r="B23" s="262"/>
      <c r="C23" s="262"/>
      <c r="D23" s="262"/>
      <c r="E23" s="262"/>
      <c r="F23" s="263"/>
      <c r="G23" s="26">
        <v>16</v>
      </c>
      <c r="H23" s="45">
        <v>0</v>
      </c>
      <c r="I23" s="45">
        <v>1643388</v>
      </c>
    </row>
    <row r="24" spans="1:9" ht="12.75" customHeight="1">
      <c r="A24" s="240" t="s">
        <v>225</v>
      </c>
      <c r="B24" s="241"/>
      <c r="C24" s="241"/>
      <c r="D24" s="241"/>
      <c r="E24" s="241"/>
      <c r="F24" s="242"/>
      <c r="G24" s="25">
        <v>17</v>
      </c>
      <c r="H24" s="44">
        <f>H18+H19</f>
        <v>-16431704</v>
      </c>
      <c r="I24" s="44">
        <f>I18+I19</f>
        <v>5211903</v>
      </c>
    </row>
    <row r="25" spans="1:9" ht="12.75" customHeight="1">
      <c r="A25" s="252" t="s">
        <v>226</v>
      </c>
      <c r="B25" s="253"/>
      <c r="C25" s="253"/>
      <c r="D25" s="253"/>
      <c r="E25" s="253"/>
      <c r="F25" s="254"/>
      <c r="G25" s="26">
        <v>18</v>
      </c>
      <c r="H25" s="45">
        <v>0</v>
      </c>
      <c r="I25" s="45">
        <v>0</v>
      </c>
    </row>
    <row r="26" spans="1:9" ht="12.75" customHeight="1">
      <c r="A26" s="252" t="s">
        <v>227</v>
      </c>
      <c r="B26" s="253"/>
      <c r="C26" s="253"/>
      <c r="D26" s="253"/>
      <c r="E26" s="253"/>
      <c r="F26" s="254"/>
      <c r="G26" s="26">
        <v>19</v>
      </c>
      <c r="H26" s="45">
        <v>0</v>
      </c>
      <c r="I26" s="45">
        <v>0</v>
      </c>
    </row>
    <row r="27" spans="1:9" ht="25.95" customHeight="1">
      <c r="A27" s="243" t="s">
        <v>228</v>
      </c>
      <c r="B27" s="244"/>
      <c r="C27" s="244"/>
      <c r="D27" s="244"/>
      <c r="E27" s="244"/>
      <c r="F27" s="245"/>
      <c r="G27" s="27">
        <v>20</v>
      </c>
      <c r="H27" s="46">
        <f>H24+H25+H26</f>
        <v>-16431704</v>
      </c>
      <c r="I27" s="46">
        <f>I24+I25+I26</f>
        <v>5211903</v>
      </c>
    </row>
    <row r="28" spans="1:9">
      <c r="A28" s="246" t="s">
        <v>229</v>
      </c>
      <c r="B28" s="247"/>
      <c r="C28" s="247"/>
      <c r="D28" s="247"/>
      <c r="E28" s="247"/>
      <c r="F28" s="247"/>
      <c r="G28" s="247"/>
      <c r="H28" s="247"/>
      <c r="I28" s="248"/>
    </row>
    <row r="29" spans="1:9" ht="30.6" customHeight="1">
      <c r="A29" s="249" t="s">
        <v>230</v>
      </c>
      <c r="B29" s="250"/>
      <c r="C29" s="250"/>
      <c r="D29" s="250"/>
      <c r="E29" s="250"/>
      <c r="F29" s="251"/>
      <c r="G29" s="24">
        <v>21</v>
      </c>
      <c r="H29" s="47">
        <v>0</v>
      </c>
      <c r="I29" s="47">
        <v>4771313</v>
      </c>
    </row>
    <row r="30" spans="1:9" ht="12.75" customHeight="1">
      <c r="A30" s="252" t="s">
        <v>231</v>
      </c>
      <c r="B30" s="253"/>
      <c r="C30" s="253"/>
      <c r="D30" s="253"/>
      <c r="E30" s="253"/>
      <c r="F30" s="254"/>
      <c r="G30" s="26">
        <v>22</v>
      </c>
      <c r="H30" s="48">
        <v>0</v>
      </c>
      <c r="I30" s="48">
        <v>0</v>
      </c>
    </row>
    <row r="31" spans="1:9" ht="12.75" customHeight="1">
      <c r="A31" s="252" t="s">
        <v>232</v>
      </c>
      <c r="B31" s="253"/>
      <c r="C31" s="253"/>
      <c r="D31" s="253"/>
      <c r="E31" s="253"/>
      <c r="F31" s="254"/>
      <c r="G31" s="26">
        <v>23</v>
      </c>
      <c r="H31" s="48">
        <v>0</v>
      </c>
      <c r="I31" s="48">
        <v>0</v>
      </c>
    </row>
    <row r="32" spans="1:9" ht="12.75" customHeight="1">
      <c r="A32" s="252" t="s">
        <v>233</v>
      </c>
      <c r="B32" s="253"/>
      <c r="C32" s="253"/>
      <c r="D32" s="253"/>
      <c r="E32" s="253"/>
      <c r="F32" s="254"/>
      <c r="G32" s="26">
        <v>24</v>
      </c>
      <c r="H32" s="48">
        <v>0</v>
      </c>
      <c r="I32" s="48">
        <v>0</v>
      </c>
    </row>
    <row r="33" spans="1:9" ht="12.75" customHeight="1">
      <c r="A33" s="252" t="s">
        <v>234</v>
      </c>
      <c r="B33" s="253"/>
      <c r="C33" s="253"/>
      <c r="D33" s="253"/>
      <c r="E33" s="253"/>
      <c r="F33" s="254"/>
      <c r="G33" s="26">
        <v>25</v>
      </c>
      <c r="H33" s="48">
        <v>0</v>
      </c>
      <c r="I33" s="48">
        <v>0</v>
      </c>
    </row>
    <row r="34" spans="1:9" ht="12.75" customHeight="1">
      <c r="A34" s="252" t="s">
        <v>235</v>
      </c>
      <c r="B34" s="253"/>
      <c r="C34" s="253"/>
      <c r="D34" s="253"/>
      <c r="E34" s="253"/>
      <c r="F34" s="254"/>
      <c r="G34" s="26">
        <v>26</v>
      </c>
      <c r="H34" s="48">
        <v>0</v>
      </c>
      <c r="I34" s="48">
        <v>0</v>
      </c>
    </row>
    <row r="35" spans="1:9" ht="26.4" customHeight="1">
      <c r="A35" s="240" t="s">
        <v>236</v>
      </c>
      <c r="B35" s="241"/>
      <c r="C35" s="241"/>
      <c r="D35" s="241"/>
      <c r="E35" s="241"/>
      <c r="F35" s="242"/>
      <c r="G35" s="25">
        <v>27</v>
      </c>
      <c r="H35" s="49">
        <f>H29+H30+H31+H32+H33+H34</f>
        <v>0</v>
      </c>
      <c r="I35" s="49">
        <f>I29+I30+I31+I32+I33+I34</f>
        <v>4771313</v>
      </c>
    </row>
    <row r="36" spans="1:9" ht="22.95" customHeight="1">
      <c r="A36" s="252" t="s">
        <v>237</v>
      </c>
      <c r="B36" s="253"/>
      <c r="C36" s="253"/>
      <c r="D36" s="253"/>
      <c r="E36" s="253"/>
      <c r="F36" s="254"/>
      <c r="G36" s="26">
        <v>28</v>
      </c>
      <c r="H36" s="48">
        <v>-67124</v>
      </c>
      <c r="I36" s="48">
        <v>-98833</v>
      </c>
    </row>
    <row r="37" spans="1:9" ht="12.75" customHeight="1">
      <c r="A37" s="252" t="s">
        <v>238</v>
      </c>
      <c r="B37" s="253"/>
      <c r="C37" s="253"/>
      <c r="D37" s="253"/>
      <c r="E37" s="253"/>
      <c r="F37" s="254"/>
      <c r="G37" s="26">
        <v>29</v>
      </c>
      <c r="H37" s="48">
        <v>0</v>
      </c>
      <c r="I37" s="48">
        <v>0</v>
      </c>
    </row>
    <row r="38" spans="1:9" ht="12.75" customHeight="1">
      <c r="A38" s="252" t="s">
        <v>239</v>
      </c>
      <c r="B38" s="253"/>
      <c r="C38" s="253"/>
      <c r="D38" s="253"/>
      <c r="E38" s="253"/>
      <c r="F38" s="254"/>
      <c r="G38" s="26">
        <v>30</v>
      </c>
      <c r="H38" s="48">
        <v>0</v>
      </c>
      <c r="I38" s="48">
        <v>0</v>
      </c>
    </row>
    <row r="39" spans="1:9" ht="12.75" customHeight="1">
      <c r="A39" s="252" t="s">
        <v>240</v>
      </c>
      <c r="B39" s="253"/>
      <c r="C39" s="253"/>
      <c r="D39" s="253"/>
      <c r="E39" s="253"/>
      <c r="F39" s="254"/>
      <c r="G39" s="26">
        <v>31</v>
      </c>
      <c r="H39" s="48">
        <v>0</v>
      </c>
      <c r="I39" s="48">
        <v>0</v>
      </c>
    </row>
    <row r="40" spans="1:9" ht="12.75" customHeight="1">
      <c r="A40" s="252" t="s">
        <v>241</v>
      </c>
      <c r="B40" s="253"/>
      <c r="C40" s="253"/>
      <c r="D40" s="253"/>
      <c r="E40" s="253"/>
      <c r="F40" s="254"/>
      <c r="G40" s="26">
        <v>32</v>
      </c>
      <c r="H40" s="48">
        <v>-4202385</v>
      </c>
      <c r="I40" s="48">
        <v>-1131414</v>
      </c>
    </row>
    <row r="41" spans="1:9" ht="24" customHeight="1">
      <c r="A41" s="240" t="s">
        <v>242</v>
      </c>
      <c r="B41" s="241"/>
      <c r="C41" s="241"/>
      <c r="D41" s="241"/>
      <c r="E41" s="241"/>
      <c r="F41" s="242"/>
      <c r="G41" s="25">
        <v>33</v>
      </c>
      <c r="H41" s="49">
        <f>H36+H37+H38+H39+H40</f>
        <v>-4269509</v>
      </c>
      <c r="I41" s="49">
        <f>I36+I37+I38+I39+I40</f>
        <v>-1230247</v>
      </c>
    </row>
    <row r="42" spans="1:9" ht="29.4" customHeight="1">
      <c r="A42" s="243" t="s">
        <v>243</v>
      </c>
      <c r="B42" s="244"/>
      <c r="C42" s="244"/>
      <c r="D42" s="244"/>
      <c r="E42" s="244"/>
      <c r="F42" s="245"/>
      <c r="G42" s="27">
        <v>34</v>
      </c>
      <c r="H42" s="50">
        <f>H35+H41</f>
        <v>-4269509</v>
      </c>
      <c r="I42" s="50">
        <f>I35+I41</f>
        <v>3541066</v>
      </c>
    </row>
    <row r="43" spans="1:9">
      <c r="A43" s="246" t="s">
        <v>244</v>
      </c>
      <c r="B43" s="247"/>
      <c r="C43" s="247"/>
      <c r="D43" s="247"/>
      <c r="E43" s="247"/>
      <c r="F43" s="247"/>
      <c r="G43" s="247"/>
      <c r="H43" s="247"/>
      <c r="I43" s="248"/>
    </row>
    <row r="44" spans="1:9" ht="12.75" customHeight="1">
      <c r="A44" s="249" t="s">
        <v>245</v>
      </c>
      <c r="B44" s="250"/>
      <c r="C44" s="250"/>
      <c r="D44" s="250"/>
      <c r="E44" s="250"/>
      <c r="F44" s="251"/>
      <c r="G44" s="24">
        <v>35</v>
      </c>
      <c r="H44" s="47">
        <v>0</v>
      </c>
      <c r="I44" s="47">
        <v>0</v>
      </c>
    </row>
    <row r="45" spans="1:9" ht="25.2" customHeight="1">
      <c r="A45" s="252" t="s">
        <v>246</v>
      </c>
      <c r="B45" s="253"/>
      <c r="C45" s="253"/>
      <c r="D45" s="253"/>
      <c r="E45" s="253"/>
      <c r="F45" s="254"/>
      <c r="G45" s="26">
        <v>36</v>
      </c>
      <c r="H45" s="48">
        <v>0</v>
      </c>
      <c r="I45" s="48">
        <v>0</v>
      </c>
    </row>
    <row r="46" spans="1:9" ht="12.75" customHeight="1">
      <c r="A46" s="252" t="s">
        <v>247</v>
      </c>
      <c r="B46" s="253"/>
      <c r="C46" s="253"/>
      <c r="D46" s="253"/>
      <c r="E46" s="253"/>
      <c r="F46" s="254"/>
      <c r="G46" s="26">
        <v>37</v>
      </c>
      <c r="H46" s="48">
        <v>241292756</v>
      </c>
      <c r="I46" s="48">
        <v>28618371</v>
      </c>
    </row>
    <row r="47" spans="1:9" ht="12.75" customHeight="1">
      <c r="A47" s="252" t="s">
        <v>248</v>
      </c>
      <c r="B47" s="253"/>
      <c r="C47" s="253"/>
      <c r="D47" s="253"/>
      <c r="E47" s="253"/>
      <c r="F47" s="254"/>
      <c r="G47" s="26">
        <v>38</v>
      </c>
      <c r="H47" s="48">
        <v>0</v>
      </c>
      <c r="I47" s="48">
        <v>0</v>
      </c>
    </row>
    <row r="48" spans="1:9" ht="22.2" customHeight="1">
      <c r="A48" s="240" t="s">
        <v>249</v>
      </c>
      <c r="B48" s="241"/>
      <c r="C48" s="241"/>
      <c r="D48" s="241"/>
      <c r="E48" s="241"/>
      <c r="F48" s="242"/>
      <c r="G48" s="25">
        <v>39</v>
      </c>
      <c r="H48" s="49">
        <f>H44+H45+H46+H47</f>
        <v>241292756</v>
      </c>
      <c r="I48" s="49">
        <f>I44+I45+I46+I47</f>
        <v>28618371</v>
      </c>
    </row>
    <row r="49" spans="1:9" ht="24.6" customHeight="1">
      <c r="A49" s="252" t="s">
        <v>389</v>
      </c>
      <c r="B49" s="253"/>
      <c r="C49" s="253"/>
      <c r="D49" s="253"/>
      <c r="E49" s="253"/>
      <c r="F49" s="254"/>
      <c r="G49" s="26">
        <v>40</v>
      </c>
      <c r="H49" s="48">
        <v>-209596482</v>
      </c>
      <c r="I49" s="48">
        <v>-52203732</v>
      </c>
    </row>
    <row r="50" spans="1:9" ht="12.75" customHeight="1">
      <c r="A50" s="252" t="s">
        <v>250</v>
      </c>
      <c r="B50" s="253"/>
      <c r="C50" s="253"/>
      <c r="D50" s="253"/>
      <c r="E50" s="253"/>
      <c r="F50" s="254"/>
      <c r="G50" s="26">
        <v>41</v>
      </c>
      <c r="H50" s="48">
        <v>0</v>
      </c>
      <c r="I50" s="48">
        <v>0</v>
      </c>
    </row>
    <row r="51" spans="1:9" ht="12.75" customHeight="1">
      <c r="A51" s="252" t="s">
        <v>251</v>
      </c>
      <c r="B51" s="253"/>
      <c r="C51" s="253"/>
      <c r="D51" s="253"/>
      <c r="E51" s="253"/>
      <c r="F51" s="254"/>
      <c r="G51" s="26">
        <v>42</v>
      </c>
      <c r="H51" s="48">
        <v>0</v>
      </c>
      <c r="I51" s="48">
        <v>0</v>
      </c>
    </row>
    <row r="52" spans="1:9" ht="22.95" customHeight="1">
      <c r="A52" s="252" t="s">
        <v>252</v>
      </c>
      <c r="B52" s="253"/>
      <c r="C52" s="253"/>
      <c r="D52" s="253"/>
      <c r="E52" s="253"/>
      <c r="F52" s="254"/>
      <c r="G52" s="26">
        <v>43</v>
      </c>
      <c r="H52" s="48">
        <v>0</v>
      </c>
      <c r="I52" s="48">
        <v>0</v>
      </c>
    </row>
    <row r="53" spans="1:9" ht="12.75" customHeight="1">
      <c r="A53" s="252" t="s">
        <v>253</v>
      </c>
      <c r="B53" s="253"/>
      <c r="C53" s="253"/>
      <c r="D53" s="253"/>
      <c r="E53" s="253"/>
      <c r="F53" s="254"/>
      <c r="G53" s="26">
        <v>44</v>
      </c>
      <c r="H53" s="48">
        <v>0</v>
      </c>
      <c r="I53" s="48">
        <v>0</v>
      </c>
    </row>
    <row r="54" spans="1:9" ht="30.6" customHeight="1">
      <c r="A54" s="240" t="s">
        <v>254</v>
      </c>
      <c r="B54" s="241"/>
      <c r="C54" s="241"/>
      <c r="D54" s="241"/>
      <c r="E54" s="241"/>
      <c r="F54" s="242"/>
      <c r="G54" s="25">
        <v>45</v>
      </c>
      <c r="H54" s="49">
        <f>H49+H50+H51+H52+H53</f>
        <v>-209596482</v>
      </c>
      <c r="I54" s="49">
        <f>I49+I50+I51+I52+I53</f>
        <v>-52203732</v>
      </c>
    </row>
    <row r="55" spans="1:9" ht="29.4" customHeight="1">
      <c r="A55" s="255" t="s">
        <v>255</v>
      </c>
      <c r="B55" s="256"/>
      <c r="C55" s="256"/>
      <c r="D55" s="256"/>
      <c r="E55" s="256"/>
      <c r="F55" s="257"/>
      <c r="G55" s="25">
        <v>46</v>
      </c>
      <c r="H55" s="49">
        <f>H48+H54</f>
        <v>31696274</v>
      </c>
      <c r="I55" s="49">
        <f>I48+I54</f>
        <v>-23585361</v>
      </c>
    </row>
    <row r="56" spans="1:9">
      <c r="A56" s="252" t="s">
        <v>256</v>
      </c>
      <c r="B56" s="253"/>
      <c r="C56" s="253"/>
      <c r="D56" s="253"/>
      <c r="E56" s="253"/>
      <c r="F56" s="254"/>
      <c r="G56" s="26">
        <v>47</v>
      </c>
      <c r="H56" s="48">
        <v>0</v>
      </c>
      <c r="I56" s="48">
        <v>0</v>
      </c>
    </row>
    <row r="57" spans="1:9" ht="26.4" customHeight="1">
      <c r="A57" s="255" t="s">
        <v>257</v>
      </c>
      <c r="B57" s="256"/>
      <c r="C57" s="256"/>
      <c r="D57" s="256"/>
      <c r="E57" s="256"/>
      <c r="F57" s="257"/>
      <c r="G57" s="25">
        <v>48</v>
      </c>
      <c r="H57" s="49">
        <f>H27+H42+H55+H56</f>
        <v>10995061</v>
      </c>
      <c r="I57" s="49">
        <f>I27+I42+I55+I56</f>
        <v>-14832392</v>
      </c>
    </row>
    <row r="58" spans="1:9">
      <c r="A58" s="258" t="s">
        <v>258</v>
      </c>
      <c r="B58" s="259"/>
      <c r="C58" s="259"/>
      <c r="D58" s="259"/>
      <c r="E58" s="259"/>
      <c r="F58" s="260"/>
      <c r="G58" s="26">
        <v>49</v>
      </c>
      <c r="H58" s="48">
        <v>3895733</v>
      </c>
      <c r="I58" s="48">
        <v>14890794</v>
      </c>
    </row>
    <row r="59" spans="1:9" ht="31.2" customHeight="1">
      <c r="A59" s="243" t="s">
        <v>259</v>
      </c>
      <c r="B59" s="244"/>
      <c r="C59" s="244"/>
      <c r="D59" s="244"/>
      <c r="E59" s="244"/>
      <c r="F59" s="245"/>
      <c r="G59" s="27">
        <v>50</v>
      </c>
      <c r="H59" s="50">
        <f>H57+H58</f>
        <v>14890794</v>
      </c>
      <c r="I59" s="50">
        <f>I57+I58</f>
        <v>58402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7" t="s">
        <v>260</v>
      </c>
      <c r="B1" s="268"/>
      <c r="C1" s="268"/>
      <c r="D1" s="268"/>
      <c r="E1" s="268"/>
      <c r="F1" s="268"/>
      <c r="G1" s="268"/>
      <c r="H1" s="268"/>
      <c r="I1" s="268"/>
    </row>
    <row r="2" spans="1:9" ht="12.75" customHeight="1">
      <c r="A2" s="227" t="s">
        <v>448</v>
      </c>
      <c r="B2" s="203"/>
      <c r="C2" s="203"/>
      <c r="D2" s="203"/>
      <c r="E2" s="203"/>
      <c r="F2" s="203"/>
      <c r="G2" s="203"/>
      <c r="H2" s="203"/>
      <c r="I2" s="203"/>
    </row>
    <row r="3" spans="1:9">
      <c r="A3" s="278" t="s">
        <v>355</v>
      </c>
      <c r="B3" s="279"/>
      <c r="C3" s="279"/>
      <c r="D3" s="279"/>
      <c r="E3" s="279"/>
      <c r="F3" s="279"/>
      <c r="G3" s="279"/>
      <c r="H3" s="279"/>
      <c r="I3" s="279"/>
    </row>
    <row r="4" spans="1:9">
      <c r="A4" s="269" t="s">
        <v>445</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8">
        <v>2</v>
      </c>
      <c r="H6" s="42" t="s">
        <v>207</v>
      </c>
      <c r="I6" s="42" t="s">
        <v>208</v>
      </c>
    </row>
    <row r="7" spans="1:9">
      <c r="A7" s="286" t="s">
        <v>209</v>
      </c>
      <c r="B7" s="287"/>
      <c r="C7" s="287"/>
      <c r="D7" s="287"/>
      <c r="E7" s="287"/>
      <c r="F7" s="287"/>
      <c r="G7" s="287"/>
      <c r="H7" s="287"/>
      <c r="I7" s="288"/>
    </row>
    <row r="8" spans="1:9">
      <c r="A8" s="289" t="s">
        <v>261</v>
      </c>
      <c r="B8" s="289"/>
      <c r="C8" s="289"/>
      <c r="D8" s="289"/>
      <c r="E8" s="289"/>
      <c r="F8" s="289"/>
      <c r="G8" s="29">
        <v>1</v>
      </c>
      <c r="H8" s="52">
        <v>0</v>
      </c>
      <c r="I8" s="52">
        <v>0</v>
      </c>
    </row>
    <row r="9" spans="1:9">
      <c r="A9" s="284" t="s">
        <v>262</v>
      </c>
      <c r="B9" s="284"/>
      <c r="C9" s="284"/>
      <c r="D9" s="284"/>
      <c r="E9" s="284"/>
      <c r="F9" s="284"/>
      <c r="G9" s="30">
        <v>2</v>
      </c>
      <c r="H9" s="53">
        <v>0</v>
      </c>
      <c r="I9" s="53">
        <v>0</v>
      </c>
    </row>
    <row r="10" spans="1:9">
      <c r="A10" s="284" t="s">
        <v>263</v>
      </c>
      <c r="B10" s="284"/>
      <c r="C10" s="284"/>
      <c r="D10" s="284"/>
      <c r="E10" s="284"/>
      <c r="F10" s="284"/>
      <c r="G10" s="30">
        <v>3</v>
      </c>
      <c r="H10" s="53">
        <v>0</v>
      </c>
      <c r="I10" s="53">
        <v>0</v>
      </c>
    </row>
    <row r="11" spans="1:9">
      <c r="A11" s="284" t="s">
        <v>264</v>
      </c>
      <c r="B11" s="284"/>
      <c r="C11" s="284"/>
      <c r="D11" s="284"/>
      <c r="E11" s="284"/>
      <c r="F11" s="284"/>
      <c r="G11" s="30">
        <v>4</v>
      </c>
      <c r="H11" s="53">
        <v>0</v>
      </c>
      <c r="I11" s="53">
        <v>0</v>
      </c>
    </row>
    <row r="12" spans="1:9">
      <c r="A12" s="284" t="s">
        <v>265</v>
      </c>
      <c r="B12" s="284"/>
      <c r="C12" s="284"/>
      <c r="D12" s="284"/>
      <c r="E12" s="284"/>
      <c r="F12" s="284"/>
      <c r="G12" s="30">
        <v>5</v>
      </c>
      <c r="H12" s="53">
        <v>0</v>
      </c>
      <c r="I12" s="53">
        <v>0</v>
      </c>
    </row>
    <row r="13" spans="1:9">
      <c r="A13" s="284" t="s">
        <v>266</v>
      </c>
      <c r="B13" s="284"/>
      <c r="C13" s="284"/>
      <c r="D13" s="284"/>
      <c r="E13" s="284"/>
      <c r="F13" s="284"/>
      <c r="G13" s="30">
        <v>6</v>
      </c>
      <c r="H13" s="53">
        <v>0</v>
      </c>
      <c r="I13" s="53">
        <v>0</v>
      </c>
    </row>
    <row r="14" spans="1:9">
      <c r="A14" s="284" t="s">
        <v>267</v>
      </c>
      <c r="B14" s="284"/>
      <c r="C14" s="284"/>
      <c r="D14" s="284"/>
      <c r="E14" s="284"/>
      <c r="F14" s="284"/>
      <c r="G14" s="30">
        <v>7</v>
      </c>
      <c r="H14" s="53">
        <v>0</v>
      </c>
      <c r="I14" s="53">
        <v>0</v>
      </c>
    </row>
    <row r="15" spans="1:9">
      <c r="A15" s="284" t="s">
        <v>268</v>
      </c>
      <c r="B15" s="284"/>
      <c r="C15" s="284"/>
      <c r="D15" s="284"/>
      <c r="E15" s="284"/>
      <c r="F15" s="284"/>
      <c r="G15" s="30">
        <v>8</v>
      </c>
      <c r="H15" s="53">
        <v>0</v>
      </c>
      <c r="I15" s="53">
        <v>0</v>
      </c>
    </row>
    <row r="16" spans="1:9">
      <c r="A16" s="282" t="s">
        <v>269</v>
      </c>
      <c r="B16" s="282"/>
      <c r="C16" s="282"/>
      <c r="D16" s="282"/>
      <c r="E16" s="282"/>
      <c r="F16" s="282"/>
      <c r="G16" s="31">
        <v>9</v>
      </c>
      <c r="H16" s="54">
        <f>SUM(H8:H15)</f>
        <v>0</v>
      </c>
      <c r="I16" s="54">
        <f>SUM(I8:I15)</f>
        <v>0</v>
      </c>
    </row>
    <row r="17" spans="1:9">
      <c r="A17" s="284" t="s">
        <v>270</v>
      </c>
      <c r="B17" s="284"/>
      <c r="C17" s="284"/>
      <c r="D17" s="284"/>
      <c r="E17" s="284"/>
      <c r="F17" s="284"/>
      <c r="G17" s="30">
        <v>10</v>
      </c>
      <c r="H17" s="53">
        <v>0</v>
      </c>
      <c r="I17" s="53">
        <v>0</v>
      </c>
    </row>
    <row r="18" spans="1:9">
      <c r="A18" s="284" t="s">
        <v>271</v>
      </c>
      <c r="B18" s="284"/>
      <c r="C18" s="284"/>
      <c r="D18" s="284"/>
      <c r="E18" s="284"/>
      <c r="F18" s="28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86" t="s">
        <v>229</v>
      </c>
      <c r="B20" s="287"/>
      <c r="C20" s="287"/>
      <c r="D20" s="287"/>
      <c r="E20" s="287"/>
      <c r="F20" s="287"/>
      <c r="G20" s="287"/>
      <c r="H20" s="287"/>
      <c r="I20" s="288"/>
    </row>
    <row r="21" spans="1:9" ht="26.4" customHeight="1">
      <c r="A21" s="289" t="s">
        <v>273</v>
      </c>
      <c r="B21" s="289"/>
      <c r="C21" s="289"/>
      <c r="D21" s="289"/>
      <c r="E21" s="289"/>
      <c r="F21" s="289"/>
      <c r="G21" s="29">
        <v>13</v>
      </c>
      <c r="H21" s="52">
        <v>0</v>
      </c>
      <c r="I21" s="52">
        <v>0</v>
      </c>
    </row>
    <row r="22" spans="1:9">
      <c r="A22" s="284" t="s">
        <v>274</v>
      </c>
      <c r="B22" s="284"/>
      <c r="C22" s="284"/>
      <c r="D22" s="284"/>
      <c r="E22" s="284"/>
      <c r="F22" s="284"/>
      <c r="G22" s="30">
        <v>14</v>
      </c>
      <c r="H22" s="53">
        <v>0</v>
      </c>
      <c r="I22" s="53">
        <v>0</v>
      </c>
    </row>
    <row r="23" spans="1:9">
      <c r="A23" s="284" t="s">
        <v>275</v>
      </c>
      <c r="B23" s="284"/>
      <c r="C23" s="284"/>
      <c r="D23" s="284"/>
      <c r="E23" s="284"/>
      <c r="F23" s="284"/>
      <c r="G23" s="30">
        <v>15</v>
      </c>
      <c r="H23" s="53">
        <v>0</v>
      </c>
      <c r="I23" s="53">
        <v>0</v>
      </c>
    </row>
    <row r="24" spans="1:9">
      <c r="A24" s="284" t="s">
        <v>276</v>
      </c>
      <c r="B24" s="284"/>
      <c r="C24" s="284"/>
      <c r="D24" s="284"/>
      <c r="E24" s="284"/>
      <c r="F24" s="284"/>
      <c r="G24" s="30">
        <v>16</v>
      </c>
      <c r="H24" s="53">
        <v>0</v>
      </c>
      <c r="I24" s="53">
        <v>0</v>
      </c>
    </row>
    <row r="25" spans="1:9">
      <c r="A25" s="284" t="s">
        <v>277</v>
      </c>
      <c r="B25" s="284"/>
      <c r="C25" s="284"/>
      <c r="D25" s="284"/>
      <c r="E25" s="284"/>
      <c r="F25" s="284"/>
      <c r="G25" s="30">
        <v>17</v>
      </c>
      <c r="H25" s="53">
        <v>0</v>
      </c>
      <c r="I25" s="53">
        <v>0</v>
      </c>
    </row>
    <row r="26" spans="1:9">
      <c r="A26" s="284" t="s">
        <v>278</v>
      </c>
      <c r="B26" s="284"/>
      <c r="C26" s="284"/>
      <c r="D26" s="284"/>
      <c r="E26" s="284"/>
      <c r="F26" s="284"/>
      <c r="G26" s="30">
        <v>18</v>
      </c>
      <c r="H26" s="53">
        <v>0</v>
      </c>
      <c r="I26" s="53">
        <v>0</v>
      </c>
    </row>
    <row r="27" spans="1:9" ht="24" customHeight="1">
      <c r="A27" s="282" t="s">
        <v>279</v>
      </c>
      <c r="B27" s="282"/>
      <c r="C27" s="282"/>
      <c r="D27" s="282"/>
      <c r="E27" s="282"/>
      <c r="F27" s="282"/>
      <c r="G27" s="31">
        <v>19</v>
      </c>
      <c r="H27" s="54">
        <f>SUM(H21:H26)</f>
        <v>0</v>
      </c>
      <c r="I27" s="54">
        <f>SUM(I21:I26)</f>
        <v>0</v>
      </c>
    </row>
    <row r="28" spans="1:9" ht="27" customHeight="1">
      <c r="A28" s="284" t="s">
        <v>280</v>
      </c>
      <c r="B28" s="284"/>
      <c r="C28" s="284"/>
      <c r="D28" s="284"/>
      <c r="E28" s="284"/>
      <c r="F28" s="284"/>
      <c r="G28" s="30">
        <v>20</v>
      </c>
      <c r="H28" s="53">
        <v>0</v>
      </c>
      <c r="I28" s="53">
        <v>0</v>
      </c>
    </row>
    <row r="29" spans="1:9">
      <c r="A29" s="284" t="s">
        <v>281</v>
      </c>
      <c r="B29" s="284"/>
      <c r="C29" s="284"/>
      <c r="D29" s="284"/>
      <c r="E29" s="284"/>
      <c r="F29" s="284"/>
      <c r="G29" s="30">
        <v>21</v>
      </c>
      <c r="H29" s="53">
        <v>0</v>
      </c>
      <c r="I29" s="53">
        <v>0</v>
      </c>
    </row>
    <row r="30" spans="1:9">
      <c r="A30" s="284" t="s">
        <v>282</v>
      </c>
      <c r="B30" s="284"/>
      <c r="C30" s="284"/>
      <c r="D30" s="284"/>
      <c r="E30" s="284"/>
      <c r="F30" s="284"/>
      <c r="G30" s="30">
        <v>22</v>
      </c>
      <c r="H30" s="53">
        <v>0</v>
      </c>
      <c r="I30" s="53">
        <v>0</v>
      </c>
    </row>
    <row r="31" spans="1:9">
      <c r="A31" s="284" t="s">
        <v>283</v>
      </c>
      <c r="B31" s="284"/>
      <c r="C31" s="284"/>
      <c r="D31" s="284"/>
      <c r="E31" s="284"/>
      <c r="F31" s="284"/>
      <c r="G31" s="30">
        <v>23</v>
      </c>
      <c r="H31" s="53">
        <v>0</v>
      </c>
      <c r="I31" s="53">
        <v>0</v>
      </c>
    </row>
    <row r="32" spans="1:9">
      <c r="A32" s="284" t="s">
        <v>284</v>
      </c>
      <c r="B32" s="284"/>
      <c r="C32" s="284"/>
      <c r="D32" s="284"/>
      <c r="E32" s="284"/>
      <c r="F32" s="284"/>
      <c r="G32" s="30">
        <v>24</v>
      </c>
      <c r="H32" s="53">
        <v>0</v>
      </c>
      <c r="I32" s="53">
        <v>0</v>
      </c>
    </row>
    <row r="33" spans="1:9" ht="25.95" customHeight="1">
      <c r="A33" s="282" t="s">
        <v>285</v>
      </c>
      <c r="B33" s="282"/>
      <c r="C33" s="282"/>
      <c r="D33" s="282"/>
      <c r="E33" s="282"/>
      <c r="F33" s="282"/>
      <c r="G33" s="31">
        <v>25</v>
      </c>
      <c r="H33" s="54">
        <f>SUM(H28:H32)</f>
        <v>0</v>
      </c>
      <c r="I33" s="54">
        <f>SUM(I28:I32)</f>
        <v>0</v>
      </c>
    </row>
    <row r="34" spans="1:9" ht="28.2" customHeight="1">
      <c r="A34" s="280" t="s">
        <v>286</v>
      </c>
      <c r="B34" s="280"/>
      <c r="C34" s="280"/>
      <c r="D34" s="280"/>
      <c r="E34" s="280"/>
      <c r="F34" s="280"/>
      <c r="G34" s="32">
        <v>26</v>
      </c>
      <c r="H34" s="55">
        <f>H27+H33</f>
        <v>0</v>
      </c>
      <c r="I34" s="55">
        <f>I27+I33</f>
        <v>0</v>
      </c>
    </row>
    <row r="35" spans="1:9">
      <c r="A35" s="286" t="s">
        <v>244</v>
      </c>
      <c r="B35" s="287"/>
      <c r="C35" s="287"/>
      <c r="D35" s="287"/>
      <c r="E35" s="287"/>
      <c r="F35" s="287"/>
      <c r="G35" s="287">
        <v>0</v>
      </c>
      <c r="H35" s="287"/>
      <c r="I35" s="288"/>
    </row>
    <row r="36" spans="1:9">
      <c r="A36" s="290" t="s">
        <v>287</v>
      </c>
      <c r="B36" s="290"/>
      <c r="C36" s="290"/>
      <c r="D36" s="290"/>
      <c r="E36" s="290"/>
      <c r="F36" s="290"/>
      <c r="G36" s="29">
        <v>27</v>
      </c>
      <c r="H36" s="52">
        <v>0</v>
      </c>
      <c r="I36" s="52">
        <v>0</v>
      </c>
    </row>
    <row r="37" spans="1:9" ht="25.2" customHeight="1">
      <c r="A37" s="281" t="s">
        <v>288</v>
      </c>
      <c r="B37" s="281"/>
      <c r="C37" s="281"/>
      <c r="D37" s="281"/>
      <c r="E37" s="281"/>
      <c r="F37" s="281"/>
      <c r="G37" s="30">
        <v>28</v>
      </c>
      <c r="H37" s="53">
        <v>0</v>
      </c>
      <c r="I37" s="53">
        <v>0</v>
      </c>
    </row>
    <row r="38" spans="1:9">
      <c r="A38" s="281" t="s">
        <v>289</v>
      </c>
      <c r="B38" s="281"/>
      <c r="C38" s="281"/>
      <c r="D38" s="281"/>
      <c r="E38" s="281"/>
      <c r="F38" s="281"/>
      <c r="G38" s="30">
        <v>29</v>
      </c>
      <c r="H38" s="53">
        <v>0</v>
      </c>
      <c r="I38" s="53">
        <v>0</v>
      </c>
    </row>
    <row r="39" spans="1:9">
      <c r="A39" s="281" t="s">
        <v>290</v>
      </c>
      <c r="B39" s="281"/>
      <c r="C39" s="281"/>
      <c r="D39" s="281"/>
      <c r="E39" s="281"/>
      <c r="F39" s="281"/>
      <c r="G39" s="30">
        <v>30</v>
      </c>
      <c r="H39" s="53">
        <v>0</v>
      </c>
      <c r="I39" s="53">
        <v>0</v>
      </c>
    </row>
    <row r="40" spans="1:9" ht="25.95" customHeight="1">
      <c r="A40" s="282" t="s">
        <v>291</v>
      </c>
      <c r="B40" s="282"/>
      <c r="C40" s="282"/>
      <c r="D40" s="282"/>
      <c r="E40" s="282"/>
      <c r="F40" s="282"/>
      <c r="G40" s="31">
        <v>31</v>
      </c>
      <c r="H40" s="54">
        <f>H39+H38+H37+H36</f>
        <v>0</v>
      </c>
      <c r="I40" s="54">
        <f>I39+I38+I37+I36</f>
        <v>0</v>
      </c>
    </row>
    <row r="41" spans="1:9" ht="24.6" customHeight="1">
      <c r="A41" s="281" t="s">
        <v>292</v>
      </c>
      <c r="B41" s="281"/>
      <c r="C41" s="281"/>
      <c r="D41" s="281"/>
      <c r="E41" s="281"/>
      <c r="F41" s="281"/>
      <c r="G41" s="30">
        <v>32</v>
      </c>
      <c r="H41" s="53">
        <v>0</v>
      </c>
      <c r="I41" s="53">
        <v>0</v>
      </c>
    </row>
    <row r="42" spans="1:9">
      <c r="A42" s="281" t="s">
        <v>293</v>
      </c>
      <c r="B42" s="281"/>
      <c r="C42" s="281"/>
      <c r="D42" s="281"/>
      <c r="E42" s="281"/>
      <c r="F42" s="281"/>
      <c r="G42" s="30">
        <v>33</v>
      </c>
      <c r="H42" s="53">
        <v>0</v>
      </c>
      <c r="I42" s="53">
        <v>0</v>
      </c>
    </row>
    <row r="43" spans="1:9">
      <c r="A43" s="281" t="s">
        <v>294</v>
      </c>
      <c r="B43" s="281"/>
      <c r="C43" s="281"/>
      <c r="D43" s="281"/>
      <c r="E43" s="281"/>
      <c r="F43" s="281"/>
      <c r="G43" s="30">
        <v>34</v>
      </c>
      <c r="H43" s="53">
        <v>0</v>
      </c>
      <c r="I43" s="53">
        <v>0</v>
      </c>
    </row>
    <row r="44" spans="1:9" ht="21" customHeight="1">
      <c r="A44" s="281" t="s">
        <v>295</v>
      </c>
      <c r="B44" s="281"/>
      <c r="C44" s="281"/>
      <c r="D44" s="281"/>
      <c r="E44" s="281"/>
      <c r="F44" s="281"/>
      <c r="G44" s="30">
        <v>35</v>
      </c>
      <c r="H44" s="53">
        <v>0</v>
      </c>
      <c r="I44" s="53">
        <v>0</v>
      </c>
    </row>
    <row r="45" spans="1:9">
      <c r="A45" s="281" t="s">
        <v>296</v>
      </c>
      <c r="B45" s="281"/>
      <c r="C45" s="281"/>
      <c r="D45" s="281"/>
      <c r="E45" s="281"/>
      <c r="F45" s="281"/>
      <c r="G45" s="30">
        <v>36</v>
      </c>
      <c r="H45" s="53">
        <v>0</v>
      </c>
      <c r="I45" s="53">
        <v>0</v>
      </c>
    </row>
    <row r="46" spans="1:9" ht="22.95" customHeight="1">
      <c r="A46" s="282" t="s">
        <v>297</v>
      </c>
      <c r="B46" s="282"/>
      <c r="C46" s="282"/>
      <c r="D46" s="282"/>
      <c r="E46" s="282"/>
      <c r="F46" s="282"/>
      <c r="G46" s="31">
        <v>37</v>
      </c>
      <c r="H46" s="54">
        <f>H45+H44+H43+H42+H41</f>
        <v>0</v>
      </c>
      <c r="I46" s="54">
        <f>I45+I44+I43+I42+I41</f>
        <v>0</v>
      </c>
    </row>
    <row r="47" spans="1:9" ht="25.95" customHeight="1">
      <c r="A47" s="283" t="s">
        <v>298</v>
      </c>
      <c r="B47" s="283"/>
      <c r="C47" s="283"/>
      <c r="D47" s="283"/>
      <c r="E47" s="283"/>
      <c r="F47" s="283"/>
      <c r="G47" s="31">
        <v>38</v>
      </c>
      <c r="H47" s="54">
        <f>H46+H40</f>
        <v>0</v>
      </c>
      <c r="I47" s="54">
        <f>I46+I40</f>
        <v>0</v>
      </c>
    </row>
    <row r="48" spans="1:9">
      <c r="A48" s="284" t="s">
        <v>299</v>
      </c>
      <c r="B48" s="284"/>
      <c r="C48" s="284"/>
      <c r="D48" s="284"/>
      <c r="E48" s="284"/>
      <c r="F48" s="284"/>
      <c r="G48" s="30">
        <v>39</v>
      </c>
      <c r="H48" s="53">
        <v>0</v>
      </c>
      <c r="I48" s="53">
        <v>0</v>
      </c>
    </row>
    <row r="49" spans="1:9" ht="25.95" customHeight="1">
      <c r="A49" s="283" t="s">
        <v>300</v>
      </c>
      <c r="B49" s="283"/>
      <c r="C49" s="283"/>
      <c r="D49" s="283"/>
      <c r="E49" s="283"/>
      <c r="F49" s="283"/>
      <c r="G49" s="31">
        <v>40</v>
      </c>
      <c r="H49" s="54">
        <f>H19+H34+H47+H48</f>
        <v>0</v>
      </c>
      <c r="I49" s="54">
        <f>I19+I34+I47+I48</f>
        <v>0</v>
      </c>
    </row>
    <row r="50" spans="1:9">
      <c r="A50" s="285" t="s">
        <v>258</v>
      </c>
      <c r="B50" s="285"/>
      <c r="C50" s="285"/>
      <c r="D50" s="285"/>
      <c r="E50" s="285"/>
      <c r="F50" s="285"/>
      <c r="G50" s="30">
        <v>41</v>
      </c>
      <c r="H50" s="53">
        <v>0</v>
      </c>
      <c r="I50" s="53">
        <v>0</v>
      </c>
    </row>
    <row r="51" spans="1:9" ht="31.95"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4" zoomScale="70" zoomScaleNormal="100" zoomScaleSheetLayoutView="70" workbookViewId="0">
      <selection activeCell="T40" sqref="T40"/>
    </sheetView>
  </sheetViews>
  <sheetFormatPr defaultRowHeight="13.2"/>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1" t="s">
        <v>302</v>
      </c>
      <c r="B1" s="312"/>
      <c r="C1" s="312"/>
      <c r="D1" s="312"/>
      <c r="E1" s="312"/>
      <c r="F1" s="312"/>
      <c r="G1" s="312"/>
      <c r="H1" s="312"/>
      <c r="I1" s="312"/>
      <c r="J1" s="312"/>
      <c r="K1" s="56"/>
    </row>
    <row r="2" spans="1:23" ht="15.6">
      <c r="A2" s="2"/>
      <c r="B2" s="3"/>
      <c r="C2" s="313" t="s">
        <v>303</v>
      </c>
      <c r="D2" s="313"/>
      <c r="E2" s="10">
        <v>43466</v>
      </c>
      <c r="F2" s="4" t="s">
        <v>0</v>
      </c>
      <c r="G2" s="10">
        <v>43830</v>
      </c>
      <c r="H2" s="58"/>
      <c r="I2" s="58"/>
      <c r="J2" s="58"/>
      <c r="K2" s="59"/>
      <c r="V2" s="60" t="s">
        <v>355</v>
      </c>
    </row>
    <row r="3" spans="1:23" ht="13.5" customHeight="1" thickBot="1">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1.6" thickBot="1">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00" t="s">
        <v>374</v>
      </c>
      <c r="B7" s="300"/>
      <c r="C7" s="300"/>
      <c r="D7" s="300"/>
      <c r="E7" s="300"/>
      <c r="F7" s="300"/>
      <c r="G7" s="6">
        <v>1</v>
      </c>
      <c r="H7" s="65">
        <v>203064600</v>
      </c>
      <c r="I7" s="65">
        <v>12257035</v>
      </c>
      <c r="J7" s="65">
        <v>0</v>
      </c>
      <c r="K7" s="65">
        <v>939860</v>
      </c>
      <c r="L7" s="65">
        <v>939860</v>
      </c>
      <c r="M7" s="65">
        <v>0</v>
      </c>
      <c r="N7" s="65">
        <v>0</v>
      </c>
      <c r="O7" s="65">
        <v>67920486</v>
      </c>
      <c r="P7" s="65">
        <v>0</v>
      </c>
      <c r="Q7" s="65">
        <v>0</v>
      </c>
      <c r="R7" s="65">
        <v>0</v>
      </c>
      <c r="S7" s="65">
        <v>13016695</v>
      </c>
      <c r="T7" s="65">
        <v>0</v>
      </c>
      <c r="U7" s="66">
        <f>H7+I7+J7+K7-L7+M7+N7+O7+P7+Q7+R7+S7+T7</f>
        <v>296258816</v>
      </c>
      <c r="V7" s="65">
        <v>0</v>
      </c>
      <c r="W7" s="66">
        <f>U7+V7</f>
        <v>296258816</v>
      </c>
    </row>
    <row r="8" spans="1:23">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4" t="s">
        <v>375</v>
      </c>
      <c r="B10" s="314"/>
      <c r="C10" s="314"/>
      <c r="D10" s="314"/>
      <c r="E10" s="314"/>
      <c r="F10" s="314"/>
      <c r="G10" s="7">
        <v>4</v>
      </c>
      <c r="H10" s="66">
        <f>H7+H8+H9</f>
        <v>203064600</v>
      </c>
      <c r="I10" s="66">
        <f t="shared" ref="I10:W10" si="2">I7+I8+I9</f>
        <v>12257035</v>
      </c>
      <c r="J10" s="66">
        <f t="shared" si="2"/>
        <v>0</v>
      </c>
      <c r="K10" s="66">
        <f>K7+K8+K9</f>
        <v>939860</v>
      </c>
      <c r="L10" s="66">
        <f t="shared" si="2"/>
        <v>939860</v>
      </c>
      <c r="M10" s="66">
        <f t="shared" si="2"/>
        <v>0</v>
      </c>
      <c r="N10" s="66">
        <f t="shared" si="2"/>
        <v>0</v>
      </c>
      <c r="O10" s="66">
        <f t="shared" si="2"/>
        <v>67920486</v>
      </c>
      <c r="P10" s="66">
        <f t="shared" si="2"/>
        <v>0</v>
      </c>
      <c r="Q10" s="66">
        <f t="shared" si="2"/>
        <v>0</v>
      </c>
      <c r="R10" s="66">
        <f t="shared" si="2"/>
        <v>0</v>
      </c>
      <c r="S10" s="66">
        <f t="shared" si="2"/>
        <v>13016695</v>
      </c>
      <c r="T10" s="66">
        <f t="shared" si="2"/>
        <v>0</v>
      </c>
      <c r="U10" s="66">
        <f t="shared" si="2"/>
        <v>296258816</v>
      </c>
      <c r="V10" s="66">
        <f t="shared" si="2"/>
        <v>0</v>
      </c>
      <c r="W10" s="66">
        <f t="shared" si="2"/>
        <v>296258816</v>
      </c>
    </row>
    <row r="11" spans="1:23">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-138323116</v>
      </c>
      <c r="U11" s="66">
        <f>H11+I11+J11+K11-L11+M11+N11+O11+P11+Q11+R11+S11+T11</f>
        <v>-138323116</v>
      </c>
      <c r="V11" s="65">
        <v>0</v>
      </c>
      <c r="W11" s="66">
        <f t="shared" ref="W11:W28" si="3">U11+V11</f>
        <v>-138323116</v>
      </c>
    </row>
    <row r="12" spans="1:23">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3" t="s">
        <v>327</v>
      </c>
      <c r="B13" s="293"/>
      <c r="C13" s="293"/>
      <c r="D13" s="293"/>
      <c r="E13" s="293"/>
      <c r="F13" s="293"/>
      <c r="G13" s="6">
        <v>7</v>
      </c>
      <c r="H13" s="67">
        <v>0</v>
      </c>
      <c r="I13" s="67">
        <v>0</v>
      </c>
      <c r="J13" s="67">
        <v>0</v>
      </c>
      <c r="K13" s="67">
        <v>0</v>
      </c>
      <c r="L13" s="67">
        <v>0</v>
      </c>
      <c r="M13" s="67">
        <v>0</v>
      </c>
      <c r="N13" s="67">
        <v>0</v>
      </c>
      <c r="O13" s="65">
        <v>-550996</v>
      </c>
      <c r="P13" s="67">
        <v>0</v>
      </c>
      <c r="Q13" s="67">
        <v>0</v>
      </c>
      <c r="R13" s="67">
        <v>0</v>
      </c>
      <c r="S13" s="65">
        <v>671946</v>
      </c>
      <c r="T13" s="65">
        <v>0</v>
      </c>
      <c r="U13" s="66">
        <f t="shared" si="4"/>
        <v>120950</v>
      </c>
      <c r="V13" s="65">
        <v>0</v>
      </c>
      <c r="W13" s="66">
        <f t="shared" si="3"/>
        <v>120950</v>
      </c>
    </row>
    <row r="14" spans="1:23" ht="29.25" customHeight="1">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3" t="s">
        <v>333</v>
      </c>
      <c r="B19" s="293"/>
      <c r="C19" s="293"/>
      <c r="D19" s="293"/>
      <c r="E19" s="293"/>
      <c r="F19" s="29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1" t="s">
        <v>376</v>
      </c>
      <c r="B29" s="301"/>
      <c r="C29" s="301"/>
      <c r="D29" s="301"/>
      <c r="E29" s="301"/>
      <c r="F29" s="301"/>
      <c r="G29" s="8">
        <v>23</v>
      </c>
      <c r="H29" s="68">
        <f>SUM(H10:H28)</f>
        <v>203064600</v>
      </c>
      <c r="I29" s="68">
        <f t="shared" ref="I29:W29" si="5">SUM(I10:I28)</f>
        <v>12257035</v>
      </c>
      <c r="J29" s="68">
        <f t="shared" si="5"/>
        <v>0</v>
      </c>
      <c r="K29" s="68">
        <f t="shared" si="5"/>
        <v>939860</v>
      </c>
      <c r="L29" s="68">
        <f t="shared" si="5"/>
        <v>939860</v>
      </c>
      <c r="M29" s="68">
        <f t="shared" si="5"/>
        <v>0</v>
      </c>
      <c r="N29" s="68">
        <f t="shared" si="5"/>
        <v>0</v>
      </c>
      <c r="O29" s="68">
        <f t="shared" si="5"/>
        <v>67369490</v>
      </c>
      <c r="P29" s="68">
        <f t="shared" si="5"/>
        <v>0</v>
      </c>
      <c r="Q29" s="68">
        <f t="shared" si="5"/>
        <v>0</v>
      </c>
      <c r="R29" s="68">
        <f t="shared" si="5"/>
        <v>0</v>
      </c>
      <c r="S29" s="68">
        <f t="shared" si="5"/>
        <v>13688641</v>
      </c>
      <c r="T29" s="68">
        <f t="shared" si="5"/>
        <v>-138323116</v>
      </c>
      <c r="U29" s="68">
        <f t="shared" si="5"/>
        <v>158056650</v>
      </c>
      <c r="V29" s="68">
        <f t="shared" si="5"/>
        <v>0</v>
      </c>
      <c r="W29" s="68">
        <f t="shared" si="5"/>
        <v>158056650</v>
      </c>
    </row>
    <row r="30" spans="1:23">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c r="A31" s="297" t="s">
        <v>344</v>
      </c>
      <c r="B31" s="297"/>
      <c r="C31" s="297"/>
      <c r="D31" s="297"/>
      <c r="E31" s="297"/>
      <c r="F31" s="29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-550996</v>
      </c>
      <c r="P31" s="66">
        <f t="shared" si="6"/>
        <v>0</v>
      </c>
      <c r="Q31" s="66">
        <f t="shared" si="6"/>
        <v>0</v>
      </c>
      <c r="R31" s="66">
        <f t="shared" si="6"/>
        <v>0</v>
      </c>
      <c r="S31" s="66">
        <f t="shared" si="6"/>
        <v>671946</v>
      </c>
      <c r="T31" s="66">
        <f t="shared" si="6"/>
        <v>0</v>
      </c>
      <c r="U31" s="66">
        <f t="shared" si="6"/>
        <v>120950</v>
      </c>
      <c r="V31" s="66">
        <f t="shared" si="6"/>
        <v>0</v>
      </c>
      <c r="W31" s="66">
        <f t="shared" si="6"/>
        <v>120950</v>
      </c>
    </row>
    <row r="32" spans="1:23" ht="31.5" customHeight="1">
      <c r="A32" s="297" t="s">
        <v>345</v>
      </c>
      <c r="B32" s="297"/>
      <c r="C32" s="297"/>
      <c r="D32" s="297"/>
      <c r="E32" s="297"/>
      <c r="F32" s="297"/>
      <c r="G32" s="7">
        <v>25</v>
      </c>
      <c r="H32" s="66">
        <f>H11+H31</f>
        <v>0</v>
      </c>
      <c r="I32" s="66">
        <f t="shared" ref="I32:W32" si="7">I11+I31</f>
        <v>0</v>
      </c>
      <c r="J32" s="66">
        <f t="shared" si="7"/>
        <v>0</v>
      </c>
      <c r="K32" s="66">
        <f t="shared" si="7"/>
        <v>0</v>
      </c>
      <c r="L32" s="66">
        <f t="shared" si="7"/>
        <v>0</v>
      </c>
      <c r="M32" s="66">
        <f t="shared" si="7"/>
        <v>0</v>
      </c>
      <c r="N32" s="66">
        <f t="shared" si="7"/>
        <v>0</v>
      </c>
      <c r="O32" s="66">
        <f t="shared" si="7"/>
        <v>-550996</v>
      </c>
      <c r="P32" s="66">
        <f t="shared" si="7"/>
        <v>0</v>
      </c>
      <c r="Q32" s="66">
        <f t="shared" si="7"/>
        <v>0</v>
      </c>
      <c r="R32" s="66">
        <f t="shared" si="7"/>
        <v>0</v>
      </c>
      <c r="S32" s="66">
        <f t="shared" si="7"/>
        <v>671946</v>
      </c>
      <c r="T32" s="66">
        <f t="shared" si="7"/>
        <v>-138323116</v>
      </c>
      <c r="U32" s="66">
        <f t="shared" si="7"/>
        <v>-138202166</v>
      </c>
      <c r="V32" s="66">
        <f t="shared" si="7"/>
        <v>0</v>
      </c>
      <c r="W32" s="66">
        <f t="shared" si="7"/>
        <v>-138202166</v>
      </c>
    </row>
    <row r="33" spans="1:23" ht="30.75" customHeight="1">
      <c r="A33" s="298" t="s">
        <v>346</v>
      </c>
      <c r="B33" s="298"/>
      <c r="C33" s="298"/>
      <c r="D33" s="298"/>
      <c r="E33" s="298"/>
      <c r="F33" s="29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c r="A35" s="300" t="s">
        <v>377</v>
      </c>
      <c r="B35" s="300"/>
      <c r="C35" s="300"/>
      <c r="D35" s="300"/>
      <c r="E35" s="300"/>
      <c r="F35" s="300"/>
      <c r="G35" s="6">
        <v>27</v>
      </c>
      <c r="H35" s="65">
        <v>203064600</v>
      </c>
      <c r="I35" s="65">
        <v>12257035</v>
      </c>
      <c r="J35" s="65">
        <v>0</v>
      </c>
      <c r="K35" s="65">
        <v>939860</v>
      </c>
      <c r="L35" s="65">
        <v>939860</v>
      </c>
      <c r="M35" s="65">
        <v>0</v>
      </c>
      <c r="N35" s="65">
        <v>0</v>
      </c>
      <c r="O35" s="65">
        <v>67369490</v>
      </c>
      <c r="P35" s="65">
        <v>0</v>
      </c>
      <c r="Q35" s="65">
        <v>0</v>
      </c>
      <c r="R35" s="65">
        <v>0</v>
      </c>
      <c r="S35" s="65">
        <v>-124634475</v>
      </c>
      <c r="T35" s="65">
        <v>0</v>
      </c>
      <c r="U35" s="69">
        <f t="shared" ref="U35:U37" si="9">H35+I35+J35+K35-L35+M35+N35+O35+P35+Q35+R35+S35+T35</f>
        <v>158056650</v>
      </c>
      <c r="V35" s="65">
        <v>0</v>
      </c>
      <c r="W35" s="69">
        <f t="shared" ref="W35:W37" si="10">U35+V35</f>
        <v>158056650</v>
      </c>
    </row>
    <row r="36" spans="1:23">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0" t="s">
        <v>378</v>
      </c>
      <c r="B38" s="300"/>
      <c r="C38" s="300"/>
      <c r="D38" s="300"/>
      <c r="E38" s="300"/>
      <c r="F38" s="300"/>
      <c r="G38" s="6">
        <v>30</v>
      </c>
      <c r="H38" s="69">
        <f>H35+H36+H37</f>
        <v>203064600</v>
      </c>
      <c r="I38" s="69">
        <f t="shared" ref="I38:W38" si="11">I35+I36+I37</f>
        <v>12257035</v>
      </c>
      <c r="J38" s="69">
        <f t="shared" si="11"/>
        <v>0</v>
      </c>
      <c r="K38" s="69">
        <f t="shared" si="11"/>
        <v>939860</v>
      </c>
      <c r="L38" s="69">
        <f t="shared" si="11"/>
        <v>939860</v>
      </c>
      <c r="M38" s="69">
        <f t="shared" si="11"/>
        <v>0</v>
      </c>
      <c r="N38" s="69">
        <f t="shared" si="11"/>
        <v>0</v>
      </c>
      <c r="O38" s="69">
        <f t="shared" si="11"/>
        <v>67369490</v>
      </c>
      <c r="P38" s="69">
        <f t="shared" si="11"/>
        <v>0</v>
      </c>
      <c r="Q38" s="69">
        <f t="shared" si="11"/>
        <v>0</v>
      </c>
      <c r="R38" s="69">
        <f t="shared" si="11"/>
        <v>0</v>
      </c>
      <c r="S38" s="69">
        <f t="shared" si="11"/>
        <v>-124634475</v>
      </c>
      <c r="T38" s="69">
        <f t="shared" si="11"/>
        <v>0</v>
      </c>
      <c r="U38" s="69">
        <f t="shared" si="11"/>
        <v>158056650</v>
      </c>
      <c r="V38" s="69">
        <f t="shared" si="11"/>
        <v>0</v>
      </c>
      <c r="W38" s="69">
        <f t="shared" si="11"/>
        <v>158056650</v>
      </c>
    </row>
    <row r="39" spans="1:23">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-21679093</v>
      </c>
      <c r="U39" s="69">
        <f t="shared" ref="U39:U56" si="12">H39+I39+J39+K39-L39+M39+N39+O39+P39+Q39+R39+S39+T39</f>
        <v>-21679093</v>
      </c>
      <c r="V39" s="65">
        <v>0</v>
      </c>
      <c r="W39" s="69">
        <f t="shared" ref="W39:W56" si="13">U39+V39</f>
        <v>-21679093</v>
      </c>
    </row>
    <row r="40" spans="1:23">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3" t="s">
        <v>348</v>
      </c>
      <c r="B41" s="293"/>
      <c r="C41" s="293"/>
      <c r="D41" s="293"/>
      <c r="E41" s="293"/>
      <c r="F41" s="293"/>
      <c r="G41" s="6">
        <v>33</v>
      </c>
      <c r="H41" s="67">
        <v>0</v>
      </c>
      <c r="I41" s="67">
        <v>0</v>
      </c>
      <c r="J41" s="67">
        <v>0</v>
      </c>
      <c r="K41" s="67">
        <v>0</v>
      </c>
      <c r="L41" s="67">
        <v>0</v>
      </c>
      <c r="M41" s="67">
        <v>0</v>
      </c>
      <c r="N41" s="67">
        <v>0</v>
      </c>
      <c r="O41" s="65">
        <v>-4470698</v>
      </c>
      <c r="P41" s="67">
        <v>0</v>
      </c>
      <c r="Q41" s="67">
        <v>0</v>
      </c>
      <c r="R41" s="67">
        <v>0</v>
      </c>
      <c r="S41" s="65">
        <v>4584025</v>
      </c>
      <c r="T41" s="65">
        <v>0</v>
      </c>
      <c r="U41" s="69">
        <f t="shared" si="12"/>
        <v>113327</v>
      </c>
      <c r="V41" s="65">
        <v>0</v>
      </c>
      <c r="W41" s="69">
        <f t="shared" si="13"/>
        <v>113327</v>
      </c>
    </row>
    <row r="42" spans="1:23" ht="20.25" customHeight="1">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3" t="s">
        <v>333</v>
      </c>
      <c r="B47" s="293"/>
      <c r="C47" s="293"/>
      <c r="D47" s="293"/>
      <c r="E47" s="293"/>
      <c r="F47" s="293"/>
      <c r="G47" s="6">
        <v>39</v>
      </c>
      <c r="H47" s="65">
        <v>0</v>
      </c>
      <c r="I47" s="65">
        <v>0</v>
      </c>
      <c r="J47" s="65">
        <v>0</v>
      </c>
      <c r="K47" s="65">
        <v>-2760</v>
      </c>
      <c r="L47" s="65">
        <v>-2760</v>
      </c>
      <c r="M47" s="65">
        <v>0</v>
      </c>
      <c r="N47" s="65">
        <v>0</v>
      </c>
      <c r="O47" s="65">
        <v>0</v>
      </c>
      <c r="P47" s="65">
        <v>0</v>
      </c>
      <c r="Q47" s="65">
        <v>0</v>
      </c>
      <c r="R47" s="65">
        <v>0</v>
      </c>
      <c r="S47" s="65">
        <v>0</v>
      </c>
      <c r="T47" s="65">
        <v>0</v>
      </c>
      <c r="U47" s="69">
        <f t="shared" si="12"/>
        <v>0</v>
      </c>
      <c r="V47" s="65">
        <v>0</v>
      </c>
      <c r="W47" s="69">
        <f t="shared" si="13"/>
        <v>0</v>
      </c>
    </row>
    <row r="48" spans="1:23">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4" t="s">
        <v>379</v>
      </c>
      <c r="B57" s="294"/>
      <c r="C57" s="294"/>
      <c r="D57" s="294"/>
      <c r="E57" s="294"/>
      <c r="F57" s="294"/>
      <c r="G57" s="9">
        <v>49</v>
      </c>
      <c r="H57" s="70">
        <f>SUM(H38:H56)</f>
        <v>203064600</v>
      </c>
      <c r="I57" s="70">
        <f t="shared" ref="I57:W57" si="14">SUM(I38:I56)</f>
        <v>12257035</v>
      </c>
      <c r="J57" s="70">
        <f t="shared" si="14"/>
        <v>0</v>
      </c>
      <c r="K57" s="70">
        <f t="shared" si="14"/>
        <v>937100</v>
      </c>
      <c r="L57" s="70">
        <f t="shared" si="14"/>
        <v>937100</v>
      </c>
      <c r="M57" s="70">
        <f t="shared" si="14"/>
        <v>0</v>
      </c>
      <c r="N57" s="70">
        <f t="shared" si="14"/>
        <v>0</v>
      </c>
      <c r="O57" s="70">
        <f t="shared" si="14"/>
        <v>62898792</v>
      </c>
      <c r="P57" s="70">
        <f t="shared" si="14"/>
        <v>0</v>
      </c>
      <c r="Q57" s="70">
        <f t="shared" si="14"/>
        <v>0</v>
      </c>
      <c r="R57" s="70">
        <f t="shared" si="14"/>
        <v>0</v>
      </c>
      <c r="S57" s="70">
        <f t="shared" si="14"/>
        <v>-120050450</v>
      </c>
      <c r="T57" s="70">
        <f t="shared" si="14"/>
        <v>-21679093</v>
      </c>
      <c r="U57" s="70">
        <f t="shared" si="14"/>
        <v>136490884</v>
      </c>
      <c r="V57" s="70">
        <f t="shared" si="14"/>
        <v>0</v>
      </c>
      <c r="W57" s="70">
        <f t="shared" si="14"/>
        <v>136490884</v>
      </c>
    </row>
    <row r="58" spans="1:23">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c r="A59" s="291" t="s">
        <v>352</v>
      </c>
      <c r="B59" s="291"/>
      <c r="C59" s="291"/>
      <c r="D59" s="291"/>
      <c r="E59" s="291"/>
      <c r="F59" s="291"/>
      <c r="G59" s="6">
        <v>50</v>
      </c>
      <c r="H59" s="69">
        <f>SUM(H40:H48)</f>
        <v>0</v>
      </c>
      <c r="I59" s="69">
        <f t="shared" ref="I59:W59" si="15">SUM(I40:I48)</f>
        <v>0</v>
      </c>
      <c r="J59" s="69">
        <f t="shared" si="15"/>
        <v>0</v>
      </c>
      <c r="K59" s="69">
        <f t="shared" si="15"/>
        <v>-2760</v>
      </c>
      <c r="L59" s="69">
        <f t="shared" si="15"/>
        <v>-2760</v>
      </c>
      <c r="M59" s="69">
        <f t="shared" si="15"/>
        <v>0</v>
      </c>
      <c r="N59" s="69">
        <f t="shared" si="15"/>
        <v>0</v>
      </c>
      <c r="O59" s="69">
        <f t="shared" si="15"/>
        <v>-4470698</v>
      </c>
      <c r="P59" s="69">
        <f t="shared" si="15"/>
        <v>0</v>
      </c>
      <c r="Q59" s="69">
        <f t="shared" si="15"/>
        <v>0</v>
      </c>
      <c r="R59" s="69">
        <f t="shared" si="15"/>
        <v>0</v>
      </c>
      <c r="S59" s="69">
        <f t="shared" si="15"/>
        <v>4584025</v>
      </c>
      <c r="T59" s="69">
        <f t="shared" si="15"/>
        <v>0</v>
      </c>
      <c r="U59" s="69">
        <f t="shared" si="15"/>
        <v>113327</v>
      </c>
      <c r="V59" s="69">
        <f t="shared" si="15"/>
        <v>0</v>
      </c>
      <c r="W59" s="69">
        <f t="shared" si="15"/>
        <v>113327</v>
      </c>
    </row>
    <row r="60" spans="1:23" ht="27.75" customHeight="1">
      <c r="A60" s="291" t="s">
        <v>353</v>
      </c>
      <c r="B60" s="291"/>
      <c r="C60" s="291"/>
      <c r="D60" s="291"/>
      <c r="E60" s="291"/>
      <c r="F60" s="291"/>
      <c r="G60" s="6">
        <v>51</v>
      </c>
      <c r="H60" s="69">
        <f>H39+H59</f>
        <v>0</v>
      </c>
      <c r="I60" s="69">
        <f t="shared" ref="I60:W60" si="16">I39+I59</f>
        <v>0</v>
      </c>
      <c r="J60" s="69">
        <f t="shared" si="16"/>
        <v>0</v>
      </c>
      <c r="K60" s="69">
        <f t="shared" si="16"/>
        <v>-2760</v>
      </c>
      <c r="L60" s="69">
        <f t="shared" si="16"/>
        <v>-2760</v>
      </c>
      <c r="M60" s="69">
        <f t="shared" si="16"/>
        <v>0</v>
      </c>
      <c r="N60" s="69">
        <f t="shared" si="16"/>
        <v>0</v>
      </c>
      <c r="O60" s="69">
        <f t="shared" si="16"/>
        <v>-4470698</v>
      </c>
      <c r="P60" s="69">
        <f t="shared" si="16"/>
        <v>0</v>
      </c>
      <c r="Q60" s="69">
        <f t="shared" si="16"/>
        <v>0</v>
      </c>
      <c r="R60" s="69">
        <f t="shared" si="16"/>
        <v>0</v>
      </c>
      <c r="S60" s="69">
        <f t="shared" si="16"/>
        <v>4584025</v>
      </c>
      <c r="T60" s="69">
        <f t="shared" si="16"/>
        <v>-21679093</v>
      </c>
      <c r="U60" s="69">
        <f t="shared" si="16"/>
        <v>-21565766</v>
      </c>
      <c r="V60" s="69">
        <f t="shared" si="16"/>
        <v>0</v>
      </c>
      <c r="W60" s="69">
        <f t="shared" si="16"/>
        <v>-21565766</v>
      </c>
    </row>
    <row r="61" spans="1:23" ht="29.25" customHeight="1">
      <c r="A61" s="292" t="s">
        <v>354</v>
      </c>
      <c r="B61" s="292"/>
      <c r="C61" s="292"/>
      <c r="D61" s="292"/>
      <c r="E61" s="292"/>
      <c r="F61" s="29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1" t="s">
        <v>446</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2018-04-25T06:49:36Z</cp:lastPrinted>
  <dcterms:created xsi:type="dcterms:W3CDTF">2008-10-17T11:51:54Z</dcterms:created>
  <dcterms:modified xsi:type="dcterms:W3CDTF">2020-02-28T10:19:16Z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