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saveExternalLinkValues="0" codeName="ThisWorkbook" defaultThemeVersion="124226"/>
  <mc:AlternateContent xmlns:mc="http://schemas.openxmlformats.org/markup-compatibility/2006">
    <mc:Choice Requires="x15">
      <x15ac:absPath xmlns:x15ac="http://schemas.microsoft.com/office/spreadsheetml/2010/11/ac" url="https://entghr-my.sharepoint.com/personal/orhideja_gjenero_ericssonnikolatesla_com/Documents/Documents/2024/9M rezultati/New folder/"/>
    </mc:Choice>
  </mc:AlternateContent>
  <xr:revisionPtr revIDLastSave="2" documentId="13_ncr:1_{97D0C580-0BAA-4AEF-BFE9-6C6B21200B29}" xr6:coauthVersionLast="47" xr6:coauthVersionMax="47" xr10:uidLastSave="{85210DD2-816D-4DC7-9EC8-744D7347DDE0}"/>
  <workbookProtection workbookAlgorithmName="SHA-512" workbookHashValue="RRla+0l4sMOo88EsGyPqFCMiEgk/DwrVNkHWsqrHg1QDjp8wY8JYYJ5n5b0PsptRtQuhQQluHFUGZ3jafoFj6Q==" workbookSaltValue="A3MI0t8xDfV2JThH+tTvhg==" workbookSpinCount="100000" lockStructure="1"/>
  <bookViews>
    <workbookView xWindow="-110" yWindow="-110" windowWidth="19420" windowHeight="1042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0">'General data'!$A$1:$J$61</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0" i="24" l="1"/>
  <c r="L60" i="24"/>
  <c r="M59" i="24"/>
  <c r="L59" i="24"/>
  <c r="D63" i="24" l="1"/>
  <c r="C63" i="24"/>
  <c r="C73" i="24" s="1"/>
  <c r="E56" i="24"/>
  <c r="G56" i="24" s="1"/>
  <c r="I56" i="24" s="1"/>
  <c r="D56" i="24"/>
  <c r="F56" i="24" s="1"/>
  <c r="H56" i="24" s="1"/>
  <c r="L56" i="24" l="1"/>
  <c r="J56" i="24"/>
  <c r="K56" i="24"/>
  <c r="M56" i="24"/>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H91" i="19"/>
  <c r="I85" i="18"/>
  <c r="H85" i="18"/>
  <c r="H91" i="18"/>
  <c r="I91" i="18"/>
  <c r="H90" i="19" l="1"/>
  <c r="I90" i="19"/>
  <c r="W39" i="22"/>
  <c r="W59" i="22" s="1"/>
  <c r="I21" i="21"/>
  <c r="H21" i="21"/>
  <c r="W10" i="22"/>
  <c r="Y9" i="22"/>
  <c r="Y10" i="22" s="1"/>
  <c r="W34" i="22"/>
  <c r="Y39" i="22"/>
  <c r="W63" i="22"/>
  <c r="K90" i="19"/>
  <c r="J90" i="19"/>
  <c r="H108" i="19"/>
  <c r="H109" i="19" s="1"/>
  <c r="I108" i="19"/>
  <c r="I109" i="19" s="1"/>
  <c r="K108" i="19"/>
  <c r="K109" i="19" s="1"/>
  <c r="J108" i="19"/>
  <c r="J109" i="19" s="1"/>
  <c r="W30" i="22"/>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8" i="19" s="1"/>
  <c r="I51" i="21"/>
  <c r="I53" i="21" s="1"/>
  <c r="J63" i="19"/>
  <c r="K64" i="19"/>
  <c r="K63" i="19"/>
  <c r="H64" i="19"/>
  <c r="I72" i="18"/>
  <c r="I62" i="19"/>
  <c r="I63" i="19"/>
  <c r="I64" i="19"/>
  <c r="H62" i="19"/>
  <c r="H66" i="19" s="1"/>
  <c r="H63" i="19"/>
  <c r="J62" i="19"/>
  <c r="J66" i="19" s="1"/>
  <c r="J64" i="19"/>
  <c r="K67" i="19" l="1"/>
  <c r="K66" i="19"/>
  <c r="H67" i="19"/>
  <c r="H68" i="19"/>
  <c r="I66" i="19"/>
  <c r="I68" i="19"/>
  <c r="I67" i="19"/>
  <c r="J67" i="19"/>
  <c r="J68" i="19"/>
</calcChain>
</file>

<file path=xl/sharedStrings.xml><?xml version="1.0" encoding="utf-8"?>
<sst xmlns="http://schemas.openxmlformats.org/spreadsheetml/2006/main" count="639" uniqueCount="603">
  <si>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</si>
  <si>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</si>
  <si>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</si>
  <si>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</si>
  <si>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</si>
  <si>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</si>
  <si>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</si>
  <si>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</si>
  <si>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</si>
  <si>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</si>
  <si>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</si>
  <si>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</si>
  <si>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</si>
  <si>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</si>
  <si>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</si>
  <si>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</si>
  <si>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</si>
  <si>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</si>
  <si>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</si>
  <si>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</si>
  <si>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</si>
  <si>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</si>
  <si>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</si>
  <si>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</si>
  <si>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</si>
  <si>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</si>
  <si>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</si>
  <si>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</si>
  <si>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</si>
  <si>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</si>
  <si>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</si>
  <si>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</si>
  <si>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</si>
  <si>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</si>
  <si>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</si>
  <si>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</si>
  <si>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</si>
  <si>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</si>
  <si>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</si>
  <si>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</si>
  <si>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</si>
  <si>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</si>
  <si>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</si>
  <si>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</si>
  <si>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</si>
  <si>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</si>
  <si>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</si>
  <si>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</si>
  <si>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</si>
  <si>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</si>
  <si>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</si>
  <si>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</si>
  <si>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</si>
  <si>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</si>
  <si>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</si>
  <si>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</si>
  <si>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</si>
  <si>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</si>
  <si>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</si>
  <si>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</si>
  <si>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</si>
  <si>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</si>
  <si>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</si>
  <si>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</si>
  <si>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</si>
  <si>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</si>
  <si>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</si>
  <si>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</si>
  <si>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</si>
  <si>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</si>
  <si>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</si>
  <si>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</si>
  <si>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</si>
  <si>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</si>
  <si>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</si>
  <si>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</si>
  <si>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</si>
  <si>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</si>
  <si>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</si>
  <si>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</si>
  <si>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</si>
  <si>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</si>
  <si>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</si>
  <si>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</si>
  <si>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</si>
  <si>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</si>
  <si>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</si>
  <si>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</si>
  <si>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</si>
  <si>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</si>
  <si>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</si>
  <si>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</si>
  <si>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</si>
  <si>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</si>
  <si>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</si>
  <si>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</si>
  <si>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</si>
  <si>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</si>
  <si>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</si>
  <si>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</si>
  <si>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</si>
  <si>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</si>
  <si>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</si>
  <si>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</si>
  <si>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</si>
  <si>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</si>
  <si>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</si>
  <si>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</si>
  <si>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</si>
  <si>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</si>
  <si>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</si>
  <si>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</si>
  <si>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</si>
  <si>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</si>
  <si>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</si>
  <si>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</si>
  <si>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</si>
  <si>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</si>
  <si>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</si>
  <si>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</si>
  <si>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</si>
  <si>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</si>
  <si>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</si>
  <si>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</si>
  <si>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</si>
  <si>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</si>
  <si>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</si>
  <si>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</si>
  <si>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</si>
  <si>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</si>
  <si>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</si>
  <si>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</si>
  <si>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</si>
  <si>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</si>
  <si>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</si>
  <si>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</si>
  <si>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</si>
  <si>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</si>
  <si>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</si>
  <si>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</si>
  <si>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</si>
  <si>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</si>
  <si>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</si>
  <si>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</si>
  <si>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</si>
  <si>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</si>
  <si>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</si>
  <si>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</si>
  <si>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</si>
  <si>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</si>
  <si>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</si>
  <si>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</si>
  <si>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</si>
  <si>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</si>
  <si>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</si>
  <si>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</si>
  <si>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</si>
  <si>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</si>
  <si>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</si>
  <si>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</si>
  <si>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</si>
  <si>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</si>
  <si>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</si>
  <si>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</si>
  <si>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</si>
  <si>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</si>
  <si>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</si>
  <si>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</si>
  <si>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</si>
  <si>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</si>
  <si>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</si>
  <si>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</si>
  <si>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</si>
  <si>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</si>
  <si>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</si>
  <si>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</si>
  <si>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</si>
  <si>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</si>
  <si>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</si>
  <si>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</si>
  <si>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</si>
  <si>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</si>
  <si>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</si>
  <si>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</si>
  <si>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</si>
  <si>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</si>
  <si>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</si>
  <si>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</si>
  <si>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</si>
  <si>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</si>
  <si>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</si>
  <si>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</si>
  <si>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</si>
  <si>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</si>
  <si>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</si>
  <si>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</si>
  <si>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</si>
  <si>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</si>
  <si>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</si>
  <si>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</si>
  <si>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</si>
  <si>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</si>
  <si>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</si>
  <si>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</si>
  <si>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</si>
  <si>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</si>
  <si>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</si>
  <si>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</si>
  <si>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</si>
  <si>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</si>
  <si>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</si>
  <si>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</si>
  <si>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</si>
  <si>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</si>
  <si>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</si>
  <si>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</si>
  <si>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</si>
  <si>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</si>
  <si>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</si>
  <si>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</si>
  <si>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</si>
  <si>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</si>
  <si>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</si>
  <si>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</si>
  <si>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</si>
  <si>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</si>
  <si>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</si>
  <si>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</si>
  <si>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</si>
  <si>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</si>
  <si>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</si>
  <si>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</si>
  <si>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</si>
  <si>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</si>
  <si>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</si>
  <si>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</si>
  <si>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</si>
  <si>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</si>
  <si>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</si>
  <si>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</si>
  <si>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</si>
  <si>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</si>
  <si>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</si>
  <si>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</si>
  <si>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</si>
  <si>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</si>
  <si>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</si>
  <si>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</si>
  <si>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</si>
  <si>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</si>
  <si>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</si>
  <si>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</si>
  <si>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</si>
  <si>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</si>
  <si>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</si>
  <si>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</si>
  <si>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</si>
  <si>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</si>
  <si>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</si>
  <si>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</si>
  <si>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</si>
  <si>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</si>
  <si>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</si>
  <si>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</si>
  <si>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</si>
  <si>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</si>
  <si>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</si>
  <si>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</si>
  <si>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</si>
  <si>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</si>
  <si>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</si>
  <si>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</si>
  <si>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</si>
  <si>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</si>
  <si>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</si>
  <si>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</si>
  <si>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</si>
  <si>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</si>
  <si>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</si>
  <si>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</si>
  <si>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</si>
  <si>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</si>
  <si>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</si>
  <si>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</si>
  <si>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</si>
  <si>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</si>
  <si>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</si>
  <si>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</si>
  <si>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</si>
  <si>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</si>
  <si>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</si>
  <si>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</si>
  <si>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</si>
  <si>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</si>
  <si>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</si>
  <si>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</si>
  <si>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</si>
  <si>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</si>
  <si>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</si>
  <si>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</si>
  <si>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</si>
  <si>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</si>
  <si>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</si>
  <si>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</si>
  <si>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</si>
  <si>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</si>
  <si>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</si>
  <si>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</si>
  <si>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</si>
  <si>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</si>
  <si>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</si>
  <si>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</si>
  <si>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</si>
  <si>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</si>
  <si>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</si>
  <si>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</si>
  <si>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</si>
  <si>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</si>
  <si>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</si>
  <si>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</si>
  <si>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</si>
  <si>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</si>
  <si>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</si>
  <si>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</si>
  <si>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</si>
  <si>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</si>
  <si>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</si>
  <si>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</si>
  <si>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</si>
  <si>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</si>
  <si>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</si>
  <si>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</si>
  <si>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</si>
  <si>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</si>
  <si>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</si>
  <si>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</si>
  <si>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</si>
  <si>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</si>
  <si>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</si>
  <si>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</si>
  <si>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</si>
  <si>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</si>
  <si>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</si>
  <si>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</si>
  <si>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</si>
  <si>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</si>
  <si>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</si>
  <si>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</si>
  <si>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</si>
  <si>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</si>
  <si>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</si>
  <si>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</si>
  <si>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</si>
  <si>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</si>
  <si>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</si>
  <si>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</si>
  <si>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</si>
  <si>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</si>
  <si>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</si>
  <si>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</si>
  <si>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</si>
  <si>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</si>
  <si>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</si>
  <si>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</si>
  <si>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</si>
  <si>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</si>
  <si>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</si>
  <si>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</si>
  <si>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</si>
  <si>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</si>
  <si>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</si>
  <si>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</si>
  <si>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</si>
  <si>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</si>
  <si>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</si>
  <si>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</si>
  <si>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</si>
  <si>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</si>
  <si>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</si>
  <si>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</si>
  <si>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</si>
  <si>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</si>
  <si>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</si>
  <si>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</si>
  <si>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</si>
  <si>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</si>
  <si>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</si>
  <si>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</si>
  <si>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</si>
  <si>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</si>
  <si>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</si>
  <si>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</si>
  <si>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</si>
  <si>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</si>
  <si>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</si>
  <si>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</si>
  <si>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</si>
  <si>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</si>
  <si>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</si>
  <si>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</si>
  <si>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</si>
  <si>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</si>
  <si>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</si>
  <si>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</si>
  <si>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</si>
  <si>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</si>
  <si>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</si>
  <si>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</si>
  <si>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</si>
  <si>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</si>
  <si>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</si>
  <si>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</si>
  <si>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</si>
  <si>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</si>
  <si>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</si>
  <si>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</si>
  <si>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</si>
  <si>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</si>
  <si>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</si>
  <si>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</si>
  <si>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</si>
  <si>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</si>
  <si>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</si>
  <si>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</si>
  <si>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</si>
  <si>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</si>
  <si>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</si>
  <si>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</si>
  <si>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</si>
  <si>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</si>
  <si>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</si>
  <si>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</si>
  <si>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</si>
  <si>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</si>
  <si>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</si>
  <si>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</si>
  <si>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</si>
  <si>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</si>
  <si>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</si>
  <si>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</si>
  <si>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</si>
  <si>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</si>
  <si>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</si>
  <si>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</si>
  <si>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</si>
  <si>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</si>
  <si>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</si>
  <si>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</si>
  <si>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</si>
  <si>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</si>
  <si>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</si>
  <si>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</si>
  <si>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</si>
  <si>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</si>
  <si>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</si>
  <si>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</si>
  <si>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</si>
  <si>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</si>
  <si>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</si>
  <si>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</si>
  <si>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</si>
  <si>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</si>
  <si>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</si>
  <si>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</si>
  <si>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</si>
  <si>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</si>
  <si>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</si>
  <si>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</si>
  <si>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</si>
  <si>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</si>
  <si>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</si>
  <si>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</si>
  <si>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</si>
  <si>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</si>
  <si>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</si>
  <si>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</si>
  <si>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</si>
  <si>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</si>
  <si>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</si>
  <si>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</si>
  <si>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</si>
  <si>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</si>
  <si>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</si>
  <si>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</si>
  <si>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</si>
  <si>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</si>
  <si>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</si>
  <si>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</si>
  <si>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</si>
  <si>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</si>
  <si>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</si>
  <si>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</si>
  <si>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</si>
  <si>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</si>
  <si>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</si>
  <si>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</si>
  <si>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</si>
  <si>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</si>
  <si>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</si>
  <si>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03272699</t>
  </si>
  <si>
    <t>HR</t>
  </si>
  <si>
    <t>0800002028</t>
  </si>
  <si>
    <t>84214771175</t>
  </si>
  <si>
    <t>5299001W91BFWSUOVD63</t>
  </si>
  <si>
    <t>233</t>
  </si>
  <si>
    <t>ERICSSON NIKOLA TESLA D.D. ZAGREB</t>
  </si>
  <si>
    <t>Zagreb</t>
  </si>
  <si>
    <t>Krapinska 45</t>
  </si>
  <si>
    <t>etk.company@ericsson.com</t>
  </si>
  <si>
    <t>www.ericsson.hr</t>
  </si>
  <si>
    <t>No</t>
  </si>
  <si>
    <t>Tatjana Ricijaš</t>
  </si>
  <si>
    <t>+385(0)13653343</t>
  </si>
  <si>
    <t>tatjana.ricijas@ericsson.com</t>
  </si>
  <si>
    <t>KPMG Croatia d.o.o.</t>
  </si>
  <si>
    <t>Domagoj Hrkać</t>
  </si>
  <si>
    <t>Submitter: ERICSSON NIKOLA TESLA  D.D.</t>
  </si>
  <si>
    <t>Submitter: ERICSSON NIKOLA TESLA D.D.</t>
  </si>
  <si>
    <t>KD</t>
  </si>
  <si>
    <t>RN</t>
  </si>
  <si>
    <t>Libratel d.o.o.</t>
  </si>
  <si>
    <t>Zagreb, Selska 93</t>
  </si>
  <si>
    <t>ETK BH d.o.o</t>
  </si>
  <si>
    <t>Mostar, Kralja Petra Krešimira 4</t>
  </si>
  <si>
    <t>65-01-0996-11</t>
  </si>
  <si>
    <t>Ericsson Nikola Tesla Servisi d.o.o.</t>
  </si>
  <si>
    <t>Zagreb, Krapinska 45</t>
  </si>
  <si>
    <t>a)</t>
  </si>
  <si>
    <t>Explanation of business events relevant to understanding changes in the statement of financial position and financial performance are published in Press info/Management letter</t>
  </si>
  <si>
    <t>The financial statements have been prepared in accordance with International Financial Reporting Standards adopted by the European Union (IFRSs), on the historical cost basis, with the exception of financial instruments which are carried at fair value through profit or loss. Policies have been consistently applied to all the periods presented.</t>
  </si>
  <si>
    <t>b)</t>
  </si>
  <si>
    <t xml:space="preserve">Last issued annual financial statements are available at ZSE and as well at www.ericsson.hr/en/reports </t>
  </si>
  <si>
    <t xml:space="preserve">www.ericsson.hr/en/reports </t>
  </si>
  <si>
    <t>c)</t>
  </si>
  <si>
    <t xml:space="preserve">The interim financial statements for the reporting period are prepared applying the same accounting policies as in the latest annual financial statements presented in the Annual Report. </t>
  </si>
  <si>
    <t>d)</t>
  </si>
  <si>
    <t>The issuer does not have sesonal bussines activities.</t>
  </si>
  <si>
    <t>e)</t>
  </si>
  <si>
    <t>Segment reporting</t>
  </si>
  <si>
    <t>Networks</t>
  </si>
  <si>
    <t>Digital Services</t>
  </si>
  <si>
    <t>Managed Services</t>
  </si>
  <si>
    <t>Other</t>
  </si>
  <si>
    <t>Unallocated</t>
  </si>
  <si>
    <t>Total</t>
  </si>
  <si>
    <t>Segment sales revenue</t>
  </si>
  <si>
    <t>Operating profit</t>
  </si>
  <si>
    <t>Transactions with related parties:</t>
  </si>
  <si>
    <t>Sales</t>
  </si>
  <si>
    <t>Purchases</t>
  </si>
  <si>
    <t>Balances with related parties</t>
  </si>
  <si>
    <t>Receivable</t>
  </si>
  <si>
    <t>Payable</t>
  </si>
  <si>
    <t>f)</t>
  </si>
  <si>
    <t>Issuer’s name, registered office (address), legal form, country of establishment, entity’s registration number are disclosed in the sheet General data of this document.</t>
  </si>
  <si>
    <t>Accounting policies have not been changed in relation to previous reporting period.</t>
  </si>
  <si>
    <t>Financial commitments in term of guarantees that are not included in the balance sheet are not material and Management Board believes that possibility of any outflow is remote. The Group has no commitments concerning pensions that are in scope of IAS 19.</t>
  </si>
  <si>
    <t>In the reporting period there were no individual items of income or expenditure of exceptional size or incidence.</t>
  </si>
  <si>
    <t>5.</t>
  </si>
  <si>
    <t xml:space="preserve">The Group has no debt falling due after more than five years.
</t>
  </si>
  <si>
    <t>At the balance sheet date, the Group does not have debts covered by valuable securities/insurance.</t>
  </si>
  <si>
    <t>6.</t>
  </si>
  <si>
    <t>7.</t>
  </si>
  <si>
    <t>No cost of salaries was capitalised in the reporting period.</t>
  </si>
  <si>
    <t>8.</t>
  </si>
  <si>
    <t>9.</t>
  </si>
  <si>
    <t>The Group has no participating interest.</t>
  </si>
  <si>
    <t>10.</t>
  </si>
  <si>
    <t>There were no shares subscribed during the financial year within the limits of the authorised capital.</t>
  </si>
  <si>
    <t>11.</t>
  </si>
  <si>
    <t>The Group has no participation certificates, convertible debentures, warrants, options or similar securities or rights.</t>
  </si>
  <si>
    <t>12.</t>
  </si>
  <si>
    <t>The Group has no shares in companies having unlimited liability.</t>
  </si>
  <si>
    <t>13. and 14.</t>
  </si>
  <si>
    <t xml:space="preserve">The company Telefonaktiebolaget LM Ericsson (Sweden, Torshamnsgatan 21, SE-164 83 Stockholm) prepares the consolidated financial statements for the larger Group of companies, in which Ericsson Nikola Tesla Group is included as an associate member of Ericsson. 
</t>
  </si>
  <si>
    <t>15.</t>
  </si>
  <si>
    <t>Those consolidated reports are available at www.ericsson.com/en/investors/financial-reports.</t>
  </si>
  <si>
    <t>16.</t>
  </si>
  <si>
    <t>The Company did not have any arrangements that are not included in the balance sheet, where  the risks or benefits arising from such arrangements are material.</t>
  </si>
  <si>
    <t>17.</t>
  </si>
  <si>
    <t>There are no material events arising after the balance sheet date which are not reflected in the profit and loss account or balance sheet.</t>
  </si>
  <si>
    <r>
      <rPr>
        <b/>
        <sz val="11"/>
        <rFont val="Arial"/>
        <family val="2"/>
        <charset val="238"/>
      </rPr>
      <t>APPENDIX</t>
    </r>
    <r>
      <rPr>
        <sz val="11"/>
        <rFont val="Arial"/>
        <family val="2"/>
        <charset val="238"/>
      </rPr>
      <t xml:space="preserve"> (Reconciliation of the differences arrising due to structure and classification of the positions in TFI-POD in XLS format compared to classification of the positions in the audited annual report in PDF):</t>
    </r>
  </si>
  <si>
    <t>Balance Sheet</t>
  </si>
  <si>
    <t>Within the category Non-current assets in Statement of financial position total amount of Loans and receivables is indicated in TFI-POD form under AOP 028 Loans, deposits, etc. given, 034 Customer receivables, 035 Other receivables.</t>
  </si>
  <si>
    <t>Within the category Current assets in Statement of financial position total amount of Other receivables, Income tax receivables, Financial assets at fair value through profit or loss is indicated in TFI-POD form under AOP 051 Receivables from government and other institutions,052 Other receivables,060 Investments in securities, 061 Loans, deposits, etc. given.</t>
  </si>
  <si>
    <t>Within the category Equity in Statement of financial position total amount of Retained earnings is indicated in TFI-POD form under AOP 083 Retaind profit/loss brought forward and 086 Profit or Loss for the business year.</t>
  </si>
  <si>
    <t>Additionally, within the category Non-current liabilities in Statement of Financial position total amount of Borrowings and Lease liabilities are shown under AOP 103 Liabilities to bank and other financial institutions.</t>
  </si>
  <si>
    <t>Within the category Current liabilities in Statement of financial position total amount of Trade and other payables and Income tax payable is indicated in TFI-POD in AOP 117 Liabilities to suppliers,119 Liabilities to employees,120 Taxes, contributions and similar liabilities.</t>
  </si>
  <si>
    <t>Within the category Current liabilities in Statement of financial position total amount of Accrued charges and deferred revenue and Contract liabilities is indicated in TFI-POD form under AOP 116 Liabilities for advance payments, 124 Accruals and deferred income.</t>
  </si>
  <si>
    <t>Also, within the category Current liabilities in Statement of financial position total amount of Provisions is indicated in TFI-POD form under AOP 123 Other short-term liabilities.</t>
  </si>
  <si>
    <t>Additionally, within the category Current liabilities in Statement of Financial position total amount of Borrowings and Lease liabilities are shown under AOP 115 Liabilities to bank and other financial institutions.</t>
  </si>
  <si>
    <t>P&amp;L</t>
  </si>
  <si>
    <t>Cost structure in Statement of comprehensive income (FS form) is according to function and the presentation is different from TFI-POD forms where cost is presented by nature. Total amount of Cost of Sales, Selling, Administrative and Other operating expenses equals to amount of AOP 007 Operating expenses.</t>
  </si>
  <si>
    <t>EUR 000</t>
  </si>
  <si>
    <t>Provision for deferred tax is calculated annualy, at balance sheet date 31 December. There were no movement in deferred tax balances during reporting period.</t>
  </si>
  <si>
    <t>2891</t>
  </si>
  <si>
    <t xml:space="preserve">balance as at 30.09.2024  </t>
  </si>
  <si>
    <t>for the period 01.01.2024 to 30.09.2024</t>
  </si>
  <si>
    <t>NOTES TO FINANCIAL STATEMENTS - TFI
(drawn up for quarterly reporting periods)
Name of the issuer:   ERICSSON NIKOLA TESLA D.D.
Personal identification number (OIB):   84214771175
Reporting period: Q3 2024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</si>
  <si>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t>30.09.2024</t>
  </si>
  <si>
    <t>30.09.2023</t>
  </si>
  <si>
    <t>The average number of employees during the reporting period is 2899 (Q3 2023: 3555). The Group does not categorise employees.</t>
  </si>
  <si>
    <t>Annex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</si>
</sst>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_);[Red]\(&quot;$&quot;#,##0.00\)"/>
    <numFmt numFmtId="164" formatCode="_-* #,##0.00_-;\-* #,##0.00_-;_-* &quot;-&quot;??_-;_-@_-"/>
    <numFmt numFmtId="165" formatCode="000"/>
    <numFmt numFmtId="166" formatCode="00"/>
    <numFmt numFmtId="167" formatCode="0.00_)"/>
    <numFmt numFmtId="168" formatCode="_-* #,##0.00\ _k_n_-;\-* #,##0.00\ _k_n_-;_-* &quot;-&quot;??\ _k_n_-;_-@_-"/>
    <numFmt numFmtId="169" formatCode="_-* #,##0.00_€_-;\-* #,##0.00_€_-;_-* &quot;-&quot;??_€_-;_-@_-"/>
    <numFmt numFmtId="170" formatCode="_-* #,##0.00\ _K_M_-;\-* #,##0.00\ _K_M_-;_-* &quot;-&quot;??\ _K_M_-;_-@_-"/>
  </numFmts>
  <fonts count="98">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
      <u/>
      <sz val="11"/>
      <color theme="10"/>
      <name val="Arial"/>
      <family val="2"/>
      <charset val="238"/>
    </font>
    <font>
      <b/>
      <sz val="11"/>
      <color theme="1"/>
      <name val="Arial"/>
      <family val="2"/>
      <charset val="238"/>
    </font>
    <font>
      <sz val="11"/>
      <color rgb="FFFF0000"/>
      <name val="Arial"/>
      <family val="2"/>
      <charset val="238"/>
    </font>
    <font>
      <b/>
      <sz val="11"/>
      <color rgb="FFFF0000"/>
      <name val="Arial"/>
      <family val="2"/>
      <charset val="238"/>
    </font>
    <font>
      <u/>
      <sz val="11"/>
      <color theme="1"/>
      <name val="Arial"/>
      <family val="2"/>
      <charset val="238"/>
    </font>
    <font>
      <u/>
      <sz val="11"/>
      <name val="Arial"/>
      <family val="2"/>
      <charset val="238"/>
    </font>
    <font>
      <sz val="11"/>
      <color rgb="FF4D5156"/>
      <name val="Arial"/>
      <family val="2"/>
      <charset val="238"/>
    </font>
    <font>
      <sz val="10"/>
      <name val="Arial"/>
      <family val="2"/>
    </font>
    <font>
      <sz val="8"/>
      <name val="Arial"/>
      <family val="2"/>
    </font>
    <font>
      <sz val="8"/>
      <name val="Arial"/>
      <family val="2"/>
    </font>
    <font>
      <b/>
      <sz val="10"/>
      <name val="Arial"/>
      <family val="2"/>
    </font>
    <font>
      <b/>
      <sz val="8"/>
      <name val="Arial"/>
      <family val="2"/>
    </font>
    <font>
      <sz val="8"/>
      <color indexed="8"/>
      <name val="Arial"/>
      <family val="2"/>
    </font>
    <font>
      <sz val="10"/>
      <name val="Arial"/>
      <family val="2"/>
    </font>
    <font>
      <b/>
      <sz val="8"/>
      <color indexed="8"/>
      <name val="Arial"/>
      <family val="2"/>
    </font>
    <font>
      <sz val="19"/>
      <name val="Arial"/>
      <family val="2"/>
    </font>
    <font>
      <sz val="8"/>
      <color indexed="14"/>
      <name val="Arial"/>
      <family val="2"/>
    </font>
    <font>
      <sz val="11"/>
      <color indexed="9"/>
      <name val="Calibri"/>
      <family val="2"/>
    </font>
    <font>
      <sz val="11"/>
      <color indexed="8"/>
      <name val="Calibri"/>
      <family val="2"/>
    </font>
    <font>
      <sz val="11"/>
      <color indexed="37"/>
      <name val="Calibri"/>
      <family val="2"/>
    </font>
    <font>
      <b/>
      <sz val="11"/>
      <color indexed="17"/>
      <name val="Calibri"/>
      <family val="2"/>
    </font>
    <font>
      <b/>
      <sz val="11"/>
      <color indexed="9"/>
      <name val="Calibri"/>
      <family val="2"/>
    </font>
    <font>
      <b/>
      <sz val="11"/>
      <color indexed="8"/>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17"/>
      <name val="Calibri"/>
      <family val="2"/>
    </font>
    <font>
      <b/>
      <sz val="11"/>
      <color indexed="63"/>
      <name val="Calibri"/>
      <family val="2"/>
    </font>
    <font>
      <b/>
      <sz val="18"/>
      <color indexed="62"/>
      <name val="Cambria"/>
      <family val="2"/>
    </font>
    <font>
      <sz val="11"/>
      <color indexed="14"/>
      <name val="Calibri"/>
      <family val="2"/>
    </font>
    <font>
      <sz val="8"/>
      <color indexed="62"/>
      <name val="Arial"/>
      <family val="2"/>
    </font>
    <font>
      <sz val="11"/>
      <color theme="1"/>
      <name val="Calibri"/>
      <family val="2"/>
      <scheme val="minor"/>
    </font>
    <font>
      <b/>
      <sz val="12"/>
      <name val="Helv"/>
    </font>
    <font>
      <b/>
      <i/>
      <sz val="16"/>
      <name val="Helv"/>
    </font>
    <font>
      <sz val="10"/>
      <name val="MS Sans Serif"/>
      <family val="2"/>
      <charset val="238"/>
    </font>
    <font>
      <sz val="10"/>
      <name val="Helv"/>
    </font>
    <font>
      <sz val="12"/>
      <name val="Helv"/>
    </font>
    <font>
      <sz val="10"/>
      <color indexed="10"/>
      <name val="Arial"/>
      <family val="2"/>
    </font>
    <font>
      <sz val="11"/>
      <color indexed="16"/>
      <name val="Calibri"/>
      <family val="2"/>
    </font>
    <font>
      <b/>
      <sz val="11"/>
      <color indexed="53"/>
      <name val="Calibri"/>
      <family val="2"/>
    </font>
    <font>
      <i/>
      <sz val="10"/>
      <color indexed="23"/>
      <name val="Arial"/>
      <family val="2"/>
    </font>
    <font>
      <sz val="11"/>
      <color indexed="53"/>
      <name val="Calibri"/>
      <family val="2"/>
    </font>
    <font>
      <sz val="11"/>
      <color indexed="60"/>
      <name val="Calibri"/>
      <family val="2"/>
    </font>
    <font>
      <b/>
      <sz val="10"/>
      <color indexed="8"/>
      <name val="Arial"/>
      <family val="2"/>
    </font>
    <font>
      <b/>
      <sz val="10"/>
      <color indexed="39"/>
      <name val="Arial"/>
      <family val="2"/>
    </font>
    <font>
      <sz val="10"/>
      <color indexed="8"/>
      <name val="Arial"/>
      <family val="2"/>
    </font>
    <font>
      <b/>
      <sz val="12"/>
      <color indexed="8"/>
      <name val="Arial"/>
      <family val="2"/>
      <charset val="238"/>
    </font>
    <font>
      <sz val="10"/>
      <color indexed="39"/>
      <name val="Arial"/>
      <family val="2"/>
    </font>
    <font>
      <sz val="19"/>
      <color indexed="48"/>
      <name val="Arial"/>
      <family val="2"/>
      <charset val="238"/>
    </font>
    <font>
      <sz val="11"/>
      <color indexed="10"/>
      <name val="Calibri"/>
      <family val="2"/>
    </font>
    <font>
      <sz val="12"/>
      <name val="Times New Roman"/>
      <family val="1"/>
    </font>
    <font>
      <sz val="11"/>
      <color indexed="8"/>
      <name val="Calibri"/>
      <family val="2"/>
      <charset val="238"/>
    </font>
    <font>
      <sz val="11"/>
      <color rgb="FF000000"/>
      <name val="Calibri"/>
      <family val="2"/>
      <charset val="238"/>
    </font>
    <font>
      <sz val="10"/>
      <color rgb="FF000000"/>
      <name val="Arial"/>
      <family val="2"/>
      <charset val="238"/>
    </font>
  </fonts>
  <fills count="70">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indexed="60"/>
      </patternFill>
    </fill>
    <fill>
      <patternFill patternType="solid">
        <fgColor indexed="40"/>
      </patternFill>
    </fill>
    <fill>
      <patternFill patternType="solid">
        <fgColor indexed="50"/>
      </patternFill>
    </fill>
    <fill>
      <patternFill patternType="solid">
        <fgColor indexed="41"/>
      </patternFill>
    </fill>
    <fill>
      <patternFill patternType="solid">
        <fgColor indexed="22"/>
      </patternFill>
    </fill>
    <fill>
      <patternFill patternType="solid">
        <fgColor indexed="57"/>
      </patternFill>
    </fill>
    <fill>
      <patternFill patternType="solid">
        <fgColor indexed="54"/>
      </patternFill>
    </fill>
    <fill>
      <patternFill patternType="solid">
        <fgColor indexed="51"/>
      </patternFill>
    </fill>
    <fill>
      <patternFill patternType="solid">
        <fgColor indexed="48"/>
        <bgColor indexed="48"/>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25"/>
        <bgColor indexed="25"/>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57"/>
        <bgColor indexed="57"/>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18"/>
        <bgColor indexed="18"/>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53"/>
        <bgColor indexed="53"/>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43"/>
      </patternFill>
    </fill>
    <fill>
      <patternFill patternType="solid">
        <fgColor indexed="43"/>
        <bgColor indexed="64"/>
      </patternFill>
    </fill>
    <fill>
      <patternFill patternType="solid">
        <fgColor indexed="49"/>
      </patternFill>
    </fill>
    <fill>
      <patternFill patternType="solid">
        <fgColor indexed="45"/>
      </patternFill>
    </fill>
    <fill>
      <patternFill patternType="solid">
        <fgColor indexed="12"/>
      </patternFill>
    </fill>
    <fill>
      <patternFill patternType="solid">
        <fgColor indexed="10"/>
      </patternFill>
    </fill>
    <fill>
      <patternFill patternType="solid">
        <fgColor indexed="52"/>
      </patternFill>
    </fill>
    <fill>
      <patternFill patternType="solid">
        <fgColor indexed="53"/>
      </patternFill>
    </fill>
    <fill>
      <patternFill patternType="solid">
        <fgColor indexed="11"/>
      </patternFill>
    </fill>
    <fill>
      <patternFill patternType="lightUp">
        <fgColor indexed="48"/>
        <bgColor indexed="41"/>
      </patternFill>
    </fill>
    <fill>
      <patternFill patternType="solid">
        <fgColor indexed="23"/>
      </patternFill>
    </fill>
    <fill>
      <patternFill patternType="solid">
        <fgColor indexed="44"/>
      </patternFill>
    </fill>
    <fill>
      <patternFill patternType="solid">
        <fgColor indexed="9"/>
      </patternFill>
    </fill>
    <fill>
      <patternFill patternType="solid">
        <fgColor indexed="26"/>
      </patternFill>
    </fill>
    <fill>
      <patternFill patternType="solid">
        <fgColor indexed="26"/>
        <bgColor indexed="64"/>
      </patternFill>
    </fill>
    <fill>
      <patternFill patternType="solid">
        <fgColor indexed="9"/>
        <bgColor indexed="64"/>
      </patternFill>
    </fill>
    <fill>
      <patternFill patternType="solid">
        <fgColor indexed="15"/>
      </patternFill>
    </fill>
    <fill>
      <patternFill patternType="solid">
        <fgColor indexed="20"/>
      </patternFill>
    </fill>
    <fill>
      <patternFill patternType="solid">
        <fgColor indexed="29"/>
      </patternFill>
    </fill>
    <fill>
      <patternFill patternType="solid">
        <fgColor indexed="9"/>
        <bgColor indexed="9"/>
      </patternFill>
    </fill>
    <fill>
      <patternFill patternType="solid">
        <fgColor indexed="42"/>
        <bgColor indexed="42"/>
      </patternFill>
    </fill>
    <fill>
      <patternFill patternType="gray125">
        <fgColor indexed="8"/>
      </patternFill>
    </fill>
  </fills>
  <borders count="76">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
      <left/>
      <right/>
      <top/>
      <bottom style="medium">
        <color indexed="64"/>
      </bottom>
      <diagonal/>
    </border>
    <border>
      <left style="thin">
        <color indexed="18"/>
      </left>
      <right style="thin">
        <color indexed="18"/>
      </right>
      <top style="thin">
        <color indexed="18"/>
      </top>
      <bottom style="thin">
        <color indexed="18"/>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58"/>
      </bottom>
      <diagonal/>
    </border>
    <border>
      <left/>
      <right/>
      <top/>
      <bottom style="medium">
        <color indexed="58"/>
      </bottom>
      <diagonal/>
    </border>
    <border>
      <left/>
      <right/>
      <top/>
      <bottom style="double">
        <color indexed="17"/>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thin">
        <color indexed="8"/>
      </left>
      <right style="thin">
        <color indexed="8"/>
      </right>
      <top/>
      <bottom/>
      <diagonal/>
    </border>
    <border>
      <left style="thin">
        <color indexed="64"/>
      </left>
      <right style="thin">
        <color indexed="64"/>
      </right>
      <top style="medium">
        <color indexed="64"/>
      </top>
      <bottom style="medium">
        <color indexed="64"/>
      </bottom>
      <diagonal/>
    </border>
    <border>
      <left/>
      <right/>
      <top/>
      <bottom style="thick">
        <color indexed="22"/>
      </bottom>
      <diagonal/>
    </border>
    <border>
      <left/>
      <right/>
      <top/>
      <bottom style="medium">
        <color indexed="24"/>
      </bottom>
      <diagonal/>
    </border>
    <border>
      <left/>
      <right/>
      <top/>
      <bottom style="double">
        <color indexed="53"/>
      </bottom>
      <diagonal/>
    </border>
    <border>
      <left style="thin">
        <color indexed="22"/>
      </left>
      <right style="thin">
        <color indexed="22"/>
      </right>
      <top style="thin">
        <color indexed="22"/>
      </top>
      <bottom style="thin">
        <color indexed="22"/>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double">
        <color indexed="64"/>
      </top>
      <bottom style="medium">
        <color indexed="64"/>
      </bottom>
      <diagonal/>
    </border>
    <border>
      <left style="thin">
        <color indexed="8"/>
      </left>
      <right/>
      <top/>
      <bottom style="thin">
        <color indexed="8"/>
      </bottom>
      <diagonal/>
    </border>
  </borders>
  <cellStyleXfs count="7512">
    <xf numFmtId="0" fontId="0" fillId="0" borderId="0"/>
    <xf numFmtId="0" fontId="9" fillId="0" borderId="0">
      <alignment vertical="top"/>
    </xf>
    <xf numFmtId="0" fontId="12" fillId="0" borderId="0" applyNumberFormat="0" applyFill="0" applyBorder="0" applyAlignment="0" applyProtection="0">
      <alignment vertical="top"/>
      <protection locked="0"/>
    </xf>
    <xf numFmtId="0" fontId="13" fillId="0" borderId="0"/>
    <xf numFmtId="0" fontId="3" fillId="0" borderId="0"/>
    <xf numFmtId="0" fontId="4" fillId="0" borderId="0"/>
    <xf numFmtId="0" fontId="42" fillId="0" borderId="0" applyNumberFormat="0" applyFill="0" applyBorder="0" applyAlignment="0" applyProtection="0"/>
    <xf numFmtId="0" fontId="9" fillId="0" borderId="0">
      <alignment vertical="top"/>
    </xf>
    <xf numFmtId="0" fontId="51" fillId="16" borderId="0"/>
    <xf numFmtId="0" fontId="60" fillId="24" borderId="0" applyNumberFormat="0" applyBorder="0" applyAlignment="0" applyProtection="0"/>
    <xf numFmtId="0" fontId="61" fillId="25" borderId="0" applyNumberFormat="0" applyBorder="0" applyAlignment="0" applyProtection="0"/>
    <xf numFmtId="0" fontId="61" fillId="26" borderId="0" applyNumberFormat="0" applyBorder="0" applyAlignment="0" applyProtection="0"/>
    <xf numFmtId="0" fontId="60" fillId="27" borderId="0" applyNumberFormat="0" applyBorder="0" applyAlignment="0" applyProtection="0"/>
    <xf numFmtId="0" fontId="60" fillId="28" borderId="0" applyNumberFormat="0" applyBorder="0" applyAlignment="0" applyProtection="0"/>
    <xf numFmtId="0" fontId="61" fillId="29" borderId="0" applyNumberFormat="0" applyBorder="0" applyAlignment="0" applyProtection="0"/>
    <xf numFmtId="0" fontId="61" fillId="30" borderId="0" applyNumberFormat="0" applyBorder="0" applyAlignment="0" applyProtection="0"/>
    <xf numFmtId="0" fontId="60" fillId="31" borderId="0" applyNumberFormat="0" applyBorder="0" applyAlignment="0" applyProtection="0"/>
    <xf numFmtId="0" fontId="60" fillId="32" borderId="0" applyNumberFormat="0" applyBorder="0" applyAlignment="0" applyProtection="0"/>
    <xf numFmtId="0" fontId="61" fillId="33" borderId="0" applyNumberFormat="0" applyBorder="0" applyAlignment="0" applyProtection="0"/>
    <xf numFmtId="0" fontId="61" fillId="34" borderId="0" applyNumberFormat="0" applyBorder="0" applyAlignment="0" applyProtection="0"/>
    <xf numFmtId="0" fontId="60" fillId="35" borderId="0" applyNumberFormat="0" applyBorder="0" applyAlignment="0" applyProtection="0"/>
    <xf numFmtId="0" fontId="60" fillId="36" borderId="0" applyNumberFormat="0" applyBorder="0" applyAlignment="0" applyProtection="0"/>
    <xf numFmtId="0" fontId="61" fillId="29" borderId="0" applyNumberFormat="0" applyBorder="0" applyAlignment="0" applyProtection="0"/>
    <xf numFmtId="0" fontId="61" fillId="37" borderId="0" applyNumberFormat="0" applyBorder="0" applyAlignment="0" applyProtection="0"/>
    <xf numFmtId="0" fontId="60" fillId="30" borderId="0" applyNumberFormat="0" applyBorder="0" applyAlignment="0" applyProtection="0"/>
    <xf numFmtId="0" fontId="60" fillId="27" borderId="0" applyNumberFormat="0" applyBorder="0" applyAlignment="0" applyProtection="0"/>
    <xf numFmtId="0" fontId="61" fillId="38" borderId="0" applyNumberFormat="0" applyBorder="0" applyAlignment="0" applyProtection="0"/>
    <xf numFmtId="0" fontId="61" fillId="39"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1" fillId="41" borderId="0" applyNumberFormat="0" applyBorder="0" applyAlignment="0" applyProtection="0"/>
    <xf numFmtId="0" fontId="61" fillId="42" borderId="0" applyNumberFormat="0" applyBorder="0" applyAlignment="0" applyProtection="0"/>
    <xf numFmtId="0" fontId="60" fillId="43" borderId="0" applyNumberFormat="0" applyBorder="0" applyAlignment="0" applyProtection="0"/>
    <xf numFmtId="0" fontId="62" fillId="41" borderId="0" applyNumberFormat="0" applyBorder="0" applyAlignment="0" applyProtection="0"/>
    <xf numFmtId="0" fontId="63" fillId="44" borderId="54" applyNumberFormat="0" applyAlignment="0" applyProtection="0"/>
    <xf numFmtId="0" fontId="64" fillId="36" borderId="55" applyNumberFormat="0" applyAlignment="0" applyProtection="0"/>
    <xf numFmtId="0" fontId="65" fillId="45" borderId="0" applyNumberFormat="0" applyBorder="0" applyAlignment="0" applyProtection="0"/>
    <xf numFmtId="0" fontId="65" fillId="46" borderId="0" applyNumberFormat="0" applyBorder="0" applyAlignment="0" applyProtection="0"/>
    <xf numFmtId="0" fontId="65" fillId="47" borderId="0" applyNumberFormat="0" applyBorder="0" applyAlignment="0" applyProtection="0"/>
    <xf numFmtId="0" fontId="61" fillId="34" borderId="0" applyNumberFormat="0" applyBorder="0" applyAlignment="0" applyProtection="0"/>
    <xf numFmtId="0" fontId="61" fillId="34" borderId="0" applyNumberFormat="0" applyBorder="0" applyAlignment="0" applyProtection="0"/>
    <xf numFmtId="0" fontId="66" fillId="0" borderId="56" applyNumberFormat="0" applyFill="0" applyAlignment="0" applyProtection="0"/>
    <xf numFmtId="0" fontId="67" fillId="0" borderId="57" applyNumberFormat="0" applyFill="0" applyAlignment="0" applyProtection="0"/>
    <xf numFmtId="0" fontId="68" fillId="0" borderId="58" applyNumberFormat="0" applyFill="0" applyAlignment="0" applyProtection="0"/>
    <xf numFmtId="0" fontId="68" fillId="0" borderId="0" applyNumberFormat="0" applyFill="0" applyBorder="0" applyAlignment="0" applyProtection="0"/>
    <xf numFmtId="0" fontId="69" fillId="42" borderId="54" applyNumberFormat="0" applyAlignment="0" applyProtection="0"/>
    <xf numFmtId="0" fontId="70" fillId="0" borderId="59" applyNumberFormat="0" applyFill="0" applyAlignment="0" applyProtection="0"/>
    <xf numFmtId="0" fontId="70" fillId="42" borderId="0" applyNumberFormat="0" applyBorder="0" applyAlignment="0" applyProtection="0"/>
    <xf numFmtId="0" fontId="70" fillId="42" borderId="0" applyNumberFormat="0" applyBorder="0" applyAlignment="0" applyProtection="0"/>
    <xf numFmtId="0" fontId="5" fillId="16" borderId="0"/>
    <xf numFmtId="0" fontId="52" fillId="16" borderId="0"/>
    <xf numFmtId="0" fontId="52" fillId="41" borderId="54" applyNumberFormat="0" applyFont="0" applyAlignment="0" applyProtection="0"/>
    <xf numFmtId="0" fontId="71" fillId="44" borderId="60" applyNumberFormat="0" applyAlignment="0" applyProtection="0"/>
    <xf numFmtId="9" fontId="4" fillId="0" borderId="0" applyFont="0" applyFill="0" applyBorder="0" applyAlignment="0" applyProtection="0"/>
    <xf numFmtId="4" fontId="52" fillId="48" borderId="54" applyNumberFormat="0" applyProtection="0">
      <alignment vertical="center"/>
    </xf>
    <xf numFmtId="4" fontId="52" fillId="48" borderId="54" applyNumberFormat="0" applyProtection="0">
      <alignment vertical="center"/>
    </xf>
    <xf numFmtId="4" fontId="74" fillId="49" borderId="54" applyNumberFormat="0" applyProtection="0">
      <alignment vertical="center"/>
    </xf>
    <xf numFmtId="4" fontId="52" fillId="49" borderId="54" applyNumberFormat="0" applyProtection="0">
      <alignment horizontal="left" vertical="center" indent="1"/>
    </xf>
    <xf numFmtId="4" fontId="52" fillId="49" borderId="54" applyNumberFormat="0" applyProtection="0">
      <alignment horizontal="left" vertical="center" indent="1"/>
    </xf>
    <xf numFmtId="0" fontId="57" fillId="48" borderId="61" applyNumberFormat="0" applyProtection="0">
      <alignment horizontal="left" vertical="top" indent="1"/>
    </xf>
    <xf numFmtId="4" fontId="52" fillId="50" borderId="54" applyNumberFormat="0" applyProtection="0">
      <alignment horizontal="left" vertical="center" indent="1"/>
    </xf>
    <xf numFmtId="4" fontId="52" fillId="50" borderId="54" applyNumberFormat="0" applyProtection="0">
      <alignment horizontal="left" vertical="center" indent="1"/>
    </xf>
    <xf numFmtId="4" fontId="52" fillId="50" borderId="54" applyNumberFormat="0" applyProtection="0">
      <alignment horizontal="left" vertical="center" indent="1"/>
    </xf>
    <xf numFmtId="4" fontId="52" fillId="51" borderId="54" applyNumberFormat="0" applyProtection="0">
      <alignment horizontal="right" vertical="center"/>
    </xf>
    <xf numFmtId="4" fontId="52" fillId="51" borderId="54" applyNumberFormat="0" applyProtection="0">
      <alignment horizontal="right" vertical="center"/>
    </xf>
    <xf numFmtId="4" fontId="52" fillId="52" borderId="54" applyNumberFormat="0" applyProtection="0">
      <alignment horizontal="right" vertical="center"/>
    </xf>
    <xf numFmtId="4" fontId="52" fillId="52" borderId="54" applyNumberFormat="0" applyProtection="0">
      <alignment horizontal="right" vertical="center"/>
    </xf>
    <xf numFmtId="4" fontId="52" fillId="53" borderId="62" applyNumberFormat="0" applyProtection="0">
      <alignment horizontal="right" vertical="center"/>
    </xf>
    <xf numFmtId="4" fontId="52" fillId="53" borderId="62" applyNumberFormat="0" applyProtection="0">
      <alignment horizontal="right" vertical="center"/>
    </xf>
    <xf numFmtId="4" fontId="52" fillId="23" borderId="54" applyNumberFormat="0" applyProtection="0">
      <alignment horizontal="right" vertical="center"/>
    </xf>
    <xf numFmtId="4" fontId="52" fillId="23" borderId="54" applyNumberFormat="0" applyProtection="0">
      <alignment horizontal="right" vertical="center"/>
    </xf>
    <xf numFmtId="4" fontId="52" fillId="54" borderId="54" applyNumberFormat="0" applyProtection="0">
      <alignment horizontal="right" vertical="center"/>
    </xf>
    <xf numFmtId="4" fontId="52" fillId="54" borderId="54" applyNumberFormat="0" applyProtection="0">
      <alignment horizontal="right" vertical="center"/>
    </xf>
    <xf numFmtId="4" fontId="52" fillId="55" borderId="54" applyNumberFormat="0" applyProtection="0">
      <alignment horizontal="right" vertical="center"/>
    </xf>
    <xf numFmtId="4" fontId="52" fillId="55" borderId="54" applyNumberFormat="0" applyProtection="0">
      <alignment horizontal="right" vertical="center"/>
    </xf>
    <xf numFmtId="4" fontId="52" fillId="21" borderId="54" applyNumberFormat="0" applyProtection="0">
      <alignment horizontal="right" vertical="center"/>
    </xf>
    <xf numFmtId="4" fontId="52" fillId="21" borderId="54" applyNumberFormat="0" applyProtection="0">
      <alignment horizontal="right" vertical="center"/>
    </xf>
    <xf numFmtId="4" fontId="52" fillId="18" borderId="54" applyNumberFormat="0" applyProtection="0">
      <alignment horizontal="right" vertical="center"/>
    </xf>
    <xf numFmtId="4" fontId="52" fillId="18" borderId="54" applyNumberFormat="0" applyProtection="0">
      <alignment horizontal="right" vertical="center"/>
    </xf>
    <xf numFmtId="4" fontId="52" fillId="56" borderId="54" applyNumberFormat="0" applyProtection="0">
      <alignment horizontal="right" vertical="center"/>
    </xf>
    <xf numFmtId="4" fontId="52" fillId="56" borderId="54" applyNumberFormat="0" applyProtection="0">
      <alignment horizontal="right" vertical="center"/>
    </xf>
    <xf numFmtId="4" fontId="52" fillId="57" borderId="62" applyNumberFormat="0" applyProtection="0">
      <alignment horizontal="left" vertical="center" indent="1"/>
    </xf>
    <xf numFmtId="4" fontId="52" fillId="57" borderId="62" applyNumberFormat="0" applyProtection="0">
      <alignment horizontal="left" vertical="center" indent="1"/>
    </xf>
    <xf numFmtId="4" fontId="56" fillId="22" borderId="62" applyNumberFormat="0" applyProtection="0">
      <alignment horizontal="left" vertical="center" indent="1"/>
    </xf>
    <xf numFmtId="4" fontId="56" fillId="22" borderId="62" applyNumberFormat="0" applyProtection="0">
      <alignment horizontal="left" vertical="center" indent="1"/>
    </xf>
    <xf numFmtId="4" fontId="52" fillId="17" borderId="54" applyNumberFormat="0" applyProtection="0">
      <alignment horizontal="right" vertical="center"/>
    </xf>
    <xf numFmtId="4" fontId="52" fillId="17" borderId="54" applyNumberFormat="0" applyProtection="0">
      <alignment horizontal="right" vertical="center"/>
    </xf>
    <xf numFmtId="4" fontId="52" fillId="19" borderId="62" applyNumberFormat="0" applyProtection="0">
      <alignment horizontal="left" vertical="center" indent="1"/>
    </xf>
    <xf numFmtId="4" fontId="52" fillId="19" borderId="62" applyNumberFormat="0" applyProtection="0">
      <alignment horizontal="left" vertical="center" indent="1"/>
    </xf>
    <xf numFmtId="4" fontId="52" fillId="17" borderId="62" applyNumberFormat="0" applyProtection="0">
      <alignment horizontal="left" vertical="center" indent="1"/>
    </xf>
    <xf numFmtId="4" fontId="52" fillId="17" borderId="62" applyNumberFormat="0" applyProtection="0">
      <alignment horizontal="left" vertical="center" indent="1"/>
    </xf>
    <xf numFmtId="0" fontId="52" fillId="20" borderId="54" applyNumberFormat="0" applyProtection="0">
      <alignment horizontal="left" vertical="center" indent="1"/>
    </xf>
    <xf numFmtId="0" fontId="52" fillId="20" borderId="54" applyNumberFormat="0" applyProtection="0">
      <alignment horizontal="left" vertical="center" indent="1"/>
    </xf>
    <xf numFmtId="0" fontId="52" fillId="22" borderId="61" applyNumberFormat="0" applyProtection="0">
      <alignment horizontal="left" vertical="top" indent="1"/>
    </xf>
    <xf numFmtId="0" fontId="52" fillId="58" borderId="54" applyNumberFormat="0" applyProtection="0">
      <alignment horizontal="left" vertical="center" indent="1"/>
    </xf>
    <xf numFmtId="0" fontId="52" fillId="58" borderId="54" applyNumberFormat="0" applyProtection="0">
      <alignment horizontal="left" vertical="center" indent="1"/>
    </xf>
    <xf numFmtId="0" fontId="52" fillId="17" borderId="61" applyNumberFormat="0" applyProtection="0">
      <alignment horizontal="left" vertical="top" indent="1"/>
    </xf>
    <xf numFmtId="0" fontId="52" fillId="59" borderId="54" applyNumberFormat="0" applyProtection="0">
      <alignment horizontal="left" vertical="center" indent="1"/>
    </xf>
    <xf numFmtId="0" fontId="52" fillId="59" borderId="54" applyNumberFormat="0" applyProtection="0">
      <alignment horizontal="left" vertical="center" indent="1"/>
    </xf>
    <xf numFmtId="0" fontId="52" fillId="59" borderId="61" applyNumberFormat="0" applyProtection="0">
      <alignment horizontal="left" vertical="top" indent="1"/>
    </xf>
    <xf numFmtId="0" fontId="52" fillId="19" borderId="54" applyNumberFormat="0" applyProtection="0">
      <alignment horizontal="left" vertical="center" indent="1"/>
    </xf>
    <xf numFmtId="0" fontId="52" fillId="19" borderId="54" applyNumberFormat="0" applyProtection="0">
      <alignment horizontal="left" vertical="center" indent="1"/>
    </xf>
    <xf numFmtId="0" fontId="52" fillId="19" borderId="61" applyNumberFormat="0" applyProtection="0">
      <alignment horizontal="left" vertical="top" indent="1"/>
    </xf>
    <xf numFmtId="0" fontId="52" fillId="60" borderId="63" applyNumberFormat="0">
      <protection locked="0"/>
    </xf>
    <xf numFmtId="0" fontId="54" fillId="22" borderId="64" applyBorder="0"/>
    <xf numFmtId="4" fontId="55" fillId="61" borderId="61" applyNumberFormat="0" applyProtection="0">
      <alignment vertical="center"/>
    </xf>
    <xf numFmtId="4" fontId="74" fillId="62" borderId="41" applyNumberFormat="0" applyProtection="0">
      <alignment vertical="center"/>
    </xf>
    <xf numFmtId="4" fontId="55" fillId="20" borderId="61" applyNumberFormat="0" applyProtection="0">
      <alignment horizontal="left" vertical="center" indent="1"/>
    </xf>
    <xf numFmtId="0" fontId="55" fillId="61" borderId="61" applyNumberFormat="0" applyProtection="0">
      <alignment horizontal="left" vertical="top" indent="1"/>
    </xf>
    <xf numFmtId="4" fontId="52" fillId="0" borderId="54" applyNumberFormat="0" applyProtection="0">
      <alignment horizontal="right" vertical="center"/>
    </xf>
    <xf numFmtId="4" fontId="52" fillId="0" borderId="54" applyNumberFormat="0" applyProtection="0">
      <alignment horizontal="right" vertical="center"/>
    </xf>
    <xf numFmtId="4" fontId="52" fillId="0" borderId="54" applyNumberFormat="0" applyProtection="0">
      <alignment horizontal="right" vertical="center"/>
    </xf>
    <xf numFmtId="4" fontId="74" fillId="63" borderId="54" applyNumberFormat="0" applyProtection="0">
      <alignment horizontal="right" vertical="center"/>
    </xf>
    <xf numFmtId="4" fontId="52" fillId="50" borderId="54" applyNumberFormat="0" applyProtection="0">
      <alignment horizontal="left" vertical="center" indent="1"/>
    </xf>
    <xf numFmtId="4" fontId="52" fillId="50" borderId="54" applyNumberFormat="0" applyProtection="0">
      <alignment horizontal="left" vertical="center" indent="1"/>
    </xf>
    <xf numFmtId="4" fontId="52" fillId="50" borderId="54" applyNumberFormat="0" applyProtection="0">
      <alignment horizontal="left" vertical="center" indent="1"/>
    </xf>
    <xf numFmtId="0" fontId="55" fillId="17" borderId="61" applyNumberFormat="0" applyProtection="0">
      <alignment horizontal="left" vertical="top" indent="1"/>
    </xf>
    <xf numFmtId="4" fontId="58" fillId="64" borderId="62" applyNumberFormat="0" applyProtection="0">
      <alignment horizontal="left" vertical="center" indent="1"/>
    </xf>
    <xf numFmtId="0" fontId="52" fillId="65" borderId="41"/>
    <xf numFmtId="0" fontId="52" fillId="65" borderId="41"/>
    <xf numFmtId="4" fontId="59" fillId="60" borderId="54" applyNumberFormat="0" applyProtection="0">
      <alignment horizontal="right" vertical="center"/>
    </xf>
    <xf numFmtId="0" fontId="72" fillId="0" borderId="0" applyNumberFormat="0" applyFill="0" applyBorder="0" applyAlignment="0" applyProtection="0"/>
    <xf numFmtId="0" fontId="4" fillId="0" borderId="0" applyNumberFormat="0" applyFill="0" applyBorder="0" applyAlignment="0" applyProtection="0"/>
    <xf numFmtId="0" fontId="65" fillId="0" borderId="65" applyNumberFormat="0" applyFill="0" applyAlignment="0" applyProtection="0"/>
    <xf numFmtId="0" fontId="73" fillId="0" borderId="0" applyNumberFormat="0" applyFill="0" applyBorder="0" applyAlignment="0" applyProtection="0"/>
    <xf numFmtId="0" fontId="75" fillId="0" borderId="0"/>
    <xf numFmtId="0" fontId="56" fillId="0" borderId="0"/>
    <xf numFmtId="0" fontId="1" fillId="0" borderId="0"/>
    <xf numFmtId="0" fontId="60" fillId="24" borderId="0" applyNumberFormat="0" applyBorder="0" applyAlignment="0" applyProtection="0"/>
    <xf numFmtId="0" fontId="60" fillId="28" borderId="0" applyNumberFormat="0" applyBorder="0" applyAlignment="0" applyProtection="0"/>
    <xf numFmtId="0" fontId="60" fillId="32"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2" fillId="41" borderId="0" applyNumberFormat="0" applyBorder="0" applyAlignment="0" applyProtection="0"/>
    <xf numFmtId="0" fontId="63" fillId="44" borderId="54" applyNumberFormat="0" applyAlignment="0" applyProtection="0"/>
    <xf numFmtId="0" fontId="64" fillId="36" borderId="55" applyNumberFormat="0" applyAlignment="0" applyProtection="0"/>
    <xf numFmtId="0" fontId="66" fillId="0" borderId="56" applyNumberFormat="0" applyFill="0" applyAlignment="0" applyProtection="0"/>
    <xf numFmtId="0" fontId="67" fillId="0" borderId="57" applyNumberFormat="0" applyFill="0" applyAlignment="0" applyProtection="0"/>
    <xf numFmtId="0" fontId="68" fillId="0" borderId="58" applyNumberFormat="0" applyFill="0" applyAlignment="0" applyProtection="0"/>
    <xf numFmtId="0" fontId="68" fillId="0" borderId="0" applyNumberFormat="0" applyFill="0" applyBorder="0" applyAlignment="0" applyProtection="0"/>
    <xf numFmtId="0" fontId="69" fillId="42" borderId="54" applyNumberFormat="0" applyAlignment="0" applyProtection="0"/>
    <xf numFmtId="0" fontId="70" fillId="0" borderId="59" applyNumberFormat="0" applyFill="0" applyAlignment="0" applyProtection="0"/>
    <xf numFmtId="0" fontId="52" fillId="41" borderId="54" applyNumberFormat="0" applyFont="0" applyAlignment="0" applyProtection="0"/>
    <xf numFmtId="0" fontId="71" fillId="44" borderId="60" applyNumberFormat="0" applyAlignment="0" applyProtection="0"/>
    <xf numFmtId="0" fontId="60" fillId="24" borderId="0" applyNumberFormat="0" applyBorder="0" applyAlignment="0" applyProtection="0"/>
    <xf numFmtId="0" fontId="65" fillId="0" borderId="65" applyNumberFormat="0" applyFill="0" applyAlignment="0" applyProtection="0"/>
    <xf numFmtId="0" fontId="73" fillId="0" borderId="0" applyNumberFormat="0" applyFill="0" applyBorder="0" applyAlignment="0" applyProtection="0"/>
    <xf numFmtId="0" fontId="52" fillId="16" borderId="0"/>
    <xf numFmtId="0" fontId="60" fillId="28" borderId="0" applyNumberFormat="0" applyBorder="0" applyAlignment="0" applyProtection="0"/>
    <xf numFmtId="0" fontId="60" fillId="32"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27" borderId="0" applyNumberFormat="0" applyBorder="0" applyAlignment="0" applyProtection="0"/>
    <xf numFmtId="0" fontId="60" fillId="36" borderId="0" applyNumberFormat="0" applyBorder="0" applyAlignment="0" applyProtection="0"/>
    <xf numFmtId="0" fontId="60" fillId="32" borderId="0" applyNumberFormat="0" applyBorder="0" applyAlignment="0" applyProtection="0"/>
    <xf numFmtId="0" fontId="60" fillId="28" borderId="0" applyNumberFormat="0" applyBorder="0" applyAlignment="0" applyProtection="0"/>
    <xf numFmtId="0" fontId="60" fillId="24" borderId="0" applyNumberFormat="0" applyBorder="0" applyAlignment="0" applyProtection="0"/>
    <xf numFmtId="9" fontId="56" fillId="0" borderId="0" applyFont="0" applyFill="0" applyBorder="0" applyAlignment="0" applyProtection="0"/>
    <xf numFmtId="0" fontId="52" fillId="16" borderId="0"/>
    <xf numFmtId="0" fontId="50" fillId="0" borderId="0"/>
    <xf numFmtId="0" fontId="9" fillId="0" borderId="0">
      <alignment vertical="top"/>
    </xf>
    <xf numFmtId="0" fontId="60" fillId="24" borderId="0" applyNumberFormat="0" applyBorder="0" applyAlignment="0" applyProtection="0"/>
    <xf numFmtId="0" fontId="4" fillId="0" borderId="0"/>
    <xf numFmtId="0" fontId="1" fillId="0" borderId="0"/>
    <xf numFmtId="0" fontId="51" fillId="16" borderId="0"/>
    <xf numFmtId="0" fontId="4" fillId="0" borderId="0"/>
    <xf numFmtId="0" fontId="5" fillId="16" borderId="0"/>
    <xf numFmtId="0" fontId="60" fillId="24" borderId="0" applyNumberFormat="0" applyBorder="0" applyAlignment="0" applyProtection="0"/>
    <xf numFmtId="0" fontId="60" fillId="28" borderId="0" applyNumberFormat="0" applyBorder="0" applyAlignment="0" applyProtection="0"/>
    <xf numFmtId="0" fontId="60" fillId="32"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2" fillId="41" borderId="0" applyNumberFormat="0" applyBorder="0" applyAlignment="0" applyProtection="0"/>
    <xf numFmtId="0" fontId="63" fillId="44" borderId="54" applyNumberFormat="0" applyAlignment="0" applyProtection="0"/>
    <xf numFmtId="0" fontId="64" fillId="36" borderId="55" applyNumberFormat="0" applyAlignment="0" applyProtection="0"/>
    <xf numFmtId="0" fontId="61" fillId="34" borderId="0" applyNumberFormat="0" applyBorder="0" applyAlignment="0" applyProtection="0"/>
    <xf numFmtId="0" fontId="66" fillId="0" borderId="56" applyNumberFormat="0" applyFill="0" applyAlignment="0" applyProtection="0"/>
    <xf numFmtId="0" fontId="67" fillId="0" borderId="57" applyNumberFormat="0" applyFill="0" applyAlignment="0" applyProtection="0"/>
    <xf numFmtId="0" fontId="68" fillId="0" borderId="58" applyNumberFormat="0" applyFill="0" applyAlignment="0" applyProtection="0"/>
    <xf numFmtId="0" fontId="68" fillId="0" borderId="0" applyNumberFormat="0" applyFill="0" applyBorder="0" applyAlignment="0" applyProtection="0"/>
    <xf numFmtId="0" fontId="69" fillId="42" borderId="54" applyNumberFormat="0" applyAlignment="0" applyProtection="0"/>
    <xf numFmtId="0" fontId="70" fillId="0" borderId="59" applyNumberFormat="0" applyFill="0" applyAlignment="0" applyProtection="0"/>
    <xf numFmtId="0" fontId="70" fillId="42" borderId="0" applyNumberFormat="0" applyBorder="0" applyAlignment="0" applyProtection="0"/>
    <xf numFmtId="0" fontId="52" fillId="41" borderId="54" applyNumberFormat="0" applyFont="0" applyAlignment="0" applyProtection="0"/>
    <xf numFmtId="0" fontId="71" fillId="44" borderId="60" applyNumberFormat="0" applyAlignment="0" applyProtection="0"/>
    <xf numFmtId="0" fontId="65" fillId="0" borderId="65" applyNumberFormat="0" applyFill="0" applyAlignment="0" applyProtection="0"/>
    <xf numFmtId="0" fontId="73" fillId="0" borderId="0" applyNumberFormat="0" applyFill="0" applyBorder="0" applyAlignment="0" applyProtection="0"/>
    <xf numFmtId="0" fontId="25" fillId="0" borderId="0"/>
    <xf numFmtId="9"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0" fontId="5" fillId="16" borderId="0"/>
    <xf numFmtId="4" fontId="56" fillId="22" borderId="62" applyNumberFormat="0" applyProtection="0">
      <alignment horizontal="left" vertical="center" indent="1"/>
    </xf>
    <xf numFmtId="0" fontId="4" fillId="0" borderId="0">
      <alignment vertical="top"/>
    </xf>
    <xf numFmtId="0" fontId="94" fillId="0" borderId="0"/>
    <xf numFmtId="0" fontId="89" fillId="0" borderId="0">
      <alignment vertical="top"/>
    </xf>
    <xf numFmtId="0" fontId="25" fillId="0" borderId="0"/>
    <xf numFmtId="0" fontId="82" fillId="31" borderId="0" applyNumberFormat="0" applyBorder="0" applyAlignment="0" applyProtection="0"/>
    <xf numFmtId="0" fontId="83" fillId="67" borderId="66" applyNumberFormat="0" applyAlignment="0" applyProtection="0"/>
    <xf numFmtId="0" fontId="64" fillId="37" borderId="55" applyNumberFormat="0" applyAlignment="0" applyProtection="0"/>
    <xf numFmtId="164" fontId="56" fillId="0" borderId="0" applyFont="0" applyFill="0" applyBorder="0" applyAlignment="0" applyProtection="0"/>
    <xf numFmtId="164" fontId="1" fillId="0" borderId="0" applyFont="0" applyFill="0" applyBorder="0" applyAlignment="0" applyProtection="0"/>
    <xf numFmtId="0" fontId="84" fillId="0" borderId="0" applyNumberFormat="0" applyFill="0" applyBorder="0" applyAlignment="0" applyProtection="0"/>
    <xf numFmtId="0" fontId="70" fillId="68" borderId="0" applyNumberFormat="0" applyBorder="0" applyAlignment="0" applyProtection="0"/>
    <xf numFmtId="38" fontId="52" fillId="4" borderId="0" applyNumberFormat="0" applyBorder="0" applyAlignment="0" applyProtection="0"/>
    <xf numFmtId="0" fontId="76" fillId="69" borderId="67"/>
    <xf numFmtId="0" fontId="53" fillId="49" borderId="68">
      <alignment vertical="center" wrapText="1"/>
    </xf>
    <xf numFmtId="0" fontId="67" fillId="0" borderId="69" applyNumberFormat="0" applyFill="0" applyAlignment="0" applyProtection="0"/>
    <xf numFmtId="0" fontId="68" fillId="0" borderId="70" applyNumberFormat="0" applyFill="0" applyAlignment="0" applyProtection="0"/>
    <xf numFmtId="0" fontId="69" fillId="42" borderId="66" applyNumberFormat="0" applyAlignment="0" applyProtection="0"/>
    <xf numFmtId="10" fontId="52" fillId="62" borderId="41" applyNumberFormat="0" applyBorder="0" applyAlignment="0" applyProtection="0"/>
    <xf numFmtId="0" fontId="85" fillId="0" borderId="71" applyNumberFormat="0" applyFill="0" applyAlignment="0" applyProtection="0"/>
    <xf numFmtId="0" fontId="86" fillId="42" borderId="0" applyNumberFormat="0" applyBorder="0" applyAlignment="0" applyProtection="0"/>
    <xf numFmtId="167" fontId="77" fillId="0" borderId="0"/>
    <xf numFmtId="0" fontId="52" fillId="16" borderId="0"/>
    <xf numFmtId="0" fontId="52" fillId="16" borderId="0"/>
    <xf numFmtId="0" fontId="52" fillId="16" borderId="0"/>
    <xf numFmtId="0" fontId="52" fillId="16" borderId="0"/>
    <xf numFmtId="0" fontId="52" fillId="16" borderId="0"/>
    <xf numFmtId="0" fontId="52" fillId="16" borderId="0"/>
    <xf numFmtId="0" fontId="52" fillId="16" borderId="0"/>
    <xf numFmtId="0" fontId="5" fillId="16" borderId="0"/>
    <xf numFmtId="0" fontId="5" fillId="16" borderId="0"/>
    <xf numFmtId="0" fontId="5" fillId="16" borderId="0"/>
    <xf numFmtId="0" fontId="1" fillId="0" borderId="0"/>
    <xf numFmtId="0" fontId="5" fillId="16" borderId="0"/>
    <xf numFmtId="0" fontId="4" fillId="41" borderId="72" applyNumberFormat="0" applyFont="0" applyAlignment="0" applyProtection="0"/>
    <xf numFmtId="0" fontId="7" fillId="0" borderId="0"/>
    <xf numFmtId="0" fontId="71" fillId="67" borderId="60" applyNumberFormat="0" applyAlignment="0" applyProtection="0"/>
    <xf numFmtId="9" fontId="4" fillId="0" borderId="0" applyFont="0" applyFill="0" applyBorder="0" applyAlignment="0" applyProtection="0"/>
    <xf numFmtId="10" fontId="4" fillId="0" borderId="0" applyFont="0" applyFill="0" applyBorder="0" applyAlignment="0" applyProtection="0"/>
    <xf numFmtId="4" fontId="87" fillId="48" borderId="61" applyNumberFormat="0" applyProtection="0">
      <alignment vertical="center"/>
    </xf>
    <xf numFmtId="4" fontId="52" fillId="48" borderId="54" applyNumberFormat="0" applyProtection="0">
      <alignment vertical="center"/>
    </xf>
    <xf numFmtId="4" fontId="88" fillId="48" borderId="61" applyNumberFormat="0" applyProtection="0">
      <alignment vertical="center"/>
    </xf>
    <xf numFmtId="4" fontId="74" fillId="49" borderId="54" applyNumberFormat="0" applyProtection="0">
      <alignment vertical="center"/>
    </xf>
    <xf numFmtId="4" fontId="74" fillId="49" borderId="54" applyNumberFormat="0" applyProtection="0">
      <alignment vertical="center"/>
    </xf>
    <xf numFmtId="4" fontId="87" fillId="48" borderId="61" applyNumberFormat="0" applyProtection="0">
      <alignment horizontal="left" vertical="center" indent="1"/>
    </xf>
    <xf numFmtId="4" fontId="52" fillId="49" borderId="54" applyNumberFormat="0" applyProtection="0">
      <alignment horizontal="left" vertical="center" indent="1"/>
    </xf>
    <xf numFmtId="0" fontId="87" fillId="48" borderId="61" applyNumberFormat="0" applyProtection="0">
      <alignment horizontal="left" vertical="top" indent="1"/>
    </xf>
    <xf numFmtId="4" fontId="87" fillId="17" borderId="0" applyNumberFormat="0" applyProtection="0">
      <alignment horizontal="left" vertical="center" indent="1"/>
    </xf>
    <xf numFmtId="4" fontId="89" fillId="51" borderId="61" applyNumberFormat="0" applyProtection="0">
      <alignment horizontal="right" vertical="center"/>
    </xf>
    <xf numFmtId="4" fontId="52" fillId="51" borderId="54" applyNumberFormat="0" applyProtection="0">
      <alignment horizontal="right" vertical="center"/>
    </xf>
    <xf numFmtId="4" fontId="89" fillId="66" borderId="61" applyNumberFormat="0" applyProtection="0">
      <alignment horizontal="right" vertical="center"/>
    </xf>
    <xf numFmtId="4" fontId="52" fillId="52" borderId="54" applyNumberFormat="0" applyProtection="0">
      <alignment horizontal="right" vertical="center"/>
    </xf>
    <xf numFmtId="4" fontId="89" fillId="53" borderId="61" applyNumberFormat="0" applyProtection="0">
      <alignment horizontal="right" vertical="center"/>
    </xf>
    <xf numFmtId="4" fontId="52" fillId="53" borderId="62" applyNumberFormat="0" applyProtection="0">
      <alignment horizontal="right" vertical="center"/>
    </xf>
    <xf numFmtId="4" fontId="89" fillId="23" borderId="61" applyNumberFormat="0" applyProtection="0">
      <alignment horizontal="right" vertical="center"/>
    </xf>
    <xf numFmtId="4" fontId="52" fillId="23" borderId="54" applyNumberFormat="0" applyProtection="0">
      <alignment horizontal="right" vertical="center"/>
    </xf>
    <xf numFmtId="4" fontId="89" fillId="54" borderId="61" applyNumberFormat="0" applyProtection="0">
      <alignment horizontal="right" vertical="center"/>
    </xf>
    <xf numFmtId="4" fontId="52" fillId="54" borderId="54" applyNumberFormat="0" applyProtection="0">
      <alignment horizontal="right" vertical="center"/>
    </xf>
    <xf numFmtId="4" fontId="89" fillId="55" borderId="61" applyNumberFormat="0" applyProtection="0">
      <alignment horizontal="right" vertical="center"/>
    </xf>
    <xf numFmtId="4" fontId="52" fillId="55" borderId="54" applyNumberFormat="0" applyProtection="0">
      <alignment horizontal="right" vertical="center"/>
    </xf>
    <xf numFmtId="4" fontId="89" fillId="21" borderId="61" applyNumberFormat="0" applyProtection="0">
      <alignment horizontal="right" vertical="center"/>
    </xf>
    <xf numFmtId="4" fontId="52" fillId="21" borderId="54" applyNumberFormat="0" applyProtection="0">
      <alignment horizontal="right" vertical="center"/>
    </xf>
    <xf numFmtId="4" fontId="89" fillId="18" borderId="61" applyNumberFormat="0" applyProtection="0">
      <alignment horizontal="right" vertical="center"/>
    </xf>
    <xf numFmtId="4" fontId="52" fillId="18" borderId="54" applyNumberFormat="0" applyProtection="0">
      <alignment horizontal="right" vertical="center"/>
    </xf>
    <xf numFmtId="4" fontId="89" fillId="56" borderId="61" applyNumberFormat="0" applyProtection="0">
      <alignment horizontal="right" vertical="center"/>
    </xf>
    <xf numFmtId="4" fontId="52" fillId="56" borderId="54" applyNumberFormat="0" applyProtection="0">
      <alignment horizontal="right" vertical="center"/>
    </xf>
    <xf numFmtId="4" fontId="87" fillId="57" borderId="73" applyNumberFormat="0" applyProtection="0">
      <alignment horizontal="left" vertical="center" indent="1"/>
    </xf>
    <xf numFmtId="4" fontId="52" fillId="57" borderId="62" applyNumberFormat="0" applyProtection="0">
      <alignment horizontal="left" vertical="center" indent="1"/>
    </xf>
    <xf numFmtId="4" fontId="89" fillId="19" borderId="0" applyNumberFormat="0" applyProtection="0">
      <alignment horizontal="left" vertical="center" indent="1"/>
    </xf>
    <xf numFmtId="4" fontId="56" fillId="22" borderId="62" applyNumberFormat="0" applyProtection="0">
      <alignment horizontal="left" vertical="center" indent="1"/>
    </xf>
    <xf numFmtId="4" fontId="56" fillId="22" borderId="62" applyNumberFormat="0" applyProtection="0">
      <alignment horizontal="left" vertical="center" indent="1"/>
    </xf>
    <xf numFmtId="4" fontId="90" fillId="22" borderId="0" applyNumberFormat="0" applyProtection="0">
      <alignment horizontal="left" vertical="center" indent="1"/>
    </xf>
    <xf numFmtId="4" fontId="89" fillId="17" borderId="61" applyNumberFormat="0" applyProtection="0">
      <alignment horizontal="right" vertical="center"/>
    </xf>
    <xf numFmtId="4" fontId="52" fillId="17" borderId="54" applyNumberFormat="0" applyProtection="0">
      <alignment horizontal="right" vertical="center"/>
    </xf>
    <xf numFmtId="4" fontId="9" fillId="19" borderId="0" applyNumberFormat="0" applyProtection="0">
      <alignment horizontal="left" vertical="center" indent="1"/>
    </xf>
    <xf numFmtId="4" fontId="52" fillId="19" borderId="62" applyNumberFormat="0" applyProtection="0">
      <alignment horizontal="left" vertical="center" indent="1"/>
    </xf>
    <xf numFmtId="4" fontId="9" fillId="17" borderId="0" applyNumberFormat="0" applyProtection="0">
      <alignment horizontal="left" vertical="center" indent="1"/>
    </xf>
    <xf numFmtId="4" fontId="52" fillId="17" borderId="62" applyNumberFormat="0" applyProtection="0">
      <alignment horizontal="left" vertical="center" indent="1"/>
    </xf>
    <xf numFmtId="0" fontId="4" fillId="22" borderId="61" applyNumberFormat="0" applyProtection="0">
      <alignment horizontal="left" vertical="center" indent="1"/>
    </xf>
    <xf numFmtId="0" fontId="52" fillId="20" borderId="54" applyNumberFormat="0" applyProtection="0">
      <alignment horizontal="left" vertical="center" indent="1"/>
    </xf>
    <xf numFmtId="0" fontId="4" fillId="22" borderId="61" applyNumberFormat="0" applyProtection="0">
      <alignment horizontal="left" vertical="top" indent="1"/>
    </xf>
    <xf numFmtId="0" fontId="4" fillId="17" borderId="61" applyNumberFormat="0" applyProtection="0">
      <alignment horizontal="left" vertical="center" indent="1"/>
    </xf>
    <xf numFmtId="0" fontId="52" fillId="58" borderId="54" applyNumberFormat="0" applyProtection="0">
      <alignment horizontal="left" vertical="center" indent="1"/>
    </xf>
    <xf numFmtId="0" fontId="4" fillId="17" borderId="61" applyNumberFormat="0" applyProtection="0">
      <alignment horizontal="left" vertical="top" indent="1"/>
    </xf>
    <xf numFmtId="0" fontId="4" fillId="59" borderId="61" applyNumberFormat="0" applyProtection="0">
      <alignment horizontal="left" vertical="center" indent="1"/>
    </xf>
    <xf numFmtId="0" fontId="52" fillId="59" borderId="54" applyNumberFormat="0" applyProtection="0">
      <alignment horizontal="left" vertical="center" indent="1"/>
    </xf>
    <xf numFmtId="0" fontId="4" fillId="59" borderId="61" applyNumberFormat="0" applyProtection="0">
      <alignment horizontal="left" vertical="top" indent="1"/>
    </xf>
    <xf numFmtId="0" fontId="4" fillId="19" borderId="61" applyNumberFormat="0" applyProtection="0">
      <alignment horizontal="left" vertical="center" indent="1"/>
    </xf>
    <xf numFmtId="0" fontId="52" fillId="19" borderId="54" applyNumberFormat="0" applyProtection="0">
      <alignment horizontal="left" vertical="center" indent="1"/>
    </xf>
    <xf numFmtId="0" fontId="4" fillId="19" borderId="61" applyNumberFormat="0" applyProtection="0">
      <alignment horizontal="left" vertical="top" indent="1"/>
    </xf>
    <xf numFmtId="0" fontId="4" fillId="60" borderId="41" applyNumberFormat="0">
      <protection locked="0"/>
    </xf>
    <xf numFmtId="4" fontId="89" fillId="61" borderId="61" applyNumberFormat="0" applyProtection="0">
      <alignment vertical="center"/>
    </xf>
    <xf numFmtId="4" fontId="91" fillId="61" borderId="61" applyNumberFormat="0" applyProtection="0">
      <alignment vertical="center"/>
    </xf>
    <xf numFmtId="4" fontId="89" fillId="61" borderId="61" applyNumberFormat="0" applyProtection="0">
      <alignment horizontal="left" vertical="center" indent="1"/>
    </xf>
    <xf numFmtId="4" fontId="55" fillId="20" borderId="61" applyNumberFormat="0" applyProtection="0">
      <alignment horizontal="left" vertical="center" indent="1"/>
    </xf>
    <xf numFmtId="0" fontId="89" fillId="61" borderId="61" applyNumberFormat="0" applyProtection="0">
      <alignment horizontal="left" vertical="top" indent="1"/>
    </xf>
    <xf numFmtId="4" fontId="89" fillId="19" borderId="61" applyNumberFormat="0" applyProtection="0">
      <alignment horizontal="right" vertical="center"/>
    </xf>
    <xf numFmtId="4" fontId="91" fillId="19" borderId="61" applyNumberFormat="0" applyProtection="0">
      <alignment horizontal="right" vertical="center"/>
    </xf>
    <xf numFmtId="4" fontId="74" fillId="63" borderId="54" applyNumberFormat="0" applyProtection="0">
      <alignment horizontal="right" vertical="center"/>
    </xf>
    <xf numFmtId="4" fontId="74" fillId="63" borderId="54" applyNumberFormat="0" applyProtection="0">
      <alignment horizontal="right" vertical="center"/>
    </xf>
    <xf numFmtId="4" fontId="89" fillId="17" borderId="61" applyNumberFormat="0" applyProtection="0">
      <alignment horizontal="left" vertical="center" indent="1"/>
    </xf>
    <xf numFmtId="0" fontId="4" fillId="0" borderId="0">
      <alignment vertical="top"/>
    </xf>
    <xf numFmtId="0" fontId="89" fillId="17" borderId="61" applyNumberFormat="0" applyProtection="0">
      <alignment horizontal="left" vertical="top" indent="1"/>
    </xf>
    <xf numFmtId="4" fontId="92" fillId="64" borderId="0" applyNumberFormat="0" applyProtection="0">
      <alignment horizontal="left" vertical="center" indent="1"/>
    </xf>
    <xf numFmtId="0" fontId="52" fillId="65" borderId="41"/>
    <xf numFmtId="0" fontId="52" fillId="65" borderId="41"/>
    <xf numFmtId="4" fontId="81" fillId="19" borderId="61" applyNumberFormat="0" applyProtection="0">
      <alignment horizontal="right" vertical="center"/>
    </xf>
    <xf numFmtId="0" fontId="25" fillId="0" borderId="0"/>
    <xf numFmtId="0" fontId="5" fillId="16" borderId="0"/>
    <xf numFmtId="3" fontId="4" fillId="0" borderId="41" applyNumberFormat="0" applyFont="0" applyFill="0" applyAlignment="0" applyProtection="0">
      <alignment vertical="center"/>
    </xf>
    <xf numFmtId="0" fontId="72" fillId="0" borderId="0" applyNumberFormat="0" applyFill="0" applyBorder="0" applyAlignment="0" applyProtection="0"/>
    <xf numFmtId="4" fontId="4" fillId="0" borderId="74" applyNumberFormat="0" applyFont="0" applyFill="0" applyAlignment="0" applyProtection="0">
      <alignment vertical="center"/>
    </xf>
    <xf numFmtId="40" fontId="78" fillId="0" borderId="0" applyFont="0" applyFill="0" applyBorder="0" applyAlignment="0" applyProtection="0"/>
    <xf numFmtId="8" fontId="79" fillId="0" borderId="0" applyFont="0" applyFill="0" applyBorder="0" applyAlignment="0" applyProtection="0"/>
    <xf numFmtId="0" fontId="93" fillId="0" borderId="0" applyNumberFormat="0" applyFill="0" applyBorder="0" applyAlignment="0" applyProtection="0"/>
    <xf numFmtId="0" fontId="80" fillId="0" borderId="75"/>
    <xf numFmtId="0" fontId="69" fillId="42" borderId="66" applyNumberFormat="0" applyAlignment="0" applyProtection="0"/>
    <xf numFmtId="9" fontId="4" fillId="0" borderId="0" applyFont="0" applyFill="0" applyBorder="0" applyAlignment="0" applyProtection="0"/>
    <xf numFmtId="164" fontId="56" fillId="0" borderId="0" applyFont="0" applyFill="0" applyBorder="0" applyAlignment="0" applyProtection="0"/>
    <xf numFmtId="0" fontId="5" fillId="16" borderId="0"/>
    <xf numFmtId="0" fontId="5" fillId="16" borderId="0"/>
    <xf numFmtId="4" fontId="52" fillId="48" borderId="54" applyNumberFormat="0" applyProtection="0">
      <alignment vertical="center"/>
    </xf>
    <xf numFmtId="4" fontId="52" fillId="49" borderId="54" applyNumberFormat="0" applyProtection="0">
      <alignment horizontal="left" vertical="center" indent="1"/>
    </xf>
    <xf numFmtId="4" fontId="52" fillId="50" borderId="54" applyNumberFormat="0" applyProtection="0">
      <alignment horizontal="left" vertical="center" indent="1"/>
    </xf>
    <xf numFmtId="4" fontId="52" fillId="51" borderId="54" applyNumberFormat="0" applyProtection="0">
      <alignment horizontal="right" vertical="center"/>
    </xf>
    <xf numFmtId="4" fontId="52" fillId="52" borderId="54" applyNumberFormat="0" applyProtection="0">
      <alignment horizontal="right" vertical="center"/>
    </xf>
    <xf numFmtId="4" fontId="52" fillId="53" borderId="62" applyNumberFormat="0" applyProtection="0">
      <alignment horizontal="right" vertical="center"/>
    </xf>
    <xf numFmtId="4" fontId="52" fillId="23" borderId="54" applyNumberFormat="0" applyProtection="0">
      <alignment horizontal="right" vertical="center"/>
    </xf>
    <xf numFmtId="4" fontId="52" fillId="54" borderId="54" applyNumberFormat="0" applyProtection="0">
      <alignment horizontal="right" vertical="center"/>
    </xf>
    <xf numFmtId="4" fontId="52" fillId="55" borderId="54" applyNumberFormat="0" applyProtection="0">
      <alignment horizontal="right" vertical="center"/>
    </xf>
    <xf numFmtId="4" fontId="52" fillId="21" borderId="54" applyNumberFormat="0" applyProtection="0">
      <alignment horizontal="right" vertical="center"/>
    </xf>
    <xf numFmtId="4" fontId="52" fillId="18" borderId="54" applyNumberFormat="0" applyProtection="0">
      <alignment horizontal="right" vertical="center"/>
    </xf>
    <xf numFmtId="4" fontId="52" fillId="56" borderId="54" applyNumberFormat="0" applyProtection="0">
      <alignment horizontal="right" vertical="center"/>
    </xf>
    <xf numFmtId="4" fontId="52" fillId="57" borderId="62" applyNumberFormat="0" applyProtection="0">
      <alignment horizontal="left" vertical="center" indent="1"/>
    </xf>
    <xf numFmtId="4" fontId="52" fillId="17" borderId="54" applyNumberFormat="0" applyProtection="0">
      <alignment horizontal="right" vertical="center"/>
    </xf>
    <xf numFmtId="4" fontId="52" fillId="19" borderId="62" applyNumberFormat="0" applyProtection="0">
      <alignment horizontal="left" vertical="center" indent="1"/>
    </xf>
    <xf numFmtId="4" fontId="52" fillId="17" borderId="62" applyNumberFormat="0" applyProtection="0">
      <alignment horizontal="left" vertical="center" indent="1"/>
    </xf>
    <xf numFmtId="0" fontId="52" fillId="20" borderId="54" applyNumberFormat="0" applyProtection="0">
      <alignment horizontal="left" vertical="center" indent="1"/>
    </xf>
    <xf numFmtId="0" fontId="52" fillId="58" borderId="54" applyNumberFormat="0" applyProtection="0">
      <alignment horizontal="left" vertical="center" indent="1"/>
    </xf>
    <xf numFmtId="0" fontId="52" fillId="59" borderId="54" applyNumberFormat="0" applyProtection="0">
      <alignment horizontal="left" vertical="center" indent="1"/>
    </xf>
    <xf numFmtId="0" fontId="52" fillId="19" borderId="54" applyNumberFormat="0" applyProtection="0">
      <alignment horizontal="left" vertical="center" indent="1"/>
    </xf>
    <xf numFmtId="4" fontId="52" fillId="0" borderId="54" applyNumberFormat="0" applyProtection="0">
      <alignment horizontal="right" vertical="center"/>
    </xf>
    <xf numFmtId="4" fontId="52" fillId="50" borderId="54" applyNumberFormat="0" applyProtection="0">
      <alignment horizontal="left" vertical="center" indent="1"/>
    </xf>
    <xf numFmtId="0" fontId="52" fillId="65" borderId="41"/>
    <xf numFmtId="0" fontId="60" fillId="24" borderId="0" applyNumberFormat="0" applyBorder="0" applyAlignment="0" applyProtection="0"/>
    <xf numFmtId="0" fontId="60" fillId="24" borderId="0" applyNumberFormat="0" applyBorder="0" applyAlignment="0" applyProtection="0"/>
    <xf numFmtId="0" fontId="60" fillId="24" borderId="0" applyNumberFormat="0" applyBorder="0" applyAlignment="0" applyProtection="0"/>
    <xf numFmtId="0" fontId="60" fillId="28" borderId="0" applyNumberFormat="0" applyBorder="0" applyAlignment="0" applyProtection="0"/>
    <xf numFmtId="0" fontId="60" fillId="28" borderId="0" applyNumberFormat="0" applyBorder="0" applyAlignment="0" applyProtection="0"/>
    <xf numFmtId="0" fontId="60" fillId="28" borderId="0" applyNumberFormat="0" applyBorder="0" applyAlignment="0" applyProtection="0"/>
    <xf numFmtId="0" fontId="60" fillId="32" borderId="0" applyNumberFormat="0" applyBorder="0" applyAlignment="0" applyProtection="0"/>
    <xf numFmtId="0" fontId="60" fillId="32" borderId="0" applyNumberFormat="0" applyBorder="0" applyAlignment="0" applyProtection="0"/>
    <xf numFmtId="0" fontId="60" fillId="32" borderId="0" applyNumberFormat="0" applyBorder="0" applyAlignment="0" applyProtection="0"/>
    <xf numFmtId="0" fontId="60" fillId="36" borderId="0" applyNumberFormat="0" applyBorder="0" applyAlignment="0" applyProtection="0"/>
    <xf numFmtId="0" fontId="60" fillId="36"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27"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5" fillId="16" borderId="0"/>
    <xf numFmtId="0" fontId="5" fillId="16" borderId="0"/>
    <xf numFmtId="0" fontId="5" fillId="16" borderId="0"/>
    <xf numFmtId="0" fontId="5" fillId="16" borderId="0"/>
    <xf numFmtId="0" fontId="5" fillId="16" borderId="0"/>
    <xf numFmtId="0" fontId="5" fillId="16" borderId="0"/>
    <xf numFmtId="0" fontId="5" fillId="16" borderId="0"/>
    <xf numFmtId="0" fontId="1" fillId="0" borderId="0"/>
    <xf numFmtId="164" fontId="1" fillId="0" borderId="0" applyFont="0" applyFill="0" applyBorder="0" applyAlignment="0" applyProtection="0"/>
    <xf numFmtId="0" fontId="25" fillId="0" borderId="0"/>
    <xf numFmtId="0" fontId="25" fillId="0" borderId="0"/>
    <xf numFmtId="0" fontId="25" fillId="0" borderId="0"/>
    <xf numFmtId="0" fontId="25" fillId="0" borderId="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0" fontId="25" fillId="0" borderId="0"/>
    <xf numFmtId="164" fontId="25" fillId="0" borderId="0" applyFont="0" applyFill="0" applyBorder="0" applyAlignment="0" applyProtection="0"/>
    <xf numFmtId="0" fontId="25" fillId="0" borderId="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9" fontId="25" fillId="0" borderId="0" applyFont="0" applyFill="0" applyBorder="0" applyAlignment="0" applyProtection="0"/>
    <xf numFmtId="0" fontId="1" fillId="0" borderId="0"/>
    <xf numFmtId="164" fontId="1" fillId="0" borderId="0" applyFont="0" applyFill="0" applyBorder="0" applyAlignment="0" applyProtection="0"/>
    <xf numFmtId="9" fontId="2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25" fillId="0" borderId="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9" fontId="25" fillId="0" borderId="0" applyFont="0" applyFill="0" applyBorder="0" applyAlignment="0" applyProtection="0"/>
    <xf numFmtId="0" fontId="1" fillId="0" borderId="0"/>
    <xf numFmtId="164" fontId="1" fillId="0" borderId="0" applyFont="0" applyFill="0" applyBorder="0" applyAlignment="0" applyProtection="0"/>
    <xf numFmtId="0" fontId="25" fillId="0" borderId="0"/>
    <xf numFmtId="164" fontId="25" fillId="0" borderId="0" applyFont="0" applyFill="0" applyBorder="0" applyAlignment="0" applyProtection="0"/>
    <xf numFmtId="9"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0" fontId="25" fillId="0" borderId="0"/>
    <xf numFmtId="164" fontId="56" fillId="0" borderId="0" applyFont="0" applyFill="0" applyBorder="0" applyAlignment="0" applyProtection="0"/>
    <xf numFmtId="0" fontId="25" fillId="0" borderId="0"/>
    <xf numFmtId="0" fontId="25" fillId="0" borderId="0"/>
    <xf numFmtId="9" fontId="25" fillId="0" borderId="0" applyFont="0" applyFill="0" applyBorder="0" applyAlignment="0" applyProtection="0"/>
    <xf numFmtId="0" fontId="1" fillId="0" borderId="0"/>
    <xf numFmtId="164" fontId="1" fillId="0" borderId="0" applyFont="0" applyFill="0" applyBorder="0" applyAlignment="0" applyProtection="0"/>
    <xf numFmtId="9" fontId="25" fillId="0" borderId="0" applyFont="0" applyFill="0" applyBorder="0" applyAlignment="0" applyProtection="0"/>
    <xf numFmtId="0" fontId="25" fillId="0" borderId="0"/>
    <xf numFmtId="9" fontId="25" fillId="0" borderId="0" applyFont="0" applyFill="0" applyBorder="0" applyAlignment="0" applyProtection="0"/>
    <xf numFmtId="9" fontId="2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5" fillId="16" borderId="0"/>
    <xf numFmtId="0" fontId="62" fillId="41" borderId="0" applyNumberFormat="0" applyBorder="0" applyAlignment="0" applyProtection="0"/>
    <xf numFmtId="0" fontId="63" fillId="44" borderId="54" applyNumberFormat="0" applyAlignment="0" applyProtection="0"/>
    <xf numFmtId="0" fontId="64" fillId="36" borderId="55" applyNumberFormat="0" applyAlignment="0" applyProtection="0"/>
    <xf numFmtId="0" fontId="67" fillId="0" borderId="57" applyNumberFormat="0" applyFill="0" applyAlignment="0" applyProtection="0"/>
    <xf numFmtId="0" fontId="68" fillId="0" borderId="58" applyNumberFormat="0" applyFill="0" applyAlignment="0" applyProtection="0"/>
    <xf numFmtId="0" fontId="69" fillId="42" borderId="54" applyNumberFormat="0" applyAlignment="0" applyProtection="0"/>
    <xf numFmtId="0" fontId="70" fillId="0" borderId="59" applyNumberFormat="0" applyFill="0" applyAlignment="0" applyProtection="0"/>
    <xf numFmtId="0" fontId="52" fillId="41" borderId="54" applyNumberFormat="0" applyFont="0" applyAlignment="0" applyProtection="0"/>
    <xf numFmtId="0" fontId="71" fillId="44" borderId="60" applyNumberFormat="0" applyAlignment="0" applyProtection="0"/>
    <xf numFmtId="0" fontId="65" fillId="0" borderId="65" applyNumberFormat="0" applyFill="0" applyAlignment="0" applyProtection="0"/>
    <xf numFmtId="0" fontId="73" fillId="0" borderId="0" applyNumberFormat="0" applyFill="0" applyBorder="0" applyAlignment="0" applyProtection="0"/>
    <xf numFmtId="0" fontId="60" fillId="40" borderId="0" applyNumberFormat="0" applyBorder="0" applyAlignment="0" applyProtection="0"/>
    <xf numFmtId="0" fontId="60" fillId="27" borderId="0" applyNumberFormat="0" applyBorder="0" applyAlignment="0" applyProtection="0"/>
    <xf numFmtId="0" fontId="60" fillId="36" borderId="0" applyNumberFormat="0" applyBorder="0" applyAlignment="0" applyProtection="0"/>
    <xf numFmtId="0" fontId="60" fillId="32" borderId="0" applyNumberFormat="0" applyBorder="0" applyAlignment="0" applyProtection="0"/>
    <xf numFmtId="0" fontId="60" fillId="28" borderId="0" applyNumberFormat="0" applyBorder="0" applyAlignment="0" applyProtection="0"/>
    <xf numFmtId="0" fontId="60" fillId="24" borderId="0" applyNumberFormat="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25" fillId="0" borderId="0"/>
    <xf numFmtId="164" fontId="25" fillId="0" borderId="0" applyFont="0" applyFill="0" applyBorder="0" applyAlignment="0" applyProtection="0"/>
    <xf numFmtId="9" fontId="25" fillId="0" borderId="0" applyFont="0" applyFill="0" applyBorder="0" applyAlignment="0" applyProtection="0"/>
    <xf numFmtId="0" fontId="25" fillId="0" borderId="0"/>
    <xf numFmtId="164" fontId="56" fillId="0" borderId="0" applyFont="0" applyFill="0" applyBorder="0" applyAlignment="0" applyProtection="0"/>
    <xf numFmtId="164" fontId="1" fillId="0" borderId="0" applyFont="0" applyFill="0" applyBorder="0" applyAlignment="0" applyProtection="0"/>
    <xf numFmtId="9" fontId="25" fillId="0" borderId="0" applyFont="0" applyFill="0" applyBorder="0" applyAlignment="0" applyProtection="0"/>
    <xf numFmtId="0" fontId="25" fillId="0" borderId="0"/>
    <xf numFmtId="0" fontId="25" fillId="0" borderId="0"/>
    <xf numFmtId="9" fontId="25" fillId="0" borderId="0" applyFont="0" applyFill="0" applyBorder="0" applyAlignment="0" applyProtection="0"/>
    <xf numFmtId="0" fontId="1" fillId="0" borderId="0"/>
    <xf numFmtId="9" fontId="25" fillId="0" borderId="0" applyFont="0" applyFill="0" applyBorder="0" applyAlignment="0" applyProtection="0"/>
    <xf numFmtId="0" fontId="60" fillId="27" borderId="0" applyNumberFormat="0" applyBorder="0" applyAlignment="0" applyProtection="0"/>
    <xf numFmtId="0" fontId="25" fillId="0" borderId="0"/>
    <xf numFmtId="0" fontId="69" fillId="42" borderId="54" applyNumberFormat="0" applyAlignment="0" applyProtection="0"/>
    <xf numFmtId="9" fontId="25" fillId="0" borderId="0" applyFont="0" applyFill="0" applyBorder="0" applyAlignment="0" applyProtection="0"/>
    <xf numFmtId="0" fontId="25" fillId="0" borderId="0"/>
    <xf numFmtId="0" fontId="25" fillId="0" borderId="0"/>
    <xf numFmtId="164" fontId="56" fillId="0" borderId="0" applyFont="0" applyFill="0" applyBorder="0" applyAlignment="0" applyProtection="0"/>
    <xf numFmtId="9" fontId="25" fillId="0" borderId="0" applyFont="0" applyFill="0" applyBorder="0" applyAlignment="0" applyProtection="0"/>
    <xf numFmtId="0" fontId="25" fillId="0" borderId="0"/>
    <xf numFmtId="0" fontId="25" fillId="0" borderId="0"/>
    <xf numFmtId="9" fontId="25" fillId="0" borderId="0" applyFont="0" applyFill="0" applyBorder="0" applyAlignment="0" applyProtection="0"/>
    <xf numFmtId="0" fontId="60" fillId="28" borderId="0" applyNumberFormat="0" applyBorder="0" applyAlignment="0" applyProtection="0"/>
    <xf numFmtId="0" fontId="1" fillId="0" borderId="0"/>
    <xf numFmtId="164" fontId="1" fillId="0" borderId="0" applyFont="0" applyFill="0" applyBorder="0" applyAlignment="0" applyProtection="0"/>
    <xf numFmtId="0" fontId="5" fillId="16" borderId="0"/>
    <xf numFmtId="0" fontId="62" fillId="41" borderId="0" applyNumberFormat="0" applyBorder="0" applyAlignment="0" applyProtection="0"/>
    <xf numFmtId="0" fontId="63" fillId="44" borderId="54" applyNumberFormat="0" applyAlignment="0" applyProtection="0"/>
    <xf numFmtId="0" fontId="64" fillId="36" borderId="55" applyNumberFormat="0" applyAlignment="0" applyProtection="0"/>
    <xf numFmtId="0" fontId="67" fillId="0" borderId="57" applyNumberFormat="0" applyFill="0" applyAlignment="0" applyProtection="0"/>
    <xf numFmtId="0" fontId="68" fillId="0" borderId="58" applyNumberFormat="0" applyFill="0" applyAlignment="0" applyProtection="0"/>
    <xf numFmtId="0" fontId="69" fillId="42" borderId="54" applyNumberFormat="0" applyAlignment="0" applyProtection="0"/>
    <xf numFmtId="0" fontId="70" fillId="0" borderId="59" applyNumberFormat="0" applyFill="0" applyAlignment="0" applyProtection="0"/>
    <xf numFmtId="0" fontId="52" fillId="41" borderId="54" applyNumberFormat="0" applyFont="0" applyAlignment="0" applyProtection="0"/>
    <xf numFmtId="0" fontId="71" fillId="44" borderId="60" applyNumberFormat="0" applyAlignment="0" applyProtection="0"/>
    <xf numFmtId="0" fontId="57" fillId="48" borderId="61" applyNumberFormat="0" applyProtection="0">
      <alignment horizontal="left" vertical="top" indent="1"/>
    </xf>
    <xf numFmtId="4" fontId="56" fillId="22" borderId="62" applyNumberFormat="0" applyProtection="0">
      <alignment horizontal="left" vertical="center" indent="1"/>
    </xf>
    <xf numFmtId="0" fontId="52" fillId="22" borderId="61" applyNumberFormat="0" applyProtection="0">
      <alignment horizontal="left" vertical="top" indent="1"/>
    </xf>
    <xf numFmtId="0" fontId="52" fillId="17" borderId="61" applyNumberFormat="0" applyProtection="0">
      <alignment horizontal="left" vertical="top" indent="1"/>
    </xf>
    <xf numFmtId="0" fontId="52" fillId="59" borderId="61" applyNumberFormat="0" applyProtection="0">
      <alignment horizontal="left" vertical="top" indent="1"/>
    </xf>
    <xf numFmtId="0" fontId="52" fillId="19" borderId="61" applyNumberFormat="0" applyProtection="0">
      <alignment horizontal="left" vertical="top" indent="1"/>
    </xf>
    <xf numFmtId="0" fontId="52" fillId="60" borderId="63" applyNumberFormat="0">
      <protection locked="0"/>
    </xf>
    <xf numFmtId="4" fontId="55" fillId="61" borderId="61" applyNumberFormat="0" applyProtection="0">
      <alignment vertical="center"/>
    </xf>
    <xf numFmtId="4" fontId="74" fillId="62" borderId="41" applyNumberFormat="0" applyProtection="0">
      <alignment vertical="center"/>
    </xf>
    <xf numFmtId="0" fontId="55" fillId="61" borderId="61" applyNumberFormat="0" applyProtection="0">
      <alignment horizontal="left" vertical="top" indent="1"/>
    </xf>
    <xf numFmtId="0" fontId="55" fillId="17" borderId="61" applyNumberFormat="0" applyProtection="0">
      <alignment horizontal="left" vertical="top" indent="1"/>
    </xf>
    <xf numFmtId="4" fontId="58" fillId="64" borderId="62" applyNumberFormat="0" applyProtection="0">
      <alignment horizontal="left" vertical="center" indent="1"/>
    </xf>
    <xf numFmtId="4" fontId="59" fillId="60" borderId="54" applyNumberFormat="0" applyProtection="0">
      <alignment horizontal="right" vertical="center"/>
    </xf>
    <xf numFmtId="0" fontId="65" fillId="0" borderId="65" applyNumberFormat="0" applyFill="0" applyAlignment="0" applyProtection="0"/>
    <xf numFmtId="0" fontId="73" fillId="0" borderId="0" applyNumberFormat="0" applyFill="0" applyBorder="0" applyAlignment="0" applyProtection="0"/>
    <xf numFmtId="0" fontId="5" fillId="16" borderId="0"/>
    <xf numFmtId="0" fontId="60" fillId="24" borderId="0" applyNumberFormat="0" applyBorder="0" applyAlignment="0" applyProtection="0"/>
    <xf numFmtId="0" fontId="60" fillId="32" borderId="0" applyNumberFormat="0" applyBorder="0" applyAlignment="0" applyProtection="0"/>
    <xf numFmtId="0" fontId="60" fillId="28" borderId="0" applyNumberFormat="0" applyBorder="0" applyAlignment="0" applyProtection="0"/>
    <xf numFmtId="0" fontId="60" fillId="36" borderId="0" applyNumberFormat="0" applyBorder="0" applyAlignment="0" applyProtection="0"/>
    <xf numFmtId="0" fontId="60" fillId="32"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9" fillId="42" borderId="54" applyNumberFormat="0" applyAlignment="0" applyProtection="0"/>
    <xf numFmtId="0" fontId="69" fillId="42" borderId="54" applyNumberFormat="0" applyAlignment="0" applyProtection="0"/>
    <xf numFmtId="0" fontId="69" fillId="42" borderId="54" applyNumberFormat="0" applyAlignment="0" applyProtection="0"/>
    <xf numFmtId="0" fontId="60" fillId="40" borderId="0" applyNumberFormat="0" applyBorder="0" applyAlignment="0" applyProtection="0"/>
    <xf numFmtId="0" fontId="60" fillId="27" borderId="0" applyNumberFormat="0" applyBorder="0" applyAlignment="0" applyProtection="0"/>
    <xf numFmtId="0" fontId="60" fillId="36" borderId="0" applyNumberFormat="0" applyBorder="0" applyAlignment="0" applyProtection="0"/>
    <xf numFmtId="0" fontId="60" fillId="32" borderId="0" applyNumberFormat="0" applyBorder="0" applyAlignment="0" applyProtection="0"/>
    <xf numFmtId="0" fontId="60" fillId="28" borderId="0" applyNumberFormat="0" applyBorder="0" applyAlignment="0" applyProtection="0"/>
    <xf numFmtId="0" fontId="60" fillId="24" borderId="0" applyNumberFormat="0" applyBorder="0" applyAlignment="0" applyProtection="0"/>
    <xf numFmtId="0" fontId="5" fillId="16" borderId="0"/>
    <xf numFmtId="0" fontId="60" fillId="28" borderId="0" applyNumberFormat="0" applyBorder="0" applyAlignment="0" applyProtection="0"/>
    <xf numFmtId="0" fontId="60" fillId="24" borderId="0" applyNumberFormat="0" applyBorder="0" applyAlignment="0" applyProtection="0"/>
    <xf numFmtId="0" fontId="5" fillId="16" borderId="0"/>
    <xf numFmtId="0" fontId="5" fillId="16" borderId="0"/>
    <xf numFmtId="0" fontId="60" fillId="24" borderId="0" applyNumberFormat="0" applyBorder="0" applyAlignment="0" applyProtection="0"/>
    <xf numFmtId="0" fontId="60" fillId="28" borderId="0" applyNumberFormat="0" applyBorder="0" applyAlignment="0" applyProtection="0"/>
    <xf numFmtId="0" fontId="60" fillId="32"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9" fillId="42" borderId="54" applyNumberFormat="0" applyAlignment="0" applyProtection="0"/>
    <xf numFmtId="9" fontId="25" fillId="0" borderId="0" applyFont="0" applyFill="0" applyBorder="0" applyAlignment="0" applyProtection="0"/>
    <xf numFmtId="9" fontId="25" fillId="0" borderId="0" applyFont="0" applyFill="0" applyBorder="0" applyAlignment="0" applyProtection="0"/>
    <xf numFmtId="0" fontId="5" fillId="16" borderId="0"/>
    <xf numFmtId="0" fontId="60" fillId="24" borderId="0" applyNumberFormat="0" applyBorder="0" applyAlignment="0" applyProtection="0"/>
    <xf numFmtId="0" fontId="60" fillId="28" borderId="0" applyNumberFormat="0" applyBorder="0" applyAlignment="0" applyProtection="0"/>
    <xf numFmtId="0" fontId="60" fillId="32"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9" fillId="42" borderId="54" applyNumberFormat="0" applyAlignment="0" applyProtection="0"/>
    <xf numFmtId="0" fontId="69" fillId="42" borderId="54" applyNumberFormat="0" applyAlignment="0" applyProtection="0"/>
    <xf numFmtId="0" fontId="60" fillId="40" borderId="0" applyNumberFormat="0" applyBorder="0" applyAlignment="0" applyProtection="0"/>
    <xf numFmtId="0" fontId="60" fillId="27" borderId="0" applyNumberFormat="0" applyBorder="0" applyAlignment="0" applyProtection="0"/>
    <xf numFmtId="0" fontId="25" fillId="0" borderId="0"/>
    <xf numFmtId="9"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0" fontId="25" fillId="0" borderId="0"/>
    <xf numFmtId="164" fontId="56" fillId="0" borderId="0" applyFont="0" applyFill="0" applyBorder="0" applyAlignment="0" applyProtection="0"/>
    <xf numFmtId="164" fontId="1" fillId="0" borderId="0" applyFont="0" applyFill="0" applyBorder="0" applyAlignment="0" applyProtection="0"/>
    <xf numFmtId="0" fontId="5" fillId="16" borderId="0"/>
    <xf numFmtId="0" fontId="1" fillId="0" borderId="0"/>
    <xf numFmtId="0" fontId="4" fillId="41" borderId="72" applyNumberFormat="0" applyFont="0" applyAlignment="0" applyProtection="0"/>
    <xf numFmtId="10" fontId="4" fillId="0" borderId="0" applyFont="0" applyFill="0" applyBorder="0" applyAlignment="0" applyProtection="0"/>
    <xf numFmtId="0" fontId="25" fillId="0" borderId="0"/>
    <xf numFmtId="0" fontId="87" fillId="48" borderId="61" applyNumberFormat="0" applyProtection="0">
      <alignment horizontal="left" vertical="top" indent="1"/>
    </xf>
    <xf numFmtId="4" fontId="90" fillId="22" borderId="0" applyNumberFormat="0" applyProtection="0">
      <alignment horizontal="left" vertical="center" indent="1"/>
    </xf>
    <xf numFmtId="0" fontId="4" fillId="22" borderId="61" applyNumberFormat="0" applyProtection="0">
      <alignment horizontal="left" vertical="top" indent="1"/>
    </xf>
    <xf numFmtId="0" fontId="4" fillId="17" borderId="61" applyNumberFormat="0" applyProtection="0">
      <alignment horizontal="left" vertical="top" indent="1"/>
    </xf>
    <xf numFmtId="0" fontId="4" fillId="59" borderId="61" applyNumberFormat="0" applyProtection="0">
      <alignment horizontal="left" vertical="top" indent="1"/>
    </xf>
    <xf numFmtId="0" fontId="4" fillId="19" borderId="61" applyNumberFormat="0" applyProtection="0">
      <alignment horizontal="left" vertical="top" indent="1"/>
    </xf>
    <xf numFmtId="0" fontId="4" fillId="60" borderId="41" applyNumberFormat="0">
      <protection locked="0"/>
    </xf>
    <xf numFmtId="4" fontId="89" fillId="61" borderId="61" applyNumberFormat="0" applyProtection="0">
      <alignment vertical="center"/>
    </xf>
    <xf numFmtId="4" fontId="91" fillId="61" borderId="61" applyNumberFormat="0" applyProtection="0">
      <alignment vertical="center"/>
    </xf>
    <xf numFmtId="0" fontId="89" fillId="61" borderId="61" applyNumberFormat="0" applyProtection="0">
      <alignment horizontal="left" vertical="top" indent="1"/>
    </xf>
    <xf numFmtId="0" fontId="89" fillId="17" borderId="61" applyNumberFormat="0" applyProtection="0">
      <alignment horizontal="left" vertical="top" indent="1"/>
    </xf>
    <xf numFmtId="4" fontId="92" fillId="64" borderId="0" applyNumberFormat="0" applyProtection="0">
      <alignment horizontal="left" vertical="center" indent="1"/>
    </xf>
    <xf numFmtId="4" fontId="81" fillId="19" borderId="61" applyNumberFormat="0" applyProtection="0">
      <alignment horizontal="right" vertical="center"/>
    </xf>
    <xf numFmtId="0" fontId="25" fillId="0" borderId="0"/>
    <xf numFmtId="0" fontId="60" fillId="32" borderId="0" applyNumberFormat="0" applyBorder="0" applyAlignment="0" applyProtection="0"/>
    <xf numFmtId="3" fontId="4" fillId="0" borderId="41" applyNumberFormat="0" applyFont="0" applyFill="0" applyAlignment="0" applyProtection="0">
      <alignment vertical="center"/>
    </xf>
    <xf numFmtId="4" fontId="4" fillId="0" borderId="74" applyNumberFormat="0" applyFont="0" applyFill="0" applyAlignment="0" applyProtection="0">
      <alignment vertical="center"/>
    </xf>
    <xf numFmtId="0" fontId="60" fillId="28" borderId="0" applyNumberFormat="0" applyBorder="0" applyAlignment="0" applyProtection="0"/>
    <xf numFmtId="0" fontId="5" fillId="16" borderId="0"/>
    <xf numFmtId="9" fontId="4" fillId="0" borderId="0" applyFont="0" applyFill="0" applyBorder="0" applyAlignment="0" applyProtection="0"/>
    <xf numFmtId="164" fontId="56" fillId="0" borderId="0" applyFont="0" applyFill="0" applyBorder="0" applyAlignment="0" applyProtection="0"/>
    <xf numFmtId="0" fontId="5" fillId="16" borderId="0"/>
    <xf numFmtId="0" fontId="5" fillId="16" borderId="0"/>
    <xf numFmtId="0" fontId="60" fillId="36" borderId="0" applyNumberFormat="0" applyBorder="0" applyAlignment="0" applyProtection="0"/>
    <xf numFmtId="0" fontId="5" fillId="16" borderId="0"/>
    <xf numFmtId="0" fontId="5" fillId="16" borderId="0"/>
    <xf numFmtId="0" fontId="5" fillId="16" borderId="0"/>
    <xf numFmtId="0" fontId="5" fillId="16" borderId="0"/>
    <xf numFmtId="0" fontId="5" fillId="16" borderId="0"/>
    <xf numFmtId="0" fontId="5" fillId="16" borderId="0"/>
    <xf numFmtId="0" fontId="1" fillId="0" borderId="0"/>
    <xf numFmtId="164" fontId="1" fillId="0" borderId="0" applyFont="0" applyFill="0" applyBorder="0" applyAlignment="0" applyProtection="0"/>
    <xf numFmtId="0" fontId="25" fillId="0" borderId="0"/>
    <xf numFmtId="0" fontId="25" fillId="0" borderId="0"/>
    <xf numFmtId="0" fontId="25" fillId="0" borderId="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9" fontId="25" fillId="0" borderId="0" applyFont="0" applyFill="0" applyBorder="0" applyAlignment="0" applyProtection="0"/>
    <xf numFmtId="0" fontId="60" fillId="32" borderId="0" applyNumberFormat="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25" fillId="0" borderId="0"/>
    <xf numFmtId="164" fontId="56" fillId="0" borderId="0" applyFont="0" applyFill="0" applyBorder="0" applyAlignment="0" applyProtection="0"/>
    <xf numFmtId="164" fontId="1" fillId="0" borderId="0" applyFont="0" applyFill="0" applyBorder="0" applyAlignment="0" applyProtection="0"/>
    <xf numFmtId="0" fontId="5" fillId="16" borderId="0"/>
    <xf numFmtId="0" fontId="60" fillId="24" borderId="0" applyNumberFormat="0" applyBorder="0" applyAlignment="0" applyProtection="0"/>
    <xf numFmtId="0" fontId="25" fillId="0" borderId="0"/>
    <xf numFmtId="9" fontId="25" fillId="0" borderId="0" applyFont="0" applyFill="0" applyBorder="0" applyAlignment="0" applyProtection="0"/>
    <xf numFmtId="0" fontId="60" fillId="40" borderId="0" applyNumberFormat="0" applyBorder="0" applyAlignment="0" applyProtection="0"/>
    <xf numFmtId="9" fontId="25" fillId="0" borderId="0" applyFont="0" applyFill="0" applyBorder="0" applyAlignment="0" applyProtection="0"/>
    <xf numFmtId="0" fontId="60" fillId="36" borderId="0" applyNumberFormat="0" applyBorder="0" applyAlignment="0" applyProtection="0"/>
    <xf numFmtId="0" fontId="60" fillId="24" borderId="0" applyNumberFormat="0" applyBorder="0" applyAlignment="0" applyProtection="0"/>
    <xf numFmtId="0" fontId="5" fillId="16" borderId="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0" fontId="5" fillId="16"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25" fillId="0" borderId="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0" fontId="25" fillId="0" borderId="0"/>
    <xf numFmtId="0" fontId="25" fillId="0" borderId="0"/>
    <xf numFmtId="164" fontId="56" fillId="0" borderId="0" applyFont="0" applyFill="0" applyBorder="0" applyAlignment="0" applyProtection="0"/>
    <xf numFmtId="9" fontId="25" fillId="0" borderId="0" applyFont="0" applyFill="0" applyBorder="0" applyAlignment="0" applyProtection="0"/>
    <xf numFmtId="0" fontId="1" fillId="0" borderId="0"/>
    <xf numFmtId="164" fontId="1" fillId="0" borderId="0" applyFont="0" applyFill="0" applyBorder="0" applyAlignment="0" applyProtection="0"/>
    <xf numFmtId="0" fontId="60" fillId="28" borderId="0" applyNumberFormat="0" applyBorder="0" applyAlignment="0" applyProtection="0"/>
    <xf numFmtId="0" fontId="60" fillId="32" borderId="0" applyNumberFormat="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0" fontId="60" fillId="40" borderId="0" applyNumberFormat="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9" fontId="25" fillId="0" borderId="0" applyFont="0" applyFill="0" applyBorder="0" applyAlignment="0" applyProtection="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9" fontId="2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69" fillId="42" borderId="54" applyNumberFormat="0" applyAlignment="0" applyProtection="0"/>
    <xf numFmtId="0" fontId="5" fillId="16" borderId="0"/>
    <xf numFmtId="0" fontId="60" fillId="24" borderId="0" applyNumberFormat="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60" fillId="27" borderId="0" applyNumberFormat="0" applyBorder="0" applyAlignment="0" applyProtection="0"/>
    <xf numFmtId="0" fontId="60" fillId="36" borderId="0" applyNumberFormat="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5" fillId="16" borderId="0"/>
    <xf numFmtId="0" fontId="5" fillId="16" borderId="0"/>
    <xf numFmtId="0" fontId="60" fillId="24" borderId="0" applyNumberFormat="0" applyBorder="0" applyAlignment="0" applyProtection="0"/>
    <xf numFmtId="0" fontId="60" fillId="28" borderId="0" applyNumberFormat="0" applyBorder="0" applyAlignment="0" applyProtection="0"/>
    <xf numFmtId="0" fontId="60" fillId="32"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9" fillId="42" borderId="54" applyNumberFormat="0" applyAlignment="0" applyProtection="0"/>
    <xf numFmtId="0" fontId="25" fillId="0" borderId="0"/>
    <xf numFmtId="164" fontId="1" fillId="0" borderId="0" applyFont="0" applyFill="0" applyBorder="0" applyAlignment="0" applyProtection="0"/>
    <xf numFmtId="0" fontId="1" fillId="0" borderId="0"/>
    <xf numFmtId="9" fontId="25"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5" fillId="16" borderId="0"/>
    <xf numFmtId="0" fontId="60" fillId="24" borderId="0" applyNumberFormat="0" applyBorder="0" applyAlignment="0" applyProtection="0"/>
    <xf numFmtId="0" fontId="60" fillId="28" borderId="0" applyNumberFormat="0" applyBorder="0" applyAlignment="0" applyProtection="0"/>
    <xf numFmtId="0" fontId="60" fillId="32"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9" fillId="42" borderId="54" applyNumberFormat="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5" fillId="16" borderId="0"/>
    <xf numFmtId="0" fontId="5" fillId="16" borderId="0"/>
    <xf numFmtId="0" fontId="60" fillId="24" borderId="0" applyNumberFormat="0" applyBorder="0" applyAlignment="0" applyProtection="0"/>
    <xf numFmtId="0" fontId="60" fillId="28" borderId="0" applyNumberFormat="0" applyBorder="0" applyAlignment="0" applyProtection="0"/>
    <xf numFmtId="0" fontId="60" fillId="32"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9" fillId="42" borderId="54" applyNumberFormat="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25" fillId="0" borderId="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0" fontId="25" fillId="0" borderId="0"/>
    <xf numFmtId="164" fontId="56"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0" fontId="25" fillId="0" borderId="0"/>
    <xf numFmtId="0" fontId="25" fillId="0" borderId="0"/>
    <xf numFmtId="9" fontId="25" fillId="0" borderId="0" applyFont="0" applyFill="0" applyBorder="0" applyAlignment="0" applyProtection="0"/>
    <xf numFmtId="0" fontId="1" fillId="0" borderId="0"/>
    <xf numFmtId="164" fontId="1"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56" fillId="0" borderId="0" applyFont="0" applyFill="0" applyBorder="0" applyAlignment="0" applyProtection="0"/>
    <xf numFmtId="168" fontId="25" fillId="0" borderId="0" applyFont="0" applyFill="0" applyBorder="0" applyAlignment="0" applyProtection="0"/>
    <xf numFmtId="168" fontId="56" fillId="0" borderId="0" applyFont="0" applyFill="0" applyBorder="0" applyAlignment="0" applyProtection="0"/>
    <xf numFmtId="168" fontId="1" fillId="0" borderId="0" applyFont="0" applyFill="0" applyBorder="0" applyAlignment="0" applyProtection="0"/>
    <xf numFmtId="0" fontId="1" fillId="0" borderId="0"/>
    <xf numFmtId="9" fontId="25" fillId="0" borderId="0" applyFont="0" applyFill="0" applyBorder="0" applyAlignment="0" applyProtection="0"/>
    <xf numFmtId="168" fontId="56" fillId="0" borderId="0" applyFont="0" applyFill="0" applyBorder="0" applyAlignment="0" applyProtection="0"/>
    <xf numFmtId="0" fontId="1" fillId="0" borderId="0"/>
    <xf numFmtId="168" fontId="1" fillId="0" borderId="0" applyFont="0" applyFill="0" applyBorder="0" applyAlignment="0" applyProtection="0"/>
    <xf numFmtId="168" fontId="25" fillId="0" borderId="0" applyFont="0" applyFill="0" applyBorder="0" applyAlignment="0" applyProtection="0"/>
    <xf numFmtId="168" fontId="56" fillId="0" borderId="0" applyFont="0" applyFill="0" applyBorder="0" applyAlignment="0" applyProtection="0"/>
    <xf numFmtId="168" fontId="1" fillId="0" borderId="0" applyFont="0" applyFill="0" applyBorder="0" applyAlignment="0" applyProtection="0"/>
    <xf numFmtId="0" fontId="1" fillId="0" borderId="0"/>
    <xf numFmtId="168" fontId="56"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95" fillId="0" borderId="0" applyFont="0" applyFill="0" applyBorder="0" applyAlignment="0" applyProtection="0"/>
    <xf numFmtId="168" fontId="25" fillId="0" borderId="0" applyFont="0" applyFill="0" applyBorder="0" applyAlignment="0" applyProtection="0"/>
    <xf numFmtId="168" fontId="56" fillId="0" borderId="0" applyFont="0" applyFill="0" applyBorder="0" applyAlignment="0" applyProtection="0"/>
    <xf numFmtId="168" fontId="1" fillId="0" borderId="0" applyFont="0" applyFill="0" applyBorder="0" applyAlignment="0" applyProtection="0"/>
    <xf numFmtId="0" fontId="1" fillId="0" borderId="0"/>
    <xf numFmtId="168" fontId="56" fillId="0" borderId="0" applyFont="0" applyFill="0" applyBorder="0" applyAlignment="0" applyProtection="0"/>
    <xf numFmtId="0" fontId="1" fillId="0" borderId="0"/>
    <xf numFmtId="168" fontId="1" fillId="0" borderId="0" applyFont="0" applyFill="0" applyBorder="0" applyAlignment="0" applyProtection="0"/>
    <xf numFmtId="168" fontId="25" fillId="0" borderId="0" applyFont="0" applyFill="0" applyBorder="0" applyAlignment="0" applyProtection="0"/>
    <xf numFmtId="168" fontId="56" fillId="0" borderId="0" applyFont="0" applyFill="0" applyBorder="0" applyAlignment="0" applyProtection="0"/>
    <xf numFmtId="168" fontId="1" fillId="0" borderId="0" applyFont="0" applyFill="0" applyBorder="0" applyAlignment="0" applyProtection="0"/>
    <xf numFmtId="0" fontId="1" fillId="0" borderId="0"/>
    <xf numFmtId="168" fontId="56"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95" fillId="0" borderId="0" applyFont="0" applyFill="0" applyBorder="0" applyAlignment="0" applyProtection="0"/>
    <xf numFmtId="0" fontId="1" fillId="0" borderId="0"/>
    <xf numFmtId="168" fontId="1" fillId="0" borderId="0" applyFont="0" applyFill="0" applyBorder="0" applyAlignment="0" applyProtection="0"/>
    <xf numFmtId="168" fontId="95" fillId="0" borderId="0" applyFont="0" applyFill="0" applyBorder="0" applyAlignment="0" applyProtection="0"/>
    <xf numFmtId="0" fontId="1" fillId="0" borderId="0"/>
    <xf numFmtId="168" fontId="1" fillId="0" borderId="0" applyFont="0" applyFill="0" applyBorder="0" applyAlignment="0" applyProtection="0"/>
    <xf numFmtId="168" fontId="95" fillId="0" borderId="0" applyFont="0" applyFill="0" applyBorder="0" applyAlignment="0" applyProtection="0"/>
    <xf numFmtId="0" fontId="1" fillId="0" borderId="0"/>
    <xf numFmtId="168" fontId="1" fillId="0" borderId="0" applyFont="0" applyFill="0" applyBorder="0" applyAlignment="0" applyProtection="0"/>
    <xf numFmtId="168" fontId="95" fillId="0" borderId="0" applyFont="0" applyFill="0" applyBorder="0" applyAlignment="0" applyProtection="0"/>
    <xf numFmtId="0" fontId="1" fillId="0" borderId="0"/>
    <xf numFmtId="168" fontId="1" fillId="0" borderId="0" applyFont="0" applyFill="0" applyBorder="0" applyAlignment="0" applyProtection="0"/>
    <xf numFmtId="168" fontId="95" fillId="0" borderId="0" applyFont="0" applyFill="0" applyBorder="0" applyAlignment="0" applyProtection="0"/>
    <xf numFmtId="168" fontId="25" fillId="0" borderId="0" applyFont="0" applyFill="0" applyBorder="0" applyAlignment="0" applyProtection="0"/>
    <xf numFmtId="168" fontId="56" fillId="0" borderId="0" applyFont="0" applyFill="0" applyBorder="0" applyAlignment="0" applyProtection="0"/>
    <xf numFmtId="168" fontId="1" fillId="0" borderId="0" applyFont="0" applyFill="0" applyBorder="0" applyAlignment="0" applyProtection="0"/>
    <xf numFmtId="0" fontId="1" fillId="0" borderId="0"/>
    <xf numFmtId="168" fontId="56" fillId="0" borderId="0" applyFont="0" applyFill="0" applyBorder="0" applyAlignment="0" applyProtection="0"/>
    <xf numFmtId="0" fontId="1" fillId="0" borderId="0"/>
    <xf numFmtId="168" fontId="1" fillId="0" borderId="0" applyFont="0" applyFill="0" applyBorder="0" applyAlignment="0" applyProtection="0"/>
    <xf numFmtId="0" fontId="25" fillId="0" borderId="0"/>
    <xf numFmtId="9"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56" fillId="0" borderId="0" applyFont="0" applyFill="0" applyBorder="0" applyAlignment="0" applyProtection="0"/>
    <xf numFmtId="168" fontId="25" fillId="0" borderId="0" applyFont="0" applyFill="0" applyBorder="0" applyAlignment="0" applyProtection="0"/>
    <xf numFmtId="168" fontId="56" fillId="0" borderId="0" applyFont="0" applyFill="0" applyBorder="0" applyAlignment="0" applyProtection="0"/>
    <xf numFmtId="168" fontId="1" fillId="0" borderId="0" applyFont="0" applyFill="0" applyBorder="0" applyAlignment="0" applyProtection="0"/>
    <xf numFmtId="168" fontId="56" fillId="0" borderId="0" applyFont="0" applyFill="0" applyBorder="0" applyAlignment="0" applyProtection="0"/>
    <xf numFmtId="168" fontId="1" fillId="0" borderId="0" applyFont="0" applyFill="0" applyBorder="0" applyAlignment="0" applyProtection="0"/>
    <xf numFmtId="168" fontId="25" fillId="0" borderId="0" applyFont="0" applyFill="0" applyBorder="0" applyAlignment="0" applyProtection="0"/>
    <xf numFmtId="168" fontId="56" fillId="0" borderId="0" applyFont="0" applyFill="0" applyBorder="0" applyAlignment="0" applyProtection="0"/>
    <xf numFmtId="168" fontId="1" fillId="0" borderId="0" applyFont="0" applyFill="0" applyBorder="0" applyAlignment="0" applyProtection="0"/>
    <xf numFmtId="0" fontId="1" fillId="0" borderId="0"/>
    <xf numFmtId="168" fontId="56"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95" fillId="0" borderId="0" applyFont="0" applyFill="0" applyBorder="0" applyAlignment="0" applyProtection="0"/>
    <xf numFmtId="168" fontId="25" fillId="0" borderId="0" applyFont="0" applyFill="0" applyBorder="0" applyAlignment="0" applyProtection="0"/>
    <xf numFmtId="168" fontId="56" fillId="0" borderId="0" applyFont="0" applyFill="0" applyBorder="0" applyAlignment="0" applyProtection="0"/>
    <xf numFmtId="168" fontId="1" fillId="0" borderId="0" applyFont="0" applyFill="0" applyBorder="0" applyAlignment="0" applyProtection="0"/>
    <xf numFmtId="0" fontId="1" fillId="0" borderId="0"/>
    <xf numFmtId="168" fontId="56" fillId="0" borderId="0" applyFont="0" applyFill="0" applyBorder="0" applyAlignment="0" applyProtection="0"/>
    <xf numFmtId="0" fontId="1" fillId="0" borderId="0"/>
    <xf numFmtId="168" fontId="1" fillId="0" borderId="0" applyFont="0" applyFill="0" applyBorder="0" applyAlignment="0" applyProtection="0"/>
    <xf numFmtId="168" fontId="25" fillId="0" borderId="0" applyFont="0" applyFill="0" applyBorder="0" applyAlignment="0" applyProtection="0"/>
    <xf numFmtId="168" fontId="56" fillId="0" borderId="0" applyFont="0" applyFill="0" applyBorder="0" applyAlignment="0" applyProtection="0"/>
    <xf numFmtId="168" fontId="1" fillId="0" borderId="0" applyFont="0" applyFill="0" applyBorder="0" applyAlignment="0" applyProtection="0"/>
    <xf numFmtId="0" fontId="1" fillId="0" borderId="0"/>
    <xf numFmtId="168" fontId="56"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95" fillId="0" borderId="0" applyFont="0" applyFill="0" applyBorder="0" applyAlignment="0" applyProtection="0"/>
    <xf numFmtId="0" fontId="1" fillId="0" borderId="0"/>
    <xf numFmtId="168" fontId="1" fillId="0" borderId="0" applyFont="0" applyFill="0" applyBorder="0" applyAlignment="0" applyProtection="0"/>
    <xf numFmtId="168" fontId="95" fillId="0" borderId="0" applyFont="0" applyFill="0" applyBorder="0" applyAlignment="0" applyProtection="0"/>
    <xf numFmtId="0" fontId="1" fillId="0" borderId="0"/>
    <xf numFmtId="168" fontId="1" fillId="0" borderId="0" applyFont="0" applyFill="0" applyBorder="0" applyAlignment="0" applyProtection="0"/>
    <xf numFmtId="168" fontId="95" fillId="0" borderId="0" applyFont="0" applyFill="0" applyBorder="0" applyAlignment="0" applyProtection="0"/>
    <xf numFmtId="0" fontId="1" fillId="0" borderId="0"/>
    <xf numFmtId="168" fontId="1" fillId="0" borderId="0" applyFont="0" applyFill="0" applyBorder="0" applyAlignment="0" applyProtection="0"/>
    <xf numFmtId="168" fontId="95" fillId="0" borderId="0" applyFont="0" applyFill="0" applyBorder="0" applyAlignment="0" applyProtection="0"/>
    <xf numFmtId="0" fontId="1" fillId="0" borderId="0"/>
    <xf numFmtId="168" fontId="1" fillId="0" borderId="0" applyFont="0" applyFill="0" applyBorder="0" applyAlignment="0" applyProtection="0"/>
    <xf numFmtId="168" fontId="95" fillId="0" borderId="0" applyFont="0" applyFill="0" applyBorder="0" applyAlignment="0" applyProtection="0"/>
    <xf numFmtId="168" fontId="25" fillId="0" borderId="0" applyFont="0" applyFill="0" applyBorder="0" applyAlignment="0" applyProtection="0"/>
    <xf numFmtId="168" fontId="56" fillId="0" borderId="0" applyFont="0" applyFill="0" applyBorder="0" applyAlignment="0" applyProtection="0"/>
    <xf numFmtId="168" fontId="1" fillId="0" borderId="0" applyFont="0" applyFill="0" applyBorder="0" applyAlignment="0" applyProtection="0"/>
    <xf numFmtId="168" fontId="5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95" fillId="0" borderId="0" applyFont="0" applyFill="0" applyBorder="0" applyAlignment="0" applyProtection="0"/>
    <xf numFmtId="168" fontId="25" fillId="0" borderId="0" applyFont="0" applyFill="0" applyBorder="0" applyAlignment="0" applyProtection="0"/>
    <xf numFmtId="168" fontId="56" fillId="0" borderId="0" applyFont="0" applyFill="0" applyBorder="0" applyAlignment="0" applyProtection="0"/>
    <xf numFmtId="168" fontId="1" fillId="0" borderId="0" applyFont="0" applyFill="0" applyBorder="0" applyAlignment="0" applyProtection="0"/>
    <xf numFmtId="0" fontId="1" fillId="0" borderId="0"/>
    <xf numFmtId="168" fontId="56" fillId="0" borderId="0" applyFont="0" applyFill="0" applyBorder="0" applyAlignment="0" applyProtection="0"/>
    <xf numFmtId="0" fontId="1" fillId="0" borderId="0"/>
    <xf numFmtId="168" fontId="1"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56" fillId="0" borderId="0" applyFont="0" applyFill="0" applyBorder="0" applyAlignment="0" applyProtection="0"/>
    <xf numFmtId="168" fontId="25" fillId="0" borderId="0" applyFont="0" applyFill="0" applyBorder="0" applyAlignment="0" applyProtection="0"/>
    <xf numFmtId="168" fontId="56" fillId="0" borderId="0" applyFont="0" applyFill="0" applyBorder="0" applyAlignment="0" applyProtection="0"/>
    <xf numFmtId="168" fontId="1" fillId="0" borderId="0" applyFont="0" applyFill="0" applyBorder="0" applyAlignment="0" applyProtection="0"/>
    <xf numFmtId="0" fontId="1" fillId="0" borderId="0"/>
    <xf numFmtId="168" fontId="56" fillId="0" borderId="0" applyFont="0" applyFill="0" applyBorder="0" applyAlignment="0" applyProtection="0"/>
    <xf numFmtId="0" fontId="1" fillId="0" borderId="0"/>
    <xf numFmtId="168" fontId="1" fillId="0" borderId="0" applyFont="0" applyFill="0" applyBorder="0" applyAlignment="0" applyProtection="0"/>
    <xf numFmtId="168" fontId="25" fillId="0" borderId="0" applyFont="0" applyFill="0" applyBorder="0" applyAlignment="0" applyProtection="0"/>
    <xf numFmtId="168" fontId="56" fillId="0" borderId="0" applyFont="0" applyFill="0" applyBorder="0" applyAlignment="0" applyProtection="0"/>
    <xf numFmtId="168" fontId="1" fillId="0" borderId="0" applyFont="0" applyFill="0" applyBorder="0" applyAlignment="0" applyProtection="0"/>
    <xf numFmtId="0" fontId="1" fillId="0" borderId="0"/>
    <xf numFmtId="168" fontId="56"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95" fillId="0" borderId="0" applyFont="0" applyFill="0" applyBorder="0" applyAlignment="0" applyProtection="0"/>
    <xf numFmtId="168" fontId="25" fillId="0" borderId="0" applyFont="0" applyFill="0" applyBorder="0" applyAlignment="0" applyProtection="0"/>
    <xf numFmtId="168" fontId="56" fillId="0" borderId="0" applyFont="0" applyFill="0" applyBorder="0" applyAlignment="0" applyProtection="0"/>
    <xf numFmtId="168" fontId="1" fillId="0" borderId="0" applyFont="0" applyFill="0" applyBorder="0" applyAlignment="0" applyProtection="0"/>
    <xf numFmtId="0" fontId="1" fillId="0" borderId="0"/>
    <xf numFmtId="168" fontId="56" fillId="0" borderId="0" applyFont="0" applyFill="0" applyBorder="0" applyAlignment="0" applyProtection="0"/>
    <xf numFmtId="0" fontId="1" fillId="0" borderId="0"/>
    <xf numFmtId="168" fontId="1" fillId="0" borderId="0" applyFont="0" applyFill="0" applyBorder="0" applyAlignment="0" applyProtection="0"/>
    <xf numFmtId="168" fontId="25" fillId="0" borderId="0" applyFont="0" applyFill="0" applyBorder="0" applyAlignment="0" applyProtection="0"/>
    <xf numFmtId="168" fontId="56" fillId="0" borderId="0" applyFont="0" applyFill="0" applyBorder="0" applyAlignment="0" applyProtection="0"/>
    <xf numFmtId="168" fontId="1" fillId="0" borderId="0" applyFont="0" applyFill="0" applyBorder="0" applyAlignment="0" applyProtection="0"/>
    <xf numFmtId="0" fontId="1" fillId="0" borderId="0"/>
    <xf numFmtId="168" fontId="56"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95" fillId="0" borderId="0" applyFont="0" applyFill="0" applyBorder="0" applyAlignment="0" applyProtection="0"/>
    <xf numFmtId="0" fontId="1" fillId="0" borderId="0"/>
    <xf numFmtId="168" fontId="1" fillId="0" borderId="0" applyFont="0" applyFill="0" applyBorder="0" applyAlignment="0" applyProtection="0"/>
    <xf numFmtId="168" fontId="95" fillId="0" borderId="0" applyFont="0" applyFill="0" applyBorder="0" applyAlignment="0" applyProtection="0"/>
    <xf numFmtId="0" fontId="1" fillId="0" borderId="0"/>
    <xf numFmtId="168" fontId="1" fillId="0" borderId="0" applyFont="0" applyFill="0" applyBorder="0" applyAlignment="0" applyProtection="0"/>
    <xf numFmtId="168" fontId="95" fillId="0" borderId="0" applyFont="0" applyFill="0" applyBorder="0" applyAlignment="0" applyProtection="0"/>
    <xf numFmtId="0" fontId="1" fillId="0" borderId="0"/>
    <xf numFmtId="168" fontId="1" fillId="0" borderId="0" applyFont="0" applyFill="0" applyBorder="0" applyAlignment="0" applyProtection="0"/>
    <xf numFmtId="168" fontId="95" fillId="0" borderId="0" applyFont="0" applyFill="0" applyBorder="0" applyAlignment="0" applyProtection="0"/>
    <xf numFmtId="0" fontId="1" fillId="0" borderId="0"/>
    <xf numFmtId="168" fontId="1" fillId="0" borderId="0" applyFont="0" applyFill="0" applyBorder="0" applyAlignment="0" applyProtection="0"/>
    <xf numFmtId="168" fontId="95" fillId="0" borderId="0" applyFont="0" applyFill="0" applyBorder="0" applyAlignment="0" applyProtection="0"/>
    <xf numFmtId="168" fontId="25" fillId="0" borderId="0" applyFont="0" applyFill="0" applyBorder="0" applyAlignment="0" applyProtection="0"/>
    <xf numFmtId="168" fontId="56" fillId="0" borderId="0" applyFont="0" applyFill="0" applyBorder="0" applyAlignment="0" applyProtection="0"/>
    <xf numFmtId="168" fontId="1" fillId="0" borderId="0" applyFont="0" applyFill="0" applyBorder="0" applyAlignment="0" applyProtection="0"/>
    <xf numFmtId="0" fontId="1" fillId="0" borderId="0"/>
    <xf numFmtId="168" fontId="56" fillId="0" borderId="0" applyFont="0" applyFill="0" applyBorder="0" applyAlignment="0" applyProtection="0"/>
    <xf numFmtId="0" fontId="1" fillId="0" borderId="0"/>
    <xf numFmtId="168" fontId="1"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56" fillId="0" borderId="0" applyFont="0" applyFill="0" applyBorder="0" applyAlignment="0" applyProtection="0"/>
    <xf numFmtId="168" fontId="25" fillId="0" borderId="0" applyFont="0" applyFill="0" applyBorder="0" applyAlignment="0" applyProtection="0"/>
    <xf numFmtId="168" fontId="56" fillId="0" borderId="0" applyFont="0" applyFill="0" applyBorder="0" applyAlignment="0" applyProtection="0"/>
    <xf numFmtId="168" fontId="1" fillId="0" borderId="0" applyFont="0" applyFill="0" applyBorder="0" applyAlignment="0" applyProtection="0"/>
    <xf numFmtId="168" fontId="56" fillId="0" borderId="0" applyFont="0" applyFill="0" applyBorder="0" applyAlignment="0" applyProtection="0"/>
    <xf numFmtId="168" fontId="1" fillId="0" borderId="0" applyFont="0" applyFill="0" applyBorder="0" applyAlignment="0" applyProtection="0"/>
    <xf numFmtId="168" fontId="25" fillId="0" borderId="0" applyFont="0" applyFill="0" applyBorder="0" applyAlignment="0" applyProtection="0"/>
    <xf numFmtId="168" fontId="56" fillId="0" borderId="0" applyFont="0" applyFill="0" applyBorder="0" applyAlignment="0" applyProtection="0"/>
    <xf numFmtId="168" fontId="1" fillId="0" borderId="0" applyFont="0" applyFill="0" applyBorder="0" applyAlignment="0" applyProtection="0"/>
    <xf numFmtId="0" fontId="1" fillId="0" borderId="0"/>
    <xf numFmtId="168" fontId="56"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95" fillId="0" borderId="0" applyFont="0" applyFill="0" applyBorder="0" applyAlignment="0" applyProtection="0"/>
    <xf numFmtId="168" fontId="25" fillId="0" borderId="0" applyFont="0" applyFill="0" applyBorder="0" applyAlignment="0" applyProtection="0"/>
    <xf numFmtId="168" fontId="56" fillId="0" borderId="0" applyFont="0" applyFill="0" applyBorder="0" applyAlignment="0" applyProtection="0"/>
    <xf numFmtId="168" fontId="1" fillId="0" borderId="0" applyFont="0" applyFill="0" applyBorder="0" applyAlignment="0" applyProtection="0"/>
    <xf numFmtId="0" fontId="1" fillId="0" borderId="0"/>
    <xf numFmtId="168" fontId="56" fillId="0" borderId="0" applyFont="0" applyFill="0" applyBorder="0" applyAlignment="0" applyProtection="0"/>
    <xf numFmtId="0" fontId="1" fillId="0" borderId="0"/>
    <xf numFmtId="168" fontId="1" fillId="0" borderId="0" applyFont="0" applyFill="0" applyBorder="0" applyAlignment="0" applyProtection="0"/>
    <xf numFmtId="168" fontId="25" fillId="0" borderId="0" applyFont="0" applyFill="0" applyBorder="0" applyAlignment="0" applyProtection="0"/>
    <xf numFmtId="168" fontId="56" fillId="0" borderId="0" applyFont="0" applyFill="0" applyBorder="0" applyAlignment="0" applyProtection="0"/>
    <xf numFmtId="168" fontId="1" fillId="0" borderId="0" applyFont="0" applyFill="0" applyBorder="0" applyAlignment="0" applyProtection="0"/>
    <xf numFmtId="0" fontId="1" fillId="0" borderId="0"/>
    <xf numFmtId="168" fontId="56"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95" fillId="0" borderId="0" applyFont="0" applyFill="0" applyBorder="0" applyAlignment="0" applyProtection="0"/>
    <xf numFmtId="0" fontId="1" fillId="0" borderId="0"/>
    <xf numFmtId="168" fontId="1" fillId="0" borderId="0" applyFont="0" applyFill="0" applyBorder="0" applyAlignment="0" applyProtection="0"/>
    <xf numFmtId="168" fontId="95" fillId="0" borderId="0" applyFont="0" applyFill="0" applyBorder="0" applyAlignment="0" applyProtection="0"/>
    <xf numFmtId="0" fontId="1" fillId="0" borderId="0"/>
    <xf numFmtId="168" fontId="1" fillId="0" borderId="0" applyFont="0" applyFill="0" applyBorder="0" applyAlignment="0" applyProtection="0"/>
    <xf numFmtId="168" fontId="95" fillId="0" borderId="0" applyFont="0" applyFill="0" applyBorder="0" applyAlignment="0" applyProtection="0"/>
    <xf numFmtId="0" fontId="1" fillId="0" borderId="0"/>
    <xf numFmtId="168" fontId="1" fillId="0" borderId="0" applyFont="0" applyFill="0" applyBorder="0" applyAlignment="0" applyProtection="0"/>
    <xf numFmtId="168" fontId="95" fillId="0" borderId="0" applyFont="0" applyFill="0" applyBorder="0" applyAlignment="0" applyProtection="0"/>
    <xf numFmtId="0" fontId="1" fillId="0" borderId="0"/>
    <xf numFmtId="168" fontId="1" fillId="0" borderId="0" applyFont="0" applyFill="0" applyBorder="0" applyAlignment="0" applyProtection="0"/>
    <xf numFmtId="168" fontId="95" fillId="0" borderId="0" applyFont="0" applyFill="0" applyBorder="0" applyAlignment="0" applyProtection="0"/>
    <xf numFmtId="168" fontId="25" fillId="0" borderId="0" applyFont="0" applyFill="0" applyBorder="0" applyAlignment="0" applyProtection="0"/>
    <xf numFmtId="168" fontId="56" fillId="0" borderId="0" applyFont="0" applyFill="0" applyBorder="0" applyAlignment="0" applyProtection="0"/>
    <xf numFmtId="168" fontId="1" fillId="0" borderId="0" applyFont="0" applyFill="0" applyBorder="0" applyAlignment="0" applyProtection="0"/>
    <xf numFmtId="168" fontId="56" fillId="0" borderId="0" applyFont="0" applyFill="0" applyBorder="0" applyAlignment="0" applyProtection="0"/>
    <xf numFmtId="168" fontId="1" fillId="0" borderId="0" applyFont="0" applyFill="0" applyBorder="0" applyAlignment="0" applyProtection="0"/>
    <xf numFmtId="0" fontId="5" fillId="16" borderId="0"/>
    <xf numFmtId="0" fontId="60" fillId="24" borderId="0" applyNumberFormat="0" applyBorder="0" applyAlignment="0" applyProtection="0"/>
    <xf numFmtId="0" fontId="60" fillId="28" borderId="0" applyNumberFormat="0" applyBorder="0" applyAlignment="0" applyProtection="0"/>
    <xf numFmtId="0" fontId="60" fillId="32"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9" fillId="42" borderId="54" applyNumberFormat="0" applyAlignment="0" applyProtection="0"/>
    <xf numFmtId="0" fontId="25" fillId="0" borderId="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9" fontId="25" fillId="0" borderId="0" applyFont="0" applyFill="0" applyBorder="0" applyAlignment="0" applyProtection="0"/>
    <xf numFmtId="0" fontId="1" fillId="0" borderId="0"/>
    <xf numFmtId="164" fontId="1" fillId="0" borderId="0" applyFont="0" applyFill="0" applyBorder="0" applyAlignment="0" applyProtection="0"/>
    <xf numFmtId="0" fontId="52" fillId="16" borderId="0"/>
    <xf numFmtId="0" fontId="52" fillId="16" borderId="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0" fontId="25" fillId="0" borderId="0"/>
    <xf numFmtId="0" fontId="52" fillId="16" borderId="0"/>
    <xf numFmtId="164" fontId="56" fillId="0" borderId="0" applyFont="0" applyFill="0" applyBorder="0" applyAlignment="0" applyProtection="0"/>
    <xf numFmtId="0" fontId="52" fillId="16" borderId="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52" fillId="16" borderId="0"/>
    <xf numFmtId="9"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52" fillId="16" borderId="0"/>
    <xf numFmtId="0" fontId="52" fillId="16" borderId="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52" fillId="16" borderId="0"/>
    <xf numFmtId="0" fontId="52" fillId="16" borderId="0"/>
    <xf numFmtId="0" fontId="52" fillId="16" borderId="0"/>
    <xf numFmtId="0" fontId="60" fillId="24" borderId="0" applyNumberFormat="0" applyBorder="0" applyAlignment="0" applyProtection="0"/>
    <xf numFmtId="0" fontId="60" fillId="28" borderId="0" applyNumberFormat="0" applyBorder="0" applyAlignment="0" applyProtection="0"/>
    <xf numFmtId="0" fontId="60" fillId="32"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9" fillId="42" borderId="54" applyNumberFormat="0" applyAlignment="0" applyProtection="0"/>
    <xf numFmtId="0" fontId="52" fillId="16" borderId="0"/>
    <xf numFmtId="0" fontId="60" fillId="24" borderId="0" applyNumberFormat="0" applyBorder="0" applyAlignment="0" applyProtection="0"/>
    <xf numFmtId="0" fontId="60" fillId="28" borderId="0" applyNumberFormat="0" applyBorder="0" applyAlignment="0" applyProtection="0"/>
    <xf numFmtId="0" fontId="60" fillId="32"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9" fillId="42" borderId="54" applyNumberFormat="0" applyAlignment="0" applyProtection="0"/>
    <xf numFmtId="0" fontId="52" fillId="16" borderId="0"/>
    <xf numFmtId="0" fontId="52" fillId="16" borderId="0"/>
    <xf numFmtId="0" fontId="60" fillId="24" borderId="0" applyNumberFormat="0" applyBorder="0" applyAlignment="0" applyProtection="0"/>
    <xf numFmtId="0" fontId="60" fillId="28" borderId="0" applyNumberFormat="0" applyBorder="0" applyAlignment="0" applyProtection="0"/>
    <xf numFmtId="0" fontId="60" fillId="32"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9" fillId="42" borderId="54" applyNumberFormat="0" applyAlignment="0" applyProtection="0"/>
    <xf numFmtId="0" fontId="52" fillId="16" borderId="0"/>
    <xf numFmtId="0" fontId="60" fillId="24" borderId="0" applyNumberFormat="0" applyBorder="0" applyAlignment="0" applyProtection="0"/>
    <xf numFmtId="0" fontId="60" fillId="28" borderId="0" applyNumberFormat="0" applyBorder="0" applyAlignment="0" applyProtection="0"/>
    <xf numFmtId="0" fontId="60" fillId="32"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9" fillId="42" borderId="54" applyNumberFormat="0" applyAlignment="0" applyProtection="0"/>
    <xf numFmtId="0" fontId="5" fillId="16" borderId="0"/>
    <xf numFmtId="0" fontId="60" fillId="24" borderId="0" applyNumberFormat="0" applyBorder="0" applyAlignment="0" applyProtection="0"/>
    <xf numFmtId="0" fontId="60" fillId="28" borderId="0" applyNumberFormat="0" applyBorder="0" applyAlignment="0" applyProtection="0"/>
    <xf numFmtId="0" fontId="60" fillId="32"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9" fillId="42" borderId="54" applyNumberFormat="0" applyAlignment="0" applyProtection="0"/>
    <xf numFmtId="0" fontId="52" fillId="16" borderId="0"/>
    <xf numFmtId="0" fontId="60" fillId="24" borderId="0" applyNumberFormat="0" applyBorder="0" applyAlignment="0" applyProtection="0"/>
    <xf numFmtId="0" fontId="60" fillId="28" borderId="0" applyNumberFormat="0" applyBorder="0" applyAlignment="0" applyProtection="0"/>
    <xf numFmtId="0" fontId="60" fillId="32"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9" fillId="42" borderId="54" applyNumberFormat="0" applyAlignment="0" applyProtection="0"/>
    <xf numFmtId="0" fontId="5" fillId="16" borderId="0"/>
    <xf numFmtId="0" fontId="60" fillId="24" borderId="0" applyNumberFormat="0" applyBorder="0" applyAlignment="0" applyProtection="0"/>
    <xf numFmtId="0" fontId="60" fillId="28" borderId="0" applyNumberFormat="0" applyBorder="0" applyAlignment="0" applyProtection="0"/>
    <xf numFmtId="0" fontId="60" fillId="32"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9" fillId="42" borderId="54" applyNumberFormat="0" applyAlignment="0" applyProtection="0"/>
    <xf numFmtId="0" fontId="60" fillId="40" borderId="0" applyNumberFormat="0" applyBorder="0" applyAlignment="0" applyProtection="0"/>
    <xf numFmtId="0" fontId="60" fillId="40" borderId="0" applyNumberFormat="0" applyBorder="0" applyAlignment="0" applyProtection="0"/>
    <xf numFmtId="0" fontId="69" fillId="42" borderId="54" applyNumberFormat="0" applyAlignment="0" applyProtection="0"/>
    <xf numFmtId="0" fontId="60" fillId="27" borderId="0" applyNumberFormat="0" applyBorder="0" applyAlignment="0" applyProtection="0"/>
    <xf numFmtId="0" fontId="60" fillId="36" borderId="0" applyNumberFormat="0" applyBorder="0" applyAlignment="0" applyProtection="0"/>
    <xf numFmtId="0" fontId="60" fillId="32" borderId="0" applyNumberFormat="0" applyBorder="0" applyAlignment="0" applyProtection="0"/>
    <xf numFmtId="0" fontId="60" fillId="28" borderId="0" applyNumberFormat="0" applyBorder="0" applyAlignment="0" applyProtection="0"/>
    <xf numFmtId="0" fontId="60" fillId="24" borderId="0" applyNumberFormat="0" applyBorder="0" applyAlignment="0" applyProtection="0"/>
    <xf numFmtId="0" fontId="5" fillId="16" borderId="0"/>
    <xf numFmtId="0" fontId="5" fillId="16" borderId="0"/>
    <xf numFmtId="0" fontId="60" fillId="24" borderId="0" applyNumberFormat="0" applyBorder="0" applyAlignment="0" applyProtection="0"/>
    <xf numFmtId="0" fontId="60" fillId="28" borderId="0" applyNumberFormat="0" applyBorder="0" applyAlignment="0" applyProtection="0"/>
    <xf numFmtId="0" fontId="60" fillId="32"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9" fillId="42" borderId="54" applyNumberFormat="0" applyAlignment="0" applyProtection="0"/>
    <xf numFmtId="0" fontId="52" fillId="16" borderId="0"/>
    <xf numFmtId="0" fontId="60" fillId="24" borderId="0" applyNumberFormat="0" applyBorder="0" applyAlignment="0" applyProtection="0"/>
    <xf numFmtId="0" fontId="60" fillId="28" borderId="0" applyNumberFormat="0" applyBorder="0" applyAlignment="0" applyProtection="0"/>
    <xf numFmtId="0" fontId="60" fillId="32"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9" fillId="42" borderId="54" applyNumberFormat="0" applyAlignment="0" applyProtection="0"/>
    <xf numFmtId="0" fontId="5" fillId="16" borderId="0"/>
    <xf numFmtId="0" fontId="60" fillId="24" borderId="0" applyNumberFormat="0" applyBorder="0" applyAlignment="0" applyProtection="0"/>
    <xf numFmtId="0" fontId="60" fillId="28" borderId="0" applyNumberFormat="0" applyBorder="0" applyAlignment="0" applyProtection="0"/>
    <xf numFmtId="0" fontId="60" fillId="32"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9" fillId="42" borderId="54" applyNumberFormat="0" applyAlignment="0" applyProtection="0"/>
    <xf numFmtId="0" fontId="5" fillId="16" borderId="0"/>
    <xf numFmtId="0" fontId="60" fillId="24" borderId="0" applyNumberFormat="0" applyBorder="0" applyAlignment="0" applyProtection="0"/>
    <xf numFmtId="0" fontId="60" fillId="28" borderId="0" applyNumberFormat="0" applyBorder="0" applyAlignment="0" applyProtection="0"/>
    <xf numFmtId="0" fontId="60" fillId="32"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9" fillId="42" borderId="54" applyNumberFormat="0" applyAlignment="0" applyProtection="0"/>
    <xf numFmtId="0" fontId="5" fillId="16" borderId="0"/>
    <xf numFmtId="0" fontId="60" fillId="24" borderId="0" applyNumberFormat="0" applyBorder="0" applyAlignment="0" applyProtection="0"/>
    <xf numFmtId="0" fontId="60" fillId="28" borderId="0" applyNumberFormat="0" applyBorder="0" applyAlignment="0" applyProtection="0"/>
    <xf numFmtId="0" fontId="60" fillId="32"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9" fillId="42" borderId="54" applyNumberFormat="0" applyAlignment="0" applyProtection="0"/>
    <xf numFmtId="0" fontId="5" fillId="16" borderId="0"/>
    <xf numFmtId="0" fontId="60" fillId="24" borderId="0" applyNumberFormat="0" applyBorder="0" applyAlignment="0" applyProtection="0"/>
    <xf numFmtId="0" fontId="60" fillId="28" borderId="0" applyNumberFormat="0" applyBorder="0" applyAlignment="0" applyProtection="0"/>
    <xf numFmtId="0" fontId="60" fillId="32"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1" fillId="0" borderId="0"/>
    <xf numFmtId="0" fontId="4" fillId="0" borderId="0"/>
    <xf numFmtId="0" fontId="69" fillId="42" borderId="54" applyNumberFormat="0" applyAlignment="0" applyProtection="0"/>
    <xf numFmtId="0" fontId="69" fillId="42" borderId="54" applyNumberFormat="0" applyAlignment="0" applyProtection="0"/>
    <xf numFmtId="0" fontId="5" fillId="16" borderId="0"/>
    <xf numFmtId="0" fontId="60" fillId="40" borderId="0" applyNumberFormat="0" applyBorder="0" applyAlignment="0" applyProtection="0"/>
    <xf numFmtId="0" fontId="60" fillId="27" borderId="0" applyNumberFormat="0" applyBorder="0" applyAlignment="0" applyProtection="0"/>
    <xf numFmtId="0" fontId="60" fillId="28" borderId="0" applyNumberFormat="0" applyBorder="0" applyAlignment="0" applyProtection="0"/>
    <xf numFmtId="0" fontId="60" fillId="36" borderId="0" applyNumberFormat="0" applyBorder="0" applyAlignment="0" applyProtection="0"/>
    <xf numFmtId="0" fontId="60" fillId="32" borderId="0" applyNumberFormat="0" applyBorder="0" applyAlignment="0" applyProtection="0"/>
    <xf numFmtId="0" fontId="60" fillId="32" borderId="0" applyNumberFormat="0" applyBorder="0" applyAlignment="0" applyProtection="0"/>
    <xf numFmtId="0" fontId="60" fillId="28" borderId="0" applyNumberFormat="0" applyBorder="0" applyAlignment="0" applyProtection="0"/>
    <xf numFmtId="0" fontId="60" fillId="24" borderId="0" applyNumberFormat="0" applyBorder="0" applyAlignment="0" applyProtection="0"/>
    <xf numFmtId="0" fontId="5" fillId="16" borderId="0"/>
    <xf numFmtId="0" fontId="60" fillId="24"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9" fillId="42" borderId="54" applyNumberFormat="0" applyAlignment="0" applyProtection="0"/>
    <xf numFmtId="0" fontId="5" fillId="16" borderId="0"/>
    <xf numFmtId="0" fontId="60" fillId="24" borderId="0" applyNumberFormat="0" applyBorder="0" applyAlignment="0" applyProtection="0"/>
    <xf numFmtId="0" fontId="60" fillId="28" borderId="0" applyNumberFormat="0" applyBorder="0" applyAlignment="0" applyProtection="0"/>
    <xf numFmtId="0" fontId="60" fillId="32"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9" fillId="42" borderId="54" applyNumberFormat="0" applyAlignment="0" applyProtection="0"/>
    <xf numFmtId="0" fontId="1" fillId="0" borderId="0"/>
    <xf numFmtId="0" fontId="1" fillId="0" borderId="0"/>
    <xf numFmtId="0" fontId="1" fillId="0" borderId="0"/>
    <xf numFmtId="0" fontId="5" fillId="16" borderId="0"/>
    <xf numFmtId="0" fontId="60" fillId="24" borderId="0" applyNumberFormat="0" applyBorder="0" applyAlignment="0" applyProtection="0"/>
    <xf numFmtId="0" fontId="60" fillId="28" borderId="0" applyNumberFormat="0" applyBorder="0" applyAlignment="0" applyProtection="0"/>
    <xf numFmtId="0" fontId="60" fillId="32"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9" fillId="42" borderId="54" applyNumberFormat="0" applyAlignment="0" applyProtection="0"/>
    <xf numFmtId="0" fontId="5" fillId="16" borderId="0"/>
    <xf numFmtId="0" fontId="60" fillId="24" borderId="0" applyNumberFormat="0" applyBorder="0" applyAlignment="0" applyProtection="0"/>
    <xf numFmtId="0" fontId="60" fillId="28" borderId="0" applyNumberFormat="0" applyBorder="0" applyAlignment="0" applyProtection="0"/>
    <xf numFmtId="0" fontId="60" fillId="32"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9" fillId="42" borderId="54" applyNumberFormat="0" applyAlignment="0" applyProtection="0"/>
    <xf numFmtId="0" fontId="69" fillId="42" borderId="54" applyNumberFormat="0" applyAlignment="0" applyProtection="0"/>
    <xf numFmtId="0" fontId="60" fillId="40" borderId="0" applyNumberFormat="0" applyBorder="0" applyAlignment="0" applyProtection="0"/>
    <xf numFmtId="0" fontId="60" fillId="27" borderId="0" applyNumberFormat="0" applyBorder="0" applyAlignment="0" applyProtection="0"/>
    <xf numFmtId="0" fontId="60" fillId="36" borderId="0" applyNumberFormat="0" applyBorder="0" applyAlignment="0" applyProtection="0"/>
    <xf numFmtId="0" fontId="60" fillId="32" borderId="0" applyNumberFormat="0" applyBorder="0" applyAlignment="0" applyProtection="0"/>
    <xf numFmtId="0" fontId="60" fillId="28" borderId="0" applyNumberFormat="0" applyBorder="0" applyAlignment="0" applyProtection="0"/>
    <xf numFmtId="0" fontId="60" fillId="24" borderId="0" applyNumberFormat="0" applyBorder="0" applyAlignment="0" applyProtection="0"/>
    <xf numFmtId="0" fontId="5" fillId="16" borderId="0"/>
    <xf numFmtId="0" fontId="5" fillId="16" borderId="0"/>
    <xf numFmtId="0" fontId="60" fillId="24" borderId="0" applyNumberFormat="0" applyBorder="0" applyAlignment="0" applyProtection="0"/>
    <xf numFmtId="0" fontId="60" fillId="28" borderId="0" applyNumberFormat="0" applyBorder="0" applyAlignment="0" applyProtection="0"/>
    <xf numFmtId="0" fontId="60" fillId="32"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9" fillId="42" borderId="54" applyNumberFormat="0" applyAlignment="0" applyProtection="0"/>
    <xf numFmtId="0" fontId="5" fillId="16" borderId="0"/>
    <xf numFmtId="0" fontId="60" fillId="24" borderId="0" applyNumberFormat="0" applyBorder="0" applyAlignment="0" applyProtection="0"/>
    <xf numFmtId="0" fontId="60" fillId="28" borderId="0" applyNumberFormat="0" applyBorder="0" applyAlignment="0" applyProtection="0"/>
    <xf numFmtId="0" fontId="60" fillId="32"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9" fillId="42" borderId="54" applyNumberFormat="0" applyAlignment="0" applyProtection="0"/>
    <xf numFmtId="0" fontId="1" fillId="0" borderId="0"/>
    <xf numFmtId="0" fontId="5" fillId="16" borderId="0"/>
    <xf numFmtId="0" fontId="60" fillId="24" borderId="0" applyNumberFormat="0" applyBorder="0" applyAlignment="0" applyProtection="0"/>
    <xf numFmtId="0" fontId="60" fillId="28" borderId="0" applyNumberFormat="0" applyBorder="0" applyAlignment="0" applyProtection="0"/>
    <xf numFmtId="0" fontId="60" fillId="32"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9" fillId="42" borderId="54" applyNumberFormat="0" applyAlignment="0" applyProtection="0"/>
    <xf numFmtId="0" fontId="5" fillId="16" borderId="0"/>
    <xf numFmtId="0" fontId="60" fillId="24" borderId="0" applyNumberFormat="0" applyBorder="0" applyAlignment="0" applyProtection="0"/>
    <xf numFmtId="0" fontId="60" fillId="28" borderId="0" applyNumberFormat="0" applyBorder="0" applyAlignment="0" applyProtection="0"/>
    <xf numFmtId="0" fontId="60" fillId="32"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9" fillId="42" borderId="54" applyNumberFormat="0" applyAlignment="0" applyProtection="0"/>
    <xf numFmtId="0" fontId="1" fillId="0" borderId="0"/>
    <xf numFmtId="0" fontId="1" fillId="0" borderId="0"/>
    <xf numFmtId="0" fontId="52" fillId="16" borderId="0"/>
    <xf numFmtId="0" fontId="1" fillId="0" borderId="0"/>
    <xf numFmtId="0" fontId="1" fillId="0" borderId="0"/>
    <xf numFmtId="0" fontId="1" fillId="0" borderId="0"/>
    <xf numFmtId="0" fontId="1" fillId="0" borderId="0"/>
    <xf numFmtId="0" fontId="97" fillId="0" borderId="0" applyNumberFormat="0" applyBorder="0" applyProtection="0"/>
    <xf numFmtId="0" fontId="96" fillId="0" borderId="0"/>
    <xf numFmtId="0" fontId="1" fillId="0" borderId="0"/>
    <xf numFmtId="0" fontId="25" fillId="0" borderId="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9" fontId="25" fillId="0" borderId="0" applyFont="0" applyFill="0" applyBorder="0" applyAlignment="0" applyProtection="0"/>
    <xf numFmtId="0" fontId="25" fillId="0" borderId="0"/>
    <xf numFmtId="164" fontId="56" fillId="0" borderId="0" applyFont="0" applyFill="0" applyBorder="0" applyAlignment="0" applyProtection="0"/>
    <xf numFmtId="9" fontId="25"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9" fontId="25"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164" fontId="1" fillId="0" borderId="0" applyFont="0" applyFill="0" applyBorder="0" applyAlignment="0" applyProtection="0"/>
    <xf numFmtId="0" fontId="1" fillId="0" borderId="0"/>
    <xf numFmtId="9" fontId="25" fillId="0" borderId="0" applyFont="0" applyFill="0" applyBorder="0" applyAlignment="0" applyProtection="0"/>
    <xf numFmtId="0" fontId="1" fillId="0" borderId="0"/>
    <xf numFmtId="0" fontId="25" fillId="0" borderId="0"/>
    <xf numFmtId="9" fontId="25"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164" fontId="1" fillId="0" borderId="0" applyFont="0" applyFill="0" applyBorder="0" applyAlignment="0" applyProtection="0"/>
    <xf numFmtId="9" fontId="25" fillId="0" borderId="0" applyFont="0" applyFill="0" applyBorder="0" applyAlignment="0" applyProtection="0"/>
    <xf numFmtId="0" fontId="1" fillId="0" borderId="0"/>
    <xf numFmtId="9" fontId="25" fillId="0" borderId="0" applyFont="0" applyFill="0" applyBorder="0" applyAlignment="0" applyProtection="0"/>
    <xf numFmtId="0" fontId="25" fillId="0" borderId="0"/>
    <xf numFmtId="0" fontId="25" fillId="0" borderId="0"/>
    <xf numFmtId="9" fontId="25"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25" fillId="0" borderId="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9" fontId="25"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9" fontId="25" fillId="0" borderId="0" applyFont="0" applyFill="0" applyBorder="0" applyAlignment="0" applyProtection="0"/>
    <xf numFmtId="0" fontId="1" fillId="0" borderId="0"/>
    <xf numFmtId="0" fontId="52" fillId="16" borderId="0"/>
    <xf numFmtId="0" fontId="60" fillId="24" borderId="0" applyNumberFormat="0" applyBorder="0" applyAlignment="0" applyProtection="0"/>
    <xf numFmtId="0" fontId="60" fillId="28" borderId="0" applyNumberFormat="0" applyBorder="0" applyAlignment="0" applyProtection="0"/>
    <xf numFmtId="0" fontId="60" fillId="32"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2" fillId="41" borderId="0" applyNumberFormat="0" applyBorder="0" applyAlignment="0" applyProtection="0"/>
    <xf numFmtId="0" fontId="63" fillId="44" borderId="54" applyNumberFormat="0" applyAlignment="0" applyProtection="0"/>
    <xf numFmtId="0" fontId="64" fillId="36" borderId="55" applyNumberFormat="0" applyAlignment="0" applyProtection="0"/>
    <xf numFmtId="0" fontId="61" fillId="34" borderId="0" applyNumberFormat="0" applyBorder="0" applyAlignment="0" applyProtection="0"/>
    <xf numFmtId="0" fontId="66" fillId="0" borderId="56" applyNumberFormat="0" applyFill="0" applyAlignment="0" applyProtection="0"/>
    <xf numFmtId="0" fontId="67" fillId="0" borderId="57" applyNumberFormat="0" applyFill="0" applyAlignment="0" applyProtection="0"/>
    <xf numFmtId="0" fontId="68" fillId="0" borderId="58" applyNumberFormat="0" applyFill="0" applyAlignment="0" applyProtection="0"/>
    <xf numFmtId="0" fontId="68" fillId="0" borderId="0" applyNumberFormat="0" applyFill="0" applyBorder="0" applyAlignment="0" applyProtection="0"/>
    <xf numFmtId="0" fontId="69" fillId="42" borderId="54" applyNumberFormat="0" applyAlignment="0" applyProtection="0"/>
    <xf numFmtId="0" fontId="70" fillId="0" borderId="59" applyNumberFormat="0" applyFill="0" applyAlignment="0" applyProtection="0"/>
    <xf numFmtId="0" fontId="70" fillId="42" borderId="0" applyNumberFormat="0" applyBorder="0" applyAlignment="0" applyProtection="0"/>
    <xf numFmtId="0" fontId="52" fillId="41" borderId="54" applyNumberFormat="0" applyFont="0" applyAlignment="0" applyProtection="0"/>
    <xf numFmtId="0" fontId="71" fillId="44" borderId="60" applyNumberFormat="0" applyAlignment="0" applyProtection="0"/>
    <xf numFmtId="0" fontId="65" fillId="0" borderId="65" applyNumberFormat="0" applyFill="0" applyAlignment="0" applyProtection="0"/>
    <xf numFmtId="0" fontId="73" fillId="0" borderId="0" applyNumberForma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0" fontId="1" fillId="0" borderId="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25" fillId="0" borderId="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9"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4" fontId="1" fillId="0" borderId="0" applyFont="0" applyFill="0" applyBorder="0" applyAlignment="0" applyProtection="0"/>
    <xf numFmtId="0" fontId="1" fillId="0" borderId="0"/>
    <xf numFmtId="168" fontId="1" fillId="0" borderId="0" applyFont="0" applyFill="0" applyBorder="0" applyAlignment="0" applyProtection="0"/>
    <xf numFmtId="164"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4" fontId="1" fillId="0" borderId="0" applyFont="0" applyFill="0" applyBorder="0" applyAlignment="0" applyProtection="0"/>
    <xf numFmtId="0" fontId="1" fillId="0" borderId="0"/>
    <xf numFmtId="168"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4"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4"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4"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164" fontId="56"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0" fontId="1" fillId="0" borderId="0"/>
    <xf numFmtId="164" fontId="1" fillId="0" borderId="0" applyFont="0" applyFill="0" applyBorder="0" applyAlignment="0" applyProtection="0"/>
    <xf numFmtId="164" fontId="95" fillId="0" borderId="0" applyFont="0" applyFill="0" applyBorder="0" applyAlignment="0" applyProtection="0"/>
    <xf numFmtId="164" fontId="25"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164" fontId="56"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0" fontId="1" fillId="0" borderId="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5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0" fontId="4" fillId="0" borderId="0"/>
    <xf numFmtId="0" fontId="56" fillId="0" borderId="0"/>
    <xf numFmtId="0" fontId="1" fillId="0" borderId="0"/>
    <xf numFmtId="0" fontId="1" fillId="0" borderId="0"/>
    <xf numFmtId="0" fontId="1" fillId="0" borderId="0"/>
    <xf numFmtId="0" fontId="1" fillId="0" borderId="0"/>
    <xf numFmtId="0" fontId="1" fillId="0" borderId="0"/>
    <xf numFmtId="0" fontId="56" fillId="0" borderId="0"/>
    <xf numFmtId="0" fontId="56" fillId="0" borderId="0"/>
    <xf numFmtId="0" fontId="56" fillId="0" borderId="0"/>
    <xf numFmtId="0" fontId="60" fillId="24" borderId="0" applyNumberFormat="0" applyBorder="0" applyAlignment="0" applyProtection="0"/>
    <xf numFmtId="0" fontId="60" fillId="28" borderId="0" applyNumberFormat="0" applyBorder="0" applyAlignment="0" applyProtection="0"/>
    <xf numFmtId="0" fontId="60" fillId="32"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9" fillId="42" borderId="54" applyNumberFormat="0" applyAlignment="0" applyProtection="0"/>
    <xf numFmtId="0" fontId="60" fillId="36" borderId="0" applyNumberFormat="0" applyBorder="0" applyAlignment="0" applyProtection="0"/>
    <xf numFmtId="0" fontId="60" fillId="28" borderId="0" applyNumberFormat="0" applyBorder="0" applyAlignment="0" applyProtection="0"/>
    <xf numFmtId="0" fontId="69" fillId="42" borderId="54" applyNumberFormat="0" applyAlignment="0" applyProtection="0"/>
    <xf numFmtId="0" fontId="60" fillId="40" borderId="0" applyNumberFormat="0" applyBorder="0" applyAlignment="0" applyProtection="0"/>
    <xf numFmtId="0" fontId="60" fillId="27" borderId="0" applyNumberFormat="0" applyBorder="0" applyAlignment="0" applyProtection="0"/>
    <xf numFmtId="0" fontId="5" fillId="16" borderId="0"/>
    <xf numFmtId="0" fontId="60" fillId="32" borderId="0" applyNumberFormat="0" applyBorder="0" applyAlignment="0" applyProtection="0"/>
    <xf numFmtId="0" fontId="60" fillId="24" borderId="0" applyNumberFormat="0" applyBorder="0" applyAlignment="0" applyProtection="0"/>
    <xf numFmtId="0" fontId="56" fillId="0" borderId="0"/>
    <xf numFmtId="0" fontId="1" fillId="0" borderId="0"/>
    <xf numFmtId="0" fontId="56" fillId="0" borderId="0"/>
    <xf numFmtId="0" fontId="56" fillId="0" borderId="0"/>
    <xf numFmtId="0" fontId="60" fillId="28" borderId="0" applyNumberFormat="0" applyBorder="0" applyAlignment="0" applyProtection="0"/>
    <xf numFmtId="0" fontId="60" fillId="32"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9" fillId="42" borderId="54" applyNumberFormat="0" applyAlignment="0" applyProtection="0"/>
    <xf numFmtId="4" fontId="89" fillId="66" borderId="61" applyNumberFormat="0" applyProtection="0">
      <alignment horizontal="right" vertical="center"/>
    </xf>
    <xf numFmtId="0" fontId="60" fillId="40" borderId="0" applyNumberFormat="0" applyBorder="0" applyAlignment="0" applyProtection="0"/>
    <xf numFmtId="0" fontId="60" fillId="27"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60" fillId="24"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9" fillId="42" borderId="54" applyNumberFormat="0" applyAlignment="0" applyProtection="0"/>
    <xf numFmtId="0" fontId="60" fillId="36" borderId="0" applyNumberFormat="0" applyBorder="0" applyAlignment="0" applyProtection="0"/>
    <xf numFmtId="0" fontId="60" fillId="32" borderId="0" applyNumberFormat="0" applyBorder="0" applyAlignment="0" applyProtection="0"/>
    <xf numFmtId="0" fontId="51" fillId="16" borderId="0"/>
    <xf numFmtId="0" fontId="60" fillId="24" borderId="0" applyNumberFormat="0" applyBorder="0" applyAlignment="0" applyProtection="0"/>
    <xf numFmtId="0" fontId="60" fillId="27" borderId="0" applyNumberFormat="0" applyBorder="0" applyAlignment="0" applyProtection="0"/>
    <xf numFmtId="0" fontId="60" fillId="40" borderId="0" applyNumberFormat="0" applyBorder="0" applyAlignment="0" applyProtection="0"/>
    <xf numFmtId="0" fontId="1" fillId="0" borderId="0"/>
    <xf numFmtId="0" fontId="60" fillId="28" borderId="0" applyNumberFormat="0" applyBorder="0" applyAlignment="0" applyProtection="0"/>
    <xf numFmtId="0" fontId="60" fillId="40" borderId="0" applyNumberFormat="0" applyBorder="0" applyAlignment="0" applyProtection="0"/>
    <xf numFmtId="0" fontId="51" fillId="16" borderId="0"/>
    <xf numFmtId="0" fontId="60" fillId="40" borderId="0" applyNumberFormat="0" applyBorder="0" applyAlignment="0" applyProtection="0"/>
    <xf numFmtId="0" fontId="69" fillId="42" borderId="54" applyNumberFormat="0" applyAlignment="0" applyProtection="0"/>
    <xf numFmtId="0" fontId="1" fillId="0" borderId="0"/>
    <xf numFmtId="4" fontId="87" fillId="48" borderId="61" applyNumberFormat="0" applyProtection="0">
      <alignment horizontal="left" vertical="center" indent="1"/>
    </xf>
    <xf numFmtId="0" fontId="60" fillId="27" borderId="0" applyNumberFormat="0" applyBorder="0" applyAlignment="0" applyProtection="0"/>
    <xf numFmtId="0" fontId="60" fillId="36" borderId="0" applyNumberFormat="0" applyBorder="0" applyAlignment="0" applyProtection="0"/>
    <xf numFmtId="0" fontId="60" fillId="36" borderId="0" applyNumberFormat="0" applyBorder="0" applyAlignment="0" applyProtection="0"/>
    <xf numFmtId="4" fontId="89" fillId="19" borderId="61" applyNumberFormat="0" applyProtection="0">
      <alignment horizontal="right" vertical="center"/>
    </xf>
    <xf numFmtId="9" fontId="5" fillId="0" borderId="0" applyFont="0" applyFill="0" applyBorder="0" applyAlignment="0" applyProtection="0"/>
    <xf numFmtId="0" fontId="1" fillId="0" borderId="0"/>
    <xf numFmtId="0" fontId="1" fillId="0" borderId="0"/>
    <xf numFmtId="0" fontId="1" fillId="0" borderId="0"/>
    <xf numFmtId="0" fontId="4" fillId="22" borderId="61" applyNumberFormat="0" applyProtection="0">
      <alignment horizontal="left" vertical="center" indent="1"/>
    </xf>
    <xf numFmtId="0" fontId="1" fillId="0" borderId="0"/>
    <xf numFmtId="0" fontId="60" fillId="32" borderId="0" applyNumberFormat="0" applyBorder="0" applyAlignment="0" applyProtection="0"/>
    <xf numFmtId="0" fontId="60" fillId="24" borderId="0" applyNumberFormat="0" applyBorder="0" applyAlignment="0" applyProtection="0"/>
    <xf numFmtId="9" fontId="5" fillId="0" borderId="0" applyFont="0" applyFill="0" applyBorder="0" applyAlignment="0" applyProtection="0"/>
    <xf numFmtId="0" fontId="1" fillId="0" borderId="0"/>
    <xf numFmtId="0" fontId="60" fillId="28" borderId="0" applyNumberFormat="0" applyBorder="0" applyAlignment="0" applyProtection="0"/>
    <xf numFmtId="0" fontId="1" fillId="0" borderId="0"/>
    <xf numFmtId="0" fontId="60" fillId="24" borderId="0" applyNumberFormat="0" applyBorder="0" applyAlignment="0" applyProtection="0"/>
    <xf numFmtId="4" fontId="89" fillId="56" borderId="61" applyNumberFormat="0" applyProtection="0">
      <alignment horizontal="right" vertical="center"/>
    </xf>
    <xf numFmtId="0" fontId="52" fillId="16" borderId="0"/>
    <xf numFmtId="4" fontId="52" fillId="0" borderId="54" applyNumberFormat="0" applyProtection="0">
      <alignment horizontal="right" vertical="center"/>
    </xf>
    <xf numFmtId="0" fontId="52" fillId="16" borderId="0"/>
    <xf numFmtId="0" fontId="1" fillId="0" borderId="0"/>
    <xf numFmtId="0" fontId="69" fillId="42" borderId="54" applyNumberFormat="0" applyAlignment="0" applyProtection="0"/>
    <xf numFmtId="0" fontId="1" fillId="0" borderId="0"/>
    <xf numFmtId="0" fontId="60" fillId="27" borderId="0" applyNumberFormat="0" applyBorder="0" applyAlignment="0" applyProtection="0"/>
    <xf numFmtId="0" fontId="4" fillId="17" borderId="61" applyNumberFormat="0" applyProtection="0">
      <alignment horizontal="left" vertical="center" indent="1"/>
    </xf>
    <xf numFmtId="0" fontId="69" fillId="42" borderId="54" applyNumberFormat="0" applyAlignment="0" applyProtection="0"/>
    <xf numFmtId="0" fontId="1" fillId="0" borderId="0"/>
    <xf numFmtId="4" fontId="89" fillId="21" borderId="61" applyNumberFormat="0" applyProtection="0">
      <alignment horizontal="right" vertical="center"/>
    </xf>
    <xf numFmtId="0" fontId="1" fillId="0" borderId="0"/>
    <xf numFmtId="0" fontId="69" fillId="42" borderId="54" applyNumberFormat="0" applyAlignment="0" applyProtection="0"/>
    <xf numFmtId="0" fontId="60" fillId="40" borderId="0" applyNumberFormat="0" applyBorder="0" applyAlignment="0" applyProtection="0"/>
    <xf numFmtId="169" fontId="75" fillId="0" borderId="0" applyFont="0" applyFill="0" applyBorder="0" applyAlignment="0" applyProtection="0"/>
    <xf numFmtId="0" fontId="60" fillId="27" borderId="0" applyNumberFormat="0" applyBorder="0" applyAlignment="0" applyProtection="0"/>
    <xf numFmtId="0" fontId="60" fillId="28" borderId="0" applyNumberFormat="0" applyBorder="0" applyAlignment="0" applyProtection="0"/>
    <xf numFmtId="0" fontId="60" fillId="28" borderId="0" applyNumberFormat="0" applyBorder="0" applyAlignment="0" applyProtection="0"/>
    <xf numFmtId="0" fontId="1" fillId="0" borderId="0"/>
    <xf numFmtId="0" fontId="60" fillId="36" borderId="0" applyNumberFormat="0" applyBorder="0" applyAlignment="0" applyProtection="0"/>
    <xf numFmtId="0" fontId="52" fillId="16" borderId="0"/>
    <xf numFmtId="0" fontId="1" fillId="0" borderId="0"/>
    <xf numFmtId="0" fontId="1" fillId="0" borderId="0"/>
    <xf numFmtId="0" fontId="60" fillId="36" borderId="0" applyNumberFormat="0" applyBorder="0" applyAlignment="0" applyProtection="0"/>
    <xf numFmtId="0" fontId="1" fillId="0" borderId="0"/>
    <xf numFmtId="9" fontId="5" fillId="0" borderId="0" applyFont="0" applyFill="0" applyBorder="0" applyAlignment="0" applyProtection="0"/>
    <xf numFmtId="0" fontId="60" fillId="28" borderId="0" applyNumberFormat="0" applyBorder="0" applyAlignment="0" applyProtection="0"/>
    <xf numFmtId="0" fontId="75" fillId="0" borderId="0"/>
    <xf numFmtId="0" fontId="60" fillId="32" borderId="0" applyNumberFormat="0" applyBorder="0" applyAlignment="0" applyProtection="0"/>
    <xf numFmtId="0" fontId="1" fillId="0" borderId="0"/>
    <xf numFmtId="0" fontId="60" fillId="27" borderId="0" applyNumberFormat="0" applyBorder="0" applyAlignment="0" applyProtection="0"/>
    <xf numFmtId="4" fontId="87" fillId="48" borderId="61" applyNumberFormat="0" applyProtection="0">
      <alignment vertical="center"/>
    </xf>
    <xf numFmtId="0" fontId="69" fillId="42" borderId="54" applyNumberFormat="0" applyAlignment="0" applyProtection="0"/>
    <xf numFmtId="0" fontId="69" fillId="42" borderId="54" applyNumberFormat="0" applyAlignment="0" applyProtection="0"/>
    <xf numFmtId="0" fontId="4" fillId="19" borderId="61" applyNumberFormat="0" applyProtection="0">
      <alignment horizontal="left" vertical="center" indent="1"/>
    </xf>
    <xf numFmtId="0" fontId="1" fillId="0" borderId="0"/>
    <xf numFmtId="0" fontId="60" fillId="36" borderId="0" applyNumberFormat="0" applyBorder="0" applyAlignment="0" applyProtection="0"/>
    <xf numFmtId="4" fontId="87" fillId="57" borderId="73" applyNumberFormat="0" applyProtection="0">
      <alignment horizontal="left" vertical="center" indent="1"/>
    </xf>
    <xf numFmtId="0" fontId="1" fillId="0" borderId="0"/>
    <xf numFmtId="0" fontId="60" fillId="28" borderId="0" applyNumberFormat="0" applyBorder="0" applyAlignment="0" applyProtection="0"/>
    <xf numFmtId="0" fontId="51" fillId="16" borderId="0"/>
    <xf numFmtId="0" fontId="1" fillId="0" borderId="0"/>
    <xf numFmtId="0" fontId="60" fillId="32" borderId="0" applyNumberFormat="0" applyBorder="0" applyAlignment="0" applyProtection="0"/>
    <xf numFmtId="4" fontId="89" fillId="55" borderId="61" applyNumberFormat="0" applyProtection="0">
      <alignment horizontal="right" vertical="center"/>
    </xf>
    <xf numFmtId="0" fontId="52" fillId="16" borderId="0"/>
    <xf numFmtId="0" fontId="4" fillId="59" borderId="61" applyNumberFormat="0" applyProtection="0">
      <alignment horizontal="left" vertical="center" indent="1"/>
    </xf>
    <xf numFmtId="0" fontId="51" fillId="16" borderId="0"/>
    <xf numFmtId="0" fontId="51" fillId="16" borderId="0"/>
    <xf numFmtId="0" fontId="60" fillId="32" borderId="0" applyNumberFormat="0" applyBorder="0" applyAlignment="0" applyProtection="0"/>
    <xf numFmtId="0" fontId="1" fillId="0" borderId="0"/>
    <xf numFmtId="0" fontId="69" fillId="42" borderId="54" applyNumberFormat="0" applyAlignment="0" applyProtection="0"/>
    <xf numFmtId="0" fontId="60" fillId="28" borderId="0" applyNumberFormat="0" applyBorder="0" applyAlignment="0" applyProtection="0"/>
    <xf numFmtId="0" fontId="1" fillId="0" borderId="0"/>
    <xf numFmtId="0" fontId="4" fillId="0" borderId="0"/>
    <xf numFmtId="0" fontId="60" fillId="40" borderId="0" applyNumberFormat="0" applyBorder="0" applyAlignment="0" applyProtection="0"/>
    <xf numFmtId="0" fontId="1" fillId="0" borderId="0"/>
    <xf numFmtId="0" fontId="69" fillId="42" borderId="54" applyNumberFormat="0" applyAlignment="0" applyProtection="0"/>
    <xf numFmtId="4" fontId="89" fillId="17" borderId="61" applyNumberFormat="0" applyProtection="0">
      <alignment horizontal="left" vertical="center" indent="1"/>
    </xf>
    <xf numFmtId="0" fontId="4" fillId="0" borderId="0"/>
    <xf numFmtId="4" fontId="9" fillId="19" borderId="0" applyNumberFormat="0" applyProtection="0">
      <alignment horizontal="left" vertical="center" indent="1"/>
    </xf>
    <xf numFmtId="0" fontId="60" fillId="32" borderId="0" applyNumberFormat="0" applyBorder="0" applyAlignment="0" applyProtection="0"/>
    <xf numFmtId="0" fontId="60" fillId="32" borderId="0" applyNumberFormat="0" applyBorder="0" applyAlignment="0" applyProtection="0"/>
    <xf numFmtId="0" fontId="1" fillId="0" borderId="0"/>
    <xf numFmtId="0" fontId="60" fillId="27" borderId="0" applyNumberFormat="0" applyBorder="0" applyAlignment="0" applyProtection="0"/>
    <xf numFmtId="4" fontId="89" fillId="18" borderId="61" applyNumberFormat="0" applyProtection="0">
      <alignment horizontal="right" vertical="center"/>
    </xf>
    <xf numFmtId="0" fontId="60" fillId="32" borderId="0" applyNumberFormat="0" applyBorder="0" applyAlignment="0" applyProtection="0"/>
    <xf numFmtId="0" fontId="60" fillId="24" borderId="0" applyNumberFormat="0" applyBorder="0" applyAlignment="0" applyProtection="0"/>
    <xf numFmtId="0" fontId="1" fillId="0" borderId="0"/>
    <xf numFmtId="9" fontId="56" fillId="0" borderId="0" applyFont="0" applyFill="0" applyBorder="0" applyAlignment="0" applyProtection="0"/>
    <xf numFmtId="0" fontId="1" fillId="0" borderId="0"/>
    <xf numFmtId="0" fontId="1" fillId="0" borderId="0"/>
    <xf numFmtId="0" fontId="1" fillId="0" borderId="0"/>
    <xf numFmtId="4" fontId="89" fillId="61" borderId="61" applyNumberFormat="0" applyProtection="0">
      <alignment horizontal="left" vertical="center" indent="1"/>
    </xf>
    <xf numFmtId="4" fontId="91" fillId="19" borderId="61" applyNumberFormat="0" applyProtection="0">
      <alignment horizontal="right" vertical="center"/>
    </xf>
    <xf numFmtId="0" fontId="1" fillId="0" borderId="0"/>
    <xf numFmtId="0" fontId="60" fillId="24" borderId="0" applyNumberFormat="0" applyBorder="0" applyAlignment="0" applyProtection="0"/>
    <xf numFmtId="0" fontId="60" fillId="28" borderId="0" applyNumberFormat="0" applyBorder="0" applyAlignment="0" applyProtection="0"/>
    <xf numFmtId="4" fontId="89" fillId="53" borderId="61" applyNumberFormat="0" applyProtection="0">
      <alignment horizontal="right" vertical="center"/>
    </xf>
    <xf numFmtId="0" fontId="60" fillId="36" borderId="0" applyNumberFormat="0" applyBorder="0" applyAlignment="0" applyProtection="0"/>
    <xf numFmtId="0" fontId="1" fillId="0" borderId="0"/>
    <xf numFmtId="0" fontId="60" fillId="28" borderId="0" applyNumberFormat="0" applyBorder="0" applyAlignment="0" applyProtection="0"/>
    <xf numFmtId="4" fontId="89" fillId="19" borderId="0" applyNumberFormat="0" applyProtection="0">
      <alignment horizontal="left" vertical="center" indent="1"/>
    </xf>
    <xf numFmtId="0" fontId="60" fillId="32" borderId="0" applyNumberFormat="0" applyBorder="0" applyAlignment="0" applyProtection="0"/>
    <xf numFmtId="4" fontId="89" fillId="51" borderId="61" applyNumberFormat="0" applyProtection="0">
      <alignment horizontal="right" vertical="center"/>
    </xf>
    <xf numFmtId="0" fontId="1" fillId="0" borderId="0"/>
    <xf numFmtId="0" fontId="60" fillId="40" borderId="0" applyNumberFormat="0" applyBorder="0" applyAlignment="0" applyProtection="0"/>
    <xf numFmtId="0" fontId="60" fillId="40" borderId="0" applyNumberFormat="0" applyBorder="0" applyAlignment="0" applyProtection="0"/>
    <xf numFmtId="0" fontId="60" fillId="28" borderId="0" applyNumberFormat="0" applyBorder="0" applyAlignment="0" applyProtection="0"/>
    <xf numFmtId="4" fontId="89" fillId="23" borderId="61" applyNumberFormat="0" applyProtection="0">
      <alignment horizontal="right" vertical="center"/>
    </xf>
    <xf numFmtId="0" fontId="1" fillId="0" borderId="0"/>
    <xf numFmtId="0" fontId="60" fillId="32" borderId="0" applyNumberFormat="0" applyBorder="0" applyAlignment="0" applyProtection="0"/>
    <xf numFmtId="0" fontId="60" fillId="32" borderId="0" applyNumberFormat="0" applyBorder="0" applyAlignment="0" applyProtection="0"/>
    <xf numFmtId="0" fontId="52" fillId="16" borderId="0"/>
    <xf numFmtId="0" fontId="1" fillId="0" borderId="0"/>
    <xf numFmtId="0" fontId="60" fillId="40" borderId="0" applyNumberFormat="0" applyBorder="0" applyAlignment="0" applyProtection="0"/>
    <xf numFmtId="0" fontId="69" fillId="42" borderId="54" applyNumberFormat="0" applyAlignment="0" applyProtection="0"/>
    <xf numFmtId="0" fontId="9" fillId="0" borderId="0">
      <alignment vertical="top"/>
    </xf>
    <xf numFmtId="0" fontId="60" fillId="36" borderId="0" applyNumberFormat="0" applyBorder="0" applyAlignment="0" applyProtection="0"/>
    <xf numFmtId="0" fontId="51" fillId="16" borderId="0"/>
    <xf numFmtId="0" fontId="60" fillId="24" borderId="0" applyNumberFormat="0" applyBorder="0" applyAlignment="0" applyProtection="0"/>
    <xf numFmtId="0" fontId="1" fillId="0" borderId="0"/>
    <xf numFmtId="0" fontId="1" fillId="0" borderId="0"/>
    <xf numFmtId="0" fontId="60" fillId="27" borderId="0" applyNumberFormat="0" applyBorder="0" applyAlignment="0" applyProtection="0"/>
    <xf numFmtId="4" fontId="88" fillId="48" borderId="61" applyNumberFormat="0" applyProtection="0">
      <alignment vertical="center"/>
    </xf>
    <xf numFmtId="0" fontId="1" fillId="0" borderId="0"/>
    <xf numFmtId="0" fontId="1" fillId="0" borderId="0"/>
    <xf numFmtId="0" fontId="52" fillId="16" borderId="0"/>
    <xf numFmtId="0" fontId="79" fillId="0" borderId="0"/>
    <xf numFmtId="4" fontId="87" fillId="17" borderId="0" applyNumberFormat="0" applyProtection="0">
      <alignment horizontal="left" vertical="center" indent="1"/>
    </xf>
    <xf numFmtId="0" fontId="1" fillId="0" borderId="0"/>
    <xf numFmtId="0" fontId="60" fillId="24" borderId="0" applyNumberFormat="0" applyBorder="0" applyAlignment="0" applyProtection="0"/>
    <xf numFmtId="0" fontId="60" fillId="24" borderId="0" applyNumberFormat="0" applyBorder="0" applyAlignment="0" applyProtection="0"/>
    <xf numFmtId="0" fontId="1" fillId="0" borderId="0"/>
    <xf numFmtId="0" fontId="60" fillId="24" borderId="0" applyNumberFormat="0" applyBorder="0" applyAlignment="0" applyProtection="0"/>
    <xf numFmtId="4" fontId="89" fillId="54" borderId="61" applyNumberFormat="0" applyProtection="0">
      <alignment horizontal="right" vertical="center"/>
    </xf>
    <xf numFmtId="0" fontId="60" fillId="36" borderId="0" applyNumberFormat="0" applyBorder="0" applyAlignment="0" applyProtection="0"/>
    <xf numFmtId="0" fontId="60" fillId="36" borderId="0" applyNumberFormat="0" applyBorder="0" applyAlignment="0" applyProtection="0"/>
    <xf numFmtId="0" fontId="60" fillId="27" borderId="0" applyNumberFormat="0" applyBorder="0" applyAlignment="0" applyProtection="0"/>
    <xf numFmtId="0" fontId="60" fillId="24" borderId="0" applyNumberFormat="0" applyBorder="0" applyAlignment="0" applyProtection="0"/>
    <xf numFmtId="0" fontId="51" fillId="16" borderId="0"/>
    <xf numFmtId="0" fontId="69" fillId="42" borderId="54" applyNumberFormat="0" applyAlignment="0" applyProtection="0"/>
    <xf numFmtId="0" fontId="52" fillId="16" borderId="0"/>
    <xf numFmtId="9" fontId="5" fillId="0" borderId="0" applyFont="0" applyFill="0" applyBorder="0" applyAlignment="0" applyProtection="0"/>
    <xf numFmtId="0" fontId="60" fillId="28" borderId="0" applyNumberFormat="0" applyBorder="0" applyAlignment="0" applyProtection="0"/>
    <xf numFmtId="0" fontId="60" fillId="27" borderId="0" applyNumberFormat="0" applyBorder="0" applyAlignment="0" applyProtection="0"/>
    <xf numFmtId="0" fontId="60" fillId="36" borderId="0" applyNumberFormat="0" applyBorder="0" applyAlignment="0" applyProtection="0"/>
    <xf numFmtId="0" fontId="1" fillId="0" borderId="0"/>
    <xf numFmtId="0" fontId="60" fillId="32" borderId="0" applyNumberFormat="0" applyBorder="0" applyAlignment="0" applyProtection="0"/>
    <xf numFmtId="0" fontId="52" fillId="16" borderId="0"/>
    <xf numFmtId="0" fontId="1" fillId="0" borderId="0"/>
    <xf numFmtId="4" fontId="89" fillId="17" borderId="61" applyNumberFormat="0" applyProtection="0">
      <alignment horizontal="right" vertical="center"/>
    </xf>
    <xf numFmtId="0" fontId="1" fillId="0" borderId="0"/>
    <xf numFmtId="0" fontId="1" fillId="0" borderId="0"/>
    <xf numFmtId="0" fontId="1" fillId="0" borderId="0"/>
    <xf numFmtId="4" fontId="9" fillId="17" borderId="0" applyNumberFormat="0" applyProtection="0">
      <alignment horizontal="left" vertical="center" indent="1"/>
    </xf>
    <xf numFmtId="170" fontId="5" fillId="0" borderId="0" applyFont="0" applyFill="0" applyBorder="0" applyAlignment="0" applyProtection="0"/>
    <xf numFmtId="0" fontId="4" fillId="0" borderId="0"/>
    <xf numFmtId="0" fontId="60" fillId="24" borderId="0" applyNumberFormat="0" applyBorder="0" applyAlignment="0" applyProtection="0"/>
    <xf numFmtId="0" fontId="1" fillId="0" borderId="0"/>
    <xf numFmtId="0" fontId="69" fillId="42" borderId="54" applyNumberFormat="0" applyAlignment="0" applyProtection="0"/>
    <xf numFmtId="0" fontId="1" fillId="0" borderId="0"/>
    <xf numFmtId="0" fontId="1" fillId="0" borderId="0"/>
    <xf numFmtId="0" fontId="60" fillId="36" borderId="0" applyNumberFormat="0" applyBorder="0" applyAlignment="0" applyProtection="0"/>
    <xf numFmtId="0" fontId="51" fillId="16" borderId="0"/>
    <xf numFmtId="0" fontId="1" fillId="0" borderId="0"/>
    <xf numFmtId="0" fontId="60" fillId="28" borderId="0" applyNumberFormat="0" applyBorder="0" applyAlignment="0" applyProtection="0"/>
    <xf numFmtId="0" fontId="1" fillId="0" borderId="0"/>
    <xf numFmtId="0" fontId="1" fillId="0" borderId="0"/>
    <xf numFmtId="0" fontId="60" fillId="27" borderId="0" applyNumberFormat="0" applyBorder="0" applyAlignment="0" applyProtection="0"/>
    <xf numFmtId="0" fontId="1" fillId="0" borderId="0"/>
    <xf numFmtId="0" fontId="1" fillId="0" borderId="0"/>
  </cellStyleXfs>
  <cellXfs count="380">
    <xf numFmtId="0" fontId="0" fillId="0" borderId="0" xfId="0"/>
    <xf numFmtId="0" fontId="13" fillId="0" borderId="0" xfId="3"/>
    <xf numFmtId="0" fontId="10" fillId="0" borderId="0" xfId="1" applyFont="1" applyAlignment="1">
      <alignment horizontal="center" vertical="center" wrapText="1"/>
    </xf>
    <xf numFmtId="0" fontId="13" fillId="0" borderId="0" xfId="3" applyAlignment="1">
      <alignment horizontal="center" vertical="center" wrapText="1"/>
    </xf>
    <xf numFmtId="0" fontId="8" fillId="0" borderId="0" xfId="1" applyFont="1" applyAlignment="1">
      <alignment horizontal="center" vertical="center"/>
    </xf>
    <xf numFmtId="49" fontId="11" fillId="3" borderId="11" xfId="0" applyNumberFormat="1" applyFont="1" applyFill="1" applyBorder="1" applyAlignment="1">
      <alignment horizontal="center" vertical="center"/>
    </xf>
    <xf numFmtId="166" fontId="18" fillId="0" borderId="38" xfId="0" applyNumberFormat="1" applyFont="1" applyBorder="1" applyAlignment="1">
      <alignment horizontal="center" vertical="center"/>
    </xf>
    <xf numFmtId="166" fontId="18" fillId="9" borderId="38" xfId="0" applyNumberFormat="1" applyFont="1" applyFill="1" applyBorder="1" applyAlignment="1">
      <alignment horizontal="center" vertical="center"/>
    </xf>
    <xf numFmtId="166" fontId="18" fillId="9" borderId="39" xfId="0" applyNumberFormat="1" applyFont="1" applyFill="1" applyBorder="1" applyAlignment="1">
      <alignment horizontal="center" vertical="center"/>
    </xf>
    <xf numFmtId="0" fontId="6" fillId="3" borderId="41" xfId="0" applyFont="1" applyFill="1" applyBorder="1" applyAlignment="1">
      <alignment horizontal="center" vertical="center" wrapText="1"/>
    </xf>
    <xf numFmtId="0" fontId="18" fillId="3" borderId="41" xfId="0" applyFont="1" applyFill="1" applyBorder="1" applyAlignment="1">
      <alignment horizontal="center" vertical="center"/>
    </xf>
    <xf numFmtId="3" fontId="18" fillId="3" borderId="41" xfId="0" applyNumberFormat="1" applyFont="1" applyFill="1" applyBorder="1" applyAlignment="1">
      <alignment horizontal="center" vertical="center" wrapText="1"/>
    </xf>
    <xf numFmtId="165" fontId="6" fillId="0" borderId="41" xfId="0" applyNumberFormat="1" applyFont="1" applyBorder="1" applyAlignment="1">
      <alignment horizontal="center" vertical="center"/>
    </xf>
    <xf numFmtId="165" fontId="6" fillId="9" borderId="41" xfId="0" applyNumberFormat="1" applyFont="1" applyFill="1" applyBorder="1" applyAlignment="1">
      <alignment horizontal="center" vertical="center"/>
    </xf>
    <xf numFmtId="0" fontId="18" fillId="3" borderId="41" xfId="3" applyFont="1" applyFill="1" applyBorder="1" applyAlignment="1">
      <alignment horizontal="center" vertical="center"/>
    </xf>
    <xf numFmtId="3" fontId="18" fillId="3" borderId="41" xfId="3" applyNumberFormat="1" applyFont="1" applyFill="1" applyBorder="1" applyAlignment="1">
      <alignment horizontal="center" vertical="center" wrapText="1"/>
    </xf>
    <xf numFmtId="0" fontId="13" fillId="0" borderId="0" xfId="3" applyAlignment="1">
      <alignment wrapText="1"/>
    </xf>
    <xf numFmtId="0" fontId="6" fillId="3" borderId="15" xfId="3" applyFont="1" applyFill="1" applyBorder="1" applyAlignment="1">
      <alignment horizontal="center" vertical="center" wrapText="1"/>
    </xf>
    <xf numFmtId="0" fontId="18" fillId="3" borderId="14" xfId="3" applyFont="1" applyFill="1" applyBorder="1" applyAlignment="1">
      <alignment horizontal="center" vertical="center" wrapText="1"/>
    </xf>
    <xf numFmtId="165" fontId="6" fillId="0" borderId="27" xfId="0" applyNumberFormat="1" applyFont="1" applyBorder="1" applyAlignment="1">
      <alignment horizontal="center" vertical="center" wrapText="1"/>
    </xf>
    <xf numFmtId="165" fontId="6" fillId="10" borderId="12" xfId="0" applyNumberFormat="1" applyFont="1" applyFill="1" applyBorder="1" applyAlignment="1">
      <alignment horizontal="center" vertical="center" wrapText="1"/>
    </xf>
    <xf numFmtId="165" fontId="6" fillId="0" borderId="12" xfId="0" applyNumberFormat="1" applyFont="1" applyBorder="1" applyAlignment="1">
      <alignment horizontal="center" vertical="center" wrapText="1"/>
    </xf>
    <xf numFmtId="165" fontId="6" fillId="10" borderId="13" xfId="0" applyNumberFormat="1" applyFont="1" applyFill="1" applyBorder="1" applyAlignment="1">
      <alignment horizontal="center" vertical="center" wrapText="1"/>
    </xf>
    <xf numFmtId="0" fontId="18" fillId="3" borderId="14" xfId="3" applyFont="1" applyFill="1" applyBorder="1" applyAlignment="1">
      <alignment horizontal="center" vertical="center"/>
    </xf>
    <xf numFmtId="165" fontId="6" fillId="0" borderId="27" xfId="0" applyNumberFormat="1" applyFont="1" applyBorder="1" applyAlignment="1">
      <alignment horizontal="center" vertical="center"/>
    </xf>
    <xf numFmtId="165" fontId="6" fillId="0" borderId="12" xfId="0" applyNumberFormat="1" applyFont="1" applyBorder="1" applyAlignment="1">
      <alignment horizontal="center" vertical="center"/>
    </xf>
    <xf numFmtId="165" fontId="6" fillId="10" borderId="12" xfId="0" applyNumberFormat="1" applyFont="1" applyFill="1" applyBorder="1" applyAlignment="1">
      <alignment horizontal="center" vertical="center"/>
    </xf>
    <xf numFmtId="165" fontId="6" fillId="10" borderId="13" xfId="0" applyNumberFormat="1" applyFont="1" applyFill="1" applyBorder="1" applyAlignment="1">
      <alignment horizontal="center" vertical="center"/>
    </xf>
    <xf numFmtId="3" fontId="7" fillId="0" borderId="41" xfId="0" applyNumberFormat="1" applyFont="1" applyBorder="1" applyAlignment="1" applyProtection="1">
      <alignment horizontal="right" vertical="center" shrinkToFit="1"/>
      <protection locked="0"/>
    </xf>
    <xf numFmtId="3" fontId="23" fillId="9" borderId="41" xfId="0" applyNumberFormat="1" applyFont="1" applyFill="1" applyBorder="1" applyAlignment="1">
      <alignment horizontal="right" vertical="center" shrinkToFit="1"/>
    </xf>
    <xf numFmtId="3" fontId="0" fillId="0" borderId="0" xfId="0" applyNumberFormat="1"/>
    <xf numFmtId="3" fontId="13" fillId="0" borderId="0" xfId="3" applyNumberFormat="1"/>
    <xf numFmtId="3" fontId="17" fillId="0" borderId="41" xfId="0" applyNumberFormat="1" applyFont="1" applyBorder="1" applyAlignment="1" applyProtection="1">
      <alignment horizontal="right" vertical="center" shrinkToFit="1"/>
      <protection locked="0"/>
    </xf>
    <xf numFmtId="3" fontId="7" fillId="0" borderId="41" xfId="0" applyNumberFormat="1" applyFont="1" applyBorder="1" applyAlignment="1" applyProtection="1">
      <alignment vertical="center"/>
      <protection locked="0"/>
    </xf>
    <xf numFmtId="3" fontId="18" fillId="3" borderId="15" xfId="3" applyNumberFormat="1" applyFont="1" applyFill="1" applyBorder="1" applyAlignment="1">
      <alignment horizontal="center" vertical="center" wrapText="1"/>
    </xf>
    <xf numFmtId="3" fontId="18" fillId="3" borderId="14" xfId="3" applyNumberFormat="1" applyFont="1" applyFill="1" applyBorder="1" applyAlignment="1">
      <alignment horizontal="center" vertical="center" wrapText="1"/>
    </xf>
    <xf numFmtId="3" fontId="7" fillId="0" borderId="27" xfId="0" applyNumberFormat="1" applyFont="1" applyBorder="1" applyAlignment="1" applyProtection="1">
      <alignment horizontal="right" vertical="center" wrapText="1"/>
      <protection locked="0"/>
    </xf>
    <xf numFmtId="3" fontId="17" fillId="10" borderId="12" xfId="0" applyNumberFormat="1" applyFont="1" applyFill="1" applyBorder="1" applyAlignment="1">
      <alignment horizontal="right" vertical="center" wrapText="1"/>
    </xf>
    <xf numFmtId="3" fontId="7" fillId="0" borderId="12" xfId="0" applyNumberFormat="1" applyFont="1" applyBorder="1" applyAlignment="1" applyProtection="1">
      <alignment horizontal="right" vertical="center" wrapText="1"/>
      <protection locked="0"/>
    </xf>
    <xf numFmtId="3" fontId="17" fillId="10" borderId="13" xfId="0" applyNumberFormat="1" applyFont="1" applyFill="1" applyBorder="1" applyAlignment="1">
      <alignment horizontal="right" vertical="center" wrapText="1"/>
    </xf>
    <xf numFmtId="3" fontId="7" fillId="0" borderId="27" xfId="0" applyNumberFormat="1" applyFont="1" applyBorder="1" applyAlignment="1" applyProtection="1">
      <alignment vertical="center" wrapText="1"/>
      <protection locked="0"/>
    </xf>
    <xf numFmtId="3" fontId="7" fillId="0" borderId="12" xfId="0" applyNumberFormat="1" applyFont="1" applyBorder="1" applyAlignment="1" applyProtection="1">
      <alignment vertical="center" wrapText="1"/>
      <protection locked="0"/>
    </xf>
    <xf numFmtId="3" fontId="17" fillId="10" borderId="12" xfId="0" applyNumberFormat="1" applyFont="1" applyFill="1" applyBorder="1" applyAlignment="1">
      <alignment vertical="center" wrapText="1"/>
    </xf>
    <xf numFmtId="3" fontId="17" fillId="10" borderId="13" xfId="0" applyNumberFormat="1" applyFont="1" applyFill="1" applyBorder="1" applyAlignment="1">
      <alignment vertical="center" wrapText="1"/>
    </xf>
    <xf numFmtId="3" fontId="13" fillId="0" borderId="0" xfId="3" applyNumberFormat="1" applyAlignment="1">
      <alignment wrapText="1"/>
    </xf>
    <xf numFmtId="3" fontId="7" fillId="0" borderId="27" xfId="0" applyNumberFormat="1" applyFont="1" applyBorder="1" applyAlignment="1" applyProtection="1">
      <alignment vertical="center"/>
      <protection locked="0"/>
    </xf>
    <xf numFmtId="3" fontId="17" fillId="10" borderId="12" xfId="0" applyNumberFormat="1" applyFont="1" applyFill="1" applyBorder="1" applyAlignment="1">
      <alignment vertical="center"/>
    </xf>
    <xf numFmtId="3" fontId="17" fillId="10" borderId="13" xfId="0" applyNumberFormat="1" applyFont="1" applyFill="1" applyBorder="1" applyAlignment="1">
      <alignment vertical="center"/>
    </xf>
    <xf numFmtId="3" fontId="13" fillId="0" borderId="0" xfId="1" applyNumberFormat="1" applyFont="1" applyAlignment="1">
      <alignment wrapText="1"/>
    </xf>
    <xf numFmtId="3" fontId="13" fillId="0" borderId="0" xfId="3" applyNumberFormat="1" applyAlignment="1">
      <alignment horizontal="center" vertical="center" wrapText="1"/>
    </xf>
    <xf numFmtId="3" fontId="4" fillId="0" borderId="0" xfId="3" applyNumberFormat="1" applyFont="1"/>
    <xf numFmtId="3" fontId="11" fillId="3" borderId="35" xfId="0" applyNumberFormat="1" applyFont="1" applyFill="1" applyBorder="1" applyAlignment="1">
      <alignment horizontal="center" vertical="center" wrapText="1"/>
    </xf>
    <xf numFmtId="3" fontId="11" fillId="3" borderId="11" xfId="0" applyNumberFormat="1" applyFont="1" applyFill="1" applyBorder="1" applyAlignment="1">
      <alignment horizontal="center" vertical="center" wrapText="1"/>
    </xf>
    <xf numFmtId="3" fontId="11" fillId="3" borderId="11" xfId="0" applyNumberFormat="1" applyFont="1" applyFill="1" applyBorder="1" applyAlignment="1">
      <alignment horizontal="center" vertical="center"/>
    </xf>
    <xf numFmtId="3" fontId="5" fillId="0" borderId="38" xfId="0" applyNumberFormat="1" applyFont="1" applyBorder="1" applyAlignment="1" applyProtection="1">
      <alignment vertical="center" shrinkToFit="1"/>
      <protection locked="0"/>
    </xf>
    <xf numFmtId="3" fontId="22" fillId="9" borderId="38" xfId="0" applyNumberFormat="1" applyFont="1" applyFill="1" applyBorder="1" applyAlignment="1">
      <alignment vertical="center" shrinkToFit="1"/>
    </xf>
    <xf numFmtId="3" fontId="5" fillId="8" borderId="38" xfId="0" applyNumberFormat="1" applyFont="1" applyFill="1" applyBorder="1" applyAlignment="1">
      <alignment vertical="center" shrinkToFit="1"/>
    </xf>
    <xf numFmtId="3" fontId="22" fillId="9" borderId="39" xfId="0" applyNumberFormat="1" applyFont="1" applyFill="1" applyBorder="1" applyAlignment="1">
      <alignment vertical="center" shrinkToFit="1"/>
    </xf>
    <xf numFmtId="0" fontId="25" fillId="11" borderId="1" xfId="4" applyFont="1" applyFill="1" applyBorder="1"/>
    <xf numFmtId="0" fontId="3" fillId="11" borderId="26" xfId="4" applyFill="1" applyBorder="1"/>
    <xf numFmtId="0" fontId="3" fillId="0" borderId="0" xfId="4"/>
    <xf numFmtId="0" fontId="27" fillId="11" borderId="42" xfId="4" applyFont="1" applyFill="1" applyBorder="1" applyAlignment="1">
      <alignment horizontal="center" vertical="center"/>
    </xf>
    <xf numFmtId="0" fontId="27" fillId="11" borderId="0" xfId="4" applyFont="1" applyFill="1" applyAlignment="1">
      <alignment horizontal="center" vertical="center"/>
    </xf>
    <xf numFmtId="0" fontId="27" fillId="11" borderId="43" xfId="4" applyFont="1" applyFill="1" applyBorder="1" applyAlignment="1">
      <alignment horizontal="center" vertical="center"/>
    </xf>
    <xf numFmtId="0" fontId="7" fillId="11" borderId="0" xfId="4" applyFont="1" applyFill="1" applyAlignment="1">
      <alignment horizontal="center" vertical="center"/>
    </xf>
    <xf numFmtId="0" fontId="7" fillId="11" borderId="45" xfId="4" applyFont="1" applyFill="1" applyBorder="1" applyAlignment="1">
      <alignment vertical="center"/>
    </xf>
    <xf numFmtId="0" fontId="30" fillId="0" borderId="0" xfId="4" applyFont="1"/>
    <xf numFmtId="0" fontId="6" fillId="11" borderId="42" xfId="4" applyFont="1" applyFill="1" applyBorder="1" applyAlignment="1">
      <alignment vertical="center" wrapText="1"/>
    </xf>
    <xf numFmtId="0" fontId="6" fillId="11" borderId="0" xfId="4" applyFont="1" applyFill="1" applyAlignment="1">
      <alignment horizontal="right" vertical="center" wrapText="1"/>
    </xf>
    <xf numFmtId="0" fontId="6" fillId="11" borderId="0" xfId="4" applyFont="1" applyFill="1" applyAlignment="1">
      <alignment vertical="center" wrapText="1"/>
    </xf>
    <xf numFmtId="14" fontId="6" fillId="13" borderId="0" xfId="4" applyNumberFormat="1" applyFont="1" applyFill="1" applyAlignment="1" applyProtection="1">
      <alignment horizontal="center" vertical="center"/>
      <protection locked="0"/>
    </xf>
    <xf numFmtId="1" fontId="6" fillId="13" borderId="0" xfId="4" applyNumberFormat="1" applyFont="1" applyFill="1" applyAlignment="1" applyProtection="1">
      <alignment horizontal="center" vertical="center"/>
      <protection locked="0"/>
    </xf>
    <xf numFmtId="0" fontId="7" fillId="11" borderId="43" xfId="4" applyFont="1" applyFill="1" applyBorder="1" applyAlignment="1">
      <alignment vertical="center"/>
    </xf>
    <xf numFmtId="14" fontId="6" fillId="14" borderId="0" xfId="4" applyNumberFormat="1" applyFont="1" applyFill="1" applyAlignment="1" applyProtection="1">
      <alignment horizontal="center" vertical="center"/>
      <protection locked="0"/>
    </xf>
    <xf numFmtId="0" fontId="3" fillId="15" borderId="0" xfId="4" applyFill="1"/>
    <xf numFmtId="1" fontId="6" fillId="12" borderId="46" xfId="4" applyNumberFormat="1" applyFont="1" applyFill="1" applyBorder="1" applyAlignment="1" applyProtection="1">
      <alignment horizontal="center" vertical="center"/>
      <protection locked="0"/>
    </xf>
    <xf numFmtId="1" fontId="6" fillId="14" borderId="0" xfId="4" applyNumberFormat="1" applyFont="1" applyFill="1" applyAlignment="1" applyProtection="1">
      <alignment horizontal="center" vertical="center"/>
      <protection locked="0"/>
    </xf>
    <xf numFmtId="0" fontId="3" fillId="11" borderId="43" xfId="4" applyFill="1" applyBorder="1"/>
    <xf numFmtId="0" fontId="28" fillId="11" borderId="42" xfId="4" applyFont="1" applyFill="1" applyBorder="1" applyAlignment="1">
      <alignment wrapText="1"/>
    </xf>
    <xf numFmtId="0" fontId="28" fillId="11" borderId="43" xfId="4" applyFont="1" applyFill="1" applyBorder="1" applyAlignment="1">
      <alignment wrapText="1"/>
    </xf>
    <xf numFmtId="0" fontId="28" fillId="11" borderId="42" xfId="4" applyFont="1" applyFill="1" applyBorder="1"/>
    <xf numFmtId="0" fontId="28" fillId="11" borderId="0" xfId="4" applyFont="1" applyFill="1"/>
    <xf numFmtId="0" fontId="28" fillId="11" borderId="0" xfId="4" applyFont="1" applyFill="1" applyAlignment="1">
      <alignment wrapText="1"/>
    </xf>
    <xf numFmtId="0" fontId="28" fillId="11" borderId="43" xfId="4" applyFont="1" applyFill="1" applyBorder="1"/>
    <xf numFmtId="0" fontId="7" fillId="11" borderId="0" xfId="4" applyFont="1" applyFill="1" applyAlignment="1">
      <alignment horizontal="right" vertical="center" wrapText="1"/>
    </xf>
    <xf numFmtId="0" fontId="29" fillId="11" borderId="43" xfId="4" applyFont="1" applyFill="1" applyBorder="1" applyAlignment="1">
      <alignment vertical="center"/>
    </xf>
    <xf numFmtId="0" fontId="7" fillId="11" borderId="42" xfId="4" applyFont="1" applyFill="1" applyBorder="1" applyAlignment="1">
      <alignment horizontal="right" vertical="center" wrapText="1"/>
    </xf>
    <xf numFmtId="0" fontId="29" fillId="11" borderId="0" xfId="4" applyFont="1" applyFill="1" applyAlignment="1">
      <alignment vertical="center"/>
    </xf>
    <xf numFmtId="0" fontId="28" fillId="11" borderId="0" xfId="4" applyFont="1" applyFill="1" applyAlignment="1">
      <alignment vertical="top"/>
    </xf>
    <xf numFmtId="0" fontId="6" fillId="12" borderId="46" xfId="4" applyFont="1" applyFill="1" applyBorder="1" applyAlignment="1" applyProtection="1">
      <alignment horizontal="center" vertical="center"/>
      <protection locked="0"/>
    </xf>
    <xf numFmtId="0" fontId="6" fillId="11" borderId="0" xfId="4" applyFont="1" applyFill="1" applyAlignment="1">
      <alignment vertical="center"/>
    </xf>
    <xf numFmtId="0" fontId="28" fillId="11" borderId="0" xfId="4" applyFont="1" applyFill="1" applyAlignment="1">
      <alignment vertical="center"/>
    </xf>
    <xf numFmtId="0" fontId="28" fillId="11" borderId="43" xfId="4" applyFont="1" applyFill="1" applyBorder="1" applyAlignment="1">
      <alignment vertical="center"/>
    </xf>
    <xf numFmtId="0" fontId="31" fillId="11" borderId="0" xfId="4" applyFont="1" applyFill="1" applyAlignment="1">
      <alignment vertical="center"/>
    </xf>
    <xf numFmtId="0" fontId="31" fillId="11" borderId="43" xfId="4" applyFont="1" applyFill="1" applyBorder="1" applyAlignment="1">
      <alignment vertical="center"/>
    </xf>
    <xf numFmtId="0" fontId="6" fillId="11" borderId="0" xfId="4" applyFont="1" applyFill="1" applyAlignment="1">
      <alignment horizontal="center" vertical="center"/>
    </xf>
    <xf numFmtId="0" fontId="7" fillId="11" borderId="43" xfId="4" applyFont="1" applyFill="1" applyBorder="1" applyAlignment="1">
      <alignment horizontal="center" vertical="center"/>
    </xf>
    <xf numFmtId="0" fontId="28" fillId="11" borderId="42" xfId="4" applyFont="1" applyFill="1" applyBorder="1" applyAlignment="1">
      <alignment vertical="top"/>
    </xf>
    <xf numFmtId="0" fontId="31" fillId="11" borderId="43" xfId="4" applyFont="1" applyFill="1" applyBorder="1"/>
    <xf numFmtId="0" fontId="3" fillId="11" borderId="3" xfId="4" applyFill="1" applyBorder="1"/>
    <xf numFmtId="0" fontId="3" fillId="11" borderId="2" xfId="4" applyFill="1" applyBorder="1"/>
    <xf numFmtId="0" fontId="3" fillId="11" borderId="44" xfId="4" applyFill="1" applyBorder="1"/>
    <xf numFmtId="49" fontId="6" fillId="12" borderId="46" xfId="4" applyNumberFormat="1" applyFont="1" applyFill="1" applyBorder="1" applyAlignment="1" applyProtection="1">
      <alignment horizontal="center" vertical="center"/>
      <protection locked="0"/>
    </xf>
    <xf numFmtId="165" fontId="6" fillId="11" borderId="41" xfId="0" applyNumberFormat="1" applyFont="1" applyFill="1" applyBorder="1" applyAlignment="1">
      <alignment horizontal="center" vertical="center"/>
    </xf>
    <xf numFmtId="3" fontId="7" fillId="11" borderId="41" xfId="0" applyNumberFormat="1" applyFont="1" applyFill="1" applyBorder="1" applyAlignment="1" applyProtection="1">
      <alignment horizontal="right" vertical="center" shrinkToFit="1"/>
      <protection locked="0"/>
    </xf>
    <xf numFmtId="0" fontId="41" fillId="0" borderId="0" xfId="4" applyFont="1"/>
    <xf numFmtId="3" fontId="13" fillId="0" borderId="0" xfId="3" applyNumberFormat="1" applyProtection="1">
      <protection locked="0"/>
    </xf>
    <xf numFmtId="3" fontId="17" fillId="9" borderId="41" xfId="0" applyNumberFormat="1" applyFont="1" applyFill="1" applyBorder="1" applyAlignment="1">
      <alignment horizontal="right" vertical="center" shrinkToFit="1"/>
    </xf>
    <xf numFmtId="3" fontId="17" fillId="9" borderId="41" xfId="0" applyNumberFormat="1" applyFont="1" applyFill="1" applyBorder="1" applyAlignment="1" applyProtection="1">
      <alignment horizontal="right" vertical="center" shrinkToFit="1"/>
      <protection locked="0"/>
    </xf>
    <xf numFmtId="3" fontId="17" fillId="9" borderId="41" xfId="0" applyNumberFormat="1" applyFont="1" applyFill="1" applyBorder="1" applyAlignment="1">
      <alignment vertical="center"/>
    </xf>
    <xf numFmtId="3" fontId="7" fillId="9" borderId="41" xfId="0" applyNumberFormat="1" applyFont="1" applyFill="1" applyBorder="1" applyAlignment="1" applyProtection="1">
      <alignment vertical="center"/>
      <protection locked="0"/>
    </xf>
    <xf numFmtId="165" fontId="6" fillId="9" borderId="12" xfId="0" applyNumberFormat="1" applyFont="1" applyFill="1" applyBorder="1" applyAlignment="1">
      <alignment horizontal="center" vertical="center"/>
    </xf>
    <xf numFmtId="3" fontId="7" fillId="9" borderId="12" xfId="0" applyNumberFormat="1" applyFont="1" applyFill="1" applyBorder="1" applyAlignment="1" applyProtection="1">
      <alignment vertical="center"/>
      <protection locked="0"/>
    </xf>
    <xf numFmtId="3" fontId="37" fillId="3" borderId="35" xfId="0" applyNumberFormat="1" applyFont="1" applyFill="1" applyBorder="1" applyAlignment="1">
      <alignment horizontal="center" vertical="center" wrapText="1"/>
    </xf>
    <xf numFmtId="3" fontId="11" fillId="3" borderId="41" xfId="0" applyNumberFormat="1" applyFont="1" applyFill="1" applyBorder="1" applyAlignment="1">
      <alignment horizontal="center" vertical="center" wrapText="1"/>
    </xf>
    <xf numFmtId="3" fontId="11" fillId="3" borderId="41" xfId="0" applyNumberFormat="1" applyFont="1" applyFill="1" applyBorder="1" applyAlignment="1">
      <alignment horizontal="center" vertical="center"/>
    </xf>
    <xf numFmtId="3" fontId="22" fillId="9" borderId="48" xfId="0" applyNumberFormat="1" applyFont="1" applyFill="1" applyBorder="1" applyAlignment="1">
      <alignment vertical="center" shrinkToFit="1"/>
    </xf>
    <xf numFmtId="0" fontId="2" fillId="0" borderId="0" xfId="4" applyFont="1"/>
    <xf numFmtId="0" fontId="6" fillId="12" borderId="50" xfId="4" applyFont="1" applyFill="1" applyBorder="1" applyAlignment="1" applyProtection="1">
      <alignment horizontal="center" vertical="center"/>
      <protection locked="0"/>
    </xf>
    <xf numFmtId="14" fontId="8" fillId="2" borderId="0" xfId="1" applyNumberFormat="1" applyFont="1" applyFill="1" applyAlignment="1" applyProtection="1">
      <alignment horizontal="center" vertical="center"/>
      <protection locked="0"/>
    </xf>
    <xf numFmtId="0" fontId="6" fillId="12" borderId="52" xfId="4" applyFont="1" applyFill="1" applyBorder="1" applyAlignment="1" applyProtection="1">
      <alignment horizontal="center" vertical="center"/>
      <protection locked="0"/>
    </xf>
    <xf numFmtId="0" fontId="28" fillId="11" borderId="0" xfId="4" applyFont="1" applyFill="1" applyAlignment="1">
      <alignment vertical="top" wrapText="1"/>
    </xf>
    <xf numFmtId="3" fontId="7" fillId="0" borderId="41" xfId="5" applyNumberFormat="1" applyFont="1" applyBorder="1" applyAlignment="1" applyProtection="1">
      <alignment horizontal="right" vertical="center" shrinkToFit="1"/>
      <protection locked="0"/>
    </xf>
    <xf numFmtId="3" fontId="7" fillId="0" borderId="41" xfId="5" applyNumberFormat="1" applyFont="1" applyBorder="1" applyAlignment="1" applyProtection="1">
      <alignment vertical="center"/>
      <protection locked="0"/>
    </xf>
    <xf numFmtId="0" fontId="28" fillId="0" borderId="0" xfId="0" applyFont="1"/>
    <xf numFmtId="0" fontId="28" fillId="0" borderId="0" xfId="0" applyFont="1" applyAlignment="1">
      <alignment horizontal="left" vertical="top" wrapText="1"/>
    </xf>
    <xf numFmtId="0" fontId="43" fillId="0" borderId="0" xfId="6" applyFont="1" applyAlignment="1">
      <alignment vertical="top"/>
    </xf>
    <xf numFmtId="0" fontId="28" fillId="0" borderId="0" xfId="0" applyFont="1" applyAlignment="1">
      <alignment horizontal="left" vertical="top"/>
    </xf>
    <xf numFmtId="0" fontId="28" fillId="0" borderId="0" xfId="0" applyFont="1" applyAlignment="1">
      <alignment vertical="top" wrapText="1"/>
    </xf>
    <xf numFmtId="0" fontId="44" fillId="0" borderId="0" xfId="1" quotePrefix="1" applyFont="1" applyAlignment="1">
      <alignment horizontal="left" vertical="top"/>
    </xf>
    <xf numFmtId="0" fontId="25" fillId="0" borderId="0" xfId="0" applyFont="1" applyAlignment="1">
      <alignment horizontal="left" vertical="top" wrapText="1"/>
    </xf>
    <xf numFmtId="0" fontId="25" fillId="0" borderId="0" xfId="0" applyFont="1"/>
    <xf numFmtId="0" fontId="44" fillId="0" borderId="41" xfId="1" applyFont="1" applyBorder="1" applyAlignment="1">
      <alignment horizontal="center"/>
    </xf>
    <xf numFmtId="0" fontId="44" fillId="0" borderId="41" xfId="1" applyFont="1" applyBorder="1" applyAlignment="1">
      <alignment horizontal="right" vertical="top"/>
    </xf>
    <xf numFmtId="14" fontId="44" fillId="0" borderId="41" xfId="7" quotePrefix="1" applyNumberFormat="1" applyFont="1" applyBorder="1" applyAlignment="1">
      <alignment horizontal="right"/>
    </xf>
    <xf numFmtId="0" fontId="44" fillId="0" borderId="41" xfId="1" applyFont="1" applyBorder="1" applyAlignment="1">
      <alignment horizontal="right"/>
    </xf>
    <xf numFmtId="0" fontId="44" fillId="0" borderId="41" xfId="1" applyFont="1" applyBorder="1" applyAlignment="1">
      <alignment horizontal="right" wrapText="1"/>
    </xf>
    <xf numFmtId="0" fontId="25" fillId="0" borderId="41" xfId="1" applyFont="1" applyBorder="1">
      <alignment vertical="top"/>
    </xf>
    <xf numFmtId="0" fontId="45" fillId="0" borderId="0" xfId="1" applyFont="1">
      <alignment vertical="top"/>
    </xf>
    <xf numFmtId="3" fontId="45" fillId="0" borderId="0" xfId="7" applyNumberFormat="1" applyFont="1" applyAlignment="1">
      <alignment horizontal="right"/>
    </xf>
    <xf numFmtId="3" fontId="45" fillId="0" borderId="0" xfId="7" applyNumberFormat="1" applyFont="1" applyAlignment="1">
      <alignment horizontal="right" wrapText="1"/>
    </xf>
    <xf numFmtId="3" fontId="46" fillId="0" borderId="0" xfId="0" applyNumberFormat="1" applyFont="1" applyAlignment="1">
      <alignment horizontal="right" vertical="top"/>
    </xf>
    <xf numFmtId="0" fontId="45" fillId="0" borderId="0" xfId="0" applyFont="1"/>
    <xf numFmtId="0" fontId="44" fillId="0" borderId="0" xfId="1" applyFont="1" applyAlignment="1">
      <alignment horizontal="left" vertical="top"/>
    </xf>
    <xf numFmtId="0" fontId="25" fillId="0" borderId="0" xfId="1" applyFont="1" applyAlignment="1">
      <alignment vertical="top" wrapText="1"/>
    </xf>
    <xf numFmtId="14" fontId="44" fillId="0" borderId="0" xfId="1" applyNumberFormat="1" applyFont="1" applyAlignment="1">
      <alignment horizontal="right" wrapText="1"/>
    </xf>
    <xf numFmtId="0" fontId="44" fillId="0" borderId="0" xfId="1" applyFont="1" applyAlignment="1">
      <alignment horizontal="right" wrapText="1"/>
    </xf>
    <xf numFmtId="0" fontId="25" fillId="0" borderId="0" xfId="1" applyFont="1" applyAlignment="1">
      <alignment horizontal="right" vertical="top" wrapText="1"/>
    </xf>
    <xf numFmtId="0" fontId="28" fillId="0" borderId="0" xfId="0" applyFont="1" applyAlignment="1">
      <alignment horizontal="center" vertical="top" wrapText="1"/>
    </xf>
    <xf numFmtId="0" fontId="28" fillId="0" borderId="0" xfId="0" applyFont="1" applyAlignment="1">
      <alignment horizontal="center"/>
    </xf>
    <xf numFmtId="0" fontId="28" fillId="0" borderId="0" xfId="0" applyFont="1" applyAlignment="1">
      <alignment vertical="top"/>
    </xf>
    <xf numFmtId="0" fontId="28" fillId="0" borderId="0" xfId="0" applyFont="1" applyAlignment="1">
      <alignment horizontal="left" wrapText="1"/>
    </xf>
    <xf numFmtId="0" fontId="43" fillId="0" borderId="0" xfId="6" applyFont="1" applyAlignment="1">
      <alignment horizontal="left" vertical="top"/>
    </xf>
    <xf numFmtId="0" fontId="27" fillId="0" borderId="0" xfId="0" applyFont="1"/>
    <xf numFmtId="3" fontId="25" fillId="0" borderId="0" xfId="0" applyNumberFormat="1" applyFont="1" applyAlignment="1">
      <alignment horizontal="right" vertical="top" wrapText="1"/>
    </xf>
    <xf numFmtId="14" fontId="44" fillId="0" borderId="0" xfId="1" applyNumberFormat="1" applyFont="1" applyAlignment="1">
      <alignment horizontal="right" vertical="top" wrapText="1"/>
    </xf>
    <xf numFmtId="3" fontId="25" fillId="0" borderId="0" xfId="1" applyNumberFormat="1" applyFont="1" applyAlignment="1">
      <alignment horizontal="right" vertical="top" wrapText="1"/>
    </xf>
    <xf numFmtId="0" fontId="49" fillId="0" borderId="0" xfId="0" applyFont="1"/>
    <xf numFmtId="0" fontId="5" fillId="0" borderId="0" xfId="0" applyFont="1" applyAlignment="1">
      <alignment horizontal="left" vertical="top" wrapText="1"/>
    </xf>
    <xf numFmtId="0" fontId="41" fillId="0" borderId="0" xfId="4" applyFont="1" applyProtection="1">
      <protection locked="0"/>
    </xf>
    <xf numFmtId="3" fontId="25" fillId="0" borderId="41" xfId="7" applyNumberFormat="1" applyFont="1" applyBorder="1" applyAlignment="1">
      <alignment horizontal="right"/>
    </xf>
    <xf numFmtId="3" fontId="25" fillId="0" borderId="41" xfId="7" applyNumberFormat="1" applyFont="1" applyBorder="1" applyAlignment="1">
      <alignment horizontal="right" wrapText="1"/>
    </xf>
    <xf numFmtId="3" fontId="44" fillId="0" borderId="41" xfId="0" applyNumberFormat="1" applyFont="1" applyBorder="1" applyAlignment="1">
      <alignment horizontal="right" vertical="top"/>
    </xf>
    <xf numFmtId="3" fontId="28" fillId="0" borderId="41" xfId="0" applyNumberFormat="1" applyFont="1" applyBorder="1" applyAlignment="1">
      <alignment horizontal="right" vertical="top"/>
    </xf>
    <xf numFmtId="3" fontId="25" fillId="0" borderId="53" xfId="7" applyNumberFormat="1" applyFont="1" applyBorder="1" applyAlignment="1">
      <alignment horizontal="right" vertical="top" wrapText="1"/>
    </xf>
    <xf numFmtId="3" fontId="28" fillId="0" borderId="53" xfId="7" applyNumberFormat="1" applyFont="1" applyBorder="1" applyAlignment="1">
      <alignment horizontal="right" vertical="top" wrapText="1"/>
    </xf>
    <xf numFmtId="0" fontId="48" fillId="0" borderId="0" xfId="7" applyFont="1" applyAlignment="1">
      <alignment horizontal="right" vertical="top" wrapText="1"/>
    </xf>
    <xf numFmtId="0" fontId="47" fillId="0" borderId="0" xfId="7" applyFont="1" applyAlignment="1">
      <alignment horizontal="right" vertical="top" wrapText="1"/>
    </xf>
    <xf numFmtId="0" fontId="47" fillId="0" borderId="0" xfId="1" applyFont="1" applyAlignment="1">
      <alignment horizontal="right" vertical="top" wrapText="1"/>
    </xf>
    <xf numFmtId="0" fontId="7" fillId="11" borderId="42" xfId="4" applyFont="1" applyFill="1" applyBorder="1" applyAlignment="1">
      <alignment horizontal="right" vertical="center" wrapText="1"/>
    </xf>
    <xf numFmtId="0" fontId="7" fillId="11" borderId="0" xfId="4" applyFont="1" applyFill="1" applyAlignment="1">
      <alignment horizontal="right" vertical="center" wrapText="1"/>
    </xf>
    <xf numFmtId="0" fontId="28" fillId="12" borderId="49" xfId="4" applyFont="1" applyFill="1" applyBorder="1" applyAlignment="1" applyProtection="1">
      <alignment vertical="center"/>
      <protection locked="0"/>
    </xf>
    <xf numFmtId="0" fontId="28" fillId="12" borderId="51" xfId="4" applyFont="1" applyFill="1" applyBorder="1" applyAlignment="1" applyProtection="1">
      <alignment vertical="center"/>
      <protection locked="0"/>
    </xf>
    <xf numFmtId="0" fontId="28" fillId="12" borderId="50" xfId="4" applyFont="1" applyFill="1" applyBorder="1" applyAlignment="1" applyProtection="1">
      <alignment vertical="center"/>
      <protection locked="0"/>
    </xf>
    <xf numFmtId="0" fontId="7" fillId="11" borderId="1" xfId="4" applyFont="1" applyFill="1" applyBorder="1" applyAlignment="1">
      <alignment horizontal="left" vertical="center" wrapText="1"/>
    </xf>
    <xf numFmtId="0" fontId="7" fillId="11" borderId="5" xfId="4" applyFont="1" applyFill="1" applyBorder="1" applyAlignment="1">
      <alignment horizontal="left" vertical="center" wrapText="1"/>
    </xf>
    <xf numFmtId="0" fontId="28" fillId="11" borderId="0" xfId="4" applyFont="1" applyFill="1"/>
    <xf numFmtId="0" fontId="6" fillId="12" borderId="49" xfId="4" applyFont="1" applyFill="1" applyBorder="1" applyAlignment="1" applyProtection="1">
      <alignment vertical="center"/>
      <protection locked="0"/>
    </xf>
    <xf numFmtId="0" fontId="6" fillId="12" borderId="51" xfId="4" applyFont="1" applyFill="1" applyBorder="1" applyAlignment="1" applyProtection="1">
      <alignment vertical="center"/>
      <protection locked="0"/>
    </xf>
    <xf numFmtId="0" fontId="6" fillId="12" borderId="50" xfId="4" applyFont="1" applyFill="1" applyBorder="1" applyAlignment="1" applyProtection="1">
      <alignment vertical="center"/>
      <protection locked="0"/>
    </xf>
    <xf numFmtId="0" fontId="7" fillId="11" borderId="0" xfId="4" applyFont="1" applyFill="1" applyAlignment="1">
      <alignment vertical="center"/>
    </xf>
    <xf numFmtId="49" fontId="6" fillId="12" borderId="49" xfId="4" applyNumberFormat="1" applyFont="1" applyFill="1" applyBorder="1" applyAlignment="1" applyProtection="1">
      <alignment vertical="center"/>
      <protection locked="0"/>
    </xf>
    <xf numFmtId="49" fontId="6" fillId="12" borderId="51" xfId="4" applyNumberFormat="1" applyFont="1" applyFill="1" applyBorder="1" applyAlignment="1" applyProtection="1">
      <alignment vertical="center"/>
      <protection locked="0"/>
    </xf>
    <xf numFmtId="49" fontId="6" fillId="12" borderId="50" xfId="4" applyNumberFormat="1" applyFont="1" applyFill="1" applyBorder="1" applyAlignment="1" applyProtection="1">
      <alignment vertical="center"/>
      <protection locked="0"/>
    </xf>
    <xf numFmtId="0" fontId="7" fillId="11" borderId="0" xfId="4" applyFont="1" applyFill="1" applyAlignment="1">
      <alignment horizontal="center" vertical="center"/>
    </xf>
    <xf numFmtId="0" fontId="7" fillId="11" borderId="43" xfId="4" applyFont="1" applyFill="1" applyBorder="1" applyAlignment="1">
      <alignment horizontal="center" vertical="center"/>
    </xf>
    <xf numFmtId="0" fontId="6" fillId="12" borderId="3" xfId="4" applyFont="1" applyFill="1" applyBorder="1" applyAlignment="1" applyProtection="1">
      <alignment horizontal="center" vertical="center"/>
      <protection locked="0"/>
    </xf>
    <xf numFmtId="0" fontId="6" fillId="12" borderId="44" xfId="4" applyFont="1" applyFill="1" applyBorder="1" applyAlignment="1" applyProtection="1">
      <alignment horizontal="center" vertical="center"/>
      <protection locked="0"/>
    </xf>
    <xf numFmtId="0" fontId="7" fillId="11" borderId="42" xfId="4" applyFont="1" applyFill="1" applyBorder="1" applyAlignment="1">
      <alignment horizontal="left" vertical="center"/>
    </xf>
    <xf numFmtId="0" fontId="7" fillId="11" borderId="0" xfId="4" applyFont="1" applyFill="1" applyAlignment="1">
      <alignment horizontal="left" vertical="center"/>
    </xf>
    <xf numFmtId="0" fontId="6" fillId="12" borderId="3" xfId="4" applyFont="1" applyFill="1" applyBorder="1" applyAlignment="1" applyProtection="1">
      <alignment vertical="center"/>
      <protection locked="0"/>
    </xf>
    <xf numFmtId="0" fontId="6" fillId="12" borderId="2" xfId="4" applyFont="1" applyFill="1" applyBorder="1" applyAlignment="1" applyProtection="1">
      <alignment vertical="center"/>
      <protection locked="0"/>
    </xf>
    <xf numFmtId="0" fontId="6" fillId="12" borderId="44" xfId="4" applyFont="1" applyFill="1" applyBorder="1" applyAlignment="1" applyProtection="1">
      <alignment vertical="center"/>
      <protection locked="0"/>
    </xf>
    <xf numFmtId="0" fontId="28" fillId="11" borderId="0" xfId="4" applyFont="1" applyFill="1" applyAlignment="1">
      <alignment vertical="top"/>
    </xf>
    <xf numFmtId="0" fontId="7" fillId="11" borderId="0" xfId="4" applyFont="1" applyFill="1" applyAlignment="1">
      <alignment vertical="top"/>
    </xf>
    <xf numFmtId="0" fontId="6" fillId="12" borderId="3" xfId="4" applyFont="1" applyFill="1" applyBorder="1" applyAlignment="1" applyProtection="1">
      <alignment horizontal="right" vertical="center"/>
      <protection locked="0"/>
    </xf>
    <xf numFmtId="0" fontId="6" fillId="12" borderId="2" xfId="4" applyFont="1" applyFill="1" applyBorder="1" applyAlignment="1" applyProtection="1">
      <alignment horizontal="right" vertical="center"/>
      <protection locked="0"/>
    </xf>
    <xf numFmtId="0" fontId="6" fillId="12" borderId="44" xfId="4" applyFont="1" applyFill="1" applyBorder="1" applyAlignment="1" applyProtection="1">
      <alignment horizontal="right" vertical="center"/>
      <protection locked="0"/>
    </xf>
    <xf numFmtId="0" fontId="6" fillId="12" borderId="49" xfId="4" applyFont="1" applyFill="1" applyBorder="1" applyAlignment="1" applyProtection="1">
      <alignment horizontal="right" vertical="center"/>
      <protection locked="0"/>
    </xf>
    <xf numFmtId="0" fontId="6" fillId="12" borderId="51" xfId="4" applyFont="1" applyFill="1" applyBorder="1" applyAlignment="1" applyProtection="1">
      <alignment horizontal="right" vertical="center"/>
      <protection locked="0"/>
    </xf>
    <xf numFmtId="0" fontId="6" fillId="12" borderId="50" xfId="4" applyFont="1" applyFill="1" applyBorder="1" applyAlignment="1" applyProtection="1">
      <alignment horizontal="right" vertical="center"/>
      <protection locked="0"/>
    </xf>
    <xf numFmtId="0" fontId="28" fillId="11" borderId="0" xfId="4" applyFont="1" applyFill="1" applyProtection="1">
      <protection locked="0"/>
    </xf>
    <xf numFmtId="0" fontId="28" fillId="11" borderId="0" xfId="4" applyFont="1" applyFill="1" applyAlignment="1">
      <alignment vertical="top" wrapText="1"/>
    </xf>
    <xf numFmtId="0" fontId="7" fillId="11" borderId="42" xfId="4" applyFont="1" applyFill="1" applyBorder="1" applyAlignment="1">
      <alignment horizontal="center" vertical="center"/>
    </xf>
    <xf numFmtId="0" fontId="7" fillId="11" borderId="42" xfId="4" applyFont="1" applyFill="1" applyBorder="1" applyAlignment="1">
      <alignment horizontal="right" vertical="center"/>
    </xf>
    <xf numFmtId="0" fontId="7" fillId="11" borderId="0" xfId="4" applyFont="1" applyFill="1" applyAlignment="1">
      <alignment horizontal="right" vertical="center"/>
    </xf>
    <xf numFmtId="0" fontId="29" fillId="11" borderId="0" xfId="4" applyFont="1" applyFill="1" applyAlignment="1">
      <alignment vertical="center"/>
    </xf>
    <xf numFmtId="0" fontId="28" fillId="12" borderId="49" xfId="4" applyFont="1" applyFill="1" applyBorder="1" applyProtection="1">
      <protection locked="0"/>
    </xf>
    <xf numFmtId="0" fontId="28" fillId="12" borderId="51" xfId="4" applyFont="1" applyFill="1" applyBorder="1" applyProtection="1">
      <protection locked="0"/>
    </xf>
    <xf numFmtId="0" fontId="28" fillId="12" borderId="50" xfId="4" applyFont="1" applyFill="1" applyBorder="1" applyProtection="1">
      <protection locked="0"/>
    </xf>
    <xf numFmtId="0" fontId="28" fillId="11" borderId="1" xfId="4" applyFont="1" applyFill="1" applyBorder="1"/>
    <xf numFmtId="0" fontId="6" fillId="12" borderId="49" xfId="4" applyFont="1" applyFill="1" applyBorder="1" applyAlignment="1" applyProtection="1">
      <alignment horizontal="center" vertical="center"/>
      <protection locked="0"/>
    </xf>
    <xf numFmtId="0" fontId="6" fillId="12" borderId="50" xfId="4" applyFont="1" applyFill="1" applyBorder="1" applyAlignment="1" applyProtection="1">
      <alignment horizontal="center" vertical="center"/>
      <protection locked="0"/>
    </xf>
    <xf numFmtId="0" fontId="28" fillId="11" borderId="42" xfId="4" applyFont="1" applyFill="1" applyBorder="1"/>
    <xf numFmtId="0" fontId="28" fillId="11" borderId="43" xfId="4" applyFont="1" applyFill="1" applyBorder="1"/>
    <xf numFmtId="49" fontId="6" fillId="12" borderId="49" xfId="4" applyNumberFormat="1" applyFont="1" applyFill="1" applyBorder="1" applyAlignment="1" applyProtection="1">
      <alignment horizontal="center" vertical="center"/>
      <protection locked="0"/>
    </xf>
    <xf numFmtId="49" fontId="6" fillId="12" borderId="50" xfId="4" applyNumberFormat="1" applyFont="1" applyFill="1" applyBorder="1" applyAlignment="1" applyProtection="1">
      <alignment horizontal="center" vertical="center"/>
      <protection locked="0"/>
    </xf>
    <xf numFmtId="0" fontId="28" fillId="11" borderId="42" xfId="4" applyFont="1" applyFill="1" applyBorder="1" applyAlignment="1">
      <alignment vertical="center" wrapText="1"/>
    </xf>
    <xf numFmtId="0" fontId="28" fillId="11" borderId="0" xfId="4" applyFont="1" applyFill="1" applyAlignment="1">
      <alignment vertical="center" wrapText="1"/>
    </xf>
    <xf numFmtId="0" fontId="7" fillId="11" borderId="43" xfId="4" applyFont="1" applyFill="1" applyBorder="1" applyAlignment="1">
      <alignment horizontal="right" vertical="center" wrapText="1"/>
    </xf>
    <xf numFmtId="0" fontId="29" fillId="11" borderId="42" xfId="4" applyFont="1" applyFill="1" applyBorder="1" applyAlignment="1">
      <alignment vertical="center"/>
    </xf>
    <xf numFmtId="0" fontId="26" fillId="11" borderId="42" xfId="4" applyFont="1" applyFill="1" applyBorder="1" applyAlignment="1">
      <alignment horizontal="center" vertical="center" wrapText="1"/>
    </xf>
    <xf numFmtId="0" fontId="26" fillId="11" borderId="0" xfId="4" applyFont="1" applyFill="1" applyAlignment="1">
      <alignment horizontal="center" vertical="center" wrapText="1"/>
    </xf>
    <xf numFmtId="0" fontId="7" fillId="11" borderId="43" xfId="4" applyFont="1" applyFill="1" applyBorder="1" applyAlignment="1">
      <alignment horizontal="right" vertical="center"/>
    </xf>
    <xf numFmtId="0" fontId="28" fillId="11" borderId="0" xfId="4" applyFont="1" applyFill="1" applyAlignment="1">
      <alignment wrapText="1"/>
    </xf>
    <xf numFmtId="0" fontId="24" fillId="11" borderId="25" xfId="4" applyFont="1" applyFill="1" applyBorder="1" applyAlignment="1">
      <alignment vertical="center"/>
    </xf>
    <xf numFmtId="0" fontId="24" fillId="11" borderId="1" xfId="4" applyFont="1" applyFill="1" applyBorder="1" applyAlignment="1">
      <alignment vertical="center"/>
    </xf>
    <xf numFmtId="0" fontId="27" fillId="11" borderId="42" xfId="4" applyFont="1" applyFill="1" applyBorder="1" applyAlignment="1">
      <alignment horizontal="center" vertical="center"/>
    </xf>
    <xf numFmtId="0" fontId="27" fillId="11" borderId="0" xfId="4" applyFont="1" applyFill="1" applyAlignment="1">
      <alignment horizontal="center" vertical="center"/>
    </xf>
    <xf numFmtId="0" fontId="27" fillId="11" borderId="43" xfId="4" applyFont="1" applyFill="1" applyBorder="1" applyAlignment="1">
      <alignment horizontal="center" vertical="center"/>
    </xf>
    <xf numFmtId="0" fontId="6" fillId="11" borderId="42" xfId="4" applyFont="1" applyFill="1" applyBorder="1" applyAlignment="1">
      <alignment vertical="center" wrapText="1"/>
    </xf>
    <xf numFmtId="0" fontId="6" fillId="11" borderId="0" xfId="4" applyFont="1" applyFill="1" applyAlignment="1">
      <alignment vertical="center" wrapText="1"/>
    </xf>
    <xf numFmtId="14" fontId="6" fillId="12" borderId="49" xfId="4" applyNumberFormat="1" applyFont="1" applyFill="1" applyBorder="1" applyAlignment="1" applyProtection="1">
      <alignment horizontal="center" vertical="center"/>
      <protection locked="0"/>
    </xf>
    <xf numFmtId="14" fontId="6" fillId="12" borderId="50" xfId="4" applyNumberFormat="1" applyFont="1" applyFill="1" applyBorder="1" applyAlignment="1" applyProtection="1">
      <alignment horizontal="center" vertical="center"/>
      <protection locked="0"/>
    </xf>
    <xf numFmtId="0" fontId="6" fillId="0" borderId="42" xfId="4" applyFont="1" applyBorder="1" applyAlignment="1">
      <alignment horizontal="center" vertical="center" wrapText="1"/>
    </xf>
    <xf numFmtId="0" fontId="6" fillId="0" borderId="0" xfId="4" applyFont="1" applyAlignment="1">
      <alignment horizontal="center" vertical="center" wrapText="1"/>
    </xf>
    <xf numFmtId="0" fontId="6" fillId="0" borderId="43" xfId="4" applyFont="1" applyBorder="1" applyAlignment="1">
      <alignment horizontal="center" vertical="center" wrapText="1"/>
    </xf>
    <xf numFmtId="0" fontId="28" fillId="11" borderId="42" xfId="4" applyFont="1" applyFill="1" applyBorder="1" applyAlignment="1">
      <alignment wrapText="1"/>
    </xf>
    <xf numFmtId="0" fontId="7" fillId="0" borderId="41" xfId="0" applyFont="1" applyBorder="1" applyAlignment="1">
      <alignment horizontal="left" vertical="center" wrapText="1"/>
    </xf>
    <xf numFmtId="0" fontId="6" fillId="0" borderId="41" xfId="0" applyFont="1" applyBorder="1" applyAlignment="1">
      <alignment horizontal="left" vertical="center" wrapText="1"/>
    </xf>
    <xf numFmtId="0" fontId="6" fillId="9" borderId="41" xfId="0" applyFont="1" applyFill="1" applyBorder="1" applyAlignment="1">
      <alignment horizontal="left" vertical="center" wrapText="1"/>
    </xf>
    <xf numFmtId="0" fontId="7" fillId="11" borderId="41" xfId="0" applyFont="1" applyFill="1" applyBorder="1" applyAlignment="1">
      <alignment horizontal="left" vertical="center" wrapText="1"/>
    </xf>
    <xf numFmtId="0" fontId="7" fillId="9" borderId="41" xfId="0" applyFont="1" applyFill="1" applyBorder="1" applyAlignment="1">
      <alignment horizontal="left" vertical="center" wrapText="1"/>
    </xf>
    <xf numFmtId="0" fontId="14" fillId="4" borderId="41" xfId="0" applyFont="1" applyFill="1" applyBorder="1" applyAlignment="1">
      <alignment horizontal="left" vertical="center" wrapText="1"/>
    </xf>
    <xf numFmtId="0" fontId="15" fillId="4" borderId="41" xfId="0" applyFont="1" applyFill="1" applyBorder="1" applyAlignment="1">
      <alignment vertical="center"/>
    </xf>
    <xf numFmtId="0" fontId="10" fillId="0" borderId="0" xfId="0" applyFont="1" applyAlignment="1">
      <alignment horizontal="center" vertical="center" wrapText="1"/>
    </xf>
    <xf numFmtId="0" fontId="0" fillId="0" borderId="0" xfId="0" applyAlignment="1">
      <alignment horizontal="center" vertical="center" wrapText="1"/>
    </xf>
    <xf numFmtId="0" fontId="8"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4" fillId="0" borderId="2" xfId="0" applyFont="1" applyBorder="1" applyAlignment="1">
      <alignment horizontal="right" vertical="top" wrapText="1"/>
    </xf>
    <xf numFmtId="0" fontId="8"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1" xfId="0" applyFont="1" applyFill="1" applyBorder="1" applyAlignment="1">
      <alignment horizontal="center" vertical="center"/>
    </xf>
    <xf numFmtId="0" fontId="0" fillId="0" borderId="41" xfId="0" applyBorder="1" applyAlignment="1">
      <alignment horizontal="center" vertical="center"/>
    </xf>
    <xf numFmtId="0" fontId="6"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3" fillId="4" borderId="41" xfId="0" applyFont="1" applyFill="1" applyBorder="1" applyAlignment="1">
      <alignment horizontal="left" vertical="center" wrapText="1"/>
    </xf>
    <xf numFmtId="0" fontId="33"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14" fillId="0" borderId="41" xfId="0" applyFont="1" applyBorder="1" applyAlignment="1">
      <alignment horizontal="left" vertical="center" wrapText="1" indent="1"/>
    </xf>
    <xf numFmtId="0" fontId="7" fillId="0" borderId="4" xfId="0" applyFont="1" applyBorder="1" applyAlignment="1">
      <alignment horizontal="left" vertical="center" wrapText="1" indent="1"/>
    </xf>
    <xf numFmtId="0" fontId="7" fillId="0" borderId="5" xfId="0" applyFont="1" applyBorder="1" applyAlignment="1">
      <alignment horizontal="left" vertical="center" wrapText="1" indent="1"/>
    </xf>
    <xf numFmtId="0" fontId="7" fillId="0" borderId="6" xfId="0" applyFont="1" applyBorder="1" applyAlignment="1">
      <alignment horizontal="left" vertical="center" wrapText="1" indent="1"/>
    </xf>
    <xf numFmtId="0" fontId="7" fillId="0" borderId="41" xfId="0" applyFont="1" applyBorder="1" applyAlignment="1">
      <alignment horizontal="left" vertical="center" wrapText="1" indent="1"/>
    </xf>
    <xf numFmtId="0" fontId="14" fillId="4" borderId="41" xfId="0" applyFont="1" applyFill="1" applyBorder="1" applyAlignment="1">
      <alignment vertical="center" wrapText="1"/>
    </xf>
    <xf numFmtId="0" fontId="0" fillId="0" borderId="41" xfId="0" applyBorder="1"/>
    <xf numFmtId="0" fontId="7" fillId="9" borderId="41" xfId="0" applyFont="1" applyFill="1" applyBorder="1" applyAlignment="1">
      <alignment horizontal="left" vertical="center" wrapText="1" indent="1"/>
    </xf>
    <xf numFmtId="0" fontId="34" fillId="9" borderId="41" xfId="0" applyFont="1" applyFill="1" applyBorder="1" applyAlignment="1">
      <alignment horizontal="left" vertical="center" wrapText="1"/>
    </xf>
    <xf numFmtId="0" fontId="16" fillId="9" borderId="41" xfId="0" applyFont="1" applyFill="1" applyBorder="1" applyAlignment="1">
      <alignment horizontal="left" vertical="center" wrapText="1"/>
    </xf>
    <xf numFmtId="0" fontId="20" fillId="0" borderId="41" xfId="0" applyFont="1" applyBorder="1" applyAlignment="1">
      <alignment horizontal="left" vertical="center" wrapText="1"/>
    </xf>
    <xf numFmtId="0" fontId="6" fillId="4" borderId="41" xfId="0" applyFont="1" applyFill="1" applyBorder="1" applyAlignment="1">
      <alignment horizontal="left" vertical="center" wrapText="1"/>
    </xf>
    <xf numFmtId="0" fontId="6" fillId="4" borderId="41" xfId="0" applyFont="1" applyFill="1" applyBorder="1" applyAlignment="1">
      <alignment vertical="center" wrapText="1"/>
    </xf>
    <xf numFmtId="0" fontId="16" fillId="0" borderId="41" xfId="0" applyFont="1" applyBorder="1" applyAlignment="1">
      <alignment horizontal="left" vertical="center" wrapText="1"/>
    </xf>
    <xf numFmtId="0" fontId="8" fillId="0" borderId="0" xfId="3" applyFont="1" applyAlignment="1" applyProtection="1">
      <alignment horizontal="center" vertical="top" wrapText="1"/>
      <protection locked="0"/>
    </xf>
    <xf numFmtId="0" fontId="10" fillId="0" borderId="0" xfId="3" applyFont="1" applyAlignment="1">
      <alignment horizontal="center" vertical="center" wrapText="1"/>
    </xf>
    <xf numFmtId="0" fontId="6" fillId="3" borderId="41" xfId="3" applyFont="1" applyFill="1" applyBorder="1" applyAlignment="1">
      <alignment horizontal="center" vertical="center" wrapText="1"/>
    </xf>
    <xf numFmtId="3" fontId="18"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4"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8" fillId="5" borderId="49" xfId="3" applyFont="1" applyFill="1" applyBorder="1" applyAlignment="1" applyProtection="1">
      <alignment vertical="center" wrapText="1"/>
      <protection locked="0"/>
    </xf>
    <xf numFmtId="0" fontId="0" fillId="0" borderId="51" xfId="0" applyBorder="1" applyAlignment="1" applyProtection="1">
      <alignment vertical="center" wrapText="1"/>
      <protection locked="0"/>
    </xf>
    <xf numFmtId="0" fontId="0" fillId="0" borderId="51" xfId="0" applyBorder="1" applyProtection="1">
      <protection locked="0"/>
    </xf>
    <xf numFmtId="0" fontId="18" fillId="3" borderId="41" xfId="3" applyFont="1" applyFill="1" applyBorder="1" applyAlignment="1">
      <alignment horizontal="center" vertical="center"/>
    </xf>
    <xf numFmtId="0" fontId="6" fillId="10" borderId="22" xfId="0" applyFont="1" applyFill="1" applyBorder="1" applyAlignment="1">
      <alignment horizontal="left" vertical="center" wrapText="1"/>
    </xf>
    <xf numFmtId="0" fontId="6" fillId="10" borderId="23" xfId="0" applyFont="1" applyFill="1" applyBorder="1" applyAlignment="1">
      <alignment horizontal="left" vertical="center" wrapText="1"/>
    </xf>
    <xf numFmtId="0" fontId="6" fillId="10" borderId="24" xfId="0" applyFont="1" applyFill="1" applyBorder="1" applyAlignment="1">
      <alignment horizontal="left" vertical="center" wrapText="1"/>
    </xf>
    <xf numFmtId="0" fontId="14" fillId="10" borderId="19" xfId="0" applyFont="1" applyFill="1" applyBorder="1" applyAlignment="1">
      <alignment horizontal="left" vertical="center" wrapText="1"/>
    </xf>
    <xf numFmtId="0" fontId="14" fillId="10" borderId="20" xfId="0" applyFont="1" applyFill="1" applyBorder="1" applyAlignment="1">
      <alignment horizontal="left" vertical="center" wrapText="1"/>
    </xf>
    <xf numFmtId="0" fontId="14" fillId="10" borderId="21" xfId="0" applyFont="1" applyFill="1" applyBorder="1" applyAlignment="1">
      <alignment horizontal="left" vertical="center" wrapText="1"/>
    </xf>
    <xf numFmtId="0" fontId="14" fillId="7" borderId="25" xfId="0" applyFont="1" applyFill="1" applyBorder="1" applyAlignment="1">
      <alignment horizontal="left" vertical="center" wrapText="1" shrinkToFit="1"/>
    </xf>
    <xf numFmtId="0" fontId="14" fillId="7" borderId="1" xfId="0" applyFont="1" applyFill="1" applyBorder="1" applyAlignment="1">
      <alignment horizontal="left" vertical="center" wrapText="1" shrinkToFit="1"/>
    </xf>
    <xf numFmtId="0" fontId="14" fillId="7" borderId="26" xfId="0" applyFont="1" applyFill="1" applyBorder="1" applyAlignment="1">
      <alignment horizontal="left" vertical="center" wrapText="1" shrinkToFit="1"/>
    </xf>
    <xf numFmtId="0" fontId="7" fillId="0" borderId="31" xfId="0" applyFont="1" applyBorder="1" applyAlignment="1">
      <alignment horizontal="left" vertical="center" wrapText="1"/>
    </xf>
    <xf numFmtId="0" fontId="7" fillId="0" borderId="32" xfId="0" applyFont="1" applyBorder="1" applyAlignment="1">
      <alignment horizontal="left" vertical="center" wrapText="1"/>
    </xf>
    <xf numFmtId="0" fontId="7" fillId="0" borderId="33" xfId="0" applyFont="1" applyBorder="1" applyAlignment="1">
      <alignment horizontal="left" vertical="center" wrapText="1"/>
    </xf>
    <xf numFmtId="0" fontId="7" fillId="0" borderId="22" xfId="0" applyFont="1" applyBorder="1" applyAlignment="1">
      <alignment horizontal="left" vertical="center" wrapText="1"/>
    </xf>
    <xf numFmtId="0" fontId="7" fillId="0" borderId="23" xfId="0" applyFont="1" applyBorder="1" applyAlignment="1">
      <alignment horizontal="left" vertical="center" wrapText="1"/>
    </xf>
    <xf numFmtId="0" fontId="7" fillId="0" borderId="24" xfId="0" applyFont="1" applyBorder="1" applyAlignment="1">
      <alignment horizontal="left" vertical="center" wrapText="1"/>
    </xf>
    <xf numFmtId="0" fontId="14" fillId="10" borderId="22" xfId="0" applyFont="1" applyFill="1" applyBorder="1" applyAlignment="1">
      <alignment horizontal="left" vertical="center" wrapText="1"/>
    </xf>
    <xf numFmtId="0" fontId="14" fillId="10" borderId="23" xfId="0" applyFont="1" applyFill="1" applyBorder="1" applyAlignment="1">
      <alignment horizontal="left" vertical="center" wrapText="1"/>
    </xf>
    <xf numFmtId="0" fontId="14" fillId="10" borderId="24" xfId="0" applyFont="1" applyFill="1" applyBorder="1" applyAlignment="1">
      <alignment horizontal="left" vertical="center" wrapText="1"/>
    </xf>
    <xf numFmtId="0" fontId="14" fillId="0" borderId="22" xfId="0" applyFont="1" applyBorder="1" applyAlignment="1">
      <alignment horizontal="left" vertical="center" wrapText="1"/>
    </xf>
    <xf numFmtId="0" fontId="14" fillId="0" borderId="23" xfId="0" applyFont="1" applyBorder="1" applyAlignment="1">
      <alignment horizontal="left" vertical="center" wrapText="1"/>
    </xf>
    <xf numFmtId="0" fontId="14" fillId="0" borderId="24" xfId="0" applyFont="1" applyBorder="1" applyAlignment="1">
      <alignment horizontal="left" vertical="center" wrapText="1"/>
    </xf>
    <xf numFmtId="0" fontId="20" fillId="0" borderId="22" xfId="0" applyFont="1" applyBorder="1" applyAlignment="1">
      <alignment horizontal="left" vertical="center" wrapText="1"/>
    </xf>
    <xf numFmtId="0" fontId="20" fillId="0" borderId="23" xfId="0" applyFont="1" applyBorder="1" applyAlignment="1">
      <alignment horizontal="left" vertical="center" wrapText="1"/>
    </xf>
    <xf numFmtId="0" fontId="20" fillId="0" borderId="24" xfId="0" applyFont="1" applyBorder="1" applyAlignment="1">
      <alignment horizontal="left" vertical="center" wrapText="1"/>
    </xf>
    <xf numFmtId="0" fontId="7" fillId="10" borderId="22" xfId="0" applyFont="1" applyFill="1" applyBorder="1" applyAlignment="1">
      <alignment horizontal="left" vertical="center" wrapText="1"/>
    </xf>
    <xf numFmtId="0" fontId="7" fillId="10" borderId="23" xfId="0" applyFont="1" applyFill="1" applyBorder="1" applyAlignment="1">
      <alignment horizontal="left" vertical="center" wrapText="1"/>
    </xf>
    <xf numFmtId="0" fontId="7" fillId="10" borderId="24" xfId="0" applyFont="1" applyFill="1" applyBorder="1" applyAlignment="1">
      <alignment horizontal="left" vertical="center" wrapText="1"/>
    </xf>
    <xf numFmtId="0" fontId="0" fillId="0" borderId="0" xfId="0" applyAlignment="1">
      <alignment horizontal="center" wrapText="1"/>
    </xf>
    <xf numFmtId="0" fontId="18" fillId="2" borderId="4" xfId="3" applyFont="1" applyFill="1" applyBorder="1" applyAlignment="1" applyProtection="1">
      <alignment vertical="center" wrapText="1"/>
      <protection locked="0"/>
    </xf>
    <xf numFmtId="0" fontId="4" fillId="0" borderId="2" xfId="3" applyFont="1" applyBorder="1" applyAlignment="1">
      <alignment horizontal="right" vertical="top" wrapText="1"/>
    </xf>
    <xf numFmtId="0" fontId="0" fillId="0" borderId="2" xfId="0" applyBorder="1" applyAlignment="1">
      <alignment horizontal="right" wrapText="1"/>
    </xf>
    <xf numFmtId="0" fontId="6"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8"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7" fillId="0" borderId="12" xfId="0" applyFont="1" applyBorder="1" applyAlignment="1">
      <alignment horizontal="left" vertical="center" wrapText="1" indent="1"/>
    </xf>
    <xf numFmtId="0" fontId="7" fillId="9" borderId="12" xfId="0" applyFont="1" applyFill="1" applyBorder="1" applyAlignment="1">
      <alignment horizontal="left" vertical="center" wrapText="1" indent="1"/>
    </xf>
    <xf numFmtId="0" fontId="4" fillId="0" borderId="2" xfId="3" applyFont="1" applyBorder="1" applyAlignment="1" applyProtection="1">
      <alignment horizontal="right" vertical="top" wrapText="1"/>
      <protection locked="0"/>
    </xf>
    <xf numFmtId="0" fontId="4" fillId="0" borderId="2" xfId="0" applyFont="1" applyBorder="1" applyAlignment="1" applyProtection="1">
      <alignment horizontal="right"/>
      <protection locked="0"/>
    </xf>
    <xf numFmtId="0" fontId="33" fillId="10" borderId="13" xfId="0" applyFont="1" applyFill="1" applyBorder="1" applyAlignment="1">
      <alignment horizontal="left" vertical="center" wrapText="1"/>
    </xf>
    <xf numFmtId="0" fontId="14" fillId="10" borderId="13" xfId="0" applyFont="1" applyFill="1" applyBorder="1" applyAlignment="1">
      <alignment horizontal="left" vertical="center" wrapText="1"/>
    </xf>
    <xf numFmtId="0" fontId="7" fillId="0" borderId="12" xfId="0" applyFont="1" applyBorder="1" applyAlignment="1">
      <alignment horizontal="left" vertical="center" wrapText="1"/>
    </xf>
    <xf numFmtId="0" fontId="6" fillId="10" borderId="12" xfId="0" applyFont="1" applyFill="1" applyBorder="1" applyAlignment="1">
      <alignment horizontal="left" vertical="center" wrapText="1"/>
    </xf>
    <xf numFmtId="0" fontId="33" fillId="10" borderId="12" xfId="0" applyFont="1" applyFill="1" applyBorder="1" applyAlignment="1">
      <alignment horizontal="left" vertical="center" wrapText="1"/>
    </xf>
    <xf numFmtId="0" fontId="14" fillId="10" borderId="12" xfId="0" applyFont="1" applyFill="1" applyBorder="1" applyAlignment="1">
      <alignment horizontal="left" vertical="center" wrapText="1"/>
    </xf>
    <xf numFmtId="0" fontId="14" fillId="0" borderId="12" xfId="0" applyFont="1" applyBorder="1" applyAlignment="1">
      <alignment horizontal="left" vertical="center" wrapText="1"/>
    </xf>
    <xf numFmtId="0" fontId="7" fillId="9" borderId="22" xfId="0" applyFont="1" applyFill="1" applyBorder="1" applyAlignment="1">
      <alignment horizontal="left" vertical="center" wrapText="1" indent="1"/>
    </xf>
    <xf numFmtId="0" fontId="7" fillId="9" borderId="23" xfId="0" applyFont="1" applyFill="1" applyBorder="1" applyAlignment="1">
      <alignment horizontal="left" vertical="center" wrapText="1" indent="1"/>
    </xf>
    <xf numFmtId="0" fontId="7" fillId="9" borderId="24" xfId="0" applyFont="1" applyFill="1" applyBorder="1" applyAlignment="1">
      <alignment horizontal="left" vertical="center" wrapText="1" indent="1"/>
    </xf>
    <xf numFmtId="0" fontId="14" fillId="7" borderId="25" xfId="0" applyFont="1" applyFill="1" applyBorder="1" applyAlignment="1">
      <alignment horizontal="left" vertical="center" shrinkToFit="1"/>
    </xf>
    <xf numFmtId="0" fontId="7" fillId="7" borderId="1" xfId="0" applyFont="1" applyFill="1" applyBorder="1" applyAlignment="1">
      <alignment horizontal="left" vertical="center" shrinkToFit="1"/>
    </xf>
    <xf numFmtId="0" fontId="7" fillId="7" borderId="26" xfId="0" applyFont="1" applyFill="1" applyBorder="1" applyAlignment="1">
      <alignment horizontal="left" vertical="center" shrinkToFit="1"/>
    </xf>
    <xf numFmtId="0" fontId="7" fillId="0" borderId="27" xfId="0" applyFont="1" applyBorder="1" applyAlignment="1">
      <alignment horizontal="left" vertical="center" wrapText="1" indent="1"/>
    </xf>
    <xf numFmtId="0" fontId="7" fillId="0" borderId="27" xfId="0" applyFont="1" applyBorder="1" applyAlignment="1">
      <alignment horizontal="left" vertical="center" wrapText="1"/>
    </xf>
    <xf numFmtId="0" fontId="39" fillId="9" borderId="38" xfId="0" applyFont="1" applyFill="1" applyBorder="1" applyAlignment="1">
      <alignment horizontal="left" vertical="center" wrapText="1"/>
    </xf>
    <xf numFmtId="0" fontId="19" fillId="9" borderId="38" xfId="0" applyFont="1" applyFill="1" applyBorder="1" applyAlignment="1">
      <alignment horizontal="left" vertical="center" wrapText="1"/>
    </xf>
    <xf numFmtId="0" fontId="39" fillId="9" borderId="39" xfId="0" applyFont="1" applyFill="1" applyBorder="1" applyAlignment="1">
      <alignment horizontal="left" vertical="center" wrapText="1"/>
    </xf>
    <xf numFmtId="0" fontId="19" fillId="9" borderId="39" xfId="0" applyFont="1" applyFill="1" applyBorder="1" applyAlignment="1">
      <alignment horizontal="left" vertical="center" wrapText="1"/>
    </xf>
    <xf numFmtId="0" fontId="5" fillId="0" borderId="38" xfId="0" applyFont="1" applyBorder="1" applyAlignment="1">
      <alignment horizontal="left" vertical="center" wrapText="1"/>
    </xf>
    <xf numFmtId="0" fontId="18" fillId="9" borderId="39" xfId="0" applyFont="1" applyFill="1" applyBorder="1" applyAlignment="1">
      <alignment horizontal="left" vertical="center" wrapText="1"/>
    </xf>
    <xf numFmtId="0" fontId="19" fillId="6" borderId="40" xfId="0" applyFont="1" applyFill="1" applyBorder="1" applyAlignment="1">
      <alignment horizontal="left" vertical="center"/>
    </xf>
    <xf numFmtId="0" fontId="5" fillId="0" borderId="40" xfId="0" applyFont="1" applyBorder="1" applyAlignment="1">
      <alignment vertical="center"/>
    </xf>
    <xf numFmtId="0" fontId="5" fillId="0" borderId="40" xfId="0" applyFont="1" applyBorder="1"/>
    <xf numFmtId="0" fontId="18" fillId="0" borderId="38" xfId="0" applyFont="1" applyBorder="1" applyAlignment="1">
      <alignment horizontal="left" vertical="center" wrapText="1"/>
    </xf>
    <xf numFmtId="0" fontId="18" fillId="9" borderId="38" xfId="0" applyFont="1" applyFill="1" applyBorder="1" applyAlignment="1">
      <alignment horizontal="left" vertical="center" wrapText="1"/>
    </xf>
    <xf numFmtId="3" fontId="11" fillId="3" borderId="8" xfId="0" applyNumberFormat="1" applyFont="1" applyFill="1" applyBorder="1" applyAlignment="1">
      <alignment horizontal="center" vertical="center" wrapText="1"/>
    </xf>
    <xf numFmtId="3" fontId="5" fillId="0" borderId="35" xfId="0" applyNumberFormat="1" applyFont="1" applyBorder="1"/>
    <xf numFmtId="3" fontId="11" fillId="3" borderId="9" xfId="0" applyNumberFormat="1" applyFont="1" applyFill="1" applyBorder="1" applyAlignment="1">
      <alignment horizontal="center" vertical="center" wrapText="1"/>
    </xf>
    <xf numFmtId="3" fontId="5" fillId="0" borderId="36" xfId="0" applyNumberFormat="1" applyFont="1" applyBorder="1"/>
    <xf numFmtId="49" fontId="11" fillId="3" borderId="10" xfId="0" applyNumberFormat="1" applyFont="1" applyFill="1" applyBorder="1" applyAlignment="1">
      <alignment horizontal="center" vertical="center" wrapText="1"/>
    </xf>
    <xf numFmtId="49" fontId="11" fillId="3" borderId="11" xfId="0" applyNumberFormat="1" applyFont="1" applyFill="1" applyBorder="1" applyAlignment="1">
      <alignment horizontal="center" vertical="center" wrapText="1"/>
    </xf>
    <xf numFmtId="0" fontId="19" fillId="6" borderId="37" xfId="0" applyFont="1" applyFill="1" applyBorder="1" applyAlignment="1">
      <alignment horizontal="left" vertical="center"/>
    </xf>
    <xf numFmtId="0" fontId="21" fillId="6" borderId="37" xfId="0" applyFont="1" applyFill="1" applyBorder="1" applyAlignment="1">
      <alignment vertical="center"/>
    </xf>
    <xf numFmtId="0" fontId="21" fillId="6" borderId="47" xfId="0" applyFont="1" applyFill="1" applyBorder="1" applyAlignment="1">
      <alignment vertical="center"/>
    </xf>
    <xf numFmtId="0" fontId="5" fillId="0" borderId="37" xfId="0" applyFont="1" applyBorder="1" applyAlignment="1">
      <alignment vertical="center"/>
    </xf>
    <xf numFmtId="0" fontId="10" fillId="0" borderId="0" xfId="1" applyFont="1" applyAlignment="1">
      <alignment horizontal="center" vertical="center" wrapText="1"/>
    </xf>
    <xf numFmtId="0" fontId="13" fillId="0" borderId="0" xfId="3" applyAlignment="1">
      <alignment horizontal="center" vertical="center" wrapText="1"/>
    </xf>
    <xf numFmtId="0" fontId="8" fillId="0" borderId="0" xfId="1" applyFont="1" applyAlignment="1">
      <alignment horizontal="center" vertical="center"/>
    </xf>
    <xf numFmtId="0" fontId="11" fillId="3" borderId="7" xfId="0" applyFont="1" applyFill="1" applyBorder="1" applyAlignment="1">
      <alignment horizontal="center" vertical="center" wrapText="1"/>
    </xf>
    <xf numFmtId="0" fontId="5" fillId="0" borderId="8"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11" fillId="3" borderId="8" xfId="0" applyFont="1" applyFill="1" applyBorder="1" applyAlignment="1">
      <alignment horizontal="center" vertical="center" wrapText="1"/>
    </xf>
    <xf numFmtId="0" fontId="5" fillId="0" borderId="35" xfId="0" applyFont="1" applyBorder="1"/>
    <xf numFmtId="0" fontId="5" fillId="0" borderId="0" xfId="0" applyFont="1" applyAlignment="1">
      <alignment horizontal="left" vertical="top" wrapText="1"/>
    </xf>
    <xf numFmtId="0" fontId="5" fillId="0" borderId="0" xfId="0" applyFont="1" applyAlignment="1">
      <alignment horizontal="left" vertical="top"/>
    </xf>
    <xf numFmtId="0" fontId="28" fillId="0" borderId="0" xfId="0" applyFont="1" applyAlignment="1">
      <alignment horizontal="left" wrapText="1"/>
    </xf>
    <xf numFmtId="0" fontId="28" fillId="0" borderId="0" xfId="0" applyFont="1" applyAlignment="1">
      <alignment horizontal="left" vertical="top" wrapText="1"/>
    </xf>
    <xf numFmtId="0" fontId="44" fillId="0" borderId="4" xfId="1" applyFont="1" applyBorder="1" applyAlignment="1">
      <alignment horizontal="center" wrapText="1"/>
    </xf>
    <xf numFmtId="0" fontId="44" fillId="0" borderId="6" xfId="1" applyFont="1" applyBorder="1" applyAlignment="1">
      <alignment horizontal="center" wrapText="1"/>
    </xf>
    <xf numFmtId="0" fontId="25" fillId="0" borderId="0" xfId="1" applyFont="1" applyAlignment="1">
      <alignment horizontal="left" vertical="center" wrapText="1"/>
    </xf>
    <xf numFmtId="0" fontId="25" fillId="0" borderId="0" xfId="0" applyFont="1" applyAlignment="1">
      <alignment horizontal="left" vertical="center" wrapText="1"/>
    </xf>
  </cellXfs>
  <cellStyles count="7512">
    <cellStyle name="_Annual Report Income Statement 2011 restated" xfId="200" xr:uid="{1A9B0622-3E3C-4D8A-92F9-53880ED7258B}"/>
    <cellStyle name="_ERNT TFI-POD Q4 2011_EN" xfId="201" xr:uid="{8418A8C1-266E-4341-9166-57116D152093}"/>
    <cellStyle name="_Raspodjela 07 2007 EGS" xfId="7468" xr:uid="{69F8BEF9-3BDB-4C1E-BB45-2752BAE60DA7}"/>
    <cellStyle name="Accent1 - 20%" xfId="10" xr:uid="{B9802143-C0DA-4161-8C28-C2988942CF0B}"/>
    <cellStyle name="Accent1 - 40%" xfId="11" xr:uid="{CEF3F89C-E7C3-4136-A465-87F221A633FE}"/>
    <cellStyle name="Accent1 - 60%" xfId="12" xr:uid="{5C2D3166-F9AD-487B-903F-8697BB773D50}"/>
    <cellStyle name="Accent1 10" xfId="522" xr:uid="{6B02E89C-A31A-4FE0-9DA8-73EA603517FC}"/>
    <cellStyle name="Accent1 11" xfId="525" xr:uid="{410C948F-FF67-433E-B9E1-144F63081D01}"/>
    <cellStyle name="Accent1 12" xfId="528" xr:uid="{E1F6CDD5-802C-4E31-B422-938FCA53329A}"/>
    <cellStyle name="Accent1 13" xfId="538" xr:uid="{A65FD005-B432-433F-AE43-54907470B636}"/>
    <cellStyle name="Accent1 14" xfId="645" xr:uid="{B64031BA-8CFE-44A9-944B-C79CA765DB4E}"/>
    <cellStyle name="Accent1 15" xfId="651" xr:uid="{E61756B9-D474-47AC-904F-1E260492D8E7}"/>
    <cellStyle name="Accent1 16" xfId="735" xr:uid="{28C91205-0E6C-40FA-9279-C7BD0834B7FC}"/>
    <cellStyle name="Accent1 17" xfId="792" xr:uid="{7EBC392D-102C-49B8-9D29-82A7623BB9A4}"/>
    <cellStyle name="Accent1 18" xfId="914" xr:uid="{DD8E0C5D-F548-476F-8ED9-BB513E1B02AC}"/>
    <cellStyle name="Accent1 19" xfId="1104" xr:uid="{A319365E-23E4-4C0C-8C41-52F49F58BA7A}"/>
    <cellStyle name="Accent1 2" xfId="128" xr:uid="{2F2A8CCE-AA39-4545-9EB2-79FDF8D42241}"/>
    <cellStyle name="Accent1 20" xfId="1421" xr:uid="{9FB6C2A8-C4C5-481A-8993-09BB957FEAC1}"/>
    <cellStyle name="Accent1 21" xfId="1738" xr:uid="{46CEAF12-E525-417B-B674-BA206DE981AD}"/>
    <cellStyle name="Accent1 22" xfId="1746" xr:uid="{38FCE55E-D38C-41D4-8880-2292283C17AF}"/>
    <cellStyle name="Accent1 23" xfId="1755" xr:uid="{30110179-8E67-46F7-8EB9-E73F9A54D51C}"/>
    <cellStyle name="Accent1 24" xfId="1763" xr:uid="{3CEC6B98-402F-43FA-8D01-759FD15306FC}"/>
    <cellStyle name="Accent1 25" xfId="1771" xr:uid="{F7C09F9F-E775-4BFD-AD82-D4AC3EF92AC6}"/>
    <cellStyle name="Accent1 26" xfId="1779" xr:uid="{0FF89765-C262-427F-B8E0-6AA737776731}"/>
    <cellStyle name="Accent1 27" xfId="1787" xr:uid="{50A5E017-D3F6-4658-BDE1-54FC7C7BD90B}"/>
    <cellStyle name="Accent1 28" xfId="1800" xr:uid="{01684556-3E9D-4F5F-83EB-24D0ED67691F}"/>
    <cellStyle name="Accent1 29" xfId="1803" xr:uid="{5524703B-3F71-4DB3-8A6D-D0BE888A07F1}"/>
    <cellStyle name="Accent1 3" xfId="145" xr:uid="{63F1196B-BE28-4BDC-BE9D-1A38B6DF940A}"/>
    <cellStyle name="Accent1 30" xfId="1811" xr:uid="{2705F169-E883-460B-88CB-239C9E869952}"/>
    <cellStyle name="Accent1 31" xfId="1819" xr:uid="{C061A88F-BD03-4867-AB30-AE887C975FCA}"/>
    <cellStyle name="Accent1 32" xfId="1827" xr:uid="{7598F3B9-DEB8-4807-A2BF-7A3617F91D9F}"/>
    <cellStyle name="Accent1 33" xfId="1835" xr:uid="{7985FA31-B0CA-4D77-A9F6-85FF4D83894F}"/>
    <cellStyle name="Accent1 34" xfId="1843" xr:uid="{9E346285-1AB4-4D59-ACEF-CCC8F76B7313}"/>
    <cellStyle name="Accent1 35" xfId="1861" xr:uid="{2CC0D78D-1C9F-46E2-AD26-E9FFCD77D8F9}"/>
    <cellStyle name="Accent1 36" xfId="1863" xr:uid="{3D76B09D-A6A2-47FC-9162-FC4265B853A7}"/>
    <cellStyle name="Accent1 37" xfId="1869" xr:uid="{EFAA562C-2B53-4CFB-86B4-C7D38B12DC9B}"/>
    <cellStyle name="Accent1 38" xfId="1880" xr:uid="{7F646A3A-45F6-4CC7-833B-001B0A2F99BA}"/>
    <cellStyle name="Accent1 39" xfId="1888" xr:uid="{F59B30C4-072D-4E1A-B435-EF1A08BCD765}"/>
    <cellStyle name="Accent1 4" xfId="159" xr:uid="{C68EE1B0-A04B-4FCF-A6A2-63A280BA666A}"/>
    <cellStyle name="Accent1 40" xfId="1901" xr:uid="{447375F9-DFDB-4912-938D-41CF5B9E6462}"/>
    <cellStyle name="Accent1 41" xfId="1904" xr:uid="{12440DAE-3332-4BC3-A5AE-7539EDE07E31}"/>
    <cellStyle name="Accent1 42" xfId="1912" xr:uid="{6DB5D4D2-2760-428A-BBCD-92D0AFC6568A}"/>
    <cellStyle name="Accent1 43" xfId="1921" xr:uid="{F73F0FBF-D56A-4775-A087-1CC89B63790A}"/>
    <cellStyle name="Accent1 44" xfId="1929" xr:uid="{91D8F999-2D08-4FA1-8244-BCD7DDAFB74D}"/>
    <cellStyle name="Accent1 45" xfId="2995" xr:uid="{0529FF3A-55AB-4B28-8923-0069B9CA3029}"/>
    <cellStyle name="Accent1 46" xfId="170" xr:uid="{9D8EF363-7FB4-4AD3-B01B-0921F20AA0D1}"/>
    <cellStyle name="Accent1 47" xfId="7295" xr:uid="{0BC3E093-FF97-4AEA-BF6C-D549980C0A96}"/>
    <cellStyle name="Accent1 48" xfId="7309" xr:uid="{1585D62E-46EB-42F8-AF99-C6F20BC3DEA4}"/>
    <cellStyle name="Accent1 49" xfId="9" xr:uid="{4E924D29-2064-49C1-8FD2-A551A459E696}"/>
    <cellStyle name="Accent1 5" xfId="342" xr:uid="{BC207764-0356-4972-8453-D9AF444F2EBC}"/>
    <cellStyle name="Accent1 50" xfId="164" xr:uid="{77F27174-BE62-403D-89AA-6154959649FE}"/>
    <cellStyle name="Accent1 51" xfId="7325" xr:uid="{95DC8D97-0956-40CA-8501-753EAE80AE34}"/>
    <cellStyle name="Accent1 52" xfId="7332" xr:uid="{5F6899A1-F4EA-4402-A1FE-61EE45AF2FE5}"/>
    <cellStyle name="Accent1 53" xfId="7436" xr:uid="{8D332410-58C4-418F-8AA1-673BC4E35AFF}"/>
    <cellStyle name="Accent1 54" xfId="7498" xr:uid="{C86219E2-0864-4452-A7E3-0C4B37F90F3F}"/>
    <cellStyle name="Accent1 55" xfId="7472" xr:uid="{2AD03297-D950-45AE-BB08-70191FB24A42}"/>
    <cellStyle name="Accent1 56" xfId="7427" xr:uid="{56D27755-229B-4261-9A55-3647758A1A4D}"/>
    <cellStyle name="Accent1 57" xfId="7471" xr:uid="{8D9E8091-93EE-45D0-8F52-D435ABC0F256}"/>
    <cellStyle name="Accent1 58" xfId="7354" xr:uid="{99A738E2-C43F-4588-B2E9-02DB8F9697CB}"/>
    <cellStyle name="Accent1 59" xfId="7460" xr:uid="{4B563606-C063-4EDA-895A-207DE4CF5DEC}"/>
    <cellStyle name="Accent1 6" xfId="343" xr:uid="{0B278C3A-7EAB-415D-BB7E-6F5675F4ADCF}"/>
    <cellStyle name="Accent1 60" xfId="7474" xr:uid="{9479CB2F-E1CF-402D-A276-0BB5E9628E48}"/>
    <cellStyle name="Accent1 61" xfId="7479" xr:uid="{9AE7AF68-3013-4F47-83A8-5E12112456B7}"/>
    <cellStyle name="Accent1 62" xfId="7359" xr:uid="{102FD70A-6EE4-4955-BCEA-A88029453D79}"/>
    <cellStyle name="Accent1 7" xfId="344" xr:uid="{22D497E2-6BAA-427B-8CBA-259A13EEBF59}"/>
    <cellStyle name="Accent1 8" xfId="448" xr:uid="{F1099784-8122-414D-A4FF-CFB6056067F7}"/>
    <cellStyle name="Accent1 9" xfId="504" xr:uid="{226B5657-16E9-4668-BFB6-8A201FA8092E}"/>
    <cellStyle name="Accent2 - 20%" xfId="14" xr:uid="{AAEA2ED0-C38A-4D2A-BC4B-6420891D4DA4}"/>
    <cellStyle name="Accent2 - 40%" xfId="15" xr:uid="{D82C86E0-71DB-4E26-89C2-464082F99357}"/>
    <cellStyle name="Accent2 - 60%" xfId="16" xr:uid="{93A304C6-B6B8-4E36-9048-8202A5393A94}"/>
    <cellStyle name="Accent2 10" xfId="521" xr:uid="{2DED491E-1C2E-4EAD-866E-B206465F6951}"/>
    <cellStyle name="Accent2 11" xfId="524" xr:uid="{E5F2FA80-4664-4F8E-94D4-C10E8627F197}"/>
    <cellStyle name="Accent2 12" xfId="529" xr:uid="{A14A9509-1E9A-4A7D-8CEC-7456A9B7C078}"/>
    <cellStyle name="Accent2 13" xfId="539" xr:uid="{15C9FCD5-F604-49A8-9227-C187ECDD7096}"/>
    <cellStyle name="Accent2 14" xfId="579" xr:uid="{1BB89F9E-8BAC-4668-97FC-3FCB38E465A3}"/>
    <cellStyle name="Accent2 15" xfId="475" xr:uid="{0F93A077-0B13-4906-B597-BE0C1DB959FA}"/>
    <cellStyle name="Accent2 16" xfId="672" xr:uid="{217D9704-A365-4E29-B871-F59749563DC2}"/>
    <cellStyle name="Accent2 17" xfId="793" xr:uid="{C09F826C-DA96-4E0A-9E6F-0C85B4F9C2EB}"/>
    <cellStyle name="Accent2 18" xfId="915" xr:uid="{56B38705-0E80-48BF-9775-0F1D081E6170}"/>
    <cellStyle name="Accent2 19" xfId="1105" xr:uid="{2733FFDA-CBB9-42CD-B479-E727D9BCE6D0}"/>
    <cellStyle name="Accent2 2" xfId="129" xr:uid="{0DF56C95-252A-4871-AF8B-3AEE677F1989}"/>
    <cellStyle name="Accent2 20" xfId="1422" xr:uid="{9069BA5B-BFB0-4285-8479-31317A815A74}"/>
    <cellStyle name="Accent2 21" xfId="1739" xr:uid="{EC56A81D-4890-4939-A993-64F115D20A87}"/>
    <cellStyle name="Accent2 22" xfId="1747" xr:uid="{BB850D4D-6AAF-4E7D-A722-D693F9040845}"/>
    <cellStyle name="Accent2 23" xfId="1756" xr:uid="{DF2F2FC6-4A8F-49AE-BB3B-E69D34407DAC}"/>
    <cellStyle name="Accent2 24" xfId="1764" xr:uid="{B1AB1E0B-F1ED-4A21-BABF-EC241DEFAFFC}"/>
    <cellStyle name="Accent2 25" xfId="1772" xr:uid="{7870A1D8-B072-457B-9B23-6DBCD579E545}"/>
    <cellStyle name="Accent2 26" xfId="1780" xr:uid="{0E06C8BC-415F-44B7-B117-02FB6070C373}"/>
    <cellStyle name="Accent2 27" xfId="1788" xr:uid="{53A08BB3-B46A-433F-ACED-A7033A9923CF}"/>
    <cellStyle name="Accent2 28" xfId="1799" xr:uid="{218C3033-1AE0-47AF-84EC-3C6BAAE64E46}"/>
    <cellStyle name="Accent2 29" xfId="1804" xr:uid="{4D59461F-F616-4837-A193-AFBB9930F9C0}"/>
    <cellStyle name="Accent2 3" xfId="149" xr:uid="{2ED40EFF-D52B-4AFC-AEFE-C63E6720955A}"/>
    <cellStyle name="Accent2 30" xfId="1812" xr:uid="{ACCB5388-1242-4A73-9DEE-A9D198B82B2E}"/>
    <cellStyle name="Accent2 31" xfId="1820" xr:uid="{0FB03A8B-3C8B-4E76-8B28-8E2E53C87F26}"/>
    <cellStyle name="Accent2 32" xfId="1828" xr:uid="{09A1A047-20F2-46C3-B99B-EA2ABEE8F232}"/>
    <cellStyle name="Accent2 33" xfId="1836" xr:uid="{CF8ECD33-8841-47EC-97B6-7F61786C5ABC}"/>
    <cellStyle name="Accent2 34" xfId="1844" xr:uid="{A4BC80A8-F308-4B0B-B5CC-3E893832FF78}"/>
    <cellStyle name="Accent2 35" xfId="1860" xr:uid="{78875375-F1CD-435C-8648-F8676AF60980}"/>
    <cellStyle name="Accent2 36" xfId="1856" xr:uid="{2083ACE3-671B-4084-8788-56604940D20B}"/>
    <cellStyle name="Accent2 37" xfId="1870" xr:uid="{77117CE1-341A-480D-900F-A97576E0FCB7}"/>
    <cellStyle name="Accent2 38" xfId="1881" xr:uid="{D0E90B30-C314-409D-B8B7-4EA54C9E5303}"/>
    <cellStyle name="Accent2 39" xfId="1889" xr:uid="{D3045AD6-7B8A-471A-B65F-7F33444EBC66}"/>
    <cellStyle name="Accent2 4" xfId="158" xr:uid="{8C1D3160-897C-4F38-80EA-46F78A11C868}"/>
    <cellStyle name="Accent2 40" xfId="1900" xr:uid="{01ADFB88-56F3-46AE-8E01-A1C793549943}"/>
    <cellStyle name="Accent2 41" xfId="1905" xr:uid="{AA025165-D2A5-4FBB-829E-19B3EB3020C7}"/>
    <cellStyle name="Accent2 42" xfId="1913" xr:uid="{258C48FB-737B-40C5-B336-9483BFF6F869}"/>
    <cellStyle name="Accent2 43" xfId="1922" xr:uid="{7CF22279-ED15-4219-BACA-09C9DF999611}"/>
    <cellStyle name="Accent2 44" xfId="1930" xr:uid="{7008E6B9-8BE5-4BCE-A2E0-BD91C8EC2AA5}"/>
    <cellStyle name="Accent2 45" xfId="2996" xr:uid="{1D134BFF-EC59-4DD2-B058-AFAF15D0A422}"/>
    <cellStyle name="Accent2 46" xfId="171" xr:uid="{8F09C4AC-05D2-4AC7-99C1-57D96C87DFE1}"/>
    <cellStyle name="Accent2 47" xfId="7296" xr:uid="{273AE068-D06D-48F9-8D52-BA2DD8BBC4DD}"/>
    <cellStyle name="Accent2 48" xfId="7303" xr:uid="{E512F9B8-0278-4D1F-9194-0B067C152E6E}"/>
    <cellStyle name="Accent2 49" xfId="13" xr:uid="{551090EE-9E7E-4990-9C19-66C40AD26F65}"/>
    <cellStyle name="Accent2 5" xfId="345" xr:uid="{E42EBE6F-CD10-4D45-8B66-9F67F16453AF}"/>
    <cellStyle name="Accent2 50" xfId="7314" xr:uid="{6C2CDD2A-26D1-4920-8D80-44FCF9585D07}"/>
    <cellStyle name="Accent2 51" xfId="7336" xr:uid="{C258B93E-7A2B-4E41-90C3-39F7E33CD1F1}"/>
    <cellStyle name="Accent2 52" xfId="7400" xr:uid="{951830A7-9513-4A7D-8AA4-401FAB16EB41}"/>
    <cellStyle name="Accent2 53" xfId="7387" xr:uid="{8E80E464-134B-4A88-937E-D7CF39738AB4}"/>
    <cellStyle name="Accent2 54" xfId="7412" xr:uid="{4B43823C-B376-433B-B6F2-5C2F9988B366}"/>
    <cellStyle name="Accent2 55" xfId="7506" xr:uid="{4AA7B5F7-1537-4456-A50D-3D8C94644449}"/>
    <cellStyle name="Accent2 56" xfId="7377" xr:uid="{614D1FC3-EDDD-4150-BAF2-BE895172CC9C}"/>
    <cellStyle name="Accent2 57" xfId="7357" xr:uid="{1A0299D5-AEF4-48CC-B95E-E9818B9EB24E}"/>
    <cellStyle name="Accent2 58" xfId="7441" xr:uid="{A9E888A7-DC1C-4DE7-B37F-282C9DB91257}"/>
    <cellStyle name="Accent2 59" xfId="7378" xr:uid="{68D7F7DC-77BB-4DB5-85AA-3F351F20D327}"/>
    <cellStyle name="Accent2 6" xfId="346" xr:uid="{5C962DB6-DD58-4F68-A7F5-E69655BA06B9}"/>
    <cellStyle name="Accent2 60" xfId="7448" xr:uid="{5A130247-5B3F-410B-B151-87779132176C}"/>
    <cellStyle name="Accent2 61" xfId="7484" xr:uid="{0739FB19-A293-447C-88AA-C17D61AB31A3}"/>
    <cellStyle name="Accent2 62" xfId="7437" xr:uid="{766807A5-E43D-4408-9405-DB7B9E25AF71}"/>
    <cellStyle name="Accent2 7" xfId="347" xr:uid="{2BA3007B-AF22-4015-ACBF-FFDBC69930A1}"/>
    <cellStyle name="Accent2 8" xfId="447" xr:uid="{A67B77EA-B2B5-4CA9-87C3-94597576B09F}"/>
    <cellStyle name="Accent2 9" xfId="506" xr:uid="{B32F56C1-C9F3-4410-97BE-71DFCDF10B9B}"/>
    <cellStyle name="Accent3 - 20%" xfId="18" xr:uid="{AD0A894B-D0E7-4E22-865D-BC000D797C61}"/>
    <cellStyle name="Accent3 - 40%" xfId="19" xr:uid="{FA46032F-51E5-4899-908B-843BEC5BC1BC}"/>
    <cellStyle name="Accent3 - 60%" xfId="20" xr:uid="{4F59C940-3A1B-4D60-A279-998ED5CE9F5D}"/>
    <cellStyle name="Accent3 10" xfId="520" xr:uid="{BA6CE61E-DDC9-4604-8EC1-0BC1A4A9A529}"/>
    <cellStyle name="Accent3 11" xfId="505" xr:uid="{F9B4C025-17BC-4287-A2A0-32E15E0131B8}"/>
    <cellStyle name="Accent3 12" xfId="530" xr:uid="{AF6D95D5-77CF-4565-987B-8940D52B1053}"/>
    <cellStyle name="Accent3 13" xfId="540" xr:uid="{1148A7A3-D749-4AFB-8739-DC917671FA0C}"/>
    <cellStyle name="Accent3 14" xfId="576" xr:uid="{E57051B7-109A-4E97-9BFE-86118564C66A}"/>
    <cellStyle name="Accent3 15" xfId="634" xr:uid="{D17D6ECD-AA29-4D8A-9F80-DC62F073D666}"/>
    <cellStyle name="Accent3 16" xfId="673" xr:uid="{71BD90B1-DF03-470C-8DAA-CF425EB70D50}"/>
    <cellStyle name="Accent3 17" xfId="794" xr:uid="{597CC04A-BD26-45E6-8299-CFEB89147714}"/>
    <cellStyle name="Accent3 18" xfId="916" xr:uid="{AB7605EE-2A74-4552-8A51-13C4145E6ED2}"/>
    <cellStyle name="Accent3 19" xfId="1106" xr:uid="{AAF552F9-8410-422B-81B0-09FBA29593B2}"/>
    <cellStyle name="Accent3 2" xfId="130" xr:uid="{F5F8D610-AB33-45D4-890C-756FCA9E9119}"/>
    <cellStyle name="Accent3 20" xfId="1423" xr:uid="{E8897428-A64F-410A-AC5D-9BF54403FCFE}"/>
    <cellStyle name="Accent3 21" xfId="1740" xr:uid="{04845CC8-F3DD-481C-A965-DC381D4CAA6F}"/>
    <cellStyle name="Accent3 22" xfId="1748" xr:uid="{8E6B3CCD-8A48-4831-97A3-AC183378A931}"/>
    <cellStyle name="Accent3 23" xfId="1757" xr:uid="{CDB4CDD1-A07A-4948-96CE-32119A584AAB}"/>
    <cellStyle name="Accent3 24" xfId="1765" xr:uid="{4C68CDF7-5848-4DA1-AADC-4B7E8A497C06}"/>
    <cellStyle name="Accent3 25" xfId="1773" xr:uid="{57EFF8B1-D2B2-4AD1-9CC9-A50F05A30429}"/>
    <cellStyle name="Accent3 26" xfId="1781" xr:uid="{1267582C-2126-4270-8040-22BF602CF91D}"/>
    <cellStyle name="Accent3 27" xfId="1789" xr:uid="{A86E2D4B-FB3F-4358-86E4-A92EF17B12D5}"/>
    <cellStyle name="Accent3 28" xfId="1798" xr:uid="{E0C62C3C-C464-4509-AF69-46722064BA95}"/>
    <cellStyle name="Accent3 29" xfId="1805" xr:uid="{FBA34D80-5DD7-4D97-837D-B977B928760B}"/>
    <cellStyle name="Accent3 3" xfId="150" xr:uid="{548FC448-0884-485C-877C-6519FA7B756E}"/>
    <cellStyle name="Accent3 30" xfId="1813" xr:uid="{5790530D-DD28-452D-A322-76E4406D961D}"/>
    <cellStyle name="Accent3 31" xfId="1821" xr:uid="{F71F8C4D-CE63-4EEE-9409-EB86814DA42A}"/>
    <cellStyle name="Accent3 32" xfId="1829" xr:uid="{DA0922FC-5F98-4259-9075-EA638E07B839}"/>
    <cellStyle name="Accent3 33" xfId="1837" xr:uid="{10D116FA-224D-4A11-9038-F6CCCF677679}"/>
    <cellStyle name="Accent3 34" xfId="1845" xr:uid="{EC9B7B3F-7910-483F-A5A3-7D1DF5C81D7D}"/>
    <cellStyle name="Accent3 35" xfId="1859" xr:uid="{77DE6946-D6CB-4F33-A1F2-06D59218D849}"/>
    <cellStyle name="Accent3 36" xfId="1858" xr:uid="{30F00551-AFE0-43A0-9C7C-73DB7853A163}"/>
    <cellStyle name="Accent3 37" xfId="1871" xr:uid="{7C1F90B2-3FFD-448E-A4C6-2C695E084A8E}"/>
    <cellStyle name="Accent3 38" xfId="1882" xr:uid="{AF6A7291-DA29-4D7B-ABED-4E1EF5820468}"/>
    <cellStyle name="Accent3 39" xfId="1890" xr:uid="{B65C8247-5296-45EE-AC41-659E28F09473}"/>
    <cellStyle name="Accent3 4" xfId="157" xr:uid="{36B62A32-B20F-4862-913C-E17191E5E503}"/>
    <cellStyle name="Accent3 40" xfId="1899" xr:uid="{33A542C8-68FE-4814-9140-C87A5C769C43}"/>
    <cellStyle name="Accent3 41" xfId="1906" xr:uid="{6A1176B8-25BE-4867-AE8F-51F8D2E45D6E}"/>
    <cellStyle name="Accent3 42" xfId="1914" xr:uid="{96E1BFE1-D7F3-495B-A2B0-539242B49738}"/>
    <cellStyle name="Accent3 43" xfId="1923" xr:uid="{D4CFA144-94A4-43D6-9633-F2B9160C1729}"/>
    <cellStyle name="Accent3 44" xfId="1931" xr:uid="{452E9FBB-FF77-4701-B928-C57495F2052A}"/>
    <cellStyle name="Accent3 45" xfId="2997" xr:uid="{7C1E36EF-F95B-46C8-A874-5559EA2F975B}"/>
    <cellStyle name="Accent3 46" xfId="172" xr:uid="{3490E91F-3E2B-4DDA-A6B6-704A1E3864CA}"/>
    <cellStyle name="Accent3 47" xfId="7297" xr:uid="{7A423D32-4A6A-4C5F-BEB7-A0B4C3F5D5C2}"/>
    <cellStyle name="Accent3 48" xfId="7308" xr:uid="{593B0892-BA28-4737-BDD7-217CDB8BB157}"/>
    <cellStyle name="Accent3 49" xfId="17" xr:uid="{ACD42500-07BC-4BBB-A713-E1838B7808BB}"/>
    <cellStyle name="Accent3 5" xfId="348" xr:uid="{CCA11E61-121C-4E0B-ADE3-72261D7594FD}"/>
    <cellStyle name="Accent3 50" xfId="7315" xr:uid="{26EAD02B-05C8-4FC8-B7CF-8C531E22C4BC}"/>
    <cellStyle name="Accent3 51" xfId="7330" xr:uid="{0F391C1E-917D-4A60-B138-9DA6F1282B85}"/>
    <cellStyle name="Accent3 52" xfId="7403" xr:uid="{0CD2B431-504C-4433-8FCE-5A9329F9E8C6}"/>
    <cellStyle name="Accent3 53" xfId="7452" xr:uid="{DA128412-F5F6-4EFE-8DCB-3D0FCCDA9D05}"/>
    <cellStyle name="Accent3 54" xfId="7353" xr:uid="{9B455BC1-D245-49B7-8F08-CDA088DB6F08}"/>
    <cellStyle name="Accent3 55" xfId="7389" xr:uid="{7DFAD609-0FED-4EB1-A8A5-7AE26994BCBC}"/>
    <cellStyle name="Accent3 56" xfId="7409" xr:uid="{C2890C36-1C47-45C3-9451-410FBB0DD37A}"/>
    <cellStyle name="Accent3 57" xfId="7451" xr:uid="{D84D5355-2268-43C2-B563-987A5920650D}"/>
    <cellStyle name="Accent3 58" xfId="7443" xr:uid="{6479747A-142B-481F-B160-4E83AD78C9C5}"/>
    <cellStyle name="Accent3 59" xfId="7422" xr:uid="{DCB55EFD-19F3-4D52-AFBB-32C01746140F}"/>
    <cellStyle name="Accent3 6" xfId="349" xr:uid="{130B1805-DFC8-44BA-8150-1C9A4F5DE821}"/>
    <cellStyle name="Accent3 60" xfId="7488" xr:uid="{76ED2598-6757-4ABE-820F-1D123E60DD7B}"/>
    <cellStyle name="Accent3 61" xfId="7421" xr:uid="{029F5B46-FC57-4F29-85AA-E19EA348F44B}"/>
    <cellStyle name="Accent3 62" xfId="7426" xr:uid="{349D32B3-E7E6-4D62-A3A6-504C8DF631D6}"/>
    <cellStyle name="Accent3 7" xfId="350" xr:uid="{278ED09D-BC00-45B0-805C-3E4B708734B3}"/>
    <cellStyle name="Accent3 8" xfId="446" xr:uid="{D6C17FF3-D6BF-465F-A8CE-69F990E49159}"/>
    <cellStyle name="Accent3 9" xfId="508" xr:uid="{BB07080E-D757-43F6-A082-6FE1E5F0ADD4}"/>
    <cellStyle name="Accent4 - 20%" xfId="22" xr:uid="{9EC2F231-BF3C-4CAF-A401-FEBE5BBF702D}"/>
    <cellStyle name="Accent4 - 40%" xfId="23" xr:uid="{2E59C1B9-7D24-4EBA-A257-1C16D2F163C9}"/>
    <cellStyle name="Accent4 - 60%" xfId="24" xr:uid="{7D1674B4-3F75-4D94-8AF4-009CF44D9691}"/>
    <cellStyle name="Accent4 10" xfId="519" xr:uid="{8E4BCE6C-2119-4FA6-96FB-7CA7EB257229}"/>
    <cellStyle name="Accent4 11" xfId="507" xr:uid="{8D7860DE-4C11-46DD-AC77-806C184CBA5F}"/>
    <cellStyle name="Accent4 12" xfId="531" xr:uid="{4B81101C-7F85-42AF-9ED9-334A8CF44635}"/>
    <cellStyle name="Accent4 13" xfId="541" xr:uid="{0323ED45-2DC6-475E-BBBE-8B8283BE8FFE}"/>
    <cellStyle name="Accent4 14" xfId="585" xr:uid="{558C444B-A555-426A-913E-EFD42192EDEE}"/>
    <cellStyle name="Accent4 15" xfId="650" xr:uid="{2933EA54-52B1-4F2A-9581-61F87109BAFE}"/>
    <cellStyle name="Accent4 16" xfId="743" xr:uid="{DF965359-2318-4A01-B55C-2A3060ADCC1F}"/>
    <cellStyle name="Accent4 17" xfId="795" xr:uid="{C0DC3E73-F9A4-4F40-B821-25A4EA7F7D13}"/>
    <cellStyle name="Accent4 18" xfId="917" xr:uid="{29B4855C-B6A2-4E69-BFD2-DBFA45C62636}"/>
    <cellStyle name="Accent4 19" xfId="1107" xr:uid="{11CEF25D-2AB2-405A-A502-07C465071EF8}"/>
    <cellStyle name="Accent4 2" xfId="131" xr:uid="{F381F898-4ED4-4A0E-86F3-550E9D870800}"/>
    <cellStyle name="Accent4 20" xfId="1424" xr:uid="{985346B6-0C46-45D2-B952-3F2ABB65DCE7}"/>
    <cellStyle name="Accent4 21" xfId="1741" xr:uid="{EF4E89C2-26C1-4A38-8C3F-D18490D20137}"/>
    <cellStyle name="Accent4 22" xfId="1749" xr:uid="{FB5C900F-6C73-4D63-B3FE-1A76BA23C4D8}"/>
    <cellStyle name="Accent4 23" xfId="1758" xr:uid="{A9212A59-A4C2-4BF2-B805-4611A3002CDA}"/>
    <cellStyle name="Accent4 24" xfId="1766" xr:uid="{119B3DA0-74AD-4A65-AF1C-DDAE109DBE03}"/>
    <cellStyle name="Accent4 25" xfId="1774" xr:uid="{B513C3BB-A82D-4583-8684-AC61963CC229}"/>
    <cellStyle name="Accent4 26" xfId="1782" xr:uid="{CF635AA5-0362-4A35-8039-A990AFC415FF}"/>
    <cellStyle name="Accent4 27" xfId="1790" xr:uid="{A5F85242-4321-4421-A6F3-F4FD9FFB4021}"/>
    <cellStyle name="Accent4 28" xfId="1797" xr:uid="{2007A45A-077C-4B99-82D9-F47D0C820CDA}"/>
    <cellStyle name="Accent4 29" xfId="1806" xr:uid="{9E5E48A3-2B43-4C5E-B0D3-E60178B4CE59}"/>
    <cellStyle name="Accent4 3" xfId="151" xr:uid="{129F933A-07BF-404F-806D-54941462604E}"/>
    <cellStyle name="Accent4 30" xfId="1814" xr:uid="{0BDD856A-6326-477B-9545-5140BF24F042}"/>
    <cellStyle name="Accent4 31" xfId="1822" xr:uid="{4BAD1992-DA03-46C8-A126-E3DD1459A387}"/>
    <cellStyle name="Accent4 32" xfId="1830" xr:uid="{A6295208-1D34-4758-81A8-1F74E7DBB23B}"/>
    <cellStyle name="Accent4 33" xfId="1838" xr:uid="{38BDD7C4-0DF9-49C3-BC21-D9D16360A81F}"/>
    <cellStyle name="Accent4 34" xfId="1846" xr:uid="{554C822F-58B0-407C-A828-5B13B7237FDB}"/>
    <cellStyle name="Accent4 35" xfId="1857" xr:uid="{533936A1-53F4-4F20-A6D3-D1D0786CB99D}"/>
    <cellStyle name="Accent4 36" xfId="1864" xr:uid="{F00D60B1-5D43-427D-8E06-20951509AB8C}"/>
    <cellStyle name="Accent4 37" xfId="1872" xr:uid="{0D8923C4-1E4B-4D2D-87E2-06A522651A1D}"/>
    <cellStyle name="Accent4 38" xfId="1883" xr:uid="{BDA9C2A2-A94A-480B-92D3-97567C6C4CA3}"/>
    <cellStyle name="Accent4 39" xfId="1891" xr:uid="{D6D5EAA1-1A15-4E7A-8CB3-35E9E660BD82}"/>
    <cellStyle name="Accent4 4" xfId="156" xr:uid="{8707F4D4-0FE1-49BC-A18D-2ADC12CDF684}"/>
    <cellStyle name="Accent4 40" xfId="1898" xr:uid="{4413D693-460C-4099-B733-48D73148099C}"/>
    <cellStyle name="Accent4 41" xfId="1907" xr:uid="{AA96C913-C95E-43A4-A4D4-01DAF7705FB6}"/>
    <cellStyle name="Accent4 42" xfId="1915" xr:uid="{282BD10A-EE79-4D1B-A8D4-DAD34210573C}"/>
    <cellStyle name="Accent4 43" xfId="1924" xr:uid="{9CFB9EDC-2093-4030-9A3F-AA141567EEA1}"/>
    <cellStyle name="Accent4 44" xfId="1932" xr:uid="{66C4BD4A-7A42-4B5D-9572-10B328603267}"/>
    <cellStyle name="Accent4 45" xfId="2998" xr:uid="{3D602331-AB0B-4342-AC78-3D12442DE642}"/>
    <cellStyle name="Accent4 46" xfId="173" xr:uid="{5974DA0E-0F3C-47B8-B924-E6075F3B0527}"/>
    <cellStyle name="Accent4 47" xfId="7298" xr:uid="{572B23A7-0E75-4214-BAE1-8A0BDE781E35}"/>
    <cellStyle name="Accent4 48" xfId="7302" xr:uid="{6A0072AE-1523-49FB-B59D-DB8B89D2D4E0}"/>
    <cellStyle name="Accent4 49" xfId="21" xr:uid="{63F812C5-C8B1-4518-A248-077BCB2CB56C}"/>
    <cellStyle name="Accent4 5" xfId="351" xr:uid="{248C2511-E273-42D2-A9D2-7FD2844035A3}"/>
    <cellStyle name="Accent4 50" xfId="7316" xr:uid="{065264D8-6079-499C-B0BC-6B085B0CA663}"/>
    <cellStyle name="Accent4 51" xfId="7329" xr:uid="{872C2546-F19E-4FFD-9CC0-256E310CFA8F}"/>
    <cellStyle name="Accent4 52" xfId="7458" xr:uid="{C2821E5E-8926-4842-92A6-76B63ABE80B3}"/>
    <cellStyle name="Accent4 53" xfId="7439" xr:uid="{F90650BF-DCC0-442D-9615-ED3649A3E2B4}"/>
    <cellStyle name="Accent4 54" xfId="7384" xr:uid="{D7D356DC-6F03-4939-8170-9B81585DB443}"/>
    <cellStyle name="Accent4 55" xfId="7345" xr:uid="{BBEC14F8-4F6D-446B-9C7E-6525903771EC}"/>
    <cellStyle name="Accent4 56" xfId="7397" xr:uid="{68501274-D9B2-4E6F-A4B8-57DFC31284FF}"/>
    <cellStyle name="Accent4 57" xfId="7503" xr:uid="{A44D5FB1-8CAF-4085-9D3A-B0AF3C509465}"/>
    <cellStyle name="Accent4 58" xfId="7344" xr:uid="{B2D1D7BD-89A1-4160-B339-FF9144C65C3F}"/>
    <cellStyle name="Accent4 59" xfId="7380" xr:uid="{73C33AA9-4385-4394-A955-A5E141E2D622}"/>
    <cellStyle name="Accent4 6" xfId="352" xr:uid="{D0073462-B3C3-4370-BA6A-1E0BF02333DC}"/>
    <cellStyle name="Accent4 60" xfId="7486" xr:uid="{E74F089A-26C9-46C6-9F11-8052A850885C}"/>
    <cellStyle name="Accent4 61" xfId="7476" xr:uid="{245CD467-9405-4DF3-9169-2A0459B2A874}"/>
    <cellStyle name="Accent4 62" xfId="7477" xr:uid="{908CF685-AC32-40D2-B010-87828D9DEE44}"/>
    <cellStyle name="Accent4 7" xfId="353" xr:uid="{646164CE-B272-4C37-9EE6-0BE146B543CC}"/>
    <cellStyle name="Accent4 8" xfId="445" xr:uid="{160FD9ED-404D-4403-8F9B-FF4C42E488A9}"/>
    <cellStyle name="Accent4 9" xfId="509" xr:uid="{6FCA8632-99BB-4BBD-9EBB-49A93BCB3358}"/>
    <cellStyle name="Accent5 - 20%" xfId="26" xr:uid="{D108E394-8408-4628-B43B-C13795B50759}"/>
    <cellStyle name="Accent5 - 40%" xfId="27" xr:uid="{93F4D09A-E6D1-4353-A39C-1EE7A635952C}"/>
    <cellStyle name="Accent5 - 60%" xfId="28" xr:uid="{6656E923-5D3B-412C-936A-559462612D25}"/>
    <cellStyle name="Accent5 10" xfId="518" xr:uid="{D36979E7-580E-44A2-A1AB-09523891B40C}"/>
    <cellStyle name="Accent5 11" xfId="510" xr:uid="{07C92CB6-CA2C-4C3D-82AE-56700488DA52}"/>
    <cellStyle name="Accent5 12" xfId="532" xr:uid="{88FAE810-BDB5-4558-9B37-C874E6470650}"/>
    <cellStyle name="Accent5 13" xfId="542" xr:uid="{ED4C0A10-4862-4AB6-A0B9-68855F0F3010}"/>
    <cellStyle name="Accent5 14" xfId="547" xr:uid="{3C66D2FA-C70C-4DFC-88ED-ECA5B6E575A8}"/>
    <cellStyle name="Accent5 15" xfId="464" xr:uid="{8C78B6B1-21C1-423A-BFC3-782CA695CC2B}"/>
    <cellStyle name="Accent5 16" xfId="742" xr:uid="{33EDBCDD-12D6-4211-A4F5-4971DC992872}"/>
    <cellStyle name="Accent5 17" xfId="796" xr:uid="{A0AAA61E-8262-4C56-BCE2-9761FF27787E}"/>
    <cellStyle name="Accent5 18" xfId="918" xr:uid="{B65C8617-E1A3-45A8-BBEC-2A950D079DDC}"/>
    <cellStyle name="Accent5 19" xfId="1108" xr:uid="{3088E956-FA0A-4999-BCB1-784117AB0976}"/>
    <cellStyle name="Accent5 2" xfId="132" xr:uid="{A58D6298-14BD-43F8-83D1-057363073494}"/>
    <cellStyle name="Accent5 20" xfId="1425" xr:uid="{C8051AA1-6487-48E1-9073-8CE3673DA181}"/>
    <cellStyle name="Accent5 21" xfId="1742" xr:uid="{3529A7B0-6A5C-4CEE-A015-9574800B6D8A}"/>
    <cellStyle name="Accent5 22" xfId="1750" xr:uid="{38A01134-E127-474F-B51F-CFE29667F3DC}"/>
    <cellStyle name="Accent5 23" xfId="1759" xr:uid="{A8A48359-3B5D-497B-A2A6-7F086ED70FA7}"/>
    <cellStyle name="Accent5 24" xfId="1767" xr:uid="{EE38353A-8590-44F1-A9A9-FCD36B27B5D6}"/>
    <cellStyle name="Accent5 25" xfId="1775" xr:uid="{83D932E5-6D57-4378-A393-8F9AF41F6B0B}"/>
    <cellStyle name="Accent5 26" xfId="1783" xr:uid="{42D28CA7-7048-4F35-BAF9-316C68EE2FA7}"/>
    <cellStyle name="Accent5 27" xfId="1791" xr:uid="{7930007D-22BB-47B1-9DFC-D947871A646C}"/>
    <cellStyle name="Accent5 28" xfId="1796" xr:uid="{53E57255-4785-46DC-AB5F-ECAC2EB1A185}"/>
    <cellStyle name="Accent5 29" xfId="1807" xr:uid="{28E3C094-DBA4-4FCB-9A06-F6FD4A097185}"/>
    <cellStyle name="Accent5 3" xfId="152" xr:uid="{D00EBFCB-5A9E-41E2-8953-DEDF856CF259}"/>
    <cellStyle name="Accent5 30" xfId="1815" xr:uid="{A8941709-931C-4A72-9F76-CCF895D8175B}"/>
    <cellStyle name="Accent5 31" xfId="1823" xr:uid="{93957255-F5D9-4076-9A6B-EED92248ABAD}"/>
    <cellStyle name="Accent5 32" xfId="1831" xr:uid="{05AEB23B-1F22-4D04-8B70-073AF7DD672C}"/>
    <cellStyle name="Accent5 33" xfId="1839" xr:uid="{602905BD-F633-4DB0-8125-804C4E0BF0B0}"/>
    <cellStyle name="Accent5 34" xfId="1847" xr:uid="{E5645FE1-B631-494A-BBF1-D08D7FF51F6B}"/>
    <cellStyle name="Accent5 35" xfId="1855" xr:uid="{EC989475-09A3-43FF-8E1F-B4FD27EF9198}"/>
    <cellStyle name="Accent5 36" xfId="1865" xr:uid="{89E90B8B-C373-40C2-9A53-845B2BD28D28}"/>
    <cellStyle name="Accent5 37" xfId="1873" xr:uid="{68A82A9F-4B31-4113-8737-0923118DD5D2}"/>
    <cellStyle name="Accent5 38" xfId="1884" xr:uid="{7B40F309-496D-4990-8F30-064FA1209358}"/>
    <cellStyle name="Accent5 39" xfId="1892" xr:uid="{44E9494C-3688-4332-BCB4-A54C10E7BB91}"/>
    <cellStyle name="Accent5 4" xfId="155" xr:uid="{EB5DF595-7139-49CD-9AE5-1C71DD1B8E13}"/>
    <cellStyle name="Accent5 40" xfId="1897" xr:uid="{30F7F871-6843-41F4-8C97-6D58E48B520E}"/>
    <cellStyle name="Accent5 41" xfId="1908" xr:uid="{0655353C-87CD-4B1B-9355-010D9009F419}"/>
    <cellStyle name="Accent5 42" xfId="1916" xr:uid="{3752CD7B-B886-4655-A604-B353539ECD57}"/>
    <cellStyle name="Accent5 43" xfId="1925" xr:uid="{BFCE3241-649C-4017-8307-A7BD361F39BF}"/>
    <cellStyle name="Accent5 44" xfId="1933" xr:uid="{818D1CA4-51A4-4FE6-9878-9DF914FB3A82}"/>
    <cellStyle name="Accent5 45" xfId="2999" xr:uid="{5573B03A-8632-4E94-BAA6-E0FF90F68EC4}"/>
    <cellStyle name="Accent5 46" xfId="174" xr:uid="{58BD99C0-1DD2-4200-80BD-BC95AF22A0F9}"/>
    <cellStyle name="Accent5 47" xfId="7299" xr:uid="{98B757F2-2CEF-45EF-BD8F-7910E87B3ECD}"/>
    <cellStyle name="Accent5 48" xfId="7306" xr:uid="{DE3F07F9-CD6E-42E2-8835-DFDBDECB9667}"/>
    <cellStyle name="Accent5 49" xfId="25" xr:uid="{A416847E-FC7B-4A05-B30A-6CC94E482AF5}"/>
    <cellStyle name="Accent5 5" xfId="354" xr:uid="{8EBD124B-52C7-41B1-9D38-90685341D506}"/>
    <cellStyle name="Accent5 50" xfId="7317" xr:uid="{D2D1F11E-C88C-4339-BCD0-1C6464D14FDB}"/>
    <cellStyle name="Accent5 51" xfId="7323" xr:uid="{01C22E78-C266-4372-8C25-A00AB5A58DE5}"/>
    <cellStyle name="Accent5 52" xfId="7322" xr:uid="{851C8B83-DE08-4275-AA07-DAD4A0D7AEAA}"/>
    <cellStyle name="Accent5 53" xfId="7333" xr:uid="{F1B6A566-8E47-4FE4-8D56-45870E5A4ECC}"/>
    <cellStyle name="Accent5 54" xfId="7509" xr:uid="{B6DA96D0-CAB5-49E0-98BD-2102D9FEE428}"/>
    <cellStyle name="Accent5 55" xfId="7376" xr:uid="{2259093B-AF80-429C-8451-094F1A11E26C}"/>
    <cellStyle name="Accent5 56" xfId="7391" xr:uid="{C76E9723-7B6E-450B-A302-FE4BD9BD0954}"/>
    <cellStyle name="Accent5 57" xfId="7424" xr:uid="{8E0F11E1-6530-4BCF-8A8F-0023336CDF69}"/>
    <cellStyle name="Accent5 58" xfId="7367" xr:uid="{DE411705-4B58-49FB-B74B-6B112855638D}"/>
    <cellStyle name="Accent5 59" xfId="7485" xr:uid="{6252F280-8ACB-4633-8EF4-C73F9F0F1C8B}"/>
    <cellStyle name="Accent5 6" xfId="355" xr:uid="{3DCA3237-47CA-4111-8CE4-CD333D1319A9}"/>
    <cellStyle name="Accent5 60" xfId="7478" xr:uid="{461D2643-C204-4D40-A37F-BEDD486C1BE0}"/>
    <cellStyle name="Accent5 61" xfId="7343" xr:uid="{7F18DECD-DC25-4F0C-A6E2-AAE8DD330EF7}"/>
    <cellStyle name="Accent5 62" xfId="7463" xr:uid="{8900DC06-D6FD-4260-AE32-BA99E1E44B9E}"/>
    <cellStyle name="Accent5 7" xfId="356" xr:uid="{2A03E375-495F-4395-BC34-FC53CA172CB6}"/>
    <cellStyle name="Accent5 8" xfId="444" xr:uid="{205E2DA1-110E-406E-AC1D-8362A44ECE7C}"/>
    <cellStyle name="Accent5 9" xfId="511" xr:uid="{F101A69F-B7AA-4518-8E31-F58272484316}"/>
    <cellStyle name="Accent6 - 20%" xfId="30" xr:uid="{B4A9E694-F6DF-4C8A-89ED-8775B2CDB901}"/>
    <cellStyle name="Accent6 - 40%" xfId="31" xr:uid="{09B4205D-CF06-4636-89B9-CFAAADFD1F3F}"/>
    <cellStyle name="Accent6 - 60%" xfId="32" xr:uid="{3F8DE602-75AE-412F-B387-EA7DB043D737}"/>
    <cellStyle name="Accent6 10" xfId="517" xr:uid="{03495F50-1B4A-47BA-B443-4A460CB2DAFA}"/>
    <cellStyle name="Accent6 11" xfId="512" xr:uid="{3D865401-8B29-439A-88D7-023B4EAA4CBB}"/>
    <cellStyle name="Accent6 12" xfId="533" xr:uid="{E070BEAD-9DFC-4CF0-8C8C-27DA24A0E9F4}"/>
    <cellStyle name="Accent6 13" xfId="543" xr:uid="{DBCF8C6B-4955-49F2-B5F1-853B6A46CE7D}"/>
    <cellStyle name="Accent6 14" xfId="546" xr:uid="{E60628D7-C3D8-4F1F-8CBB-713AFC04FA6A}"/>
    <cellStyle name="Accent6 15" xfId="648" xr:uid="{C841D6F7-A7C9-414C-B93E-A75FD2794A89}"/>
    <cellStyle name="Accent6 16" xfId="678" xr:uid="{32109ADA-7CF0-4E3E-87D3-EC299AC83F43}"/>
    <cellStyle name="Accent6 17" xfId="797" xr:uid="{4615D6DF-C628-431A-A8B2-11DD49AD5C23}"/>
    <cellStyle name="Accent6 18" xfId="919" xr:uid="{62D00A36-AD3F-4E46-B084-290F7ECA15B4}"/>
    <cellStyle name="Accent6 19" xfId="1109" xr:uid="{803A02FA-D215-4061-B25C-938197DBA931}"/>
    <cellStyle name="Accent6 2" xfId="133" xr:uid="{351F32A6-B68A-421C-A968-B6F4DCBB9DF1}"/>
    <cellStyle name="Accent6 20" xfId="1426" xr:uid="{7092460D-0992-44F9-B6EC-BBA9AA3D175C}"/>
    <cellStyle name="Accent6 21" xfId="1743" xr:uid="{FD8462CE-9658-4CBF-AC83-CC9DA116E715}"/>
    <cellStyle name="Accent6 22" xfId="1751" xr:uid="{F8D9E11F-8EB8-49CE-AEDC-C7301A7A0C50}"/>
    <cellStyle name="Accent6 23" xfId="1760" xr:uid="{B85575E5-C15D-4A13-8B82-0227D13FF8A4}"/>
    <cellStyle name="Accent6 24" xfId="1768" xr:uid="{23DDA6A4-44E4-4765-9A94-2239461E0DA8}"/>
    <cellStyle name="Accent6 25" xfId="1776" xr:uid="{A6981C2C-FFBF-4AA5-84ED-1B89F1B126A7}"/>
    <cellStyle name="Accent6 26" xfId="1784" xr:uid="{0A8E24B4-1472-403E-AE75-C4A0396886AD}"/>
    <cellStyle name="Accent6 27" xfId="1793" xr:uid="{A004CD5A-844B-4C67-9C6D-733EC37CF226}"/>
    <cellStyle name="Accent6 28" xfId="1794" xr:uid="{5B81275C-58C5-4147-9EA7-700F62F1E135}"/>
    <cellStyle name="Accent6 29" xfId="1808" xr:uid="{1C1CF072-3D3E-468F-856F-BD3257F175D2}"/>
    <cellStyle name="Accent6 3" xfId="153" xr:uid="{D581E426-6472-4EBD-8ED0-34BECAFD4588}"/>
    <cellStyle name="Accent6 30" xfId="1816" xr:uid="{CAAD9010-AD92-4CE1-A2C0-E1BC4EA85749}"/>
    <cellStyle name="Accent6 31" xfId="1824" xr:uid="{0E633BFF-0885-440B-8BD3-1568A39AA307}"/>
    <cellStyle name="Accent6 32" xfId="1832" xr:uid="{1EF04BCE-78AC-4EF9-AA81-C1F368EA07A5}"/>
    <cellStyle name="Accent6 33" xfId="1840" xr:uid="{56A6CF7B-44B5-49D2-BE28-18F0A14AAB84}"/>
    <cellStyle name="Accent6 34" xfId="1848" xr:uid="{62DA3883-2F30-467F-B58C-AC25D6C01C87}"/>
    <cellStyle name="Accent6 35" xfId="1854" xr:uid="{75137E83-261E-408D-9EC9-2438074F0C5F}"/>
    <cellStyle name="Accent6 36" xfId="1866" xr:uid="{96CBBC5E-CB93-41ED-A584-271CCECBC67C}"/>
    <cellStyle name="Accent6 37" xfId="1874" xr:uid="{74304368-248D-4B60-A526-4BF217BEAB42}"/>
    <cellStyle name="Accent6 38" xfId="1885" xr:uid="{F596BCBA-CF75-4E73-8464-6C36077F2027}"/>
    <cellStyle name="Accent6 39" xfId="1893" xr:uid="{34E60793-A450-4761-B4D0-EAA5DC5B006D}"/>
    <cellStyle name="Accent6 4" xfId="154" xr:uid="{A4A37B99-8B73-4D3D-BF89-BD45B2A8F80C}"/>
    <cellStyle name="Accent6 40" xfId="1896" xr:uid="{FD984B7C-524D-42B9-80C0-E3A4CE4E21D2}"/>
    <cellStyle name="Accent6 41" xfId="1909" xr:uid="{DF7B144D-3B34-46B2-9315-2688A0437A46}"/>
    <cellStyle name="Accent6 42" xfId="1917" xr:uid="{30F7A56E-1EBB-4496-A244-9004F6389A03}"/>
    <cellStyle name="Accent6 43" xfId="1926" xr:uid="{B8394784-3DFF-4AB9-B894-5722C322897C}"/>
    <cellStyle name="Accent6 44" xfId="1934" xr:uid="{711532BB-6159-4B1E-9DC4-DCD7AEAC6AA0}"/>
    <cellStyle name="Accent6 45" xfId="3000" xr:uid="{1624EC9A-9BAE-4F80-AA97-22F9328F2BE7}"/>
    <cellStyle name="Accent6 46" xfId="175" xr:uid="{F03A3251-D7E9-46BB-B454-DF92F1D10B66}"/>
    <cellStyle name="Accent6 47" xfId="7300" xr:uid="{88C4452C-062B-43E5-BA97-CD4FD4E240AD}"/>
    <cellStyle name="Accent6 48" xfId="7305" xr:uid="{53628253-32F4-4A47-B1D1-63658766EEF6}"/>
    <cellStyle name="Accent6 49" xfId="29" xr:uid="{3DBA1AB3-6A31-47B5-B9CF-80ABDFF7A84A}"/>
    <cellStyle name="Accent6 5" xfId="357" xr:uid="{02FA21B4-EB89-4F64-906F-3808F73497A9}"/>
    <cellStyle name="Accent6 50" xfId="7318" xr:uid="{8F07396F-EDC7-4D5F-B628-6B0A4F917411}"/>
    <cellStyle name="Accent6 51" xfId="7324" xr:uid="{980B7D4D-0111-4FF6-BAED-59D4801708AE}"/>
    <cellStyle name="Accent6 52" xfId="7327" xr:uid="{B43E1378-CF1A-4D40-968E-0040949113D0}"/>
    <cellStyle name="Accent6 53" xfId="7326" xr:uid="{29828A2A-8F76-4532-BA1B-BD76D0FA06B3}"/>
    <cellStyle name="Accent6 54" xfId="7321" xr:uid="{D2AAF2B7-7E4A-4D5E-AFA5-58392E5B3E18}"/>
    <cellStyle name="Accent6 55" xfId="7339" xr:uid="{6BE729BE-8EE8-48E4-A402-47A73389C7EC}"/>
    <cellStyle name="Accent6 56" xfId="7447" xr:uid="{CCCF5469-6B3D-4CE9-964F-FC9CA31ACF4E}"/>
    <cellStyle name="Accent6 57" xfId="7415" xr:uid="{F681EAA5-FB31-4E58-86E5-9DC286A61A5E}"/>
    <cellStyle name="Accent6 58" xfId="7446" xr:uid="{FACFBAEB-2D9C-4475-95BF-8BF8F0862368}"/>
    <cellStyle name="Accent6 59" xfId="7334" xr:uid="{3FDADFED-8723-43DA-9079-1A21E5D3082F}"/>
    <cellStyle name="Accent6 6" xfId="358" xr:uid="{CBCD6066-6402-4EBF-97FD-4CE29899A9BD}"/>
    <cellStyle name="Accent6 60" xfId="7337" xr:uid="{2AC4C3BB-E4CF-450C-8350-C0A17F41486B}"/>
    <cellStyle name="Accent6 61" xfId="7374" xr:uid="{7C5B9692-C692-461C-82C9-A9BFFABAD513}"/>
    <cellStyle name="Accent6 62" xfId="7455" xr:uid="{C07FF6E3-1F06-4208-8B78-F4F8885B017F}"/>
    <cellStyle name="Accent6 7" xfId="359" xr:uid="{6084A87D-D3A4-475D-941B-FFBF10CF3B99}"/>
    <cellStyle name="Accent6 8" xfId="443" xr:uid="{4F1F97F7-235C-4D99-B558-ABD576050D80}"/>
    <cellStyle name="Accent6 9" xfId="513" xr:uid="{223EB516-B626-4A68-8B93-54021DE04201}"/>
    <cellStyle name="Bad 2" xfId="134" xr:uid="{1C80F683-765A-4EDC-B923-C77DCA7303CF}"/>
    <cellStyle name="Bad 2 2" xfId="432" xr:uid="{51AADA6E-38E3-4A74-B679-7B5BFD40E2B5}"/>
    <cellStyle name="Bad 2 3" xfId="203" xr:uid="{B7157BAB-70AE-4C70-AA6D-C7689CC8C832}"/>
    <cellStyle name="Bad 3" xfId="479" xr:uid="{D28EBE6D-BA67-4EB1-9F67-573DFE21A770}"/>
    <cellStyle name="Bad 4" xfId="3001" xr:uid="{834CAC25-C2A3-45F6-9703-04441BD7E582}"/>
    <cellStyle name="Bad 5" xfId="176" xr:uid="{0744263A-8CE1-4ECF-950D-7559E09971C0}"/>
    <cellStyle name="Bad 6" xfId="33" xr:uid="{7DD9CC14-F434-4F8B-8D5B-4413A2745C9D}"/>
    <cellStyle name="Calculation 2" xfId="135" xr:uid="{E0EE2B4A-32BF-4E1A-8BAF-4C3DC2D8DE9C}"/>
    <cellStyle name="Calculation 2 2" xfId="433" xr:uid="{4CDED687-F224-4D5F-B1D0-196692554241}"/>
    <cellStyle name="Calculation 2 3" xfId="204" xr:uid="{5CDD1CEA-7C92-4EB3-8F44-703118DBCDCD}"/>
    <cellStyle name="Calculation 3" xfId="480" xr:uid="{5313E514-9CF0-4DBA-A545-BD8B7F5E3B38}"/>
    <cellStyle name="Calculation 4" xfId="3002" xr:uid="{2A3DEF3A-6C07-4A12-A0BC-54EED8D80053}"/>
    <cellStyle name="Calculation 5" xfId="177" xr:uid="{62E9DDFF-3441-438B-B682-03DE7D1E867D}"/>
    <cellStyle name="Calculation 6" xfId="34" xr:uid="{79B1CDB4-6F36-4255-AA23-02ABBF0F52F9}"/>
    <cellStyle name="Check Cell 2" xfId="136" xr:uid="{40FF8770-77F1-4E4C-9404-961EAC38335D}"/>
    <cellStyle name="Check Cell 2 2" xfId="434" xr:uid="{B3331626-4377-4903-8187-AD0B6AF60E78}"/>
    <cellStyle name="Check Cell 2 3" xfId="205" xr:uid="{D7241EE5-FF30-48C8-A064-F016817E155B}"/>
    <cellStyle name="Check Cell 3" xfId="481" xr:uid="{C85629B6-7391-49E3-8421-467F6DF6347A}"/>
    <cellStyle name="Check Cell 4" xfId="3003" xr:uid="{20C85AE6-667E-45A7-8D58-E1F82D82578B}"/>
    <cellStyle name="Check Cell 5" xfId="178" xr:uid="{D94889AE-7DD2-4F05-A3EE-10D838A5E9BB}"/>
    <cellStyle name="Check Cell 6" xfId="35" xr:uid="{7DD5429D-88A8-42ED-8AD3-8CD99B66E95F}"/>
    <cellStyle name="Comma 10" xfId="403" xr:uid="{4D2E632B-13BA-4C5B-AEFF-0A3547292015}"/>
    <cellStyle name="Comma 10 10" xfId="5124" xr:uid="{4E1EAEC5-41AE-43C6-A6DE-EFBDE0DD819B}"/>
    <cellStyle name="Comma 10 2" xfId="614" xr:uid="{D7EB351B-698A-4592-A62C-DDB2EF6FCA45}"/>
    <cellStyle name="Comma 10 2 2" xfId="763" xr:uid="{8FAD3379-6E5F-4C61-8405-000CC9A10269}"/>
    <cellStyle name="Comma 10 2 2 2" xfId="1075" xr:uid="{86A7CA47-57B6-49A5-882E-58F0937749D1}"/>
    <cellStyle name="Comma 10 2 2 2 2" xfId="3515" xr:uid="{E64D95FF-6FE4-4EA6-86BF-324C6A79834E}"/>
    <cellStyle name="Comma 10 2 2 2 3" xfId="5618" xr:uid="{18D6A73B-BA5F-4C99-A7A6-06BCC0E22826}"/>
    <cellStyle name="Comma 10 2 2 3" xfId="1393" xr:uid="{FE28A434-4A90-4B0E-82EA-1195A0FC5B7D}"/>
    <cellStyle name="Comma 10 2 2 4" xfId="1708" xr:uid="{2DE3FEA6-97E5-47E8-98BC-EB62A0756B57}"/>
    <cellStyle name="Comma 10 2 2 4 2" xfId="4010" xr:uid="{2A912AFF-AFC4-4A4B-BAEA-E862574D2855}"/>
    <cellStyle name="Comma 10 2 2 4 3" xfId="6133" xr:uid="{49714FFE-4300-4768-9241-14C763AD9CF9}"/>
    <cellStyle name="Comma 10 2 2 5" xfId="2219" xr:uid="{8D954302-3BEB-4488-BE01-9D9C2B1D3E88}"/>
    <cellStyle name="Comma 10 2 2 5 2" xfId="4318" xr:uid="{39DFB805-4BE3-4686-95D9-BF1CE958E1A8}"/>
    <cellStyle name="Comma 10 2 2 5 3" xfId="6482" xr:uid="{AB06BA04-AD9B-42EB-BEB5-3CAF2CE601D0}"/>
    <cellStyle name="Comma 10 2 2 6" xfId="2529" xr:uid="{DB1D5D48-60F7-4B81-B029-E4E2586FC9EA}"/>
    <cellStyle name="Comma 10 2 2 6 2" xfId="4626" xr:uid="{55497D92-7A13-4A39-851B-AA6EFB07B4E4}"/>
    <cellStyle name="Comma 10 2 2 6 3" xfId="6790" xr:uid="{61DB18A6-C992-43E0-9CF5-8FC445A23793}"/>
    <cellStyle name="Comma 10 2 2 7" xfId="3222" xr:uid="{1AD3F237-AB83-43A4-91AA-13EB826EB81B}"/>
    <cellStyle name="Comma 10 2 2 8" xfId="5322" xr:uid="{F6DA0CC0-F158-447C-AF3E-C7A58D518C60}"/>
    <cellStyle name="Comma 10 2 3" xfId="886" xr:uid="{981BE3F7-5758-45CF-B37B-EE6F3136A8A6}"/>
    <cellStyle name="Comma 10 2 3 2" xfId="3334" xr:uid="{53C1B1BB-8793-4085-91BA-5340EEB6BBEA}"/>
    <cellStyle name="Comma 10 2 3 3" xfId="5434" xr:uid="{5BA30B77-9C56-4564-86FD-69F22AEB1249}"/>
    <cellStyle name="Comma 10 2 4" xfId="1212" xr:uid="{7FDACCC5-2869-476A-9326-A92EAB983DAF}"/>
    <cellStyle name="Comma 10 2 5" xfId="1525" xr:uid="{1B62D1FE-E3E4-4F7A-85D6-F204D4F09289}"/>
    <cellStyle name="Comma 10 2 5 2" xfId="3829" xr:uid="{0AEAF69C-FA36-4A61-904B-C0B66963A09D}"/>
    <cellStyle name="Comma 10 2 5 3" xfId="5952" xr:uid="{0A4FD1F7-0013-4C0D-9087-AA629890E9AA}"/>
    <cellStyle name="Comma 10 2 6" xfId="2038" xr:uid="{8E6CA639-CE07-485F-9B15-EB0F464647E6}"/>
    <cellStyle name="Comma 10 2 6 2" xfId="4137" xr:uid="{247689A4-B61A-4928-968F-A20144CD48A1}"/>
    <cellStyle name="Comma 10 2 6 3" xfId="6301" xr:uid="{4E9056E6-591E-4B78-B46E-A2766D4FA5EF}"/>
    <cellStyle name="Comma 10 2 7" xfId="2348" xr:uid="{554C69BA-52C5-4928-A80B-FA4CC81724BB}"/>
    <cellStyle name="Comma 10 2 7 2" xfId="4445" xr:uid="{88AFC12E-7E86-4232-B4E8-FF6D4E9F8D26}"/>
    <cellStyle name="Comma 10 2 7 3" xfId="6609" xr:uid="{A1A12C63-3ACE-43C5-AA73-FE41B889F842}"/>
    <cellStyle name="Comma 10 2 8" xfId="3100" xr:uid="{8C36F659-C9A4-491D-A6D0-107D33535BAF}"/>
    <cellStyle name="Comma 10 2 9" xfId="5197" xr:uid="{DC529841-A6FA-4C41-9C61-F1A61F1FA054}"/>
    <cellStyle name="Comma 10 3" xfId="703" xr:uid="{B5C53081-58DC-4E80-AEEF-9C6796521085}"/>
    <cellStyle name="Comma 10 3 2" xfId="1021" xr:uid="{619E2B4A-EA16-4183-A770-15D4DD113DBD}"/>
    <cellStyle name="Comma 10 3 2 2" xfId="3461" xr:uid="{CC6C2FF3-BABD-4BF5-BF4E-47CF0C036A1D}"/>
    <cellStyle name="Comma 10 3 2 3" xfId="5564" xr:uid="{88DCD02D-A8D4-4E1B-BF63-B3A0D9D08AB8}"/>
    <cellStyle name="Comma 10 3 3" xfId="1339" xr:uid="{20DABB30-CDC3-4A87-8323-F4EE9A8E4065}"/>
    <cellStyle name="Comma 10 3 4" xfId="1654" xr:uid="{CD3F4AF7-36EE-4AA2-9C9E-74326ED48163}"/>
    <cellStyle name="Comma 10 3 4 2" xfId="3956" xr:uid="{E7615405-58E1-48FA-B2AC-A91AB760889F}"/>
    <cellStyle name="Comma 10 3 4 3" xfId="6079" xr:uid="{C495E36A-A5A8-43CB-BF6F-14CC72FE4523}"/>
    <cellStyle name="Comma 10 3 5" xfId="2165" xr:uid="{836AFD6F-2B44-49B7-ABC4-77BCADAF51E1}"/>
    <cellStyle name="Comma 10 3 5 2" xfId="4264" xr:uid="{2E75EE3E-A252-47EC-8F85-EE4EB5D1CBDE}"/>
    <cellStyle name="Comma 10 3 5 3" xfId="6428" xr:uid="{2AA76B85-F527-43E4-9674-738FC3421F33}"/>
    <cellStyle name="Comma 10 3 6" xfId="2475" xr:uid="{12CAA28D-0025-4047-A07D-82944947DC72}"/>
    <cellStyle name="Comma 10 3 6 2" xfId="4572" xr:uid="{67B0FBD0-5BD7-4A22-A513-3CC4397886CE}"/>
    <cellStyle name="Comma 10 3 6 3" xfId="6736" xr:uid="{B8CF78B8-7C77-40EE-9BF1-D24D175C7281}"/>
    <cellStyle name="Comma 10 3 7" xfId="3168" xr:uid="{FB5C0978-11EC-4021-B301-DCFF76B8E1F4}"/>
    <cellStyle name="Comma 10 3 8" xfId="5267" xr:uid="{879BE704-5D9C-4E0B-9CFD-B941E088C9B5}"/>
    <cellStyle name="Comma 10 4" xfId="832" xr:uid="{9E93CE0D-C32A-436A-9C3C-94CA90A39F07}"/>
    <cellStyle name="Comma 10 4 2" xfId="3280" xr:uid="{07286F9B-ADF0-4AF3-884B-733DA65665AC}"/>
    <cellStyle name="Comma 10 4 3" xfId="5380" xr:uid="{9570CB85-7575-449D-994E-310D8695B16E}"/>
    <cellStyle name="Comma 10 5" xfId="1156" xr:uid="{7DAAEEE4-5E10-4AC9-BA04-10A0356C77BE}"/>
    <cellStyle name="Comma 10 6" xfId="1469" xr:uid="{D43AC328-12DB-4563-ACD4-5F7245E449CB}"/>
    <cellStyle name="Comma 10 6 2" xfId="3775" xr:uid="{3DCE1FC4-79BF-4DF0-AAC9-FB8510CADC88}"/>
    <cellStyle name="Comma 10 6 3" xfId="5898" xr:uid="{4880B4CC-F4DD-417F-99BB-725A75AD1829}"/>
    <cellStyle name="Comma 10 7" xfId="1984" xr:uid="{F8EB4110-382D-4739-9FEA-BEDB229A4CD3}"/>
    <cellStyle name="Comma 10 7 2" xfId="4083" xr:uid="{F95F456F-688B-47AD-90A3-B77183CBF9FD}"/>
    <cellStyle name="Comma 10 7 3" xfId="6247" xr:uid="{9F2D4334-A4BA-441E-867E-FBACA53000C0}"/>
    <cellStyle name="Comma 10 8" xfId="2294" xr:uid="{46A0EA21-3D12-4C30-B09B-F8BAFE5448A9}"/>
    <cellStyle name="Comma 10 8 2" xfId="4391" xr:uid="{9917C018-4C01-4614-BEF9-AA8927D10C6D}"/>
    <cellStyle name="Comma 10 8 3" xfId="6555" xr:uid="{1454DC77-F2AB-498C-8166-AB41C319E5B5}"/>
    <cellStyle name="Comma 10 9" xfId="3044" xr:uid="{9CFEA402-285F-4208-95CB-C34E505A93C6}"/>
    <cellStyle name="Comma 11" xfId="420" xr:uid="{F3796B36-AC8C-4474-8FAB-A8A7D8271288}"/>
    <cellStyle name="Comma 11 10" xfId="2596" xr:uid="{57C9F42F-5B2F-4DE4-94E6-974D90F6FADA}"/>
    <cellStyle name="Comma 11 10 2" xfId="4689" xr:uid="{0350FE93-D84B-41AB-A641-085C556548CC}"/>
    <cellStyle name="Comma 11 10 3" xfId="6853" xr:uid="{AAFBBCEB-49DE-49D4-A507-C4488D06DBFD}"/>
    <cellStyle name="Comma 11 11" xfId="2808" xr:uid="{C5C5FE73-0ED8-453D-B91E-49A78B0187B7}"/>
    <cellStyle name="Comma 11 11 2" xfId="4894" xr:uid="{7D0D302D-FC4E-48F7-A70D-B7372A31F441}"/>
    <cellStyle name="Comma 11 11 3" xfId="7058" xr:uid="{14F82BD3-64A2-4198-8075-AC7513B9B6F1}"/>
    <cellStyle name="Comma 11 12" xfId="3052" xr:uid="{B92DD196-4DA9-46EA-A250-6A36CCC6D7BF}"/>
    <cellStyle name="Comma 11 13" xfId="5133" xr:uid="{31C97CC4-5710-432F-BDA0-40089FF7D8D6}"/>
    <cellStyle name="Comma 11 14" xfId="5167" xr:uid="{0D132EAA-7FF7-473E-A494-DA2C90CDB0BC}"/>
    <cellStyle name="Comma 11 2" xfId="622" xr:uid="{C8265496-2583-4AE4-8B3C-DCEDE8AD8515}"/>
    <cellStyle name="Comma 11 2 10" xfId="2839" xr:uid="{493C2D2E-304A-4D00-AE24-AA715EF672C4}"/>
    <cellStyle name="Comma 11 2 10 2" xfId="4924" xr:uid="{719502CD-8E6B-4341-B506-68F951E4B2DD}"/>
    <cellStyle name="Comma 11 2 10 3" xfId="7088" xr:uid="{738AC7BA-FE1D-4EF8-9962-ED526B7BE9A3}"/>
    <cellStyle name="Comma 11 2 11" xfId="3108" xr:uid="{30A3AE5F-AED7-44C1-BF9E-3A59BB226FC9}"/>
    <cellStyle name="Comma 11 2 12" xfId="5205" xr:uid="{37E5DFB6-EDC3-464F-8B65-A0FFDD1A60F5}"/>
    <cellStyle name="Comma 11 2 13" xfId="5719" xr:uid="{A4A2CFFC-402B-464A-91D8-525827E3EE52}"/>
    <cellStyle name="Comma 11 2 2" xfId="771" xr:uid="{CFC53087-4266-49AF-9E06-F98333E08815}"/>
    <cellStyle name="Comma 11 2 2 10" xfId="5330" xr:uid="{38E8DDE3-8026-4195-8F06-83F596225DC2}"/>
    <cellStyle name="Comma 11 2 2 11" xfId="5078" xr:uid="{30FB7D06-0E8D-48E1-A17B-792A69F8630D}"/>
    <cellStyle name="Comma 11 2 2 2" xfId="1083" xr:uid="{8AADD496-AABC-4FBD-9FEA-C6A00657CD65}"/>
    <cellStyle name="Comma 11 2 2 2 2" xfId="3523" xr:uid="{7F40CD9A-87D8-4651-8FD4-174AC5C25CB0}"/>
    <cellStyle name="Comma 11 2 2 2 3" xfId="5626" xr:uid="{C0016EFA-BBFF-4D94-AEB5-1CB31DE5F476}"/>
    <cellStyle name="Comma 11 2 2 3" xfId="1401" xr:uid="{9D1F26C9-1DFB-41EF-B446-9A04DF372B48}"/>
    <cellStyle name="Comma 11 2 2 3 2" xfId="3730" xr:uid="{E3601195-6A82-4EAC-8C3B-8A3458E691FC}"/>
    <cellStyle name="Comma 11 2 2 3 3" xfId="5848" xr:uid="{4171CCF2-75C6-4F49-BE50-7B771BCEE967}"/>
    <cellStyle name="Comma 11 2 2 4" xfId="1716" xr:uid="{F056E066-D04F-4F8F-9A42-E77058B3BE98}"/>
    <cellStyle name="Comma 11 2 2 4 2" xfId="4018" xr:uid="{AD7F4E77-D44B-4060-A4F7-B8E474F4EE83}"/>
    <cellStyle name="Comma 11 2 2 4 3" xfId="6141" xr:uid="{D0C86FC5-D01C-4962-B367-3DEC49403AD0}"/>
    <cellStyle name="Comma 11 2 2 5" xfId="2227" xr:uid="{7B3213DD-9712-4F5B-8541-52E0C60B4449}"/>
    <cellStyle name="Comma 11 2 2 5 2" xfId="4326" xr:uid="{B055AEE8-90F3-4B09-8C07-E19CDC91E4C0}"/>
    <cellStyle name="Comma 11 2 2 5 3" xfId="6490" xr:uid="{0C401651-D4AB-4D05-99D8-16423B8043C1}"/>
    <cellStyle name="Comma 11 2 2 6" xfId="2537" xr:uid="{90AC4B34-4505-4820-A469-D9E0F4F6BCD4}"/>
    <cellStyle name="Comma 11 2 2 6 2" xfId="4634" xr:uid="{981494C2-6F26-4BDE-B986-04549F2EEE44}"/>
    <cellStyle name="Comma 11 2 2 6 3" xfId="6798" xr:uid="{1F117FCA-B4C5-4F62-9935-3A856F70D90E}"/>
    <cellStyle name="Comma 11 2 2 7" xfId="2755" xr:uid="{DB552A97-3DA7-45B9-A6AE-73239058F827}"/>
    <cellStyle name="Comma 11 2 2 7 2" xfId="4848" xr:uid="{7616BB98-2478-4241-B4DD-C8765C66D849}"/>
    <cellStyle name="Comma 11 2 2 7 3" xfId="7012" xr:uid="{2144699B-B9BE-41B7-AF85-E5B4BA1CD6EB}"/>
    <cellStyle name="Comma 11 2 2 8" xfId="2968" xr:uid="{E194C719-406E-4A2C-89CB-1D17FB580F29}"/>
    <cellStyle name="Comma 11 2 2 8 2" xfId="5053" xr:uid="{8951FF79-1DC5-4129-8C47-68DB41F6A279}"/>
    <cellStyle name="Comma 11 2 2 8 3" xfId="7217" xr:uid="{A395313C-8113-4D86-BB26-77E99C35B5EA}"/>
    <cellStyle name="Comma 11 2 2 9" xfId="3230" xr:uid="{0C61AC3E-B6BC-4272-93C4-E457E7483732}"/>
    <cellStyle name="Comma 11 2 3" xfId="972" xr:uid="{6218C6F4-7257-4D55-A169-36D41BE92AB5}"/>
    <cellStyle name="Comma 11 2 3 10" xfId="5101" xr:uid="{AD5F5309-59A2-419D-A510-84796CD02626}"/>
    <cellStyle name="Comma 11 2 3 2" xfId="1290" xr:uid="{3B0E6586-3177-42A6-85AF-40498007EA15}"/>
    <cellStyle name="Comma 11 2 3 2 2" xfId="3663" xr:uid="{D7905C0B-1325-46CA-97F7-5DC308ED5ABA}"/>
    <cellStyle name="Comma 11 2 3 2 3" xfId="5775" xr:uid="{A988967D-87CB-4062-A250-DD0CD0E8C1BC}"/>
    <cellStyle name="Comma 11 2 3 3" xfId="1605" xr:uid="{8D23BF90-6ED7-4013-9943-3EDEBEE95948}"/>
    <cellStyle name="Comma 11 2 3 3 2" xfId="3907" xr:uid="{E8AA171E-18DA-45D2-9F00-9849F08EA267}"/>
    <cellStyle name="Comma 11 2 3 3 3" xfId="6030" xr:uid="{823E6675-C74B-41A4-A484-E36D22B36AE8}"/>
    <cellStyle name="Comma 11 2 3 4" xfId="2116" xr:uid="{E08480F1-838C-4B9B-A9BE-58B1A129F178}"/>
    <cellStyle name="Comma 11 2 3 4 2" xfId="4215" xr:uid="{D08D6585-CC64-4B89-A2B7-8D0271D8B9C7}"/>
    <cellStyle name="Comma 11 2 3 4 3" xfId="6379" xr:uid="{C0094618-D016-472F-A8E0-89CB8AE8AA11}"/>
    <cellStyle name="Comma 11 2 3 5" xfId="2426" xr:uid="{E895C01E-8C6A-48C8-BEDB-F0B42940A187}"/>
    <cellStyle name="Comma 11 2 3 5 2" xfId="4523" xr:uid="{362360CD-548E-42A5-8DE9-2F1060255147}"/>
    <cellStyle name="Comma 11 2 3 5 3" xfId="6687" xr:uid="{5DD3F4A3-7B76-4C82-BB77-F5B9899C8502}"/>
    <cellStyle name="Comma 11 2 3 6" xfId="2688" xr:uid="{48CAA170-76F1-4104-9977-2BDCE71AEFC8}"/>
    <cellStyle name="Comma 11 2 3 6 2" xfId="4781" xr:uid="{4FC76CF1-1D02-4222-BA11-8F68119340EB}"/>
    <cellStyle name="Comma 11 2 3 6 3" xfId="6945" xr:uid="{9D02E52D-E097-4ACB-AB82-7348B33FF0D8}"/>
    <cellStyle name="Comma 11 2 3 7" xfId="2901" xr:uid="{8C03FF8F-EE8B-4422-A309-91C2BCA303D7}"/>
    <cellStyle name="Comma 11 2 3 7 2" xfId="4986" xr:uid="{8996AAAA-9EF5-4824-82A0-1B1AF4050FDC}"/>
    <cellStyle name="Comma 11 2 3 7 3" xfId="7150" xr:uid="{6D2D7211-030C-44F5-A173-328CA3D73AA6}"/>
    <cellStyle name="Comma 11 2 3 8" xfId="3412" xr:uid="{56234D0E-9487-4025-9813-09AF0ADA25B1}"/>
    <cellStyle name="Comma 11 2 3 9" xfId="5515" xr:uid="{7ED6BD3A-C6BE-4613-8F37-BFC263E8D97A}"/>
    <cellStyle name="Comma 11 2 4" xfId="894" xr:uid="{BFC62CDB-F2E9-44A5-8D04-F4DB72B498CF}"/>
    <cellStyle name="Comma 11 2 4 2" xfId="3342" xr:uid="{E7905F5A-6303-4E79-961E-0C79FE21FD37}"/>
    <cellStyle name="Comma 11 2 4 3" xfId="5442" xr:uid="{D21D9018-A474-459C-9BFB-93DC36F71DE6}"/>
    <cellStyle name="Comma 11 2 5" xfId="1220" xr:uid="{82D82F74-BFE0-4A45-9957-899ED8A545C0}"/>
    <cellStyle name="Comma 11 2 5 2" xfId="3601" xr:uid="{D042C547-DB3B-4BB0-B365-32903D8F7A76}"/>
    <cellStyle name="Comma 11 2 5 3" xfId="5711" xr:uid="{F4BAF359-97A0-4AFE-B32E-DC5A26324691}"/>
    <cellStyle name="Comma 11 2 6" xfId="1533" xr:uid="{BF100004-6C5F-4A79-A1C4-1CE539B06339}"/>
    <cellStyle name="Comma 11 2 6 2" xfId="3837" xr:uid="{7A4E3B90-220B-4173-A2F2-0E6BA774CFF7}"/>
    <cellStyle name="Comma 11 2 6 3" xfId="5960" xr:uid="{EE19EE01-39BA-4BD7-9144-69159E430CCA}"/>
    <cellStyle name="Comma 11 2 7" xfId="2046" xr:uid="{BCEADD00-32CC-4C92-97D3-DFAD7BD3B089}"/>
    <cellStyle name="Comma 11 2 7 2" xfId="4145" xr:uid="{E52E28D4-B6DA-4C43-B172-8E8046CD668A}"/>
    <cellStyle name="Comma 11 2 7 3" xfId="6309" xr:uid="{1EBA1FE7-34C5-41F4-9FB7-6F7BF1BE3F38}"/>
    <cellStyle name="Comma 11 2 8" xfId="2356" xr:uid="{2A7736BE-BA6B-4DD4-A436-2AAE4F056C15}"/>
    <cellStyle name="Comma 11 2 8 2" xfId="4453" xr:uid="{6933259D-F006-42D5-A057-1A717EAEA14D}"/>
    <cellStyle name="Comma 11 2 8 3" xfId="6617" xr:uid="{7F35B094-82C8-497E-BB21-504B54200D26}"/>
    <cellStyle name="Comma 11 2 9" xfId="2626" xr:uid="{F2581D31-ACAF-43A6-A1A2-1FCDFDE70E81}"/>
    <cellStyle name="Comma 11 2 9 2" xfId="4719" xr:uid="{19FDF6CB-1DB4-4555-BA45-2A92D011719B}"/>
    <cellStyle name="Comma 11 2 9 3" xfId="6883" xr:uid="{01A441D6-DC06-4646-A700-6E418EDA31F0}"/>
    <cellStyle name="Comma 11 3" xfId="711" xr:uid="{CD71E025-DD07-4292-9743-46B795521A9D}"/>
    <cellStyle name="Comma 11 3 10" xfId="5275" xr:uid="{8411F4A1-3986-44C2-B57F-51FC4B884AD7}"/>
    <cellStyle name="Comma 11 3 11" xfId="5302" xr:uid="{2DE4CE86-8252-465C-B56D-44B5A5523D14}"/>
    <cellStyle name="Comma 11 3 2" xfId="1029" xr:uid="{E334165C-FF48-4AC5-93E2-77B79C7EECD4}"/>
    <cellStyle name="Comma 11 3 2 2" xfId="3469" xr:uid="{1B6ED641-CB07-4871-BAC9-F623E3051CA5}"/>
    <cellStyle name="Comma 11 3 2 3" xfId="5572" xr:uid="{FE05A63B-F64A-46C9-8484-B68C3D0A669B}"/>
    <cellStyle name="Comma 11 3 3" xfId="1347" xr:uid="{1D4637B0-CDB9-4A54-888D-5DB6247AF362}"/>
    <cellStyle name="Comma 11 3 3 2" xfId="3700" xr:uid="{6F518121-8D9A-4DCA-8955-2C543784E8D8}"/>
    <cellStyle name="Comma 11 3 3 3" xfId="5814" xr:uid="{0CBCF981-55A5-4DD6-B210-2291EB0AF9EA}"/>
    <cellStyle name="Comma 11 3 4" xfId="1662" xr:uid="{408C895D-6FE8-4AD9-B6F9-0B93E13BAA77}"/>
    <cellStyle name="Comma 11 3 4 2" xfId="3964" xr:uid="{60871F8E-EA50-4EC6-9B5F-936F63226C51}"/>
    <cellStyle name="Comma 11 3 4 3" xfId="6087" xr:uid="{370AD98E-57CF-420B-863B-797ECE732F76}"/>
    <cellStyle name="Comma 11 3 5" xfId="2173" xr:uid="{5B8D3D92-D161-48A9-AADC-B81BFF29AD3A}"/>
    <cellStyle name="Comma 11 3 5 2" xfId="4272" xr:uid="{633B4446-C86A-463B-97A9-E1C200587664}"/>
    <cellStyle name="Comma 11 3 5 3" xfId="6436" xr:uid="{DBF75B44-47BD-4B94-9F05-A92B079B2165}"/>
    <cellStyle name="Comma 11 3 6" xfId="2483" xr:uid="{778CAD5C-1C6E-4AC2-AE12-F27364AB77A9}"/>
    <cellStyle name="Comma 11 3 6 2" xfId="4580" xr:uid="{A6133787-AE9E-41BB-88E8-C28EE4B008B3}"/>
    <cellStyle name="Comma 11 3 6 3" xfId="6744" xr:uid="{6556B0C5-0FC8-430E-8A23-872353D4E887}"/>
    <cellStyle name="Comma 11 3 7" xfId="2725" xr:uid="{25EEAD42-DAFC-4339-AA54-88AF02C13092}"/>
    <cellStyle name="Comma 11 3 7 2" xfId="4818" xr:uid="{4FB7B32A-EB23-4430-A2CD-E2E69D0A931C}"/>
    <cellStyle name="Comma 11 3 7 3" xfId="6982" xr:uid="{934D8F01-34A7-4F1C-803B-7E843216B2A2}"/>
    <cellStyle name="Comma 11 3 8" xfId="2938" xr:uid="{202C7136-ABDF-40A9-A983-F2DF90966E9E}"/>
    <cellStyle name="Comma 11 3 8 2" xfId="5023" xr:uid="{0E2D3122-237D-4E73-97C9-AEC591FAD3F3}"/>
    <cellStyle name="Comma 11 3 8 3" xfId="7187" xr:uid="{272475B8-96F8-4B23-947E-1BB835684407}"/>
    <cellStyle name="Comma 11 3 9" xfId="3176" xr:uid="{4D1EE962-6DB8-4488-9873-DC860D13B6F8}"/>
    <cellStyle name="Comma 11 4" xfId="940" xr:uid="{62DA22F2-169E-4223-9721-6DA2D3351691}"/>
    <cellStyle name="Comma 11 4 10" xfId="5243" xr:uid="{26146DF4-2098-46D5-9834-821C5E0462E4}"/>
    <cellStyle name="Comma 11 4 2" xfId="1258" xr:uid="{71F85CF7-0EDC-48C6-8F08-BC2CE2E99AFD}"/>
    <cellStyle name="Comma 11 4 2 2" xfId="3631" xr:uid="{81BCBA38-4BE1-48D2-A6F7-A34554ADEDDC}"/>
    <cellStyle name="Comma 11 4 2 3" xfId="5743" xr:uid="{4EA40390-B97E-4A3D-98C1-BED7530E877F}"/>
    <cellStyle name="Comma 11 4 3" xfId="1573" xr:uid="{7233D71B-F116-4D46-92EF-430D8F429CC0}"/>
    <cellStyle name="Comma 11 4 3 2" xfId="3875" xr:uid="{46FB8A8B-02C8-4091-8B2B-D33BF5CCC6F3}"/>
    <cellStyle name="Comma 11 4 3 3" xfId="5998" xr:uid="{5BB03EFA-5039-4EB7-9776-5D0CAE5967A9}"/>
    <cellStyle name="Comma 11 4 4" xfId="2084" xr:uid="{F74856C7-D48F-45C9-B615-8132E6995BDA}"/>
    <cellStyle name="Comma 11 4 4 2" xfId="4183" xr:uid="{D6E0A4CA-D197-4CBB-BBBB-0AA99AE3326C}"/>
    <cellStyle name="Comma 11 4 4 3" xfId="6347" xr:uid="{0C8DC0C8-289E-44A8-80C6-ECA768BBEAAC}"/>
    <cellStyle name="Comma 11 4 5" xfId="2394" xr:uid="{51DC1DDE-9F22-408A-956B-7F67CAAA4390}"/>
    <cellStyle name="Comma 11 4 5 2" xfId="4491" xr:uid="{BD6311E1-8B37-4CC7-BE68-74EC3259422B}"/>
    <cellStyle name="Comma 11 4 5 3" xfId="6655" xr:uid="{9E2F178D-88F4-4586-B8DA-62B3A506758B}"/>
    <cellStyle name="Comma 11 4 6" xfId="2656" xr:uid="{FB24EF99-AD1F-4E4E-8F9B-836993BA546F}"/>
    <cellStyle name="Comma 11 4 6 2" xfId="4749" xr:uid="{1CE41743-A333-4F1A-B083-E757468AE830}"/>
    <cellStyle name="Comma 11 4 6 3" xfId="6913" xr:uid="{D7506925-3082-4285-AB16-3B6F8B7A1C8B}"/>
    <cellStyle name="Comma 11 4 7" xfId="2869" xr:uid="{E1AE0F7F-2808-459B-840A-28FB72D8282C}"/>
    <cellStyle name="Comma 11 4 7 2" xfId="4954" xr:uid="{7FA62589-173C-4BAB-83D7-7E2A7338FB36}"/>
    <cellStyle name="Comma 11 4 7 3" xfId="7118" xr:uid="{418819AC-350C-4DFA-82CA-70544824783F}"/>
    <cellStyle name="Comma 11 4 8" xfId="3380" xr:uid="{CAA7B660-A3FE-4B07-A14C-1730E5246E7F}"/>
    <cellStyle name="Comma 11 4 9" xfId="5483" xr:uid="{67EACA9E-D287-4B79-8178-E49A7F7246EB}"/>
    <cellStyle name="Comma 11 5" xfId="840" xr:uid="{F99D3DD1-6DF5-48CF-B631-5C98D331B997}"/>
    <cellStyle name="Comma 11 5 2" xfId="3288" xr:uid="{DF520A57-3590-4AB6-8B40-FC1844CD0EBF}"/>
    <cellStyle name="Comma 11 5 3" xfId="5388" xr:uid="{39ABACF1-FEB0-4672-B07F-A497A9F9106C}"/>
    <cellStyle name="Comma 11 6" xfId="1164" xr:uid="{87E558F2-938E-4554-9F4A-A9002B045BE4}"/>
    <cellStyle name="Comma 11 6 2" xfId="3571" xr:uid="{CD1282B9-33D8-46DE-9195-0C50C54E7AD7}"/>
    <cellStyle name="Comma 11 6 3" xfId="5674" xr:uid="{C47405D8-6F1E-446A-AD23-B62372CFCC97}"/>
    <cellStyle name="Comma 11 7" xfId="1477" xr:uid="{E803D3E9-907D-443A-90CD-B1FB1418E888}"/>
    <cellStyle name="Comma 11 7 2" xfId="3783" xr:uid="{9FA5B9F5-1F8E-4BBA-8B0B-636C71E33C35}"/>
    <cellStyle name="Comma 11 7 3" xfId="5906" xr:uid="{C5A8E175-68B7-45D1-A2F4-81EBED86792A}"/>
    <cellStyle name="Comma 11 8" xfId="1992" xr:uid="{94E09905-B77E-4D2B-AA2D-E09EEF5903FF}"/>
    <cellStyle name="Comma 11 8 2" xfId="4091" xr:uid="{6C3FDE56-8A2E-4ECF-9178-842EC57440EE}"/>
    <cellStyle name="Comma 11 8 3" xfId="6255" xr:uid="{A23C88DA-3C0A-4D6C-9D52-DBE9BD122D67}"/>
    <cellStyle name="Comma 11 9" xfId="2302" xr:uid="{A6B58263-55C5-4696-9E7E-CC4F3F2B03A3}"/>
    <cellStyle name="Comma 11 9 2" xfId="4399" xr:uid="{40C38B4F-CECD-454C-8962-E1FACAF6CE7B}"/>
    <cellStyle name="Comma 11 9 3" xfId="6563" xr:uid="{1D287D17-8BB4-407D-9280-C2BF30449BD0}"/>
    <cellStyle name="Comma 12" xfId="423" xr:uid="{FC477178-3D37-4974-B527-38CE29FBDF16}"/>
    <cellStyle name="Comma 12 10" xfId="2598" xr:uid="{57D44E33-C314-4B8A-A77F-292564E79906}"/>
    <cellStyle name="Comma 12 10 2" xfId="4691" xr:uid="{18AE667B-0323-41EA-A58E-2C2FB9ACFABB}"/>
    <cellStyle name="Comma 12 10 3" xfId="6855" xr:uid="{0168C241-87AF-4959-AD75-2F2DB6372B23}"/>
    <cellStyle name="Comma 12 11" xfId="2810" xr:uid="{1C9F49F6-AAF0-4BCB-80D4-B1291E1806A4}"/>
    <cellStyle name="Comma 12 11 2" xfId="4896" xr:uid="{8625ED72-E6D3-496D-B3B2-CDE8EC826E31}"/>
    <cellStyle name="Comma 12 11 3" xfId="7060" xr:uid="{37E771BA-936F-4FDA-87DA-8BECC5313896}"/>
    <cellStyle name="Comma 12 12" xfId="3055" xr:uid="{D2C4154C-D2B6-4E87-9C32-FFCFC9F56B19}"/>
    <cellStyle name="Comma 12 13" xfId="5136" xr:uid="{34C74AB2-2F2C-4C46-9AD3-B21F1E6C3C31}"/>
    <cellStyle name="Comma 12 14" xfId="5090" xr:uid="{FB9937FB-1512-4210-9981-5E96B1FBFE36}"/>
    <cellStyle name="Comma 12 2" xfId="625" xr:uid="{47402534-FC79-4A74-91D2-BC2C35D665E2}"/>
    <cellStyle name="Comma 12 2 10" xfId="2841" xr:uid="{12530B21-60A7-409D-92F1-FB37C5072390}"/>
    <cellStyle name="Comma 12 2 10 2" xfId="4926" xr:uid="{D9E99740-478F-48F7-84F9-2F3B8CCBED26}"/>
    <cellStyle name="Comma 12 2 10 3" xfId="7090" xr:uid="{05EAC9C2-3CB8-472A-BD56-55045C7F663D}"/>
    <cellStyle name="Comma 12 2 11" xfId="3111" xr:uid="{F57B14A9-5FCD-4271-9B8F-0EA4AC9D4AA6}"/>
    <cellStyle name="Comma 12 2 12" xfId="5208" xr:uid="{224EB956-3493-44A5-9C66-A56DB7613974}"/>
    <cellStyle name="Comma 12 2 13" xfId="5687" xr:uid="{A6A52666-4156-4A65-BD67-3D9FD686A8ED}"/>
    <cellStyle name="Comma 12 2 2" xfId="774" xr:uid="{2F90C7D0-D0DD-429E-B65F-0370A172E896}"/>
    <cellStyle name="Comma 12 2 2 10" xfId="5333" xr:uid="{D3009338-99CA-4AB6-9A50-B5926138CC4E}"/>
    <cellStyle name="Comma 12 2 2 11" xfId="5095" xr:uid="{14184A57-24C1-4EA1-AC7F-CE5945493C18}"/>
    <cellStyle name="Comma 12 2 2 2" xfId="1086" xr:uid="{CD814D87-0936-4029-95F6-0D9DA0470B0C}"/>
    <cellStyle name="Comma 12 2 2 2 2" xfId="3526" xr:uid="{D08FDF1B-7167-41D0-A7FD-DCA20E7BA65D}"/>
    <cellStyle name="Comma 12 2 2 2 3" xfId="5629" xr:uid="{00637BE1-E483-4484-9E41-4246DCA66061}"/>
    <cellStyle name="Comma 12 2 2 3" xfId="1404" xr:uid="{18C11934-0C87-4C62-A4D3-2691D26010F2}"/>
    <cellStyle name="Comma 12 2 2 3 2" xfId="3732" xr:uid="{F8BFCA08-8C63-4184-B468-4EB9625F87B0}"/>
    <cellStyle name="Comma 12 2 2 3 3" xfId="5850" xr:uid="{01492635-6FEC-4153-97C8-54B3DA6A8184}"/>
    <cellStyle name="Comma 12 2 2 4" xfId="1719" xr:uid="{AC9CD920-03BA-44D8-BEB9-6EA371633B8F}"/>
    <cellStyle name="Comma 12 2 2 4 2" xfId="4021" xr:uid="{AB3DF414-8047-4D87-BB74-7C02E126B243}"/>
    <cellStyle name="Comma 12 2 2 4 3" xfId="6144" xr:uid="{DA4E2624-0B43-4916-A0FF-B08AC459911C}"/>
    <cellStyle name="Comma 12 2 2 5" xfId="2230" xr:uid="{6175C549-8540-4179-B165-98E343F5C04D}"/>
    <cellStyle name="Comma 12 2 2 5 2" xfId="4329" xr:uid="{D14DF370-2C0F-44A8-9F45-75B57C494964}"/>
    <cellStyle name="Comma 12 2 2 5 3" xfId="6493" xr:uid="{6391A87B-0EA6-4A17-9C62-167ABBF31016}"/>
    <cellStyle name="Comma 12 2 2 6" xfId="2540" xr:uid="{DACAE85B-8F90-458A-AA8B-8B1870C24850}"/>
    <cellStyle name="Comma 12 2 2 6 2" xfId="4637" xr:uid="{593E699C-A690-4EFD-BD74-F335BEB36C78}"/>
    <cellStyle name="Comma 12 2 2 6 3" xfId="6801" xr:uid="{FA9702BB-F8AA-4ED8-A007-CBB95884B81A}"/>
    <cellStyle name="Comma 12 2 2 7" xfId="2757" xr:uid="{28976739-202C-455A-99AC-8FEED1C36DF2}"/>
    <cellStyle name="Comma 12 2 2 7 2" xfId="4850" xr:uid="{0D142B52-3447-48E0-AEA5-B8523380539E}"/>
    <cellStyle name="Comma 12 2 2 7 3" xfId="7014" xr:uid="{2611C858-A5CC-4E6B-8B65-07AE4DDF9356}"/>
    <cellStyle name="Comma 12 2 2 8" xfId="2970" xr:uid="{325A034C-ADE9-4C70-B2B8-36C2668A3D6E}"/>
    <cellStyle name="Comma 12 2 2 8 2" xfId="5055" xr:uid="{F6A921AD-A66C-43AC-8F75-FA3A3CFB793B}"/>
    <cellStyle name="Comma 12 2 2 8 3" xfId="7219" xr:uid="{EFCF894B-3280-45D4-9512-627E3F2ABBBE}"/>
    <cellStyle name="Comma 12 2 2 9" xfId="3233" xr:uid="{08B6F71B-556E-48E6-83C6-8780C2D3F148}"/>
    <cellStyle name="Comma 12 2 3" xfId="974" xr:uid="{1C915FDE-60A8-4AAC-9B2C-E050CBA58718}"/>
    <cellStyle name="Comma 12 2 3 10" xfId="6173" xr:uid="{D3EE374E-9FE5-4880-A0E8-63E979EF4CA0}"/>
    <cellStyle name="Comma 12 2 3 2" xfId="1292" xr:uid="{2471A518-AF6D-4144-B658-EFE647AA85B8}"/>
    <cellStyle name="Comma 12 2 3 2 2" xfId="3665" xr:uid="{53BAD05B-B573-46C7-9BF4-3295A80383F6}"/>
    <cellStyle name="Comma 12 2 3 2 3" xfId="5777" xr:uid="{CC13CA12-B9E2-4CC7-9F4E-529116708A39}"/>
    <cellStyle name="Comma 12 2 3 3" xfId="1607" xr:uid="{414E67FD-F998-48A7-8656-AC0DE2582ECB}"/>
    <cellStyle name="Comma 12 2 3 3 2" xfId="3909" xr:uid="{65A646C5-8C87-4032-8011-BE05EA1EF7B7}"/>
    <cellStyle name="Comma 12 2 3 3 3" xfId="6032" xr:uid="{1B823A92-FDC3-41B8-9038-DDA8F17975D5}"/>
    <cellStyle name="Comma 12 2 3 4" xfId="2118" xr:uid="{11EA9205-1394-4ADB-8BEB-0DACA3220503}"/>
    <cellStyle name="Comma 12 2 3 4 2" xfId="4217" xr:uid="{93AE5868-0621-4D27-A6E8-079F40A594B8}"/>
    <cellStyle name="Comma 12 2 3 4 3" xfId="6381" xr:uid="{7F7D54A1-B202-471D-B2A3-35B3F7568FFD}"/>
    <cellStyle name="Comma 12 2 3 5" xfId="2428" xr:uid="{09B651E9-6C4B-42E0-B5F6-B989F425C546}"/>
    <cellStyle name="Comma 12 2 3 5 2" xfId="4525" xr:uid="{3A64866E-4B7F-4A45-B7B1-87DC41792763}"/>
    <cellStyle name="Comma 12 2 3 5 3" xfId="6689" xr:uid="{76BA57B7-C7C7-44EF-BE7B-AFCC59016796}"/>
    <cellStyle name="Comma 12 2 3 6" xfId="2690" xr:uid="{C4E86C75-D3BD-425B-845C-CC4D3C8B46D5}"/>
    <cellStyle name="Comma 12 2 3 6 2" xfId="4783" xr:uid="{227A6023-B8C6-4BD8-AE96-D168288987D0}"/>
    <cellStyle name="Comma 12 2 3 6 3" xfId="6947" xr:uid="{60275D1F-B202-4CF1-A229-09181C17E4B6}"/>
    <cellStyle name="Comma 12 2 3 7" xfId="2903" xr:uid="{EDB298D4-E1F5-44B7-9F26-7A5FCFCF170A}"/>
    <cellStyle name="Comma 12 2 3 7 2" xfId="4988" xr:uid="{E5DB3569-5708-43DA-92F4-92A3B4EC677E}"/>
    <cellStyle name="Comma 12 2 3 7 3" xfId="7152" xr:uid="{0051C196-9F95-4342-B575-4AA0085CCD34}"/>
    <cellStyle name="Comma 12 2 3 8" xfId="3414" xr:uid="{A9AF72DA-7495-4D84-B221-62004DCD1B4E}"/>
    <cellStyle name="Comma 12 2 3 9" xfId="5517" xr:uid="{03436146-07F1-46DB-8D35-FA05EECC9C1D}"/>
    <cellStyle name="Comma 12 2 4" xfId="897" xr:uid="{9595C739-8855-40EA-B082-34093BF3EF02}"/>
    <cellStyle name="Comma 12 2 4 2" xfId="3345" xr:uid="{4F2DC101-FC04-4E58-96C2-A735AE66C147}"/>
    <cellStyle name="Comma 12 2 4 3" xfId="5445" xr:uid="{B0F8B5A5-2FB5-4732-B6C0-27AB36BF29C6}"/>
    <cellStyle name="Comma 12 2 5" xfId="1223" xr:uid="{ABBA8D25-6D19-4F13-9954-280935103216}"/>
    <cellStyle name="Comma 12 2 5 2" xfId="3603" xr:uid="{0E356DD7-E224-44BB-AFE1-5E9FAB001087}"/>
    <cellStyle name="Comma 12 2 5 3" xfId="5714" xr:uid="{5271D6BF-B77E-40CE-B74E-52E0B040FBC1}"/>
    <cellStyle name="Comma 12 2 6" xfId="1536" xr:uid="{0F5C3DEE-A934-4BEB-B75D-58F742E29B79}"/>
    <cellStyle name="Comma 12 2 6 2" xfId="3840" xr:uid="{C38DB46C-963C-48EB-9317-A17DE82819F1}"/>
    <cellStyle name="Comma 12 2 6 3" xfId="5963" xr:uid="{67BA0FB2-3EDC-4843-976C-8838D6E8C7C6}"/>
    <cellStyle name="Comma 12 2 7" xfId="2049" xr:uid="{C16A2B3A-1657-4B3A-8129-5F49D7FBAD4A}"/>
    <cellStyle name="Comma 12 2 7 2" xfId="4148" xr:uid="{D87B307E-D0F5-4E3D-BD6B-92B36ED46574}"/>
    <cellStyle name="Comma 12 2 7 3" xfId="6312" xr:uid="{83ED0D4A-F798-495B-9D21-3B30A8F604C2}"/>
    <cellStyle name="Comma 12 2 8" xfId="2359" xr:uid="{9FA75D2B-705F-45DF-BFC9-B8E118D8A1A1}"/>
    <cellStyle name="Comma 12 2 8 2" xfId="4456" xr:uid="{9BF0B153-9CDB-45E6-A8AF-D7CDA1B6E32F}"/>
    <cellStyle name="Comma 12 2 8 3" xfId="6620" xr:uid="{BA5D2DC6-1F78-4B6C-B46C-1464D57578DF}"/>
    <cellStyle name="Comma 12 2 9" xfId="2628" xr:uid="{45BA0E12-6E29-4ADE-9B77-C081E2AE5A8D}"/>
    <cellStyle name="Comma 12 2 9 2" xfId="4721" xr:uid="{BE908A33-4023-475F-936B-5F27F67CA97C}"/>
    <cellStyle name="Comma 12 2 9 3" xfId="6885" xr:uid="{91DACFB8-F5CA-4FA4-8034-14F4E8AAC504}"/>
    <cellStyle name="Comma 12 3" xfId="714" xr:uid="{EFC69CD8-6DF2-47A6-B625-0AE426A2C474}"/>
    <cellStyle name="Comma 12 3 10" xfId="5278" xr:uid="{39502C07-7611-4D77-87E1-63DB07ADF86C}"/>
    <cellStyle name="Comma 12 3 11" xfId="5165" xr:uid="{BBDA393C-5521-4225-8E71-24E81C839410}"/>
    <cellStyle name="Comma 12 3 2" xfId="1032" xr:uid="{FB556E10-7B2D-438C-821A-EC1B89B2299E}"/>
    <cellStyle name="Comma 12 3 2 2" xfId="3472" xr:uid="{FB13E39B-2318-47EF-B533-E6BA8124D04C}"/>
    <cellStyle name="Comma 12 3 2 3" xfId="5575" xr:uid="{86683AC3-76AD-4CAC-A964-D366C3D657D0}"/>
    <cellStyle name="Comma 12 3 3" xfId="1350" xr:uid="{83611091-5FFB-4ADE-9EA2-3BBACD694EE6}"/>
    <cellStyle name="Comma 12 3 3 2" xfId="3702" xr:uid="{ACE3602B-5F6A-49AB-BCA6-062BBF7FD08C}"/>
    <cellStyle name="Comma 12 3 3 3" xfId="5816" xr:uid="{9D070F81-CBCF-45D8-8744-822C40C2F4A8}"/>
    <cellStyle name="Comma 12 3 4" xfId="1665" xr:uid="{7F8C46B4-4FBA-4763-9A27-771057E9E5B2}"/>
    <cellStyle name="Comma 12 3 4 2" xfId="3967" xr:uid="{AE39395E-2950-4EF8-A795-EF15043224DD}"/>
    <cellStyle name="Comma 12 3 4 3" xfId="6090" xr:uid="{BA465B61-5E75-4391-9B55-1E7FC9977824}"/>
    <cellStyle name="Comma 12 3 5" xfId="2176" xr:uid="{EADD7158-3300-4296-96E3-A0373ADE2D08}"/>
    <cellStyle name="Comma 12 3 5 2" xfId="4275" xr:uid="{9AF38548-B62B-46A7-A6CF-43BD887E85DD}"/>
    <cellStyle name="Comma 12 3 5 3" xfId="6439" xr:uid="{4295F539-D718-48E5-864D-19C8BBC7F915}"/>
    <cellStyle name="Comma 12 3 6" xfId="2486" xr:uid="{C8E99AC8-87BB-4730-8231-F73E259B6FD0}"/>
    <cellStyle name="Comma 12 3 6 2" xfId="4583" xr:uid="{392A04DD-D454-490E-A658-2C887AB699F4}"/>
    <cellStyle name="Comma 12 3 6 3" xfId="6747" xr:uid="{FD0D57BC-722F-44C1-8142-3D6FF7B46630}"/>
    <cellStyle name="Comma 12 3 7" xfId="2727" xr:uid="{CB148B4A-5C35-4754-98A9-888C1EB549B7}"/>
    <cellStyle name="Comma 12 3 7 2" xfId="4820" xr:uid="{C42E4BFB-4BAF-44A8-BEB7-B9970BF33B27}"/>
    <cellStyle name="Comma 12 3 7 3" xfId="6984" xr:uid="{6679132D-C4CF-4D1C-8D27-2A7001A59687}"/>
    <cellStyle name="Comma 12 3 8" xfId="2940" xr:uid="{D737D608-D092-4A19-8912-F9329562C64A}"/>
    <cellStyle name="Comma 12 3 8 2" xfId="5025" xr:uid="{137D2D4C-40AB-421B-A0AD-E160790A0457}"/>
    <cellStyle name="Comma 12 3 8 3" xfId="7189" xr:uid="{0555C01E-8B7C-4594-9503-4439B8959655}"/>
    <cellStyle name="Comma 12 3 9" xfId="3179" xr:uid="{2AC4E5DD-84AC-4A02-82BC-B480B89CCE4D}"/>
    <cellStyle name="Comma 12 4" xfId="942" xr:uid="{289F4E90-08A0-49E7-9236-47CDBDF7134B}"/>
    <cellStyle name="Comma 12 4 10" xfId="5168" xr:uid="{333B8450-E479-49D0-8A34-11AC1006B245}"/>
    <cellStyle name="Comma 12 4 2" xfId="1260" xr:uid="{BFE9A2E0-8311-4891-8C04-D949787C9F0A}"/>
    <cellStyle name="Comma 12 4 2 2" xfId="3633" xr:uid="{E7D3042A-5B97-422D-BB85-1975D2972ED7}"/>
    <cellStyle name="Comma 12 4 2 3" xfId="5745" xr:uid="{7ED0A44F-3E82-4D74-A778-F095DCC0C603}"/>
    <cellStyle name="Comma 12 4 3" xfId="1575" xr:uid="{67958960-4B59-4C1A-BB2E-48228EAA14F4}"/>
    <cellStyle name="Comma 12 4 3 2" xfId="3877" xr:uid="{4219D9F6-ABE3-4A58-84CC-8BD8B2C621FE}"/>
    <cellStyle name="Comma 12 4 3 3" xfId="6000" xr:uid="{0F99014D-D3CC-4579-90CD-6408E0E39176}"/>
    <cellStyle name="Comma 12 4 4" xfId="2086" xr:uid="{EB18386B-F56A-4388-B020-C4435E08FFAD}"/>
    <cellStyle name="Comma 12 4 4 2" xfId="4185" xr:uid="{E6369EA2-ADCA-4B7E-9095-AD112DCBF02D}"/>
    <cellStyle name="Comma 12 4 4 3" xfId="6349" xr:uid="{B5ED5B0D-D2E4-4312-8DDF-A54CDB9CE0A2}"/>
    <cellStyle name="Comma 12 4 5" xfId="2396" xr:uid="{393EFF57-B896-4921-B07B-264B4B6BAA92}"/>
    <cellStyle name="Comma 12 4 5 2" xfId="4493" xr:uid="{0FA3CDF8-60C7-40B4-ACDC-C263584872FE}"/>
    <cellStyle name="Comma 12 4 5 3" xfId="6657" xr:uid="{BB6EBC0A-2091-421C-9DF1-E704EC955965}"/>
    <cellStyle name="Comma 12 4 6" xfId="2658" xr:uid="{E413D672-C11F-437A-8497-39430C8E6E5C}"/>
    <cellStyle name="Comma 12 4 6 2" xfId="4751" xr:uid="{A4E3146C-8674-4975-B2CB-4D3CA07232F7}"/>
    <cellStyle name="Comma 12 4 6 3" xfId="6915" xr:uid="{5630D1C2-E38A-4759-B69A-7A6F0038FD4E}"/>
    <cellStyle name="Comma 12 4 7" xfId="2871" xr:uid="{CF43B0AA-D28B-495E-9A64-5F52E60BF350}"/>
    <cellStyle name="Comma 12 4 7 2" xfId="4956" xr:uid="{41679CD0-E7C5-492A-953D-243F01644B72}"/>
    <cellStyle name="Comma 12 4 7 3" xfId="7120" xr:uid="{0B16C9BA-5F9D-436A-A2E7-C4B94534910D}"/>
    <cellStyle name="Comma 12 4 8" xfId="3382" xr:uid="{B32BFDAF-8C79-4576-97A0-2731AD58BDCC}"/>
    <cellStyle name="Comma 12 4 9" xfId="5485" xr:uid="{7A1E5B89-A5E5-4BED-AD6F-252A82B01BF0}"/>
    <cellStyle name="Comma 12 5" xfId="843" xr:uid="{A29D5206-76BD-4060-9336-2AA36F4CDDC7}"/>
    <cellStyle name="Comma 12 5 2" xfId="3291" xr:uid="{C0817171-AE57-4192-BB72-2B02AC5B2152}"/>
    <cellStyle name="Comma 12 5 3" xfId="5391" xr:uid="{F80CBC74-A4A9-447F-8B2C-2CC2086AD1CD}"/>
    <cellStyle name="Comma 12 6" xfId="1167" xr:uid="{851A79DE-CB26-46EC-A735-C548D937160C}"/>
    <cellStyle name="Comma 12 6 2" xfId="3573" xr:uid="{B902E316-5C0D-4E8A-8008-D0FE266F517F}"/>
    <cellStyle name="Comma 12 6 3" xfId="5677" xr:uid="{BFBE5649-7BDE-4270-870F-DE94A098CCFA}"/>
    <cellStyle name="Comma 12 7" xfId="1480" xr:uid="{86499063-681C-4951-A80C-5D829BFB8D5F}"/>
    <cellStyle name="Comma 12 7 2" xfId="3786" xr:uid="{B39280AF-3CD9-48A9-A0E7-F381E12F541A}"/>
    <cellStyle name="Comma 12 7 3" xfId="5909" xr:uid="{03625B1E-6230-4FFA-827F-5D9EB2A08132}"/>
    <cellStyle name="Comma 12 8" xfId="1995" xr:uid="{31EBE91E-81A8-475D-8485-3985E859F552}"/>
    <cellStyle name="Comma 12 8 2" xfId="4094" xr:uid="{BF4F82A1-49F1-48B7-B985-BCB3554A721E}"/>
    <cellStyle name="Comma 12 8 3" xfId="6258" xr:uid="{7799A029-800D-4D09-AB19-8AF704BBCA57}"/>
    <cellStyle name="Comma 12 9" xfId="2305" xr:uid="{063842BA-F2B7-4C07-B12E-220E0C655C22}"/>
    <cellStyle name="Comma 12 9 2" xfId="4402" xr:uid="{73D89268-4367-46A5-8F1D-EA68B12707FC}"/>
    <cellStyle name="Comma 12 9 3" xfId="6566" xr:uid="{32E7C367-8F96-40A9-B32B-29F602D1AB84}"/>
    <cellStyle name="Comma 13" xfId="426" xr:uid="{5BD373CE-BAC2-48AD-B809-BA008026C437}"/>
    <cellStyle name="Comma 13 10" xfId="2600" xr:uid="{B5A95EEE-ABFB-445E-8737-64E05E704029}"/>
    <cellStyle name="Comma 13 10 2" xfId="4693" xr:uid="{9628380D-9477-468A-9307-CADF39323522}"/>
    <cellStyle name="Comma 13 10 3" xfId="6857" xr:uid="{4E6A3E8C-0157-4D7D-A0DC-4CF23E065A45}"/>
    <cellStyle name="Comma 13 11" xfId="2812" xr:uid="{1BF8F450-BE06-42A7-9FC3-87543B6A8625}"/>
    <cellStyle name="Comma 13 11 2" xfId="4898" xr:uid="{075BA397-3866-4BB1-BECC-4EFBF967A35E}"/>
    <cellStyle name="Comma 13 11 3" xfId="7062" xr:uid="{9780FC1B-0E48-4661-81EE-A6A527395C8C}"/>
    <cellStyle name="Comma 13 12" xfId="3058" xr:uid="{F6CF2AD0-45B8-44C5-98F9-53A4E3B36635}"/>
    <cellStyle name="Comma 13 13" xfId="5139" xr:uid="{CD821AEF-7A6D-4CA6-B426-31EB730E81CA}"/>
    <cellStyle name="Comma 13 14" xfId="5146" xr:uid="{1A557B9F-72B8-46EB-846B-87D605A72E5E}"/>
    <cellStyle name="Comma 13 2" xfId="628" xr:uid="{843796BE-3122-4865-98DC-42217A7A1EC6}"/>
    <cellStyle name="Comma 13 2 10" xfId="2843" xr:uid="{E1C6B5A5-FDFC-468A-B3AA-1ADB908F57AC}"/>
    <cellStyle name="Comma 13 2 10 2" xfId="4928" xr:uid="{AC231E95-E54B-4977-9623-0C5B120A290C}"/>
    <cellStyle name="Comma 13 2 10 3" xfId="7092" xr:uid="{B80EA679-07C8-4DC5-A223-3BD4109EE5C0}"/>
    <cellStyle name="Comma 13 2 11" xfId="3114" xr:uid="{5628B73B-7DE7-4E50-924C-74EB7EF7AF05}"/>
    <cellStyle name="Comma 13 2 12" xfId="5211" xr:uid="{55CDF7D7-3E7F-41CD-A405-E1CC3C5E60C6}"/>
    <cellStyle name="Comma 13 2 13" xfId="5857" xr:uid="{7D0FB012-6E4A-459D-9104-A781687D82A5}"/>
    <cellStyle name="Comma 13 2 2" xfId="777" xr:uid="{60C1497C-22A5-427C-A91A-4595418BB361}"/>
    <cellStyle name="Comma 13 2 2 10" xfId="5336" xr:uid="{A6EE586E-A267-47B1-AABC-2CAB5A01209A}"/>
    <cellStyle name="Comma 13 2 2 11" xfId="5077" xr:uid="{FC68040A-24A2-42A5-8AC6-139F511DD047}"/>
    <cellStyle name="Comma 13 2 2 2" xfId="1089" xr:uid="{0C504BC2-EE10-485F-8AB7-C1296264D86C}"/>
    <cellStyle name="Comma 13 2 2 2 2" xfId="3529" xr:uid="{691F9595-F732-43FB-BC86-5F4ECA7A927B}"/>
    <cellStyle name="Comma 13 2 2 2 3" xfId="5632" xr:uid="{2E0FA3A4-23FE-4768-8371-023FE5D1EF59}"/>
    <cellStyle name="Comma 13 2 2 3" xfId="1407" xr:uid="{FEF4BD2A-EB7F-4348-8A57-FB43E17C8859}"/>
    <cellStyle name="Comma 13 2 2 3 2" xfId="3734" xr:uid="{A6941689-786A-41F6-8307-744B8C1634E5}"/>
    <cellStyle name="Comma 13 2 2 3 3" xfId="5852" xr:uid="{22B051F7-EDE2-465C-8C86-7D0C85193A4D}"/>
    <cellStyle name="Comma 13 2 2 4" xfId="1722" xr:uid="{ACFC6C0E-61BA-4DEE-BB11-BD80E6877B30}"/>
    <cellStyle name="Comma 13 2 2 4 2" xfId="4024" xr:uid="{4225DB74-E127-4F67-A688-31B4328BA98A}"/>
    <cellStyle name="Comma 13 2 2 4 3" xfId="6147" xr:uid="{145B66EB-D36B-4003-85C7-97725F6273C3}"/>
    <cellStyle name="Comma 13 2 2 5" xfId="2233" xr:uid="{41108036-3B7E-4C0E-B97F-84F9F8556FA8}"/>
    <cellStyle name="Comma 13 2 2 5 2" xfId="4332" xr:uid="{B4A2146E-44B0-438D-A040-0FD008704EC6}"/>
    <cellStyle name="Comma 13 2 2 5 3" xfId="6496" xr:uid="{2962592B-7BE7-433B-9475-F817BD626E96}"/>
    <cellStyle name="Comma 13 2 2 6" xfId="2543" xr:uid="{2E37697E-C0F7-4BBC-8A33-19777C1939E8}"/>
    <cellStyle name="Comma 13 2 2 6 2" xfId="4640" xr:uid="{A0269D31-1082-42EB-97A4-7B006A59B070}"/>
    <cellStyle name="Comma 13 2 2 6 3" xfId="6804" xr:uid="{88A6D000-1EB4-4C04-81DD-F43E647C6F1B}"/>
    <cellStyle name="Comma 13 2 2 7" xfId="2759" xr:uid="{2F724A30-3744-4B71-8680-225A419C36B3}"/>
    <cellStyle name="Comma 13 2 2 7 2" xfId="4852" xr:uid="{7F35C113-C94C-45B3-8DAA-27AFA576F76A}"/>
    <cellStyle name="Comma 13 2 2 7 3" xfId="7016" xr:uid="{9F2C1A22-EA6E-40E5-B086-1BDFF3E3F79B}"/>
    <cellStyle name="Comma 13 2 2 8" xfId="2972" xr:uid="{4C242115-A457-4652-88ED-626D93D1C5A6}"/>
    <cellStyle name="Comma 13 2 2 8 2" xfId="5057" xr:uid="{13A7DFD4-CFE0-47F6-BAA9-850E5249CCA4}"/>
    <cellStyle name="Comma 13 2 2 8 3" xfId="7221" xr:uid="{70BAA6CC-B854-42FC-8370-C20D24F4646D}"/>
    <cellStyle name="Comma 13 2 2 9" xfId="3236" xr:uid="{D86ABE29-B684-47D7-A575-DF46CA404A6A}"/>
    <cellStyle name="Comma 13 2 3" xfId="976" xr:uid="{882CFA21-FA3E-4A1C-B756-5756990FF499}"/>
    <cellStyle name="Comma 13 2 3 10" xfId="6170" xr:uid="{C192D257-5525-44D5-AD2D-9A11B8504ACE}"/>
    <cellStyle name="Comma 13 2 3 2" xfId="1294" xr:uid="{52C2E86D-921F-4C43-9D42-38EAD2A1BCAF}"/>
    <cellStyle name="Comma 13 2 3 2 2" xfId="3667" xr:uid="{D8A54F04-B076-4660-B0E4-E5552313793A}"/>
    <cellStyle name="Comma 13 2 3 2 3" xfId="5779" xr:uid="{4D13ECD5-55BA-4BF3-AE83-46CEB36BEDA7}"/>
    <cellStyle name="Comma 13 2 3 3" xfId="1609" xr:uid="{86E58134-252E-456B-A8EF-F312DAEC0D01}"/>
    <cellStyle name="Comma 13 2 3 3 2" xfId="3911" xr:uid="{D9FF05B6-1F83-46D2-A65F-B0B2EF55097A}"/>
    <cellStyle name="Comma 13 2 3 3 3" xfId="6034" xr:uid="{20194683-5A71-4331-9513-773D9E12EC12}"/>
    <cellStyle name="Comma 13 2 3 4" xfId="2120" xr:uid="{165A3C6B-48EA-4C89-B729-6D6731F04EE9}"/>
    <cellStyle name="Comma 13 2 3 4 2" xfId="4219" xr:uid="{F5512BE7-D610-4990-8EC0-57B8CA296916}"/>
    <cellStyle name="Comma 13 2 3 4 3" xfId="6383" xr:uid="{AAF634CB-CA9F-4FB1-AA3E-CF1AC73A9CD3}"/>
    <cellStyle name="Comma 13 2 3 5" xfId="2430" xr:uid="{A17F2D91-9D22-4883-A09D-3F15DE7F6815}"/>
    <cellStyle name="Comma 13 2 3 5 2" xfId="4527" xr:uid="{9BE1AB38-2A6D-452A-B1F8-A0BF35A0123A}"/>
    <cellStyle name="Comma 13 2 3 5 3" xfId="6691" xr:uid="{2FE1C27D-CF17-4489-ACAE-4B968091F2B9}"/>
    <cellStyle name="Comma 13 2 3 6" xfId="2692" xr:uid="{DE60F6FF-B4D8-407D-8DCA-87D469BACC35}"/>
    <cellStyle name="Comma 13 2 3 6 2" xfId="4785" xr:uid="{DB40B615-404F-4973-9D85-564E0E26C789}"/>
    <cellStyle name="Comma 13 2 3 6 3" xfId="6949" xr:uid="{95F74253-6047-4F2F-A182-8285EC0F612B}"/>
    <cellStyle name="Comma 13 2 3 7" xfId="2905" xr:uid="{172575A3-3AA6-4124-ABA2-4452ED1BE959}"/>
    <cellStyle name="Comma 13 2 3 7 2" xfId="4990" xr:uid="{8E813C3C-D603-43F4-AC4F-EF49F4A76A0C}"/>
    <cellStyle name="Comma 13 2 3 7 3" xfId="7154" xr:uid="{AF743FD9-360C-4945-9BF4-4C34C534172A}"/>
    <cellStyle name="Comma 13 2 3 8" xfId="3416" xr:uid="{8BBA8FA1-8903-47D0-97DD-767AB08530B1}"/>
    <cellStyle name="Comma 13 2 3 9" xfId="5519" xr:uid="{F7FD0A53-00A2-41BF-B83F-94235C7C88FD}"/>
    <cellStyle name="Comma 13 2 4" xfId="900" xr:uid="{B2BE4810-C756-461D-80BE-623EB11AA97D}"/>
    <cellStyle name="Comma 13 2 4 2" xfId="3348" xr:uid="{7FF41160-2329-463D-B679-E302FE38DD31}"/>
    <cellStyle name="Comma 13 2 4 3" xfId="5448" xr:uid="{BF6EB8EC-E4E8-4069-A022-ABAD5AEE4E36}"/>
    <cellStyle name="Comma 13 2 5" xfId="1226" xr:uid="{713D79A2-D2CD-4B92-AC3B-D133C4A8307B}"/>
    <cellStyle name="Comma 13 2 5 2" xfId="3605" xr:uid="{1E2596BF-699A-44C2-BF1E-CD973763137E}"/>
    <cellStyle name="Comma 13 2 5 3" xfId="5716" xr:uid="{8CF3CAD3-E775-4250-8B3F-97191BBE24F6}"/>
    <cellStyle name="Comma 13 2 6" xfId="1539" xr:uid="{AD836AF0-8C9B-4AB8-A4D7-59237853D011}"/>
    <cellStyle name="Comma 13 2 6 2" xfId="3843" xr:uid="{E6E98617-14F1-4A20-A796-416DDE83989F}"/>
    <cellStyle name="Comma 13 2 6 3" xfId="5966" xr:uid="{F0759983-3EF9-4AB5-939B-12EDEA10A99B}"/>
    <cellStyle name="Comma 13 2 7" xfId="2052" xr:uid="{A1A71C91-584F-4039-8951-44C4FAD45928}"/>
    <cellStyle name="Comma 13 2 7 2" xfId="4151" xr:uid="{3524DCA5-52E5-46B0-B14F-B5863DBDA98F}"/>
    <cellStyle name="Comma 13 2 7 3" xfId="6315" xr:uid="{0A7104C7-193C-401A-9780-3BE61E3BE451}"/>
    <cellStyle name="Comma 13 2 8" xfId="2362" xr:uid="{F8CE3E4A-D303-4F56-9872-6C1A5E9E554D}"/>
    <cellStyle name="Comma 13 2 8 2" xfId="4459" xr:uid="{174FE407-8D51-4542-A9C6-05CA0ED28E25}"/>
    <cellStyle name="Comma 13 2 8 3" xfId="6623" xr:uid="{5D674F46-D540-4AA3-85A4-96844CFB0AC5}"/>
    <cellStyle name="Comma 13 2 9" xfId="2630" xr:uid="{3570C89F-021D-44CB-9528-5D4B5F760909}"/>
    <cellStyle name="Comma 13 2 9 2" xfId="4723" xr:uid="{B5572361-7927-43D2-9B5B-3216D6E8D48A}"/>
    <cellStyle name="Comma 13 2 9 3" xfId="6887" xr:uid="{C8370893-AF38-4B12-8EA8-158545C61DAF}"/>
    <cellStyle name="Comma 13 3" xfId="717" xr:uid="{3900C42A-C74C-4B6A-A328-9826165B001B}"/>
    <cellStyle name="Comma 13 3 10" xfId="5281" xr:uid="{6799C215-683D-4765-96FC-79400BFB91DD}"/>
    <cellStyle name="Comma 13 3 11" xfId="5162" xr:uid="{863A8660-1996-481C-91C2-34D865E153CD}"/>
    <cellStyle name="Comma 13 3 2" xfId="1035" xr:uid="{98F6F3A5-19E6-460F-A016-3CCD8EBDC7C3}"/>
    <cellStyle name="Comma 13 3 2 2" xfId="3475" xr:uid="{AE6EFB07-279F-4419-A981-2AD970DE55FD}"/>
    <cellStyle name="Comma 13 3 2 3" xfId="5578" xr:uid="{5F64F106-4401-449D-AB0F-B56B392A210E}"/>
    <cellStyle name="Comma 13 3 3" xfId="1353" xr:uid="{758D3A68-6A4B-472C-80C3-E9F83BF82566}"/>
    <cellStyle name="Comma 13 3 3 2" xfId="3704" xr:uid="{E5863493-A877-4CED-959D-3BC6B7819502}"/>
    <cellStyle name="Comma 13 3 3 3" xfId="5818" xr:uid="{3A5FC623-7F67-4C91-8D9D-B9DAD4456144}"/>
    <cellStyle name="Comma 13 3 4" xfId="1668" xr:uid="{587165F9-54BC-4FB1-8938-8220B543CFD0}"/>
    <cellStyle name="Comma 13 3 4 2" xfId="3970" xr:uid="{672AE8B6-1101-4A10-96F2-A4B0D2716035}"/>
    <cellStyle name="Comma 13 3 4 3" xfId="6093" xr:uid="{0EEEE9F9-F49F-457E-B1D3-9D720D3111AC}"/>
    <cellStyle name="Comma 13 3 5" xfId="2179" xr:uid="{8149E212-9A4A-427D-9117-91190A06AE2F}"/>
    <cellStyle name="Comma 13 3 5 2" xfId="4278" xr:uid="{9B15CA86-D9A0-433D-8AF4-E409910FB3FC}"/>
    <cellStyle name="Comma 13 3 5 3" xfId="6442" xr:uid="{9D385D8D-4F45-4993-B684-303F3DBF2008}"/>
    <cellStyle name="Comma 13 3 6" xfId="2489" xr:uid="{0AE47146-7316-4346-A0EF-F4919E147670}"/>
    <cellStyle name="Comma 13 3 6 2" xfId="4586" xr:uid="{D466573D-05F1-486C-BD79-6CD695E384A4}"/>
    <cellStyle name="Comma 13 3 6 3" xfId="6750" xr:uid="{C33F4B6F-1D04-4234-B5C2-7BE143949FDA}"/>
    <cellStyle name="Comma 13 3 7" xfId="2729" xr:uid="{69A80B5D-D3DA-4232-9436-372EEFFB23CB}"/>
    <cellStyle name="Comma 13 3 7 2" xfId="4822" xr:uid="{821BC057-D8A7-47B5-A583-784124F59C5D}"/>
    <cellStyle name="Comma 13 3 7 3" xfId="6986" xr:uid="{0A4CBEAA-35F5-48D2-B698-3CBE3C5EEF13}"/>
    <cellStyle name="Comma 13 3 8" xfId="2942" xr:uid="{D4572710-B057-485A-A355-54CC86C4ECEC}"/>
    <cellStyle name="Comma 13 3 8 2" xfId="5027" xr:uid="{90843874-6C95-4F5D-BD48-D30508A53A36}"/>
    <cellStyle name="Comma 13 3 8 3" xfId="7191" xr:uid="{3117BC6D-EF6E-405A-840D-3EE952DF94FB}"/>
    <cellStyle name="Comma 13 3 9" xfId="3182" xr:uid="{9C6405ED-6EFE-49E8-A0F0-6F3A8C5811BF}"/>
    <cellStyle name="Comma 13 4" xfId="944" xr:uid="{872D8336-3D63-48EB-90B2-C73AA11FE78E}"/>
    <cellStyle name="Comma 13 4 10" xfId="5163" xr:uid="{E6A763C5-28A5-424D-ACA2-D3FCD9297311}"/>
    <cellStyle name="Comma 13 4 2" xfId="1262" xr:uid="{3E98EB2B-F157-41EB-BC71-49419FAA9288}"/>
    <cellStyle name="Comma 13 4 2 2" xfId="3635" xr:uid="{02C73A7F-5151-4E4A-B7D3-E8176706127D}"/>
    <cellStyle name="Comma 13 4 2 3" xfId="5747" xr:uid="{9D54B65E-D96C-481F-AA77-5D440F7EB516}"/>
    <cellStyle name="Comma 13 4 3" xfId="1577" xr:uid="{4C640D57-75CA-47A7-86AC-FBDB0885CF4F}"/>
    <cellStyle name="Comma 13 4 3 2" xfId="3879" xr:uid="{16DEBA67-595C-407C-81C9-CD53452FF47D}"/>
    <cellStyle name="Comma 13 4 3 3" xfId="6002" xr:uid="{D4665010-7FB2-4F23-9DEB-A9616BE39AEE}"/>
    <cellStyle name="Comma 13 4 4" xfId="2088" xr:uid="{90E3780E-E4B1-4918-B869-1E43DED505BD}"/>
    <cellStyle name="Comma 13 4 4 2" xfId="4187" xr:uid="{F6C7079B-7D8E-4499-857A-54BF81A18610}"/>
    <cellStyle name="Comma 13 4 4 3" xfId="6351" xr:uid="{1D48D82E-6BD5-4D49-9E79-D3D990D0ECA1}"/>
    <cellStyle name="Comma 13 4 5" xfId="2398" xr:uid="{BCF48318-458F-4910-A391-0437EE924C9B}"/>
    <cellStyle name="Comma 13 4 5 2" xfId="4495" xr:uid="{CD1253DA-F586-4B78-B03D-1621BB7B5616}"/>
    <cellStyle name="Comma 13 4 5 3" xfId="6659" xr:uid="{67BE2FAD-B5C3-41D8-A0AB-93B1F46C8900}"/>
    <cellStyle name="Comma 13 4 6" xfId="2660" xr:uid="{00CE4C9D-7518-4F41-8945-099B45AA5A44}"/>
    <cellStyle name="Comma 13 4 6 2" xfId="4753" xr:uid="{A818D5A7-41C7-41E6-BE14-A90C4F366222}"/>
    <cellStyle name="Comma 13 4 6 3" xfId="6917" xr:uid="{75BE067E-EA68-458D-9548-9EC645BB3EAA}"/>
    <cellStyle name="Comma 13 4 7" xfId="2873" xr:uid="{AA634EC9-1BD4-4976-8F3B-206153F1DEDF}"/>
    <cellStyle name="Comma 13 4 7 2" xfId="4958" xr:uid="{67A8580A-613F-4BDE-AF2B-FC63E0925A87}"/>
    <cellStyle name="Comma 13 4 7 3" xfId="7122" xr:uid="{DB20560F-4AF4-4496-922A-E6E67541504A}"/>
    <cellStyle name="Comma 13 4 8" xfId="3384" xr:uid="{E1E326AF-FCE0-4878-A550-E94E5D89AE94}"/>
    <cellStyle name="Comma 13 4 9" xfId="5487" xr:uid="{26357729-ACCF-44BF-8F77-109041EF1148}"/>
    <cellStyle name="Comma 13 5" xfId="846" xr:uid="{D195FE7D-68E0-4C8E-B188-EA63199703F3}"/>
    <cellStyle name="Comma 13 5 2" xfId="3294" xr:uid="{2C7CA03B-A4EE-4DD1-BCBD-E3328C3071FF}"/>
    <cellStyle name="Comma 13 5 3" xfId="5394" xr:uid="{129A3C98-31B1-4BB7-88E9-A7E736E0AE1F}"/>
    <cellStyle name="Comma 13 6" xfId="1170" xr:uid="{011087EE-4355-4A33-9138-4E93C9C96291}"/>
    <cellStyle name="Comma 13 6 2" xfId="3575" xr:uid="{B66662BC-523F-43D2-88D8-EEB4917FB9D0}"/>
    <cellStyle name="Comma 13 6 3" xfId="5680" xr:uid="{7C2F4577-F3B3-434B-847D-BF84321C44D6}"/>
    <cellStyle name="Comma 13 7" xfId="1483" xr:uid="{77001990-86C4-4EDA-8EA1-C6D104ADDF75}"/>
    <cellStyle name="Comma 13 7 2" xfId="3789" xr:uid="{907FED61-D0E3-4036-A37E-35AF065981ED}"/>
    <cellStyle name="Comma 13 7 3" xfId="5912" xr:uid="{33EA1600-AFEE-4082-A68A-9444B21C3364}"/>
    <cellStyle name="Comma 13 8" xfId="1998" xr:uid="{E121638E-52FE-47C9-BAA8-04006F68D786}"/>
    <cellStyle name="Comma 13 8 2" xfId="4097" xr:uid="{B1E2A5C7-E6BD-4C3C-8A55-D41372CCB31A}"/>
    <cellStyle name="Comma 13 8 3" xfId="6261" xr:uid="{CF91A38F-AABE-4C4C-ADE2-B9690B915EB5}"/>
    <cellStyle name="Comma 13 9" xfId="2308" xr:uid="{793CEB68-3BE1-435C-BF0F-E43A3060C711}"/>
    <cellStyle name="Comma 13 9 2" xfId="4405" xr:uid="{686F58F2-5E42-496B-94B2-0F238188CDD5}"/>
    <cellStyle name="Comma 13 9 3" xfId="6569" xr:uid="{5A2F6A71-D078-47F4-AFF2-0796343FF470}"/>
    <cellStyle name="Comma 14" xfId="429" xr:uid="{7DA724EF-9E51-4186-ACE5-B2F33C4D162F}"/>
    <cellStyle name="Comma 14 10" xfId="2602" xr:uid="{3ECE5C22-77A6-4A26-981A-B46E514C13AB}"/>
    <cellStyle name="Comma 14 10 2" xfId="4695" xr:uid="{217F224A-FDD2-465A-86FC-E8A1B9685D9F}"/>
    <cellStyle name="Comma 14 10 3" xfId="6859" xr:uid="{42384F17-14AF-44A3-A084-1ABB8FD5F3BE}"/>
    <cellStyle name="Comma 14 11" xfId="2814" xr:uid="{06D1D6D4-5AFF-44E0-9854-AA33DD4E6938}"/>
    <cellStyle name="Comma 14 11 2" xfId="4900" xr:uid="{15B72472-58FE-46F2-8D31-88F2E55F1747}"/>
    <cellStyle name="Comma 14 11 3" xfId="7064" xr:uid="{C06D08D6-D2BB-4BCD-B8E4-70802828A60D}"/>
    <cellStyle name="Comma 14 12" xfId="3061" xr:uid="{95E8438C-DAC8-443C-A1A5-F617CB363609}"/>
    <cellStyle name="Comma 14 13" xfId="5142" xr:uid="{186740BC-D0EF-45A1-B784-A75E9D81F9BA}"/>
    <cellStyle name="Comma 14 14" xfId="5158" xr:uid="{D80A04B7-FD67-46C7-A614-AAC75FC2FA2B}"/>
    <cellStyle name="Comma 14 2" xfId="631" xr:uid="{ABD849BA-327A-4168-B9FE-4E86C30730A3}"/>
    <cellStyle name="Comma 14 2 10" xfId="2845" xr:uid="{DE9A5548-36C7-4020-83D1-B9E6585B671F}"/>
    <cellStyle name="Comma 14 2 10 2" xfId="4930" xr:uid="{AC81B812-ED3D-4E65-B381-7D6B1D91C7A5}"/>
    <cellStyle name="Comma 14 2 10 3" xfId="7094" xr:uid="{6EE287DA-C2AC-401E-B161-0E3647B92CB6}"/>
    <cellStyle name="Comma 14 2 11" xfId="3117" xr:uid="{0AE015CD-E26E-4436-B8A9-1A86610669F2}"/>
    <cellStyle name="Comma 14 2 12" xfId="5214" xr:uid="{C1946272-44C9-4D25-BB90-7EB273EFE136}"/>
    <cellStyle name="Comma 14 2 13" xfId="5705" xr:uid="{9443ECE6-F0F3-4AE4-8A58-FACAFDDDEA6E}"/>
    <cellStyle name="Comma 14 2 2" xfId="780" xr:uid="{456A281A-0592-4D4A-9F57-A8EADBE6B6C6}"/>
    <cellStyle name="Comma 14 2 2 10" xfId="5339" xr:uid="{988433BA-0B74-4749-A989-D027E573343C}"/>
    <cellStyle name="Comma 14 2 2 11" xfId="6198" xr:uid="{23148394-89F8-4852-89D0-1681E7A18A38}"/>
    <cellStyle name="Comma 14 2 2 2" xfId="1092" xr:uid="{1B0AC5A3-048F-463D-AA88-78923444C3D9}"/>
    <cellStyle name="Comma 14 2 2 2 2" xfId="3532" xr:uid="{0B178157-BD04-453D-877B-480211FC5568}"/>
    <cellStyle name="Comma 14 2 2 2 3" xfId="5635" xr:uid="{37B3E7DD-A4F1-4867-AC0E-494666A35A58}"/>
    <cellStyle name="Comma 14 2 2 3" xfId="1410" xr:uid="{6239FE5C-9BCD-4A4A-AC33-888E9463842D}"/>
    <cellStyle name="Comma 14 2 2 3 2" xfId="3736" xr:uid="{5C026B1D-35FE-4D08-B686-17D29F3591DF}"/>
    <cellStyle name="Comma 14 2 2 3 3" xfId="5854" xr:uid="{E301C87C-E808-431E-BA87-0435E07890EB}"/>
    <cellStyle name="Comma 14 2 2 4" xfId="1725" xr:uid="{D9BA5433-2457-4CB6-A1B9-043A9A8695B0}"/>
    <cellStyle name="Comma 14 2 2 4 2" xfId="4027" xr:uid="{CCA638E1-95EA-4D46-9B0D-F9A39BFCE992}"/>
    <cellStyle name="Comma 14 2 2 4 3" xfId="6150" xr:uid="{94866F9D-9A92-4418-8502-47214283C58D}"/>
    <cellStyle name="Comma 14 2 2 5" xfId="2236" xr:uid="{E070F570-834E-4038-9178-54E7C2E2956B}"/>
    <cellStyle name="Comma 14 2 2 5 2" xfId="4335" xr:uid="{98047743-77D2-4B6E-B95C-F00120249B4D}"/>
    <cellStyle name="Comma 14 2 2 5 3" xfId="6499" xr:uid="{616C8309-D954-40EA-8531-CED753C6EAE9}"/>
    <cellStyle name="Comma 14 2 2 6" xfId="2546" xr:uid="{D0EEA856-64F5-402E-91A8-1E433CDB502E}"/>
    <cellStyle name="Comma 14 2 2 6 2" xfId="4643" xr:uid="{61809D4C-2AE3-43D4-8A00-CC53A51CED32}"/>
    <cellStyle name="Comma 14 2 2 6 3" xfId="6807" xr:uid="{2E53AB30-3E72-4658-8A2D-66975C655E7A}"/>
    <cellStyle name="Comma 14 2 2 7" xfId="2761" xr:uid="{01F859CC-F0BE-4E58-A378-EABC8C2A46D2}"/>
    <cellStyle name="Comma 14 2 2 7 2" xfId="4854" xr:uid="{BE461110-650A-4846-AEF8-696AEEDDC2AC}"/>
    <cellStyle name="Comma 14 2 2 7 3" xfId="7018" xr:uid="{3A9660E9-E725-4BCC-9F2F-7A2BE2D4394D}"/>
    <cellStyle name="Comma 14 2 2 8" xfId="2974" xr:uid="{F6F70683-6624-4018-85BA-8B73AF2C565C}"/>
    <cellStyle name="Comma 14 2 2 8 2" xfId="5059" xr:uid="{CC121869-EE73-4CEE-83D4-6D8437179EB6}"/>
    <cellStyle name="Comma 14 2 2 8 3" xfId="7223" xr:uid="{CCA95990-066D-4866-8EA2-D1EC855E9623}"/>
    <cellStyle name="Comma 14 2 2 9" xfId="3239" xr:uid="{D6DD5F03-B72E-4918-8C4F-EF2E5C977C37}"/>
    <cellStyle name="Comma 14 2 3" xfId="978" xr:uid="{D40BBDAB-BCD2-4757-ACCC-C1AD67ACC6ED}"/>
    <cellStyle name="Comma 14 2 3 10" xfId="6166" xr:uid="{B6044CA7-AF05-47E3-91FE-3A5EB661BA51}"/>
    <cellStyle name="Comma 14 2 3 2" xfId="1296" xr:uid="{0709AE4B-1062-4F1C-B53F-607E333816E2}"/>
    <cellStyle name="Comma 14 2 3 2 2" xfId="3669" xr:uid="{BE2FC9CB-62A6-4724-8EEC-6818D4333DDA}"/>
    <cellStyle name="Comma 14 2 3 2 3" xfId="5781" xr:uid="{0834D36C-D546-4851-9D2B-AAACE62D8C83}"/>
    <cellStyle name="Comma 14 2 3 3" xfId="1611" xr:uid="{19AD63C4-3EA5-42F4-8687-1C426CB722EB}"/>
    <cellStyle name="Comma 14 2 3 3 2" xfId="3913" xr:uid="{DEE4308F-CCF8-4C4E-A664-2EFC3CB3D1DB}"/>
    <cellStyle name="Comma 14 2 3 3 3" xfId="6036" xr:uid="{D0B29FAA-E3C5-4818-AB96-A8E0DC520DB8}"/>
    <cellStyle name="Comma 14 2 3 4" xfId="2122" xr:uid="{7E576152-5B48-4E26-AA0B-D78927704920}"/>
    <cellStyle name="Comma 14 2 3 4 2" xfId="4221" xr:uid="{48AF49CF-D58B-4661-A7FF-BC5E9048ADD9}"/>
    <cellStyle name="Comma 14 2 3 4 3" xfId="6385" xr:uid="{40AF3CBB-F67E-46E6-96D8-9FF9181A1605}"/>
    <cellStyle name="Comma 14 2 3 5" xfId="2432" xr:uid="{48E82B10-8E7F-4A6D-B898-FC58D78A7802}"/>
    <cellStyle name="Comma 14 2 3 5 2" xfId="4529" xr:uid="{2B585D94-B77C-44E6-AB3D-5F7075103633}"/>
    <cellStyle name="Comma 14 2 3 5 3" xfId="6693" xr:uid="{160E52F3-C81B-4E4B-B685-861777DBF514}"/>
    <cellStyle name="Comma 14 2 3 6" xfId="2694" xr:uid="{86CAE6E5-C135-4CAB-B82F-B80D0E17F195}"/>
    <cellStyle name="Comma 14 2 3 6 2" xfId="4787" xr:uid="{E33B7DBE-A537-4D31-899A-BE7AAD77AFD1}"/>
    <cellStyle name="Comma 14 2 3 6 3" xfId="6951" xr:uid="{CC9F0727-128C-4916-AB4C-84767AE7E507}"/>
    <cellStyle name="Comma 14 2 3 7" xfId="2907" xr:uid="{44808DFC-9F9D-4505-B99B-7B9ADE406FD3}"/>
    <cellStyle name="Comma 14 2 3 7 2" xfId="4992" xr:uid="{CC9FB81B-6C03-4DE3-9583-CA5DDB817E76}"/>
    <cellStyle name="Comma 14 2 3 7 3" xfId="7156" xr:uid="{D4C6E554-BDBE-4163-8BFC-2C5D00F3BA31}"/>
    <cellStyle name="Comma 14 2 3 8" xfId="3418" xr:uid="{872A9B33-FCBB-4DD8-9D13-0082F0E424F4}"/>
    <cellStyle name="Comma 14 2 3 9" xfId="5521" xr:uid="{5E28F3A2-42AF-4BDF-B413-CA7D92C69242}"/>
    <cellStyle name="Comma 14 2 4" xfId="903" xr:uid="{70B534E2-E834-4F99-903A-BC189DDBA9B7}"/>
    <cellStyle name="Comma 14 2 4 2" xfId="3351" xr:uid="{78AB62FE-A38B-4B63-A4D2-A63E6351952D}"/>
    <cellStyle name="Comma 14 2 4 3" xfId="5451" xr:uid="{08CC0B66-DD0F-4BDD-B43E-84A75BDA689D}"/>
    <cellStyle name="Comma 14 2 5" xfId="1229" xr:uid="{D92AF870-5748-4440-9D3A-A2C8A450F82B}"/>
    <cellStyle name="Comma 14 2 5 2" xfId="3607" xr:uid="{F53320AD-7D8A-423D-8366-84194279C7EC}"/>
    <cellStyle name="Comma 14 2 5 3" xfId="5718" xr:uid="{230CE02E-FA55-48F8-A660-4E43DF928A19}"/>
    <cellStyle name="Comma 14 2 6" xfId="1542" xr:uid="{92BC088F-A665-4F01-B397-770332E15D1B}"/>
    <cellStyle name="Comma 14 2 6 2" xfId="3846" xr:uid="{C0B009B0-B5FA-48EA-8C65-1D654B9CB505}"/>
    <cellStyle name="Comma 14 2 6 3" xfId="5969" xr:uid="{ED8EF327-DA34-4451-AF57-02B915A58D1F}"/>
    <cellStyle name="Comma 14 2 7" xfId="2055" xr:uid="{C8509CD4-A427-431C-B896-5B9A7A5CE188}"/>
    <cellStyle name="Comma 14 2 7 2" xfId="4154" xr:uid="{DD3ED704-C5A9-4243-A967-8F31B0D4151E}"/>
    <cellStyle name="Comma 14 2 7 3" xfId="6318" xr:uid="{DA9EFFB4-DEF3-45F9-90E9-2B53A9C82B6E}"/>
    <cellStyle name="Comma 14 2 8" xfId="2365" xr:uid="{594C7DCE-F6D2-407A-AE6B-E3BD69FF204A}"/>
    <cellStyle name="Comma 14 2 8 2" xfId="4462" xr:uid="{FFF64F72-E41C-4522-8633-2E652BAE5564}"/>
    <cellStyle name="Comma 14 2 8 3" xfId="6626" xr:uid="{9512E7D5-B777-4691-8BC3-A24B7CF4DD1D}"/>
    <cellStyle name="Comma 14 2 9" xfId="2632" xr:uid="{0FC82993-7301-44DF-B15D-A34C1DECE7AF}"/>
    <cellStyle name="Comma 14 2 9 2" xfId="4725" xr:uid="{099238E8-DED5-4449-93CA-EA40D1A4D237}"/>
    <cellStyle name="Comma 14 2 9 3" xfId="6889" xr:uid="{796001F5-4F7B-4989-A078-D2B003FFB108}"/>
    <cellStyle name="Comma 14 3" xfId="720" xr:uid="{420A8FBB-6806-4E60-929D-8BBDEFE2E901}"/>
    <cellStyle name="Comma 14 3 10" xfId="5284" xr:uid="{1AD488EE-F91D-4758-8424-D6F230FCB652}"/>
    <cellStyle name="Comma 14 3 11" xfId="5080" xr:uid="{6FA17554-7786-4C12-8D72-6AC3895312B5}"/>
    <cellStyle name="Comma 14 3 2" xfId="1038" xr:uid="{29465D61-C07E-46A8-9272-FB96DE64C5A3}"/>
    <cellStyle name="Comma 14 3 2 2" xfId="3478" xr:uid="{8FAE6D2C-4BB9-48A9-878E-1EE795909FA0}"/>
    <cellStyle name="Comma 14 3 2 3" xfId="5581" xr:uid="{33F71071-C409-4296-B7C8-881AE20EF6EB}"/>
    <cellStyle name="Comma 14 3 3" xfId="1356" xr:uid="{F9B6848F-5E21-4AFC-BAF9-9D74D15F3DA1}"/>
    <cellStyle name="Comma 14 3 3 2" xfId="3706" xr:uid="{44B15C5E-F405-4BEC-B87A-91928346CD84}"/>
    <cellStyle name="Comma 14 3 3 3" xfId="5821" xr:uid="{7FF66832-ADE7-45DD-AAB6-DCDF8474E284}"/>
    <cellStyle name="Comma 14 3 4" xfId="1671" xr:uid="{18C3499C-DCEB-4F7D-B5D8-236ADA46A7BD}"/>
    <cellStyle name="Comma 14 3 4 2" xfId="3973" xr:uid="{1ED61076-18EF-4579-A479-403B42151FBB}"/>
    <cellStyle name="Comma 14 3 4 3" xfId="6096" xr:uid="{4A2B1657-8F6E-4FD0-A0F2-1071F44404FF}"/>
    <cellStyle name="Comma 14 3 5" xfId="2182" xr:uid="{19EE19BC-0A1C-433C-9F23-97B63C8BA7AA}"/>
    <cellStyle name="Comma 14 3 5 2" xfId="4281" xr:uid="{DA1260A6-B5A2-4461-9E51-DE74DFDFA81B}"/>
    <cellStyle name="Comma 14 3 5 3" xfId="6445" xr:uid="{12B7933A-F712-44B0-8BB2-0E119D63F1B1}"/>
    <cellStyle name="Comma 14 3 6" xfId="2492" xr:uid="{7A877D38-A520-4C70-9244-AE1285A21B59}"/>
    <cellStyle name="Comma 14 3 6 2" xfId="4589" xr:uid="{ECA57E73-7C9F-4DC7-9D7A-9494036294B7}"/>
    <cellStyle name="Comma 14 3 6 3" xfId="6753" xr:uid="{FF792FDB-5FDF-49DA-8789-FCBF6D722DF1}"/>
    <cellStyle name="Comma 14 3 7" xfId="2731" xr:uid="{EC54EBA4-0DBD-402A-B9EC-7431FA946B9D}"/>
    <cellStyle name="Comma 14 3 7 2" xfId="4824" xr:uid="{A9F70CC2-A413-4377-9F78-DC8928C4AE6F}"/>
    <cellStyle name="Comma 14 3 7 3" xfId="6988" xr:uid="{C07FF5F7-1ABD-475E-8F98-46EBD1ECD734}"/>
    <cellStyle name="Comma 14 3 8" xfId="2944" xr:uid="{061A76D1-9DB4-405D-9062-5A4229064171}"/>
    <cellStyle name="Comma 14 3 8 2" xfId="5029" xr:uid="{96515758-9ABD-49C7-8BFD-55810BA30D4D}"/>
    <cellStyle name="Comma 14 3 8 3" xfId="7193" xr:uid="{915ADAC1-0286-41EF-84FC-B507BAE4DCA7}"/>
    <cellStyle name="Comma 14 3 9" xfId="3185" xr:uid="{36990C1C-ED80-42CD-B276-142897DE5E32}"/>
    <cellStyle name="Comma 14 4" xfId="946" xr:uid="{16D47CE2-CF5F-42AC-B646-A37F41D8B5EC}"/>
    <cellStyle name="Comma 14 4 10" xfId="5161" xr:uid="{072AC18F-77A2-4C8C-B9E4-EEA79D13C65D}"/>
    <cellStyle name="Comma 14 4 2" xfId="1264" xr:uid="{8E112CB5-2BBE-4CD0-A626-4ECBEBBA9CDF}"/>
    <cellStyle name="Comma 14 4 2 2" xfId="3637" xr:uid="{D779215F-8C9C-4B7B-9856-698DAF563D9A}"/>
    <cellStyle name="Comma 14 4 2 3" xfId="5749" xr:uid="{78852E41-3F5C-4084-B0DE-154F1F9C164E}"/>
    <cellStyle name="Comma 14 4 3" xfId="1579" xr:uid="{EFDE5F7F-9AE8-4C24-AEDE-A696C9A5D447}"/>
    <cellStyle name="Comma 14 4 3 2" xfId="3881" xr:uid="{C6B9AFAF-D436-402C-B22E-7369249AE68D}"/>
    <cellStyle name="Comma 14 4 3 3" xfId="6004" xr:uid="{7CDF75C1-BD72-4E81-AD24-AF1F2F6914D0}"/>
    <cellStyle name="Comma 14 4 4" xfId="2090" xr:uid="{5EC3CAF3-7927-4ECD-ACA4-70D53204BB26}"/>
    <cellStyle name="Comma 14 4 4 2" xfId="4189" xr:uid="{6AF8CC09-3011-45CC-87CD-336AD9A4C6EB}"/>
    <cellStyle name="Comma 14 4 4 3" xfId="6353" xr:uid="{5CEEF580-337A-4125-A320-5B671BBFDE0A}"/>
    <cellStyle name="Comma 14 4 5" xfId="2400" xr:uid="{A082DACB-FEC4-4F80-8B98-7B4B3207473E}"/>
    <cellStyle name="Comma 14 4 5 2" xfId="4497" xr:uid="{641E78C4-04D2-4785-BC30-31B891C6D7B7}"/>
    <cellStyle name="Comma 14 4 5 3" xfId="6661" xr:uid="{FCCC9C8E-0F43-4410-8FDF-A759AE457582}"/>
    <cellStyle name="Comma 14 4 6" xfId="2662" xr:uid="{119876D4-B74C-4524-9C37-19918F2012C7}"/>
    <cellStyle name="Comma 14 4 6 2" xfId="4755" xr:uid="{0A5EBC83-F141-4931-B64B-F95EA97EC1BE}"/>
    <cellStyle name="Comma 14 4 6 3" xfId="6919" xr:uid="{D3C28012-8E1B-43F1-A80D-76C2F4C792F0}"/>
    <cellStyle name="Comma 14 4 7" xfId="2875" xr:uid="{978837F5-BC53-42A8-B9C6-CEB3A808DFD9}"/>
    <cellStyle name="Comma 14 4 7 2" xfId="4960" xr:uid="{79E87226-1C27-4970-902D-6427EB3A2B53}"/>
    <cellStyle name="Comma 14 4 7 3" xfId="7124" xr:uid="{10CA925B-F0C9-489A-8645-F087C17116D3}"/>
    <cellStyle name="Comma 14 4 8" xfId="3386" xr:uid="{ABDE2E24-870A-464E-AAE4-66B83414C10F}"/>
    <cellStyle name="Comma 14 4 9" xfId="5489" xr:uid="{692D8DAA-F11B-4FD6-9734-0E2C69586E5E}"/>
    <cellStyle name="Comma 14 5" xfId="849" xr:uid="{914B153A-8014-4C91-8C89-341063F28CE2}"/>
    <cellStyle name="Comma 14 5 2" xfId="3297" xr:uid="{3DEA4162-9960-47B0-A0A3-A3FAE7413577}"/>
    <cellStyle name="Comma 14 5 3" xfId="5397" xr:uid="{06076BE8-F9B3-4C8C-AD84-A046267B9A37}"/>
    <cellStyle name="Comma 14 6" xfId="1173" xr:uid="{6C309F6A-CCA4-4424-AC30-22F3EF5B3286}"/>
    <cellStyle name="Comma 14 6 2" xfId="3577" xr:uid="{BD0CCBA4-B905-4A03-8CC5-92AD18578310}"/>
    <cellStyle name="Comma 14 6 3" xfId="5682" xr:uid="{EDCA47DC-7C09-47A2-9E8C-38382950A89A}"/>
    <cellStyle name="Comma 14 7" xfId="1486" xr:uid="{DE1C23B1-494F-4A63-8944-8E336E2EB52F}"/>
    <cellStyle name="Comma 14 7 2" xfId="3792" xr:uid="{ACC9F28C-42D1-4261-917C-32EF8B49C74D}"/>
    <cellStyle name="Comma 14 7 3" xfId="5915" xr:uid="{65B98D3F-6283-461F-909D-FD73257B7010}"/>
    <cellStyle name="Comma 14 8" xfId="2001" xr:uid="{E713ECE5-22E6-4724-95AA-A8D16320AD8C}"/>
    <cellStyle name="Comma 14 8 2" xfId="4100" xr:uid="{A8C93FA9-BBDA-4D1D-9BF3-B168DEA79F86}"/>
    <cellStyle name="Comma 14 8 3" xfId="6264" xr:uid="{E496A003-4302-4933-807E-F5840410CCC7}"/>
    <cellStyle name="Comma 14 9" xfId="2311" xr:uid="{F6DFEE08-CD6C-48E0-9F7A-3E80226E4353}"/>
    <cellStyle name="Comma 14 9 2" xfId="4408" xr:uid="{59F518C3-4693-4F2E-961A-BF3E69D8E288}"/>
    <cellStyle name="Comma 14 9 3" xfId="6572" xr:uid="{8DF70328-7D62-44C0-8415-20ACC984AA8F}"/>
    <cellStyle name="Comma 15" xfId="450" xr:uid="{73B5EEEF-77E0-488D-B26D-7EAFA4C0312B}"/>
    <cellStyle name="Comma 15 10" xfId="2604" xr:uid="{D115FD2A-9C6F-4EC1-91A0-5E1209EF5550}"/>
    <cellStyle name="Comma 15 10 2" xfId="4697" xr:uid="{406D8CB7-AFA9-451B-A088-439EC30DABC8}"/>
    <cellStyle name="Comma 15 10 3" xfId="6861" xr:uid="{73CA3F35-4036-40F5-91E3-100E8B86C6B7}"/>
    <cellStyle name="Comma 15 11" xfId="2816" xr:uid="{44B2E49B-D91D-4C10-BD1E-5C62F6F0FA07}"/>
    <cellStyle name="Comma 15 11 2" xfId="4902" xr:uid="{007C6499-4D7A-423F-8ECB-8BE9E81661C6}"/>
    <cellStyle name="Comma 15 11 3" xfId="7066" xr:uid="{3C7FDF17-81A1-4801-8931-5805AC22BF57}"/>
    <cellStyle name="Comma 15 12" xfId="3064" xr:uid="{9A99070A-A4AF-450B-A821-FEF0642E2A72}"/>
    <cellStyle name="Comma 15 13" xfId="5149" xr:uid="{D01D9621-601A-429E-BED8-172F757BFBF1}"/>
    <cellStyle name="Comma 15 14" xfId="5804" xr:uid="{551FCB49-C358-4EA4-A693-151102B759D3}"/>
    <cellStyle name="Comma 15 2" xfId="636" xr:uid="{26830BBF-0739-421F-ADDA-E1C61BBC3588}"/>
    <cellStyle name="Comma 15 2 10" xfId="2847" xr:uid="{D96BFC8C-6E10-4146-8423-BA933B22C38D}"/>
    <cellStyle name="Comma 15 2 10 2" xfId="4932" xr:uid="{E8B3C3E7-56EC-4A75-9280-96105BE39383}"/>
    <cellStyle name="Comma 15 2 10 3" xfId="7096" xr:uid="{DE8F4BEA-7E19-475E-9387-E1129C9111DF}"/>
    <cellStyle name="Comma 15 2 11" xfId="3120" xr:uid="{AB4C10AA-BFF9-4F5C-89A4-1BAF801B921A}"/>
    <cellStyle name="Comma 15 2 12" xfId="5217" xr:uid="{8E292B81-8ED9-4CA2-9A38-A1445DDEA28F}"/>
    <cellStyle name="Comma 15 2 13" xfId="5145" xr:uid="{45F13BAA-8899-4D3E-83FC-4F90094636A5}"/>
    <cellStyle name="Comma 15 2 2" xfId="783" xr:uid="{750E1358-C6D6-4152-9602-B398EE72BF0E}"/>
    <cellStyle name="Comma 15 2 2 10" xfId="5342" xr:uid="{AE468C72-E8D7-4F66-9A1E-7ADDB3378A09}"/>
    <cellStyle name="Comma 15 2 2 11" xfId="5094" xr:uid="{0F51CB0E-4F4E-4E6C-B6B7-99F4EB81248F}"/>
    <cellStyle name="Comma 15 2 2 2" xfId="1095" xr:uid="{8C693AFC-70A4-45A4-AA83-FB8BF740133D}"/>
    <cellStyle name="Comma 15 2 2 2 2" xfId="3535" xr:uid="{C4F3A69D-9BAF-4912-BBB1-2156C87055BC}"/>
    <cellStyle name="Comma 15 2 2 2 3" xfId="5638" xr:uid="{0D754036-D4A1-49FD-85F1-1FD71ED16E0D}"/>
    <cellStyle name="Comma 15 2 2 3" xfId="1413" xr:uid="{5CD19A2B-6318-4E05-BD5D-4610216C190E}"/>
    <cellStyle name="Comma 15 2 2 3 2" xfId="3738" xr:uid="{360BA065-4F07-47AC-BA6E-DF795B9BE353}"/>
    <cellStyle name="Comma 15 2 2 3 3" xfId="5856" xr:uid="{DD03FD3C-5828-47F7-98FA-2E201070824D}"/>
    <cellStyle name="Comma 15 2 2 4" xfId="1728" xr:uid="{FB915024-5164-4F9F-9FF6-34079B606DC9}"/>
    <cellStyle name="Comma 15 2 2 4 2" xfId="4030" xr:uid="{EF6AF4E5-78BA-4CA6-83F4-5388841DCD7A}"/>
    <cellStyle name="Comma 15 2 2 4 3" xfId="6153" xr:uid="{EBCD2C10-1122-4BFD-A4FE-3F6701AB7E1E}"/>
    <cellStyle name="Comma 15 2 2 5" xfId="2239" xr:uid="{03BD24E4-ADC4-40D1-807D-C85F79FA388C}"/>
    <cellStyle name="Comma 15 2 2 5 2" xfId="4338" xr:uid="{24C7A81F-6E7F-4542-BC7B-21F6D1567797}"/>
    <cellStyle name="Comma 15 2 2 5 3" xfId="6502" xr:uid="{74B71FB2-CB06-4CA9-BBD8-9DE91966ECE9}"/>
    <cellStyle name="Comma 15 2 2 6" xfId="2549" xr:uid="{E2FC9B00-A2A6-408F-B925-BE86133A6904}"/>
    <cellStyle name="Comma 15 2 2 6 2" xfId="4646" xr:uid="{AAD88519-158B-4F95-9CB2-DF3887695CA3}"/>
    <cellStyle name="Comma 15 2 2 6 3" xfId="6810" xr:uid="{2825822D-948B-4AD3-A30E-A9B5A40DCF88}"/>
    <cellStyle name="Comma 15 2 2 7" xfId="2763" xr:uid="{BF5F7DCD-229C-4CD9-B1F0-56CB11B6C249}"/>
    <cellStyle name="Comma 15 2 2 7 2" xfId="4856" xr:uid="{AB4C8139-AFE6-4734-9916-DBA101B970F9}"/>
    <cellStyle name="Comma 15 2 2 7 3" xfId="7020" xr:uid="{C07B23B8-8399-4CF6-8418-013B904939D5}"/>
    <cellStyle name="Comma 15 2 2 8" xfId="2976" xr:uid="{583D848A-7F22-485F-A887-C8168E9CE790}"/>
    <cellStyle name="Comma 15 2 2 8 2" xfId="5061" xr:uid="{270EAE4F-162D-4C08-9DAF-67C2D115AFDE}"/>
    <cellStyle name="Comma 15 2 2 8 3" xfId="7225" xr:uid="{A46C020E-8C1E-421F-B609-22236E6D5E0B}"/>
    <cellStyle name="Comma 15 2 2 9" xfId="3242" xr:uid="{93C3476F-9B14-4BAD-89D7-F993592EB849}"/>
    <cellStyle name="Comma 15 2 3" xfId="980" xr:uid="{A2D4654C-28AB-4F41-855B-FB8D65AF38AB}"/>
    <cellStyle name="Comma 15 2 3 10" xfId="6163" xr:uid="{C5C85885-EF85-4815-AFDA-12E1A95BE326}"/>
    <cellStyle name="Comma 15 2 3 2" xfId="1298" xr:uid="{1431BF4A-40E0-4BB3-AFCF-74AE2049AB20}"/>
    <cellStyle name="Comma 15 2 3 2 2" xfId="3671" xr:uid="{A99A6453-CDE7-4703-A0F9-AA90C566C934}"/>
    <cellStyle name="Comma 15 2 3 2 3" xfId="5783" xr:uid="{89254FE6-100F-4D35-B474-CC2AB16FD2A2}"/>
    <cellStyle name="Comma 15 2 3 3" xfId="1613" xr:uid="{F9300283-3857-4439-8AFD-2C7863449DD9}"/>
    <cellStyle name="Comma 15 2 3 3 2" xfId="3915" xr:uid="{FE14BE18-1F92-42FD-A69B-D45B3F0E4D1D}"/>
    <cellStyle name="Comma 15 2 3 3 3" xfId="6038" xr:uid="{F1FB9688-508E-4469-9931-421CDB864B24}"/>
    <cellStyle name="Comma 15 2 3 4" xfId="2124" xr:uid="{53753C34-A558-4445-AFEA-69FD0CDF5C55}"/>
    <cellStyle name="Comma 15 2 3 4 2" xfId="4223" xr:uid="{0EF49E3E-28F2-4C29-AB1A-5D0E7DDF8EFE}"/>
    <cellStyle name="Comma 15 2 3 4 3" xfId="6387" xr:uid="{A32DF9E1-10AA-475B-87AC-D15DC90F7DB5}"/>
    <cellStyle name="Comma 15 2 3 5" xfId="2434" xr:uid="{CFBA06D7-0176-4496-8417-DE1358596171}"/>
    <cellStyle name="Comma 15 2 3 5 2" xfId="4531" xr:uid="{FEA99F37-4CE7-46BB-9D73-CBB93C00F723}"/>
    <cellStyle name="Comma 15 2 3 5 3" xfId="6695" xr:uid="{95929190-004C-48A9-AA36-BFEE5E392914}"/>
    <cellStyle name="Comma 15 2 3 6" xfId="2696" xr:uid="{696A96EE-910A-4046-9C4D-CFDDD3E6B1B9}"/>
    <cellStyle name="Comma 15 2 3 6 2" xfId="4789" xr:uid="{023E1137-3279-4D7F-B946-0BB7D70A44B1}"/>
    <cellStyle name="Comma 15 2 3 6 3" xfId="6953" xr:uid="{F68EAA6D-20BB-46ED-B775-F5E7B2815A8D}"/>
    <cellStyle name="Comma 15 2 3 7" xfId="2909" xr:uid="{E8B6FEE1-40EC-46DD-96A2-A24209D42803}"/>
    <cellStyle name="Comma 15 2 3 7 2" xfId="4994" xr:uid="{8378FA17-B7B3-409C-A422-3032D8F5600D}"/>
    <cellStyle name="Comma 15 2 3 7 3" xfId="7158" xr:uid="{D5C5A90B-93FC-4F12-90C0-3239FDBF8C70}"/>
    <cellStyle name="Comma 15 2 3 8" xfId="3420" xr:uid="{887B9FFC-FA42-4FFB-A3ED-AEBCBA131D63}"/>
    <cellStyle name="Comma 15 2 3 9" xfId="5523" xr:uid="{39420721-A98C-4560-A6AA-22D33F84A801}"/>
    <cellStyle name="Comma 15 2 4" xfId="906" xr:uid="{5A1521F0-1E84-497B-B543-25D08B983ECF}"/>
    <cellStyle name="Comma 15 2 4 2" xfId="3354" xr:uid="{485F73A3-EFE0-4DC9-BE99-31E455FFA786}"/>
    <cellStyle name="Comma 15 2 4 3" xfId="5454" xr:uid="{F9A92EFB-821D-4E57-8553-112F3D22E9EA}"/>
    <cellStyle name="Comma 15 2 5" xfId="1232" xr:uid="{D19D9EBE-4DB3-4824-9E39-C1FEACE54FA0}"/>
    <cellStyle name="Comma 15 2 5 2" xfId="3609" xr:uid="{EBB41014-3A86-477E-914D-792963517DA5}"/>
    <cellStyle name="Comma 15 2 5 3" xfId="5721" xr:uid="{ACC809D8-57F9-4354-844D-6560524B08E2}"/>
    <cellStyle name="Comma 15 2 6" xfId="1545" xr:uid="{F0EF29A3-17CD-4E14-8628-DFBBD0B73C5A}"/>
    <cellStyle name="Comma 15 2 6 2" xfId="3849" xr:uid="{B371B226-9F01-4D24-A676-CC844FDCDBC3}"/>
    <cellStyle name="Comma 15 2 6 3" xfId="5972" xr:uid="{E57E32FC-F2BA-4313-8B44-6CD4D1D7CC15}"/>
    <cellStyle name="Comma 15 2 7" xfId="2058" xr:uid="{95214FAE-A190-499D-A513-817E84AF572B}"/>
    <cellStyle name="Comma 15 2 7 2" xfId="4157" xr:uid="{834CBE88-F53D-42FA-A464-FC21E77889ED}"/>
    <cellStyle name="Comma 15 2 7 3" xfId="6321" xr:uid="{71A56A1A-B0C8-47CF-A5E0-9F3C7570F747}"/>
    <cellStyle name="Comma 15 2 8" xfId="2368" xr:uid="{D52B6550-EA30-456F-A0FD-C9CB6A7CD263}"/>
    <cellStyle name="Comma 15 2 8 2" xfId="4465" xr:uid="{16249D10-2E36-4591-858D-68709F8244CF}"/>
    <cellStyle name="Comma 15 2 8 3" xfId="6629" xr:uid="{7DFDBA72-DC1B-49FA-859A-D478F02E9694}"/>
    <cellStyle name="Comma 15 2 9" xfId="2634" xr:uid="{849FBF9B-F92A-4462-AD5F-621D343EB095}"/>
    <cellStyle name="Comma 15 2 9 2" xfId="4727" xr:uid="{832B22BB-2EAC-4358-8005-E67850D2E7A8}"/>
    <cellStyle name="Comma 15 2 9 3" xfId="6891" xr:uid="{0DD03A3B-F700-44B5-8FA7-C7FEEE2C3A6A}"/>
    <cellStyle name="Comma 15 3" xfId="724" xr:uid="{8B0B2498-0AD6-4E5E-B5B0-356C8920AC66}"/>
    <cellStyle name="Comma 15 3 10" xfId="5287" xr:uid="{F1100087-2054-44C9-B958-EEC8C163C4BF}"/>
    <cellStyle name="Comma 15 3 11" xfId="5098" xr:uid="{A7A634C1-4506-4AAA-99E7-D6300F319814}"/>
    <cellStyle name="Comma 15 3 2" xfId="1041" xr:uid="{0B438906-D1A6-4C0F-841C-682698A5877D}"/>
    <cellStyle name="Comma 15 3 2 2" xfId="3481" xr:uid="{34DC94AB-0A34-438C-B9DD-416CFE313B5E}"/>
    <cellStyle name="Comma 15 3 2 3" xfId="5584" xr:uid="{9FBDE813-F3FA-47A0-94D5-4BED404F531B}"/>
    <cellStyle name="Comma 15 3 3" xfId="1359" xr:uid="{0A375E46-C60D-4F60-9B64-21FAE38975CA}"/>
    <cellStyle name="Comma 15 3 3 2" xfId="3708" xr:uid="{DBDD3242-1179-46BC-9AB7-5D7CF7788FC2}"/>
    <cellStyle name="Comma 15 3 3 3" xfId="5823" xr:uid="{88B8E575-1D56-43D1-BA09-3A5659E1AEF5}"/>
    <cellStyle name="Comma 15 3 4" xfId="1674" xr:uid="{4F104117-7FCA-4D6D-87E2-33F59944F0B6}"/>
    <cellStyle name="Comma 15 3 4 2" xfId="3976" xr:uid="{E14AC93F-993E-437B-9AB4-91B90C8B450B}"/>
    <cellStyle name="Comma 15 3 4 3" xfId="6099" xr:uid="{DCCDA69A-7BB0-417D-B4E9-5C6CA0C8B61F}"/>
    <cellStyle name="Comma 15 3 5" xfId="2185" xr:uid="{7BF1EFFE-BBAD-471D-ADF0-97CC5DF2B9A3}"/>
    <cellStyle name="Comma 15 3 5 2" xfId="4284" xr:uid="{CAB709E8-4DEB-458F-9BEE-6E0FFD94B930}"/>
    <cellStyle name="Comma 15 3 5 3" xfId="6448" xr:uid="{2F6A86D1-209B-493A-BE0E-012AF70007C0}"/>
    <cellStyle name="Comma 15 3 6" xfId="2495" xr:uid="{ADBCE599-697B-4BBA-9315-10353C5B599A}"/>
    <cellStyle name="Comma 15 3 6 2" xfId="4592" xr:uid="{0AA1A10E-CC45-4EC5-B74F-3CFA13655289}"/>
    <cellStyle name="Comma 15 3 6 3" xfId="6756" xr:uid="{BAAB6957-1829-4EAA-93EE-0696D421990F}"/>
    <cellStyle name="Comma 15 3 7" xfId="2733" xr:uid="{5861D413-AD13-4176-A8A6-9018A95585E7}"/>
    <cellStyle name="Comma 15 3 7 2" xfId="4826" xr:uid="{0D25BF9B-EE9C-407C-9E12-27CEE1865EA6}"/>
    <cellStyle name="Comma 15 3 7 3" xfId="6990" xr:uid="{BF222527-ECBF-4ACA-900B-2F95B5EC51F0}"/>
    <cellStyle name="Comma 15 3 8" xfId="2946" xr:uid="{3D78ECD1-F81F-4DE0-9B35-91FA7B987DFC}"/>
    <cellStyle name="Comma 15 3 8 2" xfId="5031" xr:uid="{41AFEFAB-A47A-4764-A8F1-E291F753DC60}"/>
    <cellStyle name="Comma 15 3 8 3" xfId="7195" xr:uid="{60D10990-78F5-4A09-AEF3-235DD4BE7869}"/>
    <cellStyle name="Comma 15 3 9" xfId="3188" xr:uid="{EBDA7AFC-792C-4C6B-A254-262DA2E58A0E}"/>
    <cellStyle name="Comma 15 4" xfId="948" xr:uid="{166FAA70-4B33-47BE-81C7-7DFF9E5D140C}"/>
    <cellStyle name="Comma 15 4 10" xfId="5082" xr:uid="{7564A9DA-F09A-4AB4-B4D8-A133DC5B0A13}"/>
    <cellStyle name="Comma 15 4 2" xfId="1266" xr:uid="{B6B09EB9-3BFC-4546-BB37-5BD5E4BFF349}"/>
    <cellStyle name="Comma 15 4 2 2" xfId="3639" xr:uid="{136EB5F1-6151-4AAB-9C95-2D7BF1F69616}"/>
    <cellStyle name="Comma 15 4 2 3" xfId="5751" xr:uid="{74BD8413-6425-4315-80D8-FDC4A75268C9}"/>
    <cellStyle name="Comma 15 4 3" xfId="1581" xr:uid="{942D3CAE-7ECE-438E-869C-F07B07BDD5C5}"/>
    <cellStyle name="Comma 15 4 3 2" xfId="3883" xr:uid="{D5C0BF74-681A-4A60-A6AA-5F6965CD483A}"/>
    <cellStyle name="Comma 15 4 3 3" xfId="6006" xr:uid="{E1C3D056-4C66-4B27-A680-5959F0A79FC3}"/>
    <cellStyle name="Comma 15 4 4" xfId="2092" xr:uid="{C65F1196-3E5E-4DDC-9EC2-2380767675F3}"/>
    <cellStyle name="Comma 15 4 4 2" xfId="4191" xr:uid="{01FAAE10-6AE9-44C9-BB92-41BB6DA04B39}"/>
    <cellStyle name="Comma 15 4 4 3" xfId="6355" xr:uid="{AAF3FFD3-40F1-410E-9C68-9766B33DE6D1}"/>
    <cellStyle name="Comma 15 4 5" xfId="2402" xr:uid="{DF4153C6-9BC2-4BB6-AE7C-F32309C03276}"/>
    <cellStyle name="Comma 15 4 5 2" xfId="4499" xr:uid="{3F4EA053-B4DE-44B1-AE21-AFF515DA60DB}"/>
    <cellStyle name="Comma 15 4 5 3" xfId="6663" xr:uid="{18FA9F30-EEAC-4B4B-8FD4-A8664168D48C}"/>
    <cellStyle name="Comma 15 4 6" xfId="2664" xr:uid="{85D89283-8647-49B1-B756-601426AAD08B}"/>
    <cellStyle name="Comma 15 4 6 2" xfId="4757" xr:uid="{0411BCDC-AF6B-49E1-BF09-FD61157B0C37}"/>
    <cellStyle name="Comma 15 4 6 3" xfId="6921" xr:uid="{194E2317-5FE2-483E-B9E5-9F09857B3C6F}"/>
    <cellStyle name="Comma 15 4 7" xfId="2877" xr:uid="{364E657F-717B-4DC8-BAA0-BBD6BA8441F9}"/>
    <cellStyle name="Comma 15 4 7 2" xfId="4962" xr:uid="{C42C0BF5-0043-4696-A45F-C695BD6FEB20}"/>
    <cellStyle name="Comma 15 4 7 3" xfId="7126" xr:uid="{F695264A-2C1C-43BC-92A0-81C18D3F2084}"/>
    <cellStyle name="Comma 15 4 8" xfId="3388" xr:uid="{34021F70-C122-453A-BB90-7EFC16A00F62}"/>
    <cellStyle name="Comma 15 4 9" xfId="5491" xr:uid="{E12606BF-688C-4607-98B9-16E71C19CC9F}"/>
    <cellStyle name="Comma 15 5" xfId="852" xr:uid="{3E05D39C-7614-432C-9611-3286612762EF}"/>
    <cellStyle name="Comma 15 5 2" xfId="3300" xr:uid="{97D5C895-A30F-41B3-BC4B-E046670D361E}"/>
    <cellStyle name="Comma 15 5 3" xfId="5400" xr:uid="{B511D2F7-51CC-43C0-B4B9-68B4B78150DC}"/>
    <cellStyle name="Comma 15 6" xfId="1176" xr:uid="{491D1948-C15A-43C5-8F53-30B59EE7C831}"/>
    <cellStyle name="Comma 15 6 2" xfId="3579" xr:uid="{156EA422-781D-4A60-85A9-003DE56B39B1}"/>
    <cellStyle name="Comma 15 6 3" xfId="5685" xr:uid="{B14BD4D7-949C-4A1D-8009-32A4EF24200D}"/>
    <cellStyle name="Comma 15 7" xfId="1489" xr:uid="{DEDBA51D-3F53-41EA-84FC-AE11AEB4EE3B}"/>
    <cellStyle name="Comma 15 7 2" xfId="3795" xr:uid="{BBAF11AA-9290-4157-BE85-67E6ED8E5CF8}"/>
    <cellStyle name="Comma 15 7 3" xfId="5918" xr:uid="{2BFE1ADF-0705-4E54-BFBC-A5A1C42EE4A5}"/>
    <cellStyle name="Comma 15 8" xfId="2004" xr:uid="{342F40B3-06D2-4DAF-A785-3E7C9CDF6D4E}"/>
    <cellStyle name="Comma 15 8 2" xfId="4103" xr:uid="{0D556BFC-FBA9-4FDB-9116-5D8A7FB45B8B}"/>
    <cellStyle name="Comma 15 8 3" xfId="6267" xr:uid="{7F52AA60-5F8F-4218-9B27-C771F4F1F984}"/>
    <cellStyle name="Comma 15 9" xfId="2314" xr:uid="{3D93E368-A0FF-4D3D-A3D0-5649974BE60F}"/>
    <cellStyle name="Comma 15 9 2" xfId="4411" xr:uid="{2FC7B757-1CDF-40C9-89F7-1120AD920831}"/>
    <cellStyle name="Comma 15 9 3" xfId="6575" xr:uid="{6455BEE2-C6BC-4EFF-9FF9-3DC3BA442CCB}"/>
    <cellStyle name="Comma 16" xfId="453" xr:uid="{82F9DEBD-2F5B-44AC-BD25-887407CAF345}"/>
    <cellStyle name="Comma 16 10" xfId="5151" xr:uid="{163205E4-37FB-484B-9895-91394FD4DD06}"/>
    <cellStyle name="Comma 16 2" xfId="638" xr:uid="{5C6F57E8-D77E-4283-9610-44FB220E37CF}"/>
    <cellStyle name="Comma 16 2 2" xfId="785" xr:uid="{693CD7B8-0D02-4938-9E9C-49B9FA653046}"/>
    <cellStyle name="Comma 16 2 2 2" xfId="1097" xr:uid="{4C47FF62-004A-41AA-9113-1F9A712F1121}"/>
    <cellStyle name="Comma 16 2 2 2 2" xfId="3537" xr:uid="{E24544A3-0812-442B-B0EF-FB6DA2B4C484}"/>
    <cellStyle name="Comma 16 2 2 2 3" xfId="5640" xr:uid="{DB1E5C76-9408-4B58-8DD5-7F94143884F1}"/>
    <cellStyle name="Comma 16 2 2 3" xfId="1415" xr:uid="{BA956803-8F10-481F-969F-E87A89A83506}"/>
    <cellStyle name="Comma 16 2 2 4" xfId="1730" xr:uid="{29C00A71-5119-42AC-A928-38FD947BC7BB}"/>
    <cellStyle name="Comma 16 2 2 4 2" xfId="4032" xr:uid="{9C9D9527-96B2-4972-9127-AEA3E3A70729}"/>
    <cellStyle name="Comma 16 2 2 4 3" xfId="6155" xr:uid="{0DF31521-6EDB-4CEE-AD4E-DCC6228F06A1}"/>
    <cellStyle name="Comma 16 2 2 5" xfId="2241" xr:uid="{0CD5AF1D-9C83-4B66-AC75-302CF54732F1}"/>
    <cellStyle name="Comma 16 2 2 5 2" xfId="4340" xr:uid="{8D171FD8-1ACC-49AC-BF8C-AE858D83B082}"/>
    <cellStyle name="Comma 16 2 2 5 3" xfId="6504" xr:uid="{F40B68E5-0FA4-40B1-B2D3-C628CBD4B660}"/>
    <cellStyle name="Comma 16 2 2 6" xfId="2551" xr:uid="{540D4C7F-9DD5-4C9E-B211-E1C2928A9067}"/>
    <cellStyle name="Comma 16 2 2 6 2" xfId="4648" xr:uid="{7282B4F8-A4F1-448F-8606-75E766832472}"/>
    <cellStyle name="Comma 16 2 2 6 3" xfId="6812" xr:uid="{C5406B72-9817-4579-89E2-6B76FD52ECAC}"/>
    <cellStyle name="Comma 16 2 2 7" xfId="3244" xr:uid="{7C8EFB45-8E64-43BD-8E7D-0B81E9E2543D}"/>
    <cellStyle name="Comma 16 2 2 8" xfId="5344" xr:uid="{F59F9088-4B4A-49DC-B76F-4313266CD9CF}"/>
    <cellStyle name="Comma 16 2 3" xfId="908" xr:uid="{B36C77E7-F826-44E5-A3A2-FCB41541EEA2}"/>
    <cellStyle name="Comma 16 2 3 2" xfId="3356" xr:uid="{1E93B9C5-E908-4715-B55F-F109E0F65464}"/>
    <cellStyle name="Comma 16 2 3 3" xfId="5456" xr:uid="{E2F300DE-423D-4082-8F2E-9BECD845480B}"/>
    <cellStyle name="Comma 16 2 4" xfId="1234" xr:uid="{25B92927-7A5B-40F4-8E19-B647EA6DE420}"/>
    <cellStyle name="Comma 16 2 5" xfId="1547" xr:uid="{5A0A9077-ECA7-43E9-99CC-BEA809CA3FC0}"/>
    <cellStyle name="Comma 16 2 5 2" xfId="3851" xr:uid="{3D9A742F-291A-4EFE-B9AD-2419B2BBB323}"/>
    <cellStyle name="Comma 16 2 5 3" xfId="5974" xr:uid="{B97B057C-B7E5-4835-9049-543EF4384B61}"/>
    <cellStyle name="Comma 16 2 6" xfId="2060" xr:uid="{A84EE6FA-7E02-43D6-BAC6-DCB998D8F987}"/>
    <cellStyle name="Comma 16 2 6 2" xfId="4159" xr:uid="{2D79A52B-44F2-4892-8937-D2DDA4B79BF3}"/>
    <cellStyle name="Comma 16 2 6 3" xfId="6323" xr:uid="{FC69D82B-1B42-43CF-83FD-F78683A32563}"/>
    <cellStyle name="Comma 16 2 7" xfId="2370" xr:uid="{7857A9CA-773B-4066-9E69-DF8F835748DF}"/>
    <cellStyle name="Comma 16 2 7 2" xfId="4467" xr:uid="{5E100264-27C5-48A0-A4F3-35FE9E494BE5}"/>
    <cellStyle name="Comma 16 2 7 3" xfId="6631" xr:uid="{BBEDC598-41BD-455E-BD57-144EE25F5FEA}"/>
    <cellStyle name="Comma 16 2 8" xfId="3122" xr:uid="{8A60871D-5A04-4AA3-ACD8-3C37FC2E9BE0}"/>
    <cellStyle name="Comma 16 2 9" xfId="5219" xr:uid="{949F0BC2-DA2C-4D54-8513-E7DB61D77BD1}"/>
    <cellStyle name="Comma 16 3" xfId="726" xr:uid="{C0950390-53C7-41D8-B906-05EA46EEF3EA}"/>
    <cellStyle name="Comma 16 3 2" xfId="1043" xr:uid="{FC0D0BC6-B377-43B5-B862-C9932265BA78}"/>
    <cellStyle name="Comma 16 3 2 2" xfId="3483" xr:uid="{B0DFCFCF-04A6-42DC-9236-DE1011C45A10}"/>
    <cellStyle name="Comma 16 3 2 3" xfId="5586" xr:uid="{99CDF622-C55B-4BAD-8732-73469AFB0FD9}"/>
    <cellStyle name="Comma 16 3 3" xfId="1361" xr:uid="{E179BB6D-6D8E-423F-957C-715BDBC76EFF}"/>
    <cellStyle name="Comma 16 3 4" xfId="1676" xr:uid="{9BA89901-F6BB-47B6-A731-09E5568AB56A}"/>
    <cellStyle name="Comma 16 3 4 2" xfId="3978" xr:uid="{8E66750C-5AEB-4FD8-BA91-340B9FE9248E}"/>
    <cellStyle name="Comma 16 3 4 3" xfId="6101" xr:uid="{A133EC28-E905-478F-BAD8-7C565DF4F137}"/>
    <cellStyle name="Comma 16 3 5" xfId="2187" xr:uid="{DC7FE5C6-3635-4ACA-83E9-682AC90B1970}"/>
    <cellStyle name="Comma 16 3 5 2" xfId="4286" xr:uid="{9D4E13EF-B017-4EFC-8815-C5448FAD8468}"/>
    <cellStyle name="Comma 16 3 5 3" xfId="6450" xr:uid="{D9B86435-C840-4553-BCA5-A91DB07332A3}"/>
    <cellStyle name="Comma 16 3 6" xfId="2497" xr:uid="{6CEB10B0-209A-4CA8-A6A8-0D477DF14594}"/>
    <cellStyle name="Comma 16 3 6 2" xfId="4594" xr:uid="{C265910B-7F49-4A68-B26B-BC2B93D29CA9}"/>
    <cellStyle name="Comma 16 3 6 3" xfId="6758" xr:uid="{DBD38CBA-2D47-4D95-8CD3-2829C11DAC15}"/>
    <cellStyle name="Comma 16 3 7" xfId="3190" xr:uid="{32D3C878-BA09-4DF0-98C1-6DC72250FC77}"/>
    <cellStyle name="Comma 16 3 8" xfId="5289" xr:uid="{0E84BE22-1D69-4256-B96F-F767E5F1C789}"/>
    <cellStyle name="Comma 16 4" xfId="854" xr:uid="{E55CB6A6-19EC-46EA-A8D6-5F979597D130}"/>
    <cellStyle name="Comma 16 4 2" xfId="3302" xr:uid="{F44432EE-D937-4EF3-B81A-2B48090B84C9}"/>
    <cellStyle name="Comma 16 4 3" xfId="5402" xr:uid="{DEE06E1B-7040-481C-B7C0-B85C9FB26153}"/>
    <cellStyle name="Comma 16 5" xfId="1178" xr:uid="{320E3DC9-EDDE-43C1-8851-B6159D271D14}"/>
    <cellStyle name="Comma 16 6" xfId="1491" xr:uid="{3DF907DF-F2BE-4B25-91D2-95B652FA9DF1}"/>
    <cellStyle name="Comma 16 6 2" xfId="3797" xr:uid="{096929BF-B7E1-4596-9371-1F76A91E3965}"/>
    <cellStyle name="Comma 16 6 3" xfId="5920" xr:uid="{6B6EED75-D8A6-4C4A-89B1-EECF1B427BAC}"/>
    <cellStyle name="Comma 16 7" xfId="2006" xr:uid="{D5FA2A12-1887-4915-8C3E-00DF79BD6379}"/>
    <cellStyle name="Comma 16 7 2" xfId="4105" xr:uid="{34BCD91A-3BCB-4CFA-897D-5596365FEF48}"/>
    <cellStyle name="Comma 16 7 3" xfId="6269" xr:uid="{4321B594-9941-4118-A593-4FAB015D3730}"/>
    <cellStyle name="Comma 16 8" xfId="2316" xr:uid="{AC62E348-1EC9-4FAC-8944-872DBE50A4E4}"/>
    <cellStyle name="Comma 16 8 2" xfId="4413" xr:uid="{43E017DC-1092-4742-9064-12B6BB354AA7}"/>
    <cellStyle name="Comma 16 8 3" xfId="6577" xr:uid="{279E4511-BDB5-4EE9-8CFA-2ABE1EBF3782}"/>
    <cellStyle name="Comma 16 9" xfId="3066" xr:uid="{1D752076-05CD-4D59-92C8-688347E24225}"/>
    <cellStyle name="Comma 17" xfId="659" xr:uid="{BE86D43A-B50E-49BA-94BE-8BCD43EF6782}"/>
    <cellStyle name="Comma 17 10" xfId="5229" xr:uid="{2E599A5E-3BF5-414A-A01B-19CD4403A24F}"/>
    <cellStyle name="Comma 17 11" xfId="5462" xr:uid="{E258A16E-976C-45F2-A4A0-19686AC977A2}"/>
    <cellStyle name="Comma 17 2" xfId="985" xr:uid="{3D267D8F-7A11-4B85-A7E0-22A0906A401F}"/>
    <cellStyle name="Comma 17 2 2" xfId="3425" xr:uid="{BD596A46-9544-4567-B64A-D4248194FF94}"/>
    <cellStyle name="Comma 17 2 3" xfId="5528" xr:uid="{B6FFCC64-2168-4ABE-A412-57BE3E9F8D42}"/>
    <cellStyle name="Comma 17 3" xfId="1303" xr:uid="{DB811EDA-91F6-41CE-AF7F-DACCF143E6D9}"/>
    <cellStyle name="Comma 17 3 2" xfId="3676" xr:uid="{291256EC-9B89-4162-848B-12DA7AF36AD0}"/>
    <cellStyle name="Comma 17 3 3" xfId="5788" xr:uid="{9C0BD852-4696-4301-9866-BD2C6E92DA29}"/>
    <cellStyle name="Comma 17 4" xfId="1618" xr:uid="{402D05C9-6ADA-4D1D-8C3A-F358A61A5A10}"/>
    <cellStyle name="Comma 17 4 2" xfId="3920" xr:uid="{04BB4622-B2C4-4DF2-A163-6C6606E51432}"/>
    <cellStyle name="Comma 17 4 3" xfId="6043" xr:uid="{0F832798-6AAD-4BD5-BA1C-A488975EEE5F}"/>
    <cellStyle name="Comma 17 5" xfId="2129" xr:uid="{743F71F1-7088-4D69-A7BD-C455104222CB}"/>
    <cellStyle name="Comma 17 5 2" xfId="4228" xr:uid="{AF661D0A-F3AE-4411-B6CD-2694DDC3FCE6}"/>
    <cellStyle name="Comma 17 5 3" xfId="6392" xr:uid="{738B6A30-C9A4-49B8-8E97-89C25233D55A}"/>
    <cellStyle name="Comma 17 6" xfId="2439" xr:uid="{AADE3697-D6AE-471A-B4E6-E3A835D71AB8}"/>
    <cellStyle name="Comma 17 6 2" xfId="4536" xr:uid="{E2B41E0F-4EF0-4FEE-AD69-44ABC6970376}"/>
    <cellStyle name="Comma 17 6 3" xfId="6700" xr:uid="{778E15F5-07C6-460B-B6CE-E59C2A195451}"/>
    <cellStyle name="Comma 17 7" xfId="2701" xr:uid="{EBDA2A6C-27D6-470B-AC9B-34EAA8F56217}"/>
    <cellStyle name="Comma 17 7 2" xfId="4794" xr:uid="{7AD17CC5-E5F6-4B67-A484-434070050CFD}"/>
    <cellStyle name="Comma 17 7 3" xfId="6958" xr:uid="{E9B8ED8D-C14A-4B98-8DF9-A144B3252ABE}"/>
    <cellStyle name="Comma 17 8" xfId="2914" xr:uid="{900E5C3F-14F1-4430-AF93-3FD23863F938}"/>
    <cellStyle name="Comma 17 8 2" xfId="4999" xr:uid="{0EA13628-B408-40F0-9840-D200D26FCE0B}"/>
    <cellStyle name="Comma 17 8 3" xfId="7163" xr:uid="{D8E3C814-D374-4C75-8D1F-7B09FA2DEBB6}"/>
    <cellStyle name="Comma 17 9" xfId="3132" xr:uid="{8888A843-CDCE-41D2-A958-D7BAA41A8E62}"/>
    <cellStyle name="Comma 18" xfId="662" xr:uid="{08AE172F-37F0-4BF3-8808-4FB355BB151F}"/>
    <cellStyle name="Comma 18 2" xfId="987" xr:uid="{C150A37E-EE6A-4F5E-8789-134E58D64CFC}"/>
    <cellStyle name="Comma 18 2 2" xfId="3427" xr:uid="{8B48D9D0-3030-4F53-8508-F5F12926F301}"/>
    <cellStyle name="Comma 18 2 3" xfId="5530" xr:uid="{95CF0962-02D5-4B1C-B29F-39C26A4903C4}"/>
    <cellStyle name="Comma 18 3" xfId="1305" xr:uid="{44EE96EC-CDDD-49DA-B5EF-E4AE77EC78FB}"/>
    <cellStyle name="Comma 18 4" xfId="1620" xr:uid="{8781851A-4ACB-45B9-8D2B-FFD395A78FCE}"/>
    <cellStyle name="Comma 18 4 2" xfId="3922" xr:uid="{CA91C98F-BA4F-4472-838C-F0F3BC36DE13}"/>
    <cellStyle name="Comma 18 4 3" xfId="6045" xr:uid="{B98C85D7-30EE-413E-97AD-BD19F4F8A984}"/>
    <cellStyle name="Comma 18 5" xfId="2131" xr:uid="{52CC4589-A3CB-48FC-9768-95D34F72D1E4}"/>
    <cellStyle name="Comma 18 5 2" xfId="4230" xr:uid="{2E64C9B7-B154-4D95-B13C-1A7D7B26C09A}"/>
    <cellStyle name="Comma 18 5 3" xfId="6394" xr:uid="{A58A256B-08C9-447B-81D0-F397C523780F}"/>
    <cellStyle name="Comma 18 6" xfId="2441" xr:uid="{F4FE3B66-4CC9-4525-9884-27466AF9B124}"/>
    <cellStyle name="Comma 18 6 2" xfId="4538" xr:uid="{468C3F0A-EBED-4A8A-8666-59209B6FEF1D}"/>
    <cellStyle name="Comma 18 6 3" xfId="6702" xr:uid="{6447283C-F4A6-4363-8C4C-F1B12AE2E838}"/>
    <cellStyle name="Comma 18 7" xfId="3134" xr:uid="{F6790BDA-E5F6-4A4C-A9E3-08CF3876C37D}"/>
    <cellStyle name="Comma 18 8" xfId="5231" xr:uid="{F5BFEC94-7F16-424D-AF1E-FACDF1622B0B}"/>
    <cellStyle name="Comma 19" xfId="1112" xr:uid="{77C0ED90-66C3-4785-B7E9-2769DAE4DA13}"/>
    <cellStyle name="Comma 19 2" xfId="3543" xr:uid="{C10CC751-78AA-43CD-9575-7686CBFDA75F}"/>
    <cellStyle name="Comma 19 3" xfId="5646" xr:uid="{D8523538-578D-4152-9CD8-86F98EF7BCE6}"/>
    <cellStyle name="Comma 2" xfId="193" xr:uid="{2A233167-CB1B-4D8B-AF13-1B4563EC9A5F}"/>
    <cellStyle name="Comma 2 10" xfId="430" xr:uid="{3E547D92-9406-4948-B65B-C2BD068E4C87}"/>
    <cellStyle name="Comma 2 10 10" xfId="5143" xr:uid="{1BD86478-03AD-4935-B271-60D8489B72CE}"/>
    <cellStyle name="Comma 2 10 2" xfId="632" xr:uid="{4FCD403E-4DC8-44C8-90EF-712EB9C6D683}"/>
    <cellStyle name="Comma 2 10 2 2" xfId="781" xr:uid="{2FC7EE41-41A2-4296-BE30-9767F3644E80}"/>
    <cellStyle name="Comma 2 10 2 2 2" xfId="1093" xr:uid="{962F4922-3345-44AC-8C7E-FB8DF5098565}"/>
    <cellStyle name="Comma 2 10 2 2 2 2" xfId="3533" xr:uid="{F7EDE4B6-CEFF-4760-AEE3-150CD26405EC}"/>
    <cellStyle name="Comma 2 10 2 2 2 3" xfId="5636" xr:uid="{EF2AADBE-565C-43D8-B585-FB6CB9C03F49}"/>
    <cellStyle name="Comma 2 10 2 2 3" xfId="1411" xr:uid="{C2AC4FC4-F4C4-4962-A387-C5D9951133E1}"/>
    <cellStyle name="Comma 2 10 2 2 4" xfId="1726" xr:uid="{B1CCDA6E-4ACA-4686-A750-EDA9D09F3926}"/>
    <cellStyle name="Comma 2 10 2 2 4 2" xfId="4028" xr:uid="{0E872F9A-0361-4649-A147-F62514B2EFFB}"/>
    <cellStyle name="Comma 2 10 2 2 4 3" xfId="6151" xr:uid="{DA62DBED-BFAA-4DE1-A0B5-DDE1F274F2B9}"/>
    <cellStyle name="Comma 2 10 2 2 5" xfId="2237" xr:uid="{A8133D33-6D3D-4367-BFD3-F5BD41A95A05}"/>
    <cellStyle name="Comma 2 10 2 2 5 2" xfId="4336" xr:uid="{894833D3-3C1E-483E-9EF6-C57D6C57C3F7}"/>
    <cellStyle name="Comma 2 10 2 2 5 3" xfId="6500" xr:uid="{92155FB1-C837-4AF7-AB86-82FF256133F6}"/>
    <cellStyle name="Comma 2 10 2 2 6" xfId="2547" xr:uid="{F5124C32-C3B5-4C89-A245-0D2463409156}"/>
    <cellStyle name="Comma 2 10 2 2 6 2" xfId="4644" xr:uid="{C32E3357-0FBE-430B-A29E-17D97332A955}"/>
    <cellStyle name="Comma 2 10 2 2 6 3" xfId="6808" xr:uid="{F0DC57E4-8E62-43A7-BDA5-B1DF19F4CB80}"/>
    <cellStyle name="Comma 2 10 2 2 7" xfId="3240" xr:uid="{D1B48C8C-3A58-4276-9FF3-2B5EA63ED2AE}"/>
    <cellStyle name="Comma 2 10 2 2 8" xfId="5340" xr:uid="{518002E2-6F0D-4B52-B35B-9A11FE7E1E02}"/>
    <cellStyle name="Comma 2 10 2 3" xfId="904" xr:uid="{D139B82B-3A11-4BD4-83A8-EEC7940638EC}"/>
    <cellStyle name="Comma 2 10 2 3 2" xfId="3352" xr:uid="{C09D7C7F-E2FF-4A33-94CE-89BCC79C0024}"/>
    <cellStyle name="Comma 2 10 2 3 3" xfId="5452" xr:uid="{AEC7CAEA-7E7C-4404-8F19-2E4B7E3E4E6B}"/>
    <cellStyle name="Comma 2 10 2 4" xfId="1230" xr:uid="{A28B075B-FCA5-4A9C-A4DD-4C575CBFEE74}"/>
    <cellStyle name="Comma 2 10 2 5" xfId="1543" xr:uid="{A3542825-A014-4100-A8BE-7BE7563847D7}"/>
    <cellStyle name="Comma 2 10 2 5 2" xfId="3847" xr:uid="{A8736A9D-AB76-4C80-AAEB-5DA9DD7B3B40}"/>
    <cellStyle name="Comma 2 10 2 5 3" xfId="5970" xr:uid="{CB5DC32C-2BD4-44A0-B228-7655CF86809F}"/>
    <cellStyle name="Comma 2 10 2 6" xfId="2056" xr:uid="{D522820A-9792-47C8-B169-D1BA174229D2}"/>
    <cellStyle name="Comma 2 10 2 6 2" xfId="4155" xr:uid="{BB217ED8-23D0-4EFA-84A2-A1DE02120F3E}"/>
    <cellStyle name="Comma 2 10 2 6 3" xfId="6319" xr:uid="{1D042C4E-3811-4235-848E-39E94780F7D2}"/>
    <cellStyle name="Comma 2 10 2 7" xfId="2366" xr:uid="{5408DC58-96B9-4641-9958-AB10756A9CE5}"/>
    <cellStyle name="Comma 2 10 2 7 2" xfId="4463" xr:uid="{E209C8CD-BCBE-44F4-858F-0D571FB9CCF9}"/>
    <cellStyle name="Comma 2 10 2 7 3" xfId="6627" xr:uid="{ECF208E0-8D33-441D-A382-41101979147D}"/>
    <cellStyle name="Comma 2 10 2 8" xfId="3118" xr:uid="{E21E0FB7-EB39-453E-98EF-F6DEE1D4E09D}"/>
    <cellStyle name="Comma 2 10 2 9" xfId="5215" xr:uid="{A4E47E8A-E7C7-49CF-A138-C4BD65843950}"/>
    <cellStyle name="Comma 2 10 3" xfId="721" xr:uid="{6F531769-2B2E-4007-9A8C-74405CA0029E}"/>
    <cellStyle name="Comma 2 10 3 2" xfId="1039" xr:uid="{E4A9C7F8-F79D-4ADB-A459-8357A32FA4AA}"/>
    <cellStyle name="Comma 2 10 3 2 2" xfId="3479" xr:uid="{772F18F6-5870-480A-A8BA-5A6CFFCE8E44}"/>
    <cellStyle name="Comma 2 10 3 2 3" xfId="5582" xr:uid="{2B1DCA1B-AD24-4E90-B25E-407D7E51670C}"/>
    <cellStyle name="Comma 2 10 3 3" xfId="1357" xr:uid="{82C04BE5-8C69-4E27-AC8A-81CA88CB4393}"/>
    <cellStyle name="Comma 2 10 3 4" xfId="1672" xr:uid="{7BC443F7-802D-4F2C-A548-8EC86BD68E29}"/>
    <cellStyle name="Comma 2 10 3 4 2" xfId="3974" xr:uid="{132F3566-8B99-4CF1-A017-984C33F61054}"/>
    <cellStyle name="Comma 2 10 3 4 3" xfId="6097" xr:uid="{112EBAFE-FE5C-4ABB-982A-0C806B834216}"/>
    <cellStyle name="Comma 2 10 3 5" xfId="2183" xr:uid="{AF78B15B-B7E7-483D-B8B8-41377E22F9E5}"/>
    <cellStyle name="Comma 2 10 3 5 2" xfId="4282" xr:uid="{7E3732EF-6F19-4CA2-A93C-4FBC60535B97}"/>
    <cellStyle name="Comma 2 10 3 5 3" xfId="6446" xr:uid="{E5829206-242C-4EED-BCDA-0079A565053E}"/>
    <cellStyle name="Comma 2 10 3 6" xfId="2493" xr:uid="{123FD2B4-0CAB-4719-B068-E6D5F25C4E57}"/>
    <cellStyle name="Comma 2 10 3 6 2" xfId="4590" xr:uid="{496C7B61-5920-41EE-891B-AF7FF67E69D4}"/>
    <cellStyle name="Comma 2 10 3 6 3" xfId="6754" xr:uid="{A791C4F7-B014-4749-A89A-424A6AD2B941}"/>
    <cellStyle name="Comma 2 10 3 7" xfId="3186" xr:uid="{ABB9AE29-3BB7-4D51-90DE-33205846B856}"/>
    <cellStyle name="Comma 2 10 3 8" xfId="5285" xr:uid="{AF0DD186-83E5-46DE-B100-92DC59A020C7}"/>
    <cellStyle name="Comma 2 10 4" xfId="850" xr:uid="{23BAB111-E850-4360-9D98-26765DED801F}"/>
    <cellStyle name="Comma 2 10 4 2" xfId="3298" xr:uid="{D6495330-A4A1-469D-A6F7-7249F3156BFA}"/>
    <cellStyle name="Comma 2 10 4 3" xfId="5398" xr:uid="{87292F67-DB16-4EEC-9C9E-885F19D1EC49}"/>
    <cellStyle name="Comma 2 10 5" xfId="1174" xr:uid="{96854C78-C5D6-4882-9D95-8D4CF64AD69A}"/>
    <cellStyle name="Comma 2 10 6" xfId="1487" xr:uid="{3822ED02-9D8B-4557-B384-C15D43610897}"/>
    <cellStyle name="Comma 2 10 6 2" xfId="3793" xr:uid="{3300EBD5-167F-4A5C-83F0-23029947E11C}"/>
    <cellStyle name="Comma 2 10 6 3" xfId="5916" xr:uid="{6D221E69-A3FC-4C6B-B638-E31DC0D3C359}"/>
    <cellStyle name="Comma 2 10 7" xfId="2002" xr:uid="{6378C40D-DF3D-4501-AA2E-53AAB5B25105}"/>
    <cellStyle name="Comma 2 10 7 2" xfId="4101" xr:uid="{95DE72CD-E6F1-43C8-A525-2F08DEA7AB1C}"/>
    <cellStyle name="Comma 2 10 7 3" xfId="6265" xr:uid="{4105C023-800C-4660-B8BE-A1B48798BBDF}"/>
    <cellStyle name="Comma 2 10 8" xfId="2312" xr:uid="{7024CFF9-C0E4-4E14-854E-0DDC55E83496}"/>
    <cellStyle name="Comma 2 10 8 2" xfId="4409" xr:uid="{975727E6-07B8-4AB4-B37B-14F04C41A297}"/>
    <cellStyle name="Comma 2 10 8 3" xfId="6573" xr:uid="{E070ACA5-9BF5-48FF-830C-09D250BF7353}"/>
    <cellStyle name="Comma 2 10 9" xfId="3062" xr:uid="{207A136D-FA02-4D0E-B8DB-3A8BBCFC75F6}"/>
    <cellStyle name="Comma 2 11" xfId="451" xr:uid="{AAAFCCBC-D923-490B-975B-D8114CBA24B8}"/>
    <cellStyle name="Comma 2 11 10" xfId="5150" xr:uid="{B34A4D4C-D9C2-448B-9B32-1982448E92B4}"/>
    <cellStyle name="Comma 2 11 2" xfId="637" xr:uid="{75BB1ABE-3A78-4F3F-8811-4DED973EC35A}"/>
    <cellStyle name="Comma 2 11 2 2" xfId="784" xr:uid="{DBA7E7F8-82F2-4D71-8B29-E5DDB8622F82}"/>
    <cellStyle name="Comma 2 11 2 2 2" xfId="1096" xr:uid="{91A3806C-AA91-4D70-B889-E30C3651C04A}"/>
    <cellStyle name="Comma 2 11 2 2 2 2" xfId="3536" xr:uid="{CA2BE376-F279-4E4E-AE68-C561A2BE8D7C}"/>
    <cellStyle name="Comma 2 11 2 2 2 3" xfId="5639" xr:uid="{FA78957C-9871-4077-8976-F2C088E46D1C}"/>
    <cellStyle name="Comma 2 11 2 2 3" xfId="1414" xr:uid="{CD2BF865-5196-447D-8904-F939C9BEFB04}"/>
    <cellStyle name="Comma 2 11 2 2 4" xfId="1729" xr:uid="{08FA1BA3-8F55-4B0A-8220-A8C12573FFE1}"/>
    <cellStyle name="Comma 2 11 2 2 4 2" xfId="4031" xr:uid="{FBF34750-836F-4751-BD6D-C897F80BED80}"/>
    <cellStyle name="Comma 2 11 2 2 4 3" xfId="6154" xr:uid="{50BD1C9A-7497-4AE6-8F85-CECC024EEC23}"/>
    <cellStyle name="Comma 2 11 2 2 5" xfId="2240" xr:uid="{A2DAAE3F-EFD9-42D2-80AD-A712E759A8F9}"/>
    <cellStyle name="Comma 2 11 2 2 5 2" xfId="4339" xr:uid="{B7BF8310-8539-496D-BD61-8027CA88226D}"/>
    <cellStyle name="Comma 2 11 2 2 5 3" xfId="6503" xr:uid="{91DFED1B-84B0-46CD-AB18-B75867F59F39}"/>
    <cellStyle name="Comma 2 11 2 2 6" xfId="2550" xr:uid="{6B95E907-C070-41AE-A83C-02EAD8F3EE31}"/>
    <cellStyle name="Comma 2 11 2 2 6 2" xfId="4647" xr:uid="{A64F0B55-B7E0-4162-A20F-05A1A31B4599}"/>
    <cellStyle name="Comma 2 11 2 2 6 3" xfId="6811" xr:uid="{6AB41308-D797-4880-B2B9-8E6A9FF6212A}"/>
    <cellStyle name="Comma 2 11 2 2 7" xfId="3243" xr:uid="{6C0B688D-F8B0-4139-A4E7-F67802ABCAE0}"/>
    <cellStyle name="Comma 2 11 2 2 8" xfId="5343" xr:uid="{8FBCC6CF-9846-4045-9CA1-44EF1A4AE32C}"/>
    <cellStyle name="Comma 2 11 2 3" xfId="907" xr:uid="{0E999ACC-7F82-4D00-A3FD-C3ED460CA165}"/>
    <cellStyle name="Comma 2 11 2 3 2" xfId="3355" xr:uid="{D3490F90-34F7-418D-AF1B-26B2707DA04B}"/>
    <cellStyle name="Comma 2 11 2 3 3" xfId="5455" xr:uid="{96D67534-F673-4938-BC45-3DD85018A5B6}"/>
    <cellStyle name="Comma 2 11 2 4" xfId="1233" xr:uid="{198F3B95-ED01-4893-B03F-41DF756D2FE6}"/>
    <cellStyle name="Comma 2 11 2 5" xfId="1546" xr:uid="{69C7F87B-52DC-4A7D-8A07-82879EBF64EE}"/>
    <cellStyle name="Comma 2 11 2 5 2" xfId="3850" xr:uid="{9F10BD43-9A86-499D-BA8B-53E4301E5A58}"/>
    <cellStyle name="Comma 2 11 2 5 3" xfId="5973" xr:uid="{7359ACBD-1E97-4E38-827B-C46ECADD0DE8}"/>
    <cellStyle name="Comma 2 11 2 6" xfId="2059" xr:uid="{A23A246B-8B23-464C-9422-02384139BD3F}"/>
    <cellStyle name="Comma 2 11 2 6 2" xfId="4158" xr:uid="{1B69D1A6-B090-479A-B885-E358C1953C39}"/>
    <cellStyle name="Comma 2 11 2 6 3" xfId="6322" xr:uid="{425FCFFB-D790-4600-A700-095A71F213DA}"/>
    <cellStyle name="Comma 2 11 2 7" xfId="2369" xr:uid="{5C6B335B-7EA0-4050-8F34-35490B35977E}"/>
    <cellStyle name="Comma 2 11 2 7 2" xfId="4466" xr:uid="{EE568604-6614-415A-90DF-03F325020771}"/>
    <cellStyle name="Comma 2 11 2 7 3" xfId="6630" xr:uid="{C098EFE0-D57C-4573-ACCE-E124D5E672E2}"/>
    <cellStyle name="Comma 2 11 2 8" xfId="3121" xr:uid="{9BDEC85D-FA20-4CE1-9E7F-46275ACE3831}"/>
    <cellStyle name="Comma 2 11 2 9" xfId="5218" xr:uid="{CE50D282-B8F9-4C5D-9141-D1483F35F4FD}"/>
    <cellStyle name="Comma 2 11 3" xfId="725" xr:uid="{4E10B9BC-3F5D-4ED4-B38C-366E0470A41A}"/>
    <cellStyle name="Comma 2 11 3 2" xfId="1042" xr:uid="{3AC93B8D-B084-4F84-877F-17AE33C2AFA7}"/>
    <cellStyle name="Comma 2 11 3 2 2" xfId="3482" xr:uid="{5F877AFA-16BA-4204-9CCC-DFCF429B78C7}"/>
    <cellStyle name="Comma 2 11 3 2 3" xfId="5585" xr:uid="{02050BCF-8456-476F-BA3E-746424D65F22}"/>
    <cellStyle name="Comma 2 11 3 3" xfId="1360" xr:uid="{F8DDCCB3-6702-466E-9EE2-68FF525C90DC}"/>
    <cellStyle name="Comma 2 11 3 4" xfId="1675" xr:uid="{900F705F-16E0-43EF-9D49-F32D81FFF52F}"/>
    <cellStyle name="Comma 2 11 3 4 2" xfId="3977" xr:uid="{276E8CFA-C066-40CA-94A3-D7D52697D40E}"/>
    <cellStyle name="Comma 2 11 3 4 3" xfId="6100" xr:uid="{E148FFF3-5A87-4FC6-9670-3120B5B70408}"/>
    <cellStyle name="Comma 2 11 3 5" xfId="2186" xr:uid="{BB748BD3-FEF4-4EBE-8C01-22FEFEF3F6FF}"/>
    <cellStyle name="Comma 2 11 3 5 2" xfId="4285" xr:uid="{E7915139-A3DE-43E3-8036-187DAF94CD3D}"/>
    <cellStyle name="Comma 2 11 3 5 3" xfId="6449" xr:uid="{83F18FA0-81D3-4944-B246-CE34CD696D51}"/>
    <cellStyle name="Comma 2 11 3 6" xfId="2496" xr:uid="{CE55E3BB-7A3A-4FBB-B86E-F6F4613249F8}"/>
    <cellStyle name="Comma 2 11 3 6 2" xfId="4593" xr:uid="{4B41EA0C-26C6-45D0-A99F-FECB10BBCF82}"/>
    <cellStyle name="Comma 2 11 3 6 3" xfId="6757" xr:uid="{B9A921B3-228A-4F63-B940-E6F2CCC82FB9}"/>
    <cellStyle name="Comma 2 11 3 7" xfId="3189" xr:uid="{F9555732-70F4-494B-A4A4-EA2B71C52399}"/>
    <cellStyle name="Comma 2 11 3 8" xfId="5288" xr:uid="{F3C29000-890B-4713-9366-0E07534A051A}"/>
    <cellStyle name="Comma 2 11 4" xfId="853" xr:uid="{A3182CF1-168C-4109-8561-190B29C34134}"/>
    <cellStyle name="Comma 2 11 4 2" xfId="3301" xr:uid="{273FC0FF-B474-424F-922D-B79427925281}"/>
    <cellStyle name="Comma 2 11 4 3" xfId="5401" xr:uid="{3E79BA7A-F5F0-475B-B53C-6B63B05CDA90}"/>
    <cellStyle name="Comma 2 11 5" xfId="1177" xr:uid="{DF3F8C4C-BFD8-4BDA-9272-3A1147B56ED2}"/>
    <cellStyle name="Comma 2 11 6" xfId="1490" xr:uid="{8C507BFA-93FA-4C47-86F8-733FECA26102}"/>
    <cellStyle name="Comma 2 11 6 2" xfId="3796" xr:uid="{6B19862C-BCAD-4B40-8336-3E5F11303795}"/>
    <cellStyle name="Comma 2 11 6 3" xfId="5919" xr:uid="{81D7D421-BCD8-4D5A-ADC4-3A688BD3784A}"/>
    <cellStyle name="Comma 2 11 7" xfId="2005" xr:uid="{6BDB6AC6-6541-4A7E-9134-16418F8C0B67}"/>
    <cellStyle name="Comma 2 11 7 2" xfId="4104" xr:uid="{9F2EE3F4-172C-44CF-BCD5-9851FACDC491}"/>
    <cellStyle name="Comma 2 11 7 3" xfId="6268" xr:uid="{00AE50A3-34A5-44A6-A651-0C5D3E03883F}"/>
    <cellStyle name="Comma 2 11 8" xfId="2315" xr:uid="{7506B586-8BB0-45ED-9FA2-D30CF2979E5F}"/>
    <cellStyle name="Comma 2 11 8 2" xfId="4412" xr:uid="{5131CFE0-7132-4003-91F6-033589569284}"/>
    <cellStyle name="Comma 2 11 8 3" xfId="6576" xr:uid="{A224810F-5F02-4CD0-B5DB-592D7E1DD2FE}"/>
    <cellStyle name="Comma 2 11 9" xfId="3065" xr:uid="{4619C987-EF64-41C5-99D7-966A000C9CC3}"/>
    <cellStyle name="Comma 2 12" xfId="457" xr:uid="{E709BAE0-B17E-423D-B6F8-CA9912A3B961}"/>
    <cellStyle name="Comma 2 12 10" xfId="2605" xr:uid="{826DF6F5-31F9-415A-B04D-A123A39C522E}"/>
    <cellStyle name="Comma 2 12 10 2" xfId="4698" xr:uid="{07ACE161-2091-4BCD-B5E2-EDA6855B3A15}"/>
    <cellStyle name="Comma 2 12 10 3" xfId="6862" xr:uid="{9076F7AD-7040-43BE-BC80-2696822D1E7C}"/>
    <cellStyle name="Comma 2 12 11" xfId="2817" xr:uid="{91B2A3FB-FAE4-43C8-B3D8-3822FF092879}"/>
    <cellStyle name="Comma 2 12 11 2" xfId="4903" xr:uid="{7C3C996A-81F9-48AC-8704-59B5D910D72E}"/>
    <cellStyle name="Comma 2 12 11 3" xfId="7067" xr:uid="{39A9A1E7-698A-4CC7-9552-E094783BD5D6}"/>
    <cellStyle name="Comma 2 12 12" xfId="3068" xr:uid="{05C45EE3-E934-4D47-A14B-5D138BD763EF}"/>
    <cellStyle name="Comma 2 12 13" xfId="5153" xr:uid="{B26E416D-9855-42BD-BB99-03DF44F9EC1A}"/>
    <cellStyle name="Comma 2 12 14" xfId="5831" xr:uid="{C3DBC555-2648-44C8-89C6-E48438819E22}"/>
    <cellStyle name="Comma 2 12 2" xfId="640" xr:uid="{17AAE88B-427B-47FA-A214-D9329120F2CD}"/>
    <cellStyle name="Comma 2 12 2 10" xfId="2848" xr:uid="{72268651-ADA5-48A8-8F84-FD915321A54D}"/>
    <cellStyle name="Comma 2 12 2 10 2" xfId="4933" xr:uid="{0C4B4437-6107-4652-903F-502CA79FBF0C}"/>
    <cellStyle name="Comma 2 12 2 10 3" xfId="7097" xr:uid="{AB144BCC-A6E5-46D9-A7F8-20230364C454}"/>
    <cellStyle name="Comma 2 12 2 11" xfId="3124" xr:uid="{FA209588-93A7-4773-8F71-B1FBF9547A4B}"/>
    <cellStyle name="Comma 2 12 2 12" xfId="5221" xr:uid="{C4273AC3-1EA5-4E0C-B6E6-338B168D2F28}"/>
    <cellStyle name="Comma 2 12 2 13" xfId="5144" xr:uid="{355C5512-0CFA-44FE-B989-99261D330C0D}"/>
    <cellStyle name="Comma 2 12 2 2" xfId="787" xr:uid="{4440EE99-981E-4EA1-9091-8E139BB8F03F}"/>
    <cellStyle name="Comma 2 12 2 2 10" xfId="5346" xr:uid="{4E7A8E4D-B361-4ABB-BBF6-9EB6756EA062}"/>
    <cellStyle name="Comma 2 12 2 2 11" xfId="6189" xr:uid="{30A40839-E13E-4D01-AC5A-1FD0DA0DAAC0}"/>
    <cellStyle name="Comma 2 12 2 2 2" xfId="1099" xr:uid="{0D6047CE-4E3A-41D5-9099-A434573198ED}"/>
    <cellStyle name="Comma 2 12 2 2 2 2" xfId="3539" xr:uid="{98D057A5-5692-4F47-9E77-8E06DBFE73C2}"/>
    <cellStyle name="Comma 2 12 2 2 2 3" xfId="5642" xr:uid="{15817C0D-3705-4A55-8B15-B592EB5444E8}"/>
    <cellStyle name="Comma 2 12 2 2 3" xfId="1417" xr:uid="{327619F0-7EAA-465A-B283-F9F5AA8DCACC}"/>
    <cellStyle name="Comma 2 12 2 2 3 2" xfId="3739" xr:uid="{AFBB0961-B00C-442B-9F7B-70206B18EC58}"/>
    <cellStyle name="Comma 2 12 2 2 3 3" xfId="5858" xr:uid="{9061E84B-B61E-49EB-8B95-37C16C27148A}"/>
    <cellStyle name="Comma 2 12 2 2 4" xfId="1732" xr:uid="{0D7EDD5E-382C-4D65-BAF1-1C1019D9D7AF}"/>
    <cellStyle name="Comma 2 12 2 2 4 2" xfId="4034" xr:uid="{32C9AF47-8727-4AD3-A9B7-F5EE40040D41}"/>
    <cellStyle name="Comma 2 12 2 2 4 3" xfId="6157" xr:uid="{D1725A00-6F10-42CD-813C-E8243C1C6659}"/>
    <cellStyle name="Comma 2 12 2 2 5" xfId="2243" xr:uid="{9882391B-2C6E-4051-AF9E-FEEAEA63D876}"/>
    <cellStyle name="Comma 2 12 2 2 5 2" xfId="4342" xr:uid="{4B1D6539-0499-4BBB-BA09-B47ED85F648B}"/>
    <cellStyle name="Comma 2 12 2 2 5 3" xfId="6506" xr:uid="{0A1DF2A3-84E8-49C9-A243-3FBEC4AFEA5C}"/>
    <cellStyle name="Comma 2 12 2 2 6" xfId="2553" xr:uid="{6C5ACCEE-31E6-45A4-8A2F-81C800609477}"/>
    <cellStyle name="Comma 2 12 2 2 6 2" xfId="4650" xr:uid="{62FD70C6-8FB8-4FE1-AF27-7920ED23C004}"/>
    <cellStyle name="Comma 2 12 2 2 6 3" xfId="6814" xr:uid="{45A9A7E2-F899-4F74-8F3B-5C6709B89C94}"/>
    <cellStyle name="Comma 2 12 2 2 7" xfId="2764" xr:uid="{825D8E0B-21AA-4825-A1BD-45EE3F261B0A}"/>
    <cellStyle name="Comma 2 12 2 2 7 2" xfId="4857" xr:uid="{047AF370-D119-4B9E-8C06-2BA45F5B12A9}"/>
    <cellStyle name="Comma 2 12 2 2 7 3" xfId="7021" xr:uid="{6F3C7367-466B-48E5-BC58-B03916DF6E6F}"/>
    <cellStyle name="Comma 2 12 2 2 8" xfId="2977" xr:uid="{D1795888-3E50-4AD3-B057-D6E44C71A8C3}"/>
    <cellStyle name="Comma 2 12 2 2 8 2" xfId="5062" xr:uid="{90506652-853B-4B5E-8C1E-9B4465814FAF}"/>
    <cellStyle name="Comma 2 12 2 2 8 3" xfId="7226" xr:uid="{6AFB5DD9-FAA9-4895-A2D9-6B81304A3014}"/>
    <cellStyle name="Comma 2 12 2 2 9" xfId="3246" xr:uid="{5EA279B6-C70C-4265-8D27-65E00591788D}"/>
    <cellStyle name="Comma 2 12 2 3" xfId="981" xr:uid="{9CA29761-AD18-459C-9436-F3FA66396B3A}"/>
    <cellStyle name="Comma 2 12 2 3 10" xfId="6161" xr:uid="{31F21EEC-7DA6-456B-A8B9-9F2D6DD76DD1}"/>
    <cellStyle name="Comma 2 12 2 3 2" xfId="1299" xr:uid="{F0968E10-AC0B-49FC-9C79-EB931A678D3E}"/>
    <cellStyle name="Comma 2 12 2 3 2 2" xfId="3672" xr:uid="{8A7D7B8B-915B-4213-A037-F08B19B7DD8F}"/>
    <cellStyle name="Comma 2 12 2 3 2 3" xfId="5784" xr:uid="{AE71553E-B14D-4F22-82E6-F52996A74B4B}"/>
    <cellStyle name="Comma 2 12 2 3 3" xfId="1614" xr:uid="{F7D29581-AEAA-441A-909E-1A8D03AA9912}"/>
    <cellStyle name="Comma 2 12 2 3 3 2" xfId="3916" xr:uid="{81741CD6-C13A-4CBE-B917-932703A5CD37}"/>
    <cellStyle name="Comma 2 12 2 3 3 3" xfId="6039" xr:uid="{7ACADA9E-BAA4-40C3-9F29-A1632A632F5E}"/>
    <cellStyle name="Comma 2 12 2 3 4" xfId="2125" xr:uid="{E942B755-3899-4361-96F2-77093F9C33EE}"/>
    <cellStyle name="Comma 2 12 2 3 4 2" xfId="4224" xr:uid="{158EEED9-EC95-4AE2-9EA6-CBE0BE37A28C}"/>
    <cellStyle name="Comma 2 12 2 3 4 3" xfId="6388" xr:uid="{B0DB9A5A-1619-4AF1-B7C7-48AA985B853E}"/>
    <cellStyle name="Comma 2 12 2 3 5" xfId="2435" xr:uid="{3DB53E79-19F7-4487-974A-B26ABB2202B6}"/>
    <cellStyle name="Comma 2 12 2 3 5 2" xfId="4532" xr:uid="{BAE6A9D9-3075-44C6-81A5-2AB58C6226AB}"/>
    <cellStyle name="Comma 2 12 2 3 5 3" xfId="6696" xr:uid="{7DBD1332-2830-4A70-9300-5BF8D2AB45E9}"/>
    <cellStyle name="Comma 2 12 2 3 6" xfId="2697" xr:uid="{80558064-C776-467E-BADB-E9D215794991}"/>
    <cellStyle name="Comma 2 12 2 3 6 2" xfId="4790" xr:uid="{2F0E0815-FDEA-48C2-BD97-6C0F168EE6B6}"/>
    <cellStyle name="Comma 2 12 2 3 6 3" xfId="6954" xr:uid="{673BB234-D5FE-48A8-AB2E-AC96A863D722}"/>
    <cellStyle name="Comma 2 12 2 3 7" xfId="2910" xr:uid="{0589B238-100E-4B32-945E-4EC85E407158}"/>
    <cellStyle name="Comma 2 12 2 3 7 2" xfId="4995" xr:uid="{BCF3DFA8-54BD-4282-900B-33F29C15367B}"/>
    <cellStyle name="Comma 2 12 2 3 7 3" xfId="7159" xr:uid="{F4CEB00E-6D36-401C-AF02-C16094541492}"/>
    <cellStyle name="Comma 2 12 2 3 8" xfId="3421" xr:uid="{6037AB54-FE9F-4DF7-87E9-3C51E695EBA4}"/>
    <cellStyle name="Comma 2 12 2 3 9" xfId="5524" xr:uid="{2A20AEB8-224A-4471-9DF3-56B8C45E71C1}"/>
    <cellStyle name="Comma 2 12 2 4" xfId="910" xr:uid="{CA4E023A-D801-44BC-86F1-147892E0650B}"/>
    <cellStyle name="Comma 2 12 2 4 2" xfId="3358" xr:uid="{E4344A63-A11C-4092-BC6C-6DE7A6FA5654}"/>
    <cellStyle name="Comma 2 12 2 4 3" xfId="5458" xr:uid="{E928DD4D-F9AA-4E66-9EDB-2896B2FCC439}"/>
    <cellStyle name="Comma 2 12 2 5" xfId="1236" xr:uid="{585028DF-3174-41A2-8898-98E5EED65478}"/>
    <cellStyle name="Comma 2 12 2 5 2" xfId="3610" xr:uid="{84CC3C01-056B-4020-9EF6-C0458CF050F7}"/>
    <cellStyle name="Comma 2 12 2 5 3" xfId="5722" xr:uid="{94326CC8-9454-4957-95FF-2793D4F10235}"/>
    <cellStyle name="Comma 2 12 2 6" xfId="1549" xr:uid="{995D4B34-0E19-4C93-BD93-D6E6CA2C7D04}"/>
    <cellStyle name="Comma 2 12 2 6 2" xfId="3853" xr:uid="{8D5DD463-F8B4-4D98-BFC8-3A8E2A9839A0}"/>
    <cellStyle name="Comma 2 12 2 6 3" xfId="5976" xr:uid="{574BD470-182D-47A0-94C8-487451BA1B72}"/>
    <cellStyle name="Comma 2 12 2 7" xfId="2062" xr:uid="{32879A98-1695-49F3-A935-61D35B857713}"/>
    <cellStyle name="Comma 2 12 2 7 2" xfId="4161" xr:uid="{86AF169B-5C8B-4D5B-8289-42D8EC38D629}"/>
    <cellStyle name="Comma 2 12 2 7 3" xfId="6325" xr:uid="{F86971E2-F794-449F-BADD-4FD8E2CE0F7F}"/>
    <cellStyle name="Comma 2 12 2 8" xfId="2372" xr:uid="{170D86B8-981D-4571-9365-287FFABA5D94}"/>
    <cellStyle name="Comma 2 12 2 8 2" xfId="4469" xr:uid="{27FF21AC-7D06-4447-B518-6367C2DCAE3B}"/>
    <cellStyle name="Comma 2 12 2 8 3" xfId="6633" xr:uid="{E98BC762-9F04-4C97-93FB-70D96536C1E8}"/>
    <cellStyle name="Comma 2 12 2 9" xfId="2635" xr:uid="{45D68FF8-3741-4B99-9A11-7CFAE1F464D5}"/>
    <cellStyle name="Comma 2 12 2 9 2" xfId="4728" xr:uid="{9B2F795D-EB03-401F-AB2F-B56C07E924A9}"/>
    <cellStyle name="Comma 2 12 2 9 3" xfId="6892" xr:uid="{B6009B9B-D069-41B3-804F-8F772C529724}"/>
    <cellStyle name="Comma 2 12 3" xfId="728" xr:uid="{B54047B0-923F-4581-8D55-875663515089}"/>
    <cellStyle name="Comma 2 12 3 10" xfId="5291" xr:uid="{3D7FA4A0-7E6A-455B-A315-06D2BB0AEAD2}"/>
    <cellStyle name="Comma 2 12 3 11" xfId="6200" xr:uid="{43C071C2-E6F8-4B95-A6B5-99CC0FC11D0F}"/>
    <cellStyle name="Comma 2 12 3 2" xfId="1045" xr:uid="{FA88E712-B752-4EF4-BDBC-DAB9713F8E32}"/>
    <cellStyle name="Comma 2 12 3 2 2" xfId="3485" xr:uid="{82DC2D0E-198E-4B42-9A64-1CC880B16BBA}"/>
    <cellStyle name="Comma 2 12 3 2 3" xfId="5588" xr:uid="{6B5C7842-1FC4-47AD-8596-7D16C18A1150}"/>
    <cellStyle name="Comma 2 12 3 3" xfId="1363" xr:uid="{EC600837-6FAC-4340-951F-090FF5AD03C3}"/>
    <cellStyle name="Comma 2 12 3 3 2" xfId="3709" xr:uid="{6E817110-E41A-4E2E-B12C-008D6950BDB1}"/>
    <cellStyle name="Comma 2 12 3 3 3" xfId="5824" xr:uid="{5F102566-E667-46D0-8BAB-BCF5D9228758}"/>
    <cellStyle name="Comma 2 12 3 4" xfId="1678" xr:uid="{B6581ED5-2854-4B58-B7F4-C2867D8706B7}"/>
    <cellStyle name="Comma 2 12 3 4 2" xfId="3980" xr:uid="{4D371EFF-0233-488C-945B-85B923BF4798}"/>
    <cellStyle name="Comma 2 12 3 4 3" xfId="6103" xr:uid="{2A0F504C-AF35-4B6D-9704-1619D84FD103}"/>
    <cellStyle name="Comma 2 12 3 5" xfId="2189" xr:uid="{5955BD68-9D38-48D8-9DE2-A4FCC75D1BCD}"/>
    <cellStyle name="Comma 2 12 3 5 2" xfId="4288" xr:uid="{F888F5C0-9CFA-41D6-867E-1BFB7C97529F}"/>
    <cellStyle name="Comma 2 12 3 5 3" xfId="6452" xr:uid="{BE59E792-6028-45C1-87F9-B04662EE81CB}"/>
    <cellStyle name="Comma 2 12 3 6" xfId="2499" xr:uid="{D725A743-EAD7-4353-9E6D-6B41E1BCE410}"/>
    <cellStyle name="Comma 2 12 3 6 2" xfId="4596" xr:uid="{AE2BDD02-625A-4422-8EB9-1C92FA2356D4}"/>
    <cellStyle name="Comma 2 12 3 6 3" xfId="6760" xr:uid="{3A6BEA92-B9D7-41EF-946A-FA5A00A5A7E0}"/>
    <cellStyle name="Comma 2 12 3 7" xfId="2734" xr:uid="{FDB1083B-3E8F-4E66-8712-5D72777685CB}"/>
    <cellStyle name="Comma 2 12 3 7 2" xfId="4827" xr:uid="{630E1D1C-0FC7-4095-9DD8-7676FE38F0AF}"/>
    <cellStyle name="Comma 2 12 3 7 3" xfId="6991" xr:uid="{4ADF9A46-E34C-407A-87A6-2F4566A639DB}"/>
    <cellStyle name="Comma 2 12 3 8" xfId="2947" xr:uid="{2FC3C2E6-E747-4C3F-BB58-0C6FF828B945}"/>
    <cellStyle name="Comma 2 12 3 8 2" xfId="5032" xr:uid="{D3DEA4E1-B537-415B-ADF6-5E48808F959A}"/>
    <cellStyle name="Comma 2 12 3 8 3" xfId="7196" xr:uid="{F6488F39-F15F-4D66-9D54-92A0A6D648E9}"/>
    <cellStyle name="Comma 2 12 3 9" xfId="3192" xr:uid="{CBE116D5-BA11-438A-BAEB-EB16CF7D0FD0}"/>
    <cellStyle name="Comma 2 12 4" xfId="949" xr:uid="{57991E5E-11A7-49D4-8A46-164E26FBB2BB}"/>
    <cellStyle name="Comma 2 12 4 10" xfId="5081" xr:uid="{CA21BE27-6889-4D44-99F6-0130829EBECE}"/>
    <cellStyle name="Comma 2 12 4 2" xfId="1267" xr:uid="{9010C507-5960-469A-8E7E-851D7ABD987F}"/>
    <cellStyle name="Comma 2 12 4 2 2" xfId="3640" xr:uid="{0D961141-B5DC-49BE-9E9C-1E91DCAA03A3}"/>
    <cellStyle name="Comma 2 12 4 2 3" xfId="5752" xr:uid="{84E1E3D5-32E3-4BCC-8844-3483878AE424}"/>
    <cellStyle name="Comma 2 12 4 3" xfId="1582" xr:uid="{A4254C8A-658E-4D09-8D3F-A1EC78AB892D}"/>
    <cellStyle name="Comma 2 12 4 3 2" xfId="3884" xr:uid="{9A9EAFA7-6BFB-48AC-918E-BF3D8B7F1F78}"/>
    <cellStyle name="Comma 2 12 4 3 3" xfId="6007" xr:uid="{8EBC5D1A-95CB-494A-9F0C-1EF205648EAF}"/>
    <cellStyle name="Comma 2 12 4 4" xfId="2093" xr:uid="{319762D6-87E0-41CB-9B3A-E4DC7D24A8C1}"/>
    <cellStyle name="Comma 2 12 4 4 2" xfId="4192" xr:uid="{43F681B7-5617-4CBD-942B-19172B348830}"/>
    <cellStyle name="Comma 2 12 4 4 3" xfId="6356" xr:uid="{05E9B82F-7585-4B19-BCFC-B54BFDCA97B6}"/>
    <cellStyle name="Comma 2 12 4 5" xfId="2403" xr:uid="{1C6D369D-34AD-4CED-B117-E8C6AE658F8B}"/>
    <cellStyle name="Comma 2 12 4 5 2" xfId="4500" xr:uid="{9E91639B-5011-4D3E-964F-8C7019737E10}"/>
    <cellStyle name="Comma 2 12 4 5 3" xfId="6664" xr:uid="{F56B19C6-FFB2-4880-9E7B-B0D01D4A6EF9}"/>
    <cellStyle name="Comma 2 12 4 6" xfId="2665" xr:uid="{45575118-41B9-4F2E-BD5E-9547F002E85F}"/>
    <cellStyle name="Comma 2 12 4 6 2" xfId="4758" xr:uid="{844F697A-72BB-4A15-9AC3-1C695A2363F0}"/>
    <cellStyle name="Comma 2 12 4 6 3" xfId="6922" xr:uid="{3DD3FCD0-CF10-470D-9E7A-C6178DCA62A9}"/>
    <cellStyle name="Comma 2 12 4 7" xfId="2878" xr:uid="{F893208C-FABD-4420-A380-26E3977A9834}"/>
    <cellStyle name="Comma 2 12 4 7 2" xfId="4963" xr:uid="{CC81A29B-C8C4-4DC9-99A9-3BF7EA79D18F}"/>
    <cellStyle name="Comma 2 12 4 7 3" xfId="7127" xr:uid="{BBCC7948-3389-47F1-9F3B-8975485BC0F2}"/>
    <cellStyle name="Comma 2 12 4 8" xfId="3389" xr:uid="{261FDDA2-57EB-48B1-B97D-74EC78A4C931}"/>
    <cellStyle name="Comma 2 12 4 9" xfId="5492" xr:uid="{1B50240A-629A-4A9A-8E48-589E45762E12}"/>
    <cellStyle name="Comma 2 12 5" xfId="856" xr:uid="{9C743CB4-3AFC-4C98-90CE-3231C0EBFCDB}"/>
    <cellStyle name="Comma 2 12 5 2" xfId="3304" xr:uid="{87AFDA11-1FBC-49B6-8399-D84989FF3784}"/>
    <cellStyle name="Comma 2 12 5 3" xfId="5404" xr:uid="{A93D8FD3-A0E9-4696-AB7A-E0879BEEFBDC}"/>
    <cellStyle name="Comma 2 12 6" xfId="1180" xr:uid="{5F2F658F-4423-4C03-8422-C0BA587B644F}"/>
    <cellStyle name="Comma 2 12 6 2" xfId="3580" xr:uid="{6D14FB32-0940-4DB9-8135-6C739B2E6131}"/>
    <cellStyle name="Comma 2 12 6 3" xfId="5688" xr:uid="{57C057D7-5300-4C61-B709-C2F86CB1DADE}"/>
    <cellStyle name="Comma 2 12 7" xfId="1493" xr:uid="{5AB4FCDE-DD75-4988-8DF6-CD585A4A1B35}"/>
    <cellStyle name="Comma 2 12 7 2" xfId="3799" xr:uid="{0011D962-1975-413D-B6F4-F57DD6E0AF61}"/>
    <cellStyle name="Comma 2 12 7 3" xfId="5922" xr:uid="{670BE694-14ED-4D0E-82E7-91CB13BDFB08}"/>
    <cellStyle name="Comma 2 12 8" xfId="2008" xr:uid="{78866D87-D991-44EA-807E-6C93056C4CFE}"/>
    <cellStyle name="Comma 2 12 8 2" xfId="4107" xr:uid="{C6AAF83B-6DFD-4DAC-A1D7-7172BDD776F1}"/>
    <cellStyle name="Comma 2 12 8 3" xfId="6271" xr:uid="{311AD784-734D-437D-8932-30A2FA6F1776}"/>
    <cellStyle name="Comma 2 12 9" xfId="2318" xr:uid="{E4575053-A092-4697-A3B2-1FE360F7F112}"/>
    <cellStyle name="Comma 2 12 9 2" xfId="4415" xr:uid="{E1540B60-67A1-48D5-A544-6DA0E13587BC}"/>
    <cellStyle name="Comma 2 12 9 3" xfId="6579" xr:uid="{B978A4AD-7978-428E-BDA5-C254867356F5}"/>
    <cellStyle name="Comma 2 13" xfId="550" xr:uid="{CDFAE714-F62B-44D4-985E-82BA7125F5EA}"/>
    <cellStyle name="Comma 2 13 10" xfId="5170" xr:uid="{48B61E30-4B29-47DA-ADE4-EB30E2E7FC22}"/>
    <cellStyle name="Comma 2 13 2" xfId="653" xr:uid="{D8FF20B3-709A-4D9B-8FE4-9C447CEF41FF}"/>
    <cellStyle name="Comma 2 13 2 2" xfId="736" xr:uid="{F11782FF-EAFB-4DFD-A577-35453B00C0F8}"/>
    <cellStyle name="Comma 2 13 2 2 2" xfId="1050" xr:uid="{0BEAF60B-1AE9-45E6-98FF-78506498D866}"/>
    <cellStyle name="Comma 2 13 2 2 2 2" xfId="3490" xr:uid="{0FFF0440-9247-4CF5-B222-943E9E6EEB1B}"/>
    <cellStyle name="Comma 2 13 2 2 2 3" xfId="5593" xr:uid="{67C559C5-5542-49AF-AFF8-F1F6D53D9638}"/>
    <cellStyle name="Comma 2 13 2 2 3" xfId="1368" xr:uid="{68B28E9E-EB58-48CB-9A95-9CA3709DF895}"/>
    <cellStyle name="Comma 2 13 2 2 4" xfId="1683" xr:uid="{5239C374-012E-4992-BD49-AFAD2868D1CB}"/>
    <cellStyle name="Comma 2 13 2 2 4 2" xfId="3985" xr:uid="{0C1FB148-68B9-4207-B570-627853FBB7A4}"/>
    <cellStyle name="Comma 2 13 2 2 4 3" xfId="6108" xr:uid="{09FFFF9F-C4B8-47C4-B46C-96929A48E222}"/>
    <cellStyle name="Comma 2 13 2 2 5" xfId="2194" xr:uid="{C526DCBF-FAD6-415D-A443-BAA212742608}"/>
    <cellStyle name="Comma 2 13 2 2 5 2" xfId="4293" xr:uid="{57C6B48A-4897-414A-BA66-57985D7EFEB4}"/>
    <cellStyle name="Comma 2 13 2 2 5 3" xfId="6457" xr:uid="{75FCC64D-E57D-486C-9424-843C3691415C}"/>
    <cellStyle name="Comma 2 13 2 2 6" xfId="2504" xr:uid="{B75855CC-26A0-4E5D-A559-9EEA7B95A874}"/>
    <cellStyle name="Comma 2 13 2 2 6 2" xfId="4601" xr:uid="{B404C081-12A0-409A-A7C8-3BB8993E2E4C}"/>
    <cellStyle name="Comma 2 13 2 2 6 3" xfId="6765" xr:uid="{2E3F3612-DE85-4511-A926-E6F35452D75F}"/>
    <cellStyle name="Comma 2 13 2 2 7" xfId="3197" xr:uid="{FA7C4463-EE27-49AA-8BA1-69A9EA2F5F56}"/>
    <cellStyle name="Comma 2 13 2 2 8" xfId="5296" xr:uid="{FDF6285A-8212-47DA-AC4C-E894D51ABA31}"/>
    <cellStyle name="Comma 2 13 2 3" xfId="861" xr:uid="{D4EF3CDC-139C-4DD3-992F-21A4F0A938CB}"/>
    <cellStyle name="Comma 2 13 2 3 2" xfId="3309" xr:uid="{FA926240-566B-4C51-919D-F0A390F5C478}"/>
    <cellStyle name="Comma 2 13 2 3 3" xfId="5409" xr:uid="{955B1418-447D-48E8-9580-5C89FEE710F9}"/>
    <cellStyle name="Comma 2 13 2 4" xfId="1187" xr:uid="{BB2381FA-6E3A-445C-BA17-12866288A312}"/>
    <cellStyle name="Comma 2 13 2 5" xfId="1500" xr:uid="{C6AFF297-EE6B-4D68-9C32-EE62A0B31B91}"/>
    <cellStyle name="Comma 2 13 2 5 2" xfId="3804" xr:uid="{D2143360-5EC6-461E-9F61-D20CB8801182}"/>
    <cellStyle name="Comma 2 13 2 5 3" xfId="5927" xr:uid="{CB9712EA-F254-4862-93CA-1A97B0CA9CB4}"/>
    <cellStyle name="Comma 2 13 2 6" xfId="2013" xr:uid="{5AE3B6FE-A86C-4429-90E8-8DF84742DE1F}"/>
    <cellStyle name="Comma 2 13 2 6 2" xfId="4112" xr:uid="{C113FF16-9BF4-4DA4-82A0-3F05725C536D}"/>
    <cellStyle name="Comma 2 13 2 6 3" xfId="6276" xr:uid="{9278FE26-7CFF-4A67-BB2F-78FAF7D408BB}"/>
    <cellStyle name="Comma 2 13 2 7" xfId="2323" xr:uid="{5553FB8F-0CE4-4591-80E0-101C4651848C}"/>
    <cellStyle name="Comma 2 13 2 7 2" xfId="4420" xr:uid="{EEE34D81-27BA-4F4F-86D8-494B41301B9D}"/>
    <cellStyle name="Comma 2 13 2 7 3" xfId="6584" xr:uid="{9FD029FC-CED3-4D9B-9590-68C46ED609F5}"/>
    <cellStyle name="Comma 2 13 2 8" xfId="3127" xr:uid="{97181B71-EB63-46ED-9C24-384DAC6CA23B}"/>
    <cellStyle name="Comma 2 13 2 9" xfId="5224" xr:uid="{76A4EC84-D211-4542-B2EE-7BFD58890839}"/>
    <cellStyle name="Comma 2 13 3" xfId="674" xr:uid="{A9E474CA-9DF8-4709-A700-D2A8C50D0400}"/>
    <cellStyle name="Comma 2 13 3 2" xfId="994" xr:uid="{3693EB43-E9B3-4D09-9672-897CCAED3E5A}"/>
    <cellStyle name="Comma 2 13 3 2 2" xfId="3434" xr:uid="{8A3795B2-80BF-49D1-B94E-005ACDA6A9A4}"/>
    <cellStyle name="Comma 2 13 3 2 3" xfId="5537" xr:uid="{8189CDED-32EE-4166-8981-847F99293907}"/>
    <cellStyle name="Comma 2 13 3 3" xfId="1312" xr:uid="{48C9A998-FB53-48D2-B292-ED527E1DABD4}"/>
    <cellStyle name="Comma 2 13 3 4" xfId="1627" xr:uid="{05793728-6AF9-4DCB-94B6-3F931BA8A906}"/>
    <cellStyle name="Comma 2 13 3 4 2" xfId="3929" xr:uid="{799ECD4B-4F2A-4E54-9B2F-B4D37D400C56}"/>
    <cellStyle name="Comma 2 13 3 4 3" xfId="6052" xr:uid="{7231BAFB-2F5B-4DD9-89A4-BF31FD63576D}"/>
    <cellStyle name="Comma 2 13 3 5" xfId="2138" xr:uid="{BF1CA7FB-4717-4D3D-8C58-F2FBA0F2607E}"/>
    <cellStyle name="Comma 2 13 3 5 2" xfId="4237" xr:uid="{F34F669D-79E9-4435-B17E-F63B866FD88B}"/>
    <cellStyle name="Comma 2 13 3 5 3" xfId="6401" xr:uid="{E6E1FC24-768B-4AEE-86AE-45C270D80455}"/>
    <cellStyle name="Comma 2 13 3 6" xfId="2448" xr:uid="{D5374105-7885-4646-B1D1-96546858DD5D}"/>
    <cellStyle name="Comma 2 13 3 6 2" xfId="4545" xr:uid="{4B0474E4-0D44-43D1-9510-C50DBC936A2B}"/>
    <cellStyle name="Comma 2 13 3 6 3" xfId="6709" xr:uid="{35FA1547-5AD7-41C9-B624-DC52532CFEAA}"/>
    <cellStyle name="Comma 2 13 3 7" xfId="3141" xr:uid="{A0F5A7E4-4840-49E0-81EE-BD22A1113BC7}"/>
    <cellStyle name="Comma 2 13 3 8" xfId="5239" xr:uid="{356749F2-5838-4ED5-8575-0CC1F14647E3}"/>
    <cellStyle name="Comma 2 13 4" xfId="805" xr:uid="{8D5FA811-F7D9-4475-9D48-2A3C8DF0134E}"/>
    <cellStyle name="Comma 2 13 4 2" xfId="3253" xr:uid="{DF50797A-D687-42A4-83F8-62C389D6757F}"/>
    <cellStyle name="Comma 2 13 4 3" xfId="5353" xr:uid="{B0DFA58A-49F1-409B-804C-D151D331F30B}"/>
    <cellStyle name="Comma 2 13 5" xfId="1128" xr:uid="{D6C78DC0-38F2-4BA2-8332-95D1D2E399D7}"/>
    <cellStyle name="Comma 2 13 6" xfId="1439" xr:uid="{9ECE1F46-4642-44F9-A1B8-BE0FBD601E24}"/>
    <cellStyle name="Comma 2 13 6 2" xfId="3748" xr:uid="{D1E07C9E-B380-4FB4-A211-8BCA52C2D616}"/>
    <cellStyle name="Comma 2 13 6 3" xfId="5871" xr:uid="{F5937D7B-14D3-43A8-91C3-DEFE69316555}"/>
    <cellStyle name="Comma 2 13 7" xfId="1957" xr:uid="{447839BF-ECFC-448B-B257-82A87A8180C7}"/>
    <cellStyle name="Comma 2 13 7 2" xfId="4056" xr:uid="{97B4EFE2-9BF7-4A1A-AAC4-BBD4686B1591}"/>
    <cellStyle name="Comma 2 13 7 3" xfId="6220" xr:uid="{F4A3F523-406C-4977-9228-F47E02646E96}"/>
    <cellStyle name="Comma 2 13 8" xfId="2267" xr:uid="{CFC19E58-2B59-4831-A624-611ED20AE795}"/>
    <cellStyle name="Comma 2 13 8 2" xfId="4364" xr:uid="{7BE3E0F0-BB1D-4003-932A-BBE0B591FF1D}"/>
    <cellStyle name="Comma 2 13 8 3" xfId="6528" xr:uid="{06BB84C0-B20A-44F8-908E-23481EC5508B}"/>
    <cellStyle name="Comma 2 13 9" xfId="3073" xr:uid="{A94B7BA2-2B4B-45F2-84CE-8203CE299A17}"/>
    <cellStyle name="Comma 2 14" xfId="660" xr:uid="{C7C54C49-06EF-451D-8FB0-663320F43AB3}"/>
    <cellStyle name="Comma 2 14 2" xfId="986" xr:uid="{B245735D-E7B3-4035-996A-C7D69E9E49A8}"/>
    <cellStyle name="Comma 2 14 2 2" xfId="3426" xr:uid="{6BC23948-99B1-4FAE-870B-629180046405}"/>
    <cellStyle name="Comma 2 14 2 3" xfId="5529" xr:uid="{4C8EC709-4CDA-4273-9DDD-3E1901EA78F8}"/>
    <cellStyle name="Comma 2 14 3" xfId="1304" xr:uid="{7C865605-93B3-4B91-AA17-6FDE23EF0015}"/>
    <cellStyle name="Comma 2 14 4" xfId="1619" xr:uid="{BDEDFE6F-7C46-4E91-88C1-A35CB4368D83}"/>
    <cellStyle name="Comma 2 14 4 2" xfId="3921" xr:uid="{919BD3CE-9DB8-489C-9BA4-795AC9B8B1A3}"/>
    <cellStyle name="Comma 2 14 4 3" xfId="6044" xr:uid="{CAB85B35-56E8-4B40-827C-90835AD65144}"/>
    <cellStyle name="Comma 2 14 5" xfId="2130" xr:uid="{9BFB335E-400C-43F6-8E5E-AD28D66D5EBA}"/>
    <cellStyle name="Comma 2 14 5 2" xfId="4229" xr:uid="{F42B6DC4-2E60-42F0-BAF3-20782A288B51}"/>
    <cellStyle name="Comma 2 14 5 3" xfId="6393" xr:uid="{7786BF80-05EE-4BC2-8F6C-042201921D28}"/>
    <cellStyle name="Comma 2 14 6" xfId="2440" xr:uid="{F1AC2363-01B8-402D-B7A9-16B984B1FC56}"/>
    <cellStyle name="Comma 2 14 6 2" xfId="4537" xr:uid="{885B30A6-44AB-449C-8F52-4EC756F0C0EB}"/>
    <cellStyle name="Comma 2 14 6 3" xfId="6701" xr:uid="{2140BFF4-4BB8-42A8-9EFA-C57AB04EFC43}"/>
    <cellStyle name="Comma 2 14 7" xfId="3133" xr:uid="{3323BBD9-6C97-4F54-9C78-121A252FD261}"/>
    <cellStyle name="Comma 2 14 8" xfId="5230" xr:uid="{AE504D1E-B5A9-46B0-87B0-5118B8CDC41C}"/>
    <cellStyle name="Comma 2 15" xfId="664" xr:uid="{ECB88FCC-5D96-4EEC-A109-DE413A593CBC}"/>
    <cellStyle name="Comma 2 15 10" xfId="5233" xr:uid="{7B14B9E1-9FB7-4122-AE69-AD6A6CF03BAB}"/>
    <cellStyle name="Comma 2 15 11" xfId="5166" xr:uid="{5B9331ED-56AE-411E-82B8-5AD1181E5C8C}"/>
    <cellStyle name="Comma 2 15 2" xfId="989" xr:uid="{8110C023-9C7D-467E-ADB7-4D0DD42F01B8}"/>
    <cellStyle name="Comma 2 15 2 2" xfId="3429" xr:uid="{63D14B05-5E55-4FB0-8F78-BC879100C42A}"/>
    <cellStyle name="Comma 2 15 2 3" xfId="5532" xr:uid="{0CD3FFD8-E318-493F-8A41-C40D5C9CADC9}"/>
    <cellStyle name="Comma 2 15 3" xfId="1307" xr:uid="{6DAA686A-D0C4-484A-A9A2-7DC2416C0CA1}"/>
    <cellStyle name="Comma 2 15 3 2" xfId="3677" xr:uid="{288E561B-39A2-4CB3-8BCD-C21F96789D33}"/>
    <cellStyle name="Comma 2 15 3 3" xfId="5789" xr:uid="{00209176-FAC8-4DE4-BC25-C95C1B488989}"/>
    <cellStyle name="Comma 2 15 4" xfId="1622" xr:uid="{E8444A15-775E-4111-81A9-C881C467083F}"/>
    <cellStyle name="Comma 2 15 4 2" xfId="3924" xr:uid="{F6F4790F-95A5-4E46-9C35-6F9D10D6A5DD}"/>
    <cellStyle name="Comma 2 15 4 3" xfId="6047" xr:uid="{DD42A1CA-9E27-458F-9A87-0918AD92F452}"/>
    <cellStyle name="Comma 2 15 5" xfId="2133" xr:uid="{2C10EAF9-FABA-4D00-99C6-F69CE7885881}"/>
    <cellStyle name="Comma 2 15 5 2" xfId="4232" xr:uid="{E5E7345B-08DA-4148-9A02-FD9631034EDC}"/>
    <cellStyle name="Comma 2 15 5 3" xfId="6396" xr:uid="{EE190536-4A92-4B63-BC09-1AB739D031E9}"/>
    <cellStyle name="Comma 2 15 6" xfId="2443" xr:uid="{47513977-82DC-42FC-9048-8BC41FD5F98E}"/>
    <cellStyle name="Comma 2 15 6 2" xfId="4540" xr:uid="{154129B6-51CA-45D6-A063-0499854C2B79}"/>
    <cellStyle name="Comma 2 15 6 3" xfId="6704" xr:uid="{FB9E31DE-0345-4C0A-B95A-501DD7853807}"/>
    <cellStyle name="Comma 2 15 7" xfId="2702" xr:uid="{C2C5EF3C-498F-43A0-BFF2-541C3DCFF70C}"/>
    <cellStyle name="Comma 2 15 7 2" xfId="4795" xr:uid="{0A584990-B576-4EE0-956F-B1B48E7AE789}"/>
    <cellStyle name="Comma 2 15 7 3" xfId="6959" xr:uid="{7967D20A-DF6A-4451-8DAD-853DACBEA93F}"/>
    <cellStyle name="Comma 2 15 8" xfId="2915" xr:uid="{75D3D0A1-6084-43BE-A820-F58A0BC92D7C}"/>
    <cellStyle name="Comma 2 15 8 2" xfId="5000" xr:uid="{292364DB-0B9B-4753-A31F-99F1A1C9DCC8}"/>
    <cellStyle name="Comma 2 15 8 3" xfId="7164" xr:uid="{73AAA02C-3AB7-40F9-A2DC-BA3314A4EFFA}"/>
    <cellStyle name="Comma 2 15 9" xfId="3136" xr:uid="{3E6457F9-2BBF-42F1-8098-9CEF0C0DA913}"/>
    <cellStyle name="Comma 2 16" xfId="800" xr:uid="{9602523B-A560-4ABB-8A22-B449EC1AEBBE}"/>
    <cellStyle name="Comma 2 16 2" xfId="3249" xr:uid="{13653AAB-1EFB-45B1-998D-C0090B991589}"/>
    <cellStyle name="Comma 2 16 3" xfId="5349" xr:uid="{EA5FA532-60DC-4ECF-A3A3-39EF6C638ED8}"/>
    <cellStyle name="Comma 2 17" xfId="1113" xr:uid="{BB1556BF-7ED0-4573-8BEF-1967AC97AB83}"/>
    <cellStyle name="Comma 2 17 2" xfId="3544" xr:uid="{BBBEE3BC-C413-4EEA-9751-7EB9BF9C68DF}"/>
    <cellStyle name="Comma 2 17 3" xfId="5647" xr:uid="{6E3CAABD-7C23-4B97-BD51-1D26DF1D9F64}"/>
    <cellStyle name="Comma 2 18" xfId="1117" xr:uid="{1F46C531-F25E-4141-8399-E62CA1B3CB7A}"/>
    <cellStyle name="Comma 2 18 2" xfId="3547" xr:uid="{D484C0A9-6903-450B-96A9-878669901E22}"/>
    <cellStyle name="Comma 2 18 3" xfId="5650" xr:uid="{ABA0817F-3298-4709-9647-9C7708ADABAC}"/>
    <cellStyle name="Comma 2 19" xfId="1431" xr:uid="{6CA030FE-F601-44B2-AFFF-7EA96E5C7F57}"/>
    <cellStyle name="Comma 2 19 2" xfId="3743" xr:uid="{D03B11F2-4210-48C2-85BF-879E82D7B748}"/>
    <cellStyle name="Comma 2 19 3" xfId="5865" xr:uid="{72716B85-724C-4F1D-98CA-1B32D129A5C7}"/>
    <cellStyle name="Comma 2 2" xfId="207" xr:uid="{7F70B35C-8FDC-4184-A4AE-7B2BA567D018}"/>
    <cellStyle name="Comma 2 2 10" xfId="2577" xr:uid="{A3F14D08-0D53-441D-BCD5-200850262D35}"/>
    <cellStyle name="Comma 2 2 10 2" xfId="4670" xr:uid="{A33D99AF-94B5-418D-849B-8A5116914496}"/>
    <cellStyle name="Comma 2 2 10 3" xfId="6834" xr:uid="{0CC910B0-E032-45BA-86B8-A3EE942DC9AC}"/>
    <cellStyle name="Comma 2 2 11" xfId="2788" xr:uid="{C590D488-32DE-4320-AC74-31304C65DB85}"/>
    <cellStyle name="Comma 2 2 11 2" xfId="4875" xr:uid="{DCEE0643-75EC-4781-9F02-65C41F97688F}"/>
    <cellStyle name="Comma 2 2 11 3" xfId="7039" xr:uid="{807C9C1C-055C-4DC4-8A21-E12DF82DA88F}"/>
    <cellStyle name="Comma 2 2 12" xfId="3021" xr:uid="{630E2A79-0EEA-42D5-9940-DB1A86F36F41}"/>
    <cellStyle name="Comma 2 2 13" xfId="5089" xr:uid="{F3F876E0-4243-4426-9787-39CA2EBDB053}"/>
    <cellStyle name="Comma 2 2 14" xfId="5870" xr:uid="{EEADD2B4-3446-44EF-BEF2-6BE5C12D1F0D}"/>
    <cellStyle name="Comma 2 2 2" xfId="556" xr:uid="{DD4D2B12-AAC2-42A9-8682-B111ED6F3232}"/>
    <cellStyle name="Comma 2 2 2 10" xfId="2822" xr:uid="{CBEAED27-6CF5-49C2-BAC0-7A89D32F3EE3}"/>
    <cellStyle name="Comma 2 2 2 10 2" xfId="4907" xr:uid="{8C9B179C-B2CB-47DA-B602-76DDF3711F10}"/>
    <cellStyle name="Comma 2 2 2 10 3" xfId="7071" xr:uid="{7571DEBE-CC8F-46E7-B458-A0740B0AACE1}"/>
    <cellStyle name="Comma 2 2 2 11" xfId="3078" xr:uid="{55EA5DB9-BB3E-4C0C-8CDD-54E98A9CDAB0}"/>
    <cellStyle name="Comma 2 2 2 12" xfId="5175" xr:uid="{CACB4CF9-D230-4317-BA98-EBD307828178}"/>
    <cellStyle name="Comma 2 2 2 13" xfId="5832" xr:uid="{F5F5BCCB-1B67-42F0-BA0B-E2B87BE2D310}"/>
    <cellStyle name="Comma 2 2 2 2" xfId="741" xr:uid="{1818CCF6-39A3-4040-9606-B667919F1D8D}"/>
    <cellStyle name="Comma 2 2 2 2 10" xfId="5301" xr:uid="{4E30DAD6-D362-4D1E-840A-752A8DABCB69}"/>
    <cellStyle name="Comma 2 2 2 2 11" xfId="6181" xr:uid="{7DEF1619-678B-4E44-BA51-E1536DD1CE58}"/>
    <cellStyle name="Comma 2 2 2 2 2" xfId="1055" xr:uid="{BA4C9734-54D8-4ABC-ADE0-4476D76FCD94}"/>
    <cellStyle name="Comma 2 2 2 2 2 2" xfId="3495" xr:uid="{EADAFC12-3369-48F6-9147-4A27ED7074C6}"/>
    <cellStyle name="Comma 2 2 2 2 2 3" xfId="5598" xr:uid="{0B487E55-5BEC-4A78-A0B1-E4C40BD6286D}"/>
    <cellStyle name="Comma 2 2 2 2 3" xfId="1373" xr:uid="{0E339E1F-0240-44A4-B589-AA7166FE5DEB}"/>
    <cellStyle name="Comma 2 2 2 2 3 2" xfId="3713" xr:uid="{D1EA25EE-F782-48FA-892C-9201EE2E0420}"/>
    <cellStyle name="Comma 2 2 2 2 3 3" xfId="5829" xr:uid="{7206543C-0AEE-4F26-9C69-AC77BD9630FC}"/>
    <cellStyle name="Comma 2 2 2 2 4" xfId="1688" xr:uid="{F046E360-64C7-45EB-8F29-A2FC42C7FCEE}"/>
    <cellStyle name="Comma 2 2 2 2 4 2" xfId="3990" xr:uid="{4B51013E-C925-46D1-82BA-02919EFE5484}"/>
    <cellStyle name="Comma 2 2 2 2 4 3" xfId="6113" xr:uid="{A5EB4491-25BB-43C5-BF3C-B7A8BFF34217}"/>
    <cellStyle name="Comma 2 2 2 2 5" xfId="2199" xr:uid="{172064F9-31AB-49FE-AC86-DAF222E9031D}"/>
    <cellStyle name="Comma 2 2 2 2 5 2" xfId="4298" xr:uid="{C373DB8D-65C9-4B33-9DE6-CF5467CD8CB0}"/>
    <cellStyle name="Comma 2 2 2 2 5 3" xfId="6462" xr:uid="{0EAA3817-D38B-4306-9197-51470A60329B}"/>
    <cellStyle name="Comma 2 2 2 2 6" xfId="2509" xr:uid="{ACA70B02-122A-4E24-9425-97BB0D5B8779}"/>
    <cellStyle name="Comma 2 2 2 2 6 2" xfId="4606" xr:uid="{CB2B0C71-4E1F-4700-9801-14E210D6E2B9}"/>
    <cellStyle name="Comma 2 2 2 2 6 3" xfId="6770" xr:uid="{4BB991B7-470A-46F4-8D45-6166757B4800}"/>
    <cellStyle name="Comma 2 2 2 2 7" xfId="2738" xr:uid="{6A0B589B-819D-4FC2-8C8C-6E9E76292022}"/>
    <cellStyle name="Comma 2 2 2 2 7 2" xfId="4831" xr:uid="{A7546D77-ADCE-402C-9CF8-09FD757ACFE7}"/>
    <cellStyle name="Comma 2 2 2 2 7 3" xfId="6995" xr:uid="{CA65A890-B442-4034-8E32-0CBF688DDA8A}"/>
    <cellStyle name="Comma 2 2 2 2 8" xfId="2951" xr:uid="{7703872D-138E-4CC1-947C-527732BFC562}"/>
    <cellStyle name="Comma 2 2 2 2 8 2" xfId="5036" xr:uid="{ECE54FCB-7441-4362-B1D7-64077555CBF2}"/>
    <cellStyle name="Comma 2 2 2 2 8 3" xfId="7200" xr:uid="{CA8A1CDF-5E83-49DB-8A02-D61453B8AE27}"/>
    <cellStyle name="Comma 2 2 2 2 9" xfId="3202" xr:uid="{ACECA26E-15B6-4E98-A066-63F1A20CC72E}"/>
    <cellStyle name="Comma 2 2 2 3" xfId="953" xr:uid="{257F6E0C-CE33-453B-9784-FE3EEDD58A43}"/>
    <cellStyle name="Comma 2 2 2 3 10" xfId="5102" xr:uid="{986E8FA6-1E52-4B02-8047-D2654296C7B5}"/>
    <cellStyle name="Comma 2 2 2 3 2" xfId="1271" xr:uid="{57B5E29B-6B29-4E47-9DA5-9FD8D8C547C9}"/>
    <cellStyle name="Comma 2 2 2 3 2 2" xfId="3644" xr:uid="{B949A6D9-1BED-4C07-B314-67555A6658DD}"/>
    <cellStyle name="Comma 2 2 2 3 2 3" xfId="5756" xr:uid="{83C89AFE-6A46-4C1E-A762-2EA7CBF1CAE0}"/>
    <cellStyle name="Comma 2 2 2 3 3" xfId="1586" xr:uid="{4813DE52-CCC5-4721-B49A-2E94FEFAD180}"/>
    <cellStyle name="Comma 2 2 2 3 3 2" xfId="3888" xr:uid="{9FF7088F-EF00-49C8-ADAF-30980E607EFB}"/>
    <cellStyle name="Comma 2 2 2 3 3 3" xfId="6011" xr:uid="{015A61AF-6CE3-44D5-A7C5-93E23AAB7F11}"/>
    <cellStyle name="Comma 2 2 2 3 4" xfId="2097" xr:uid="{F84819F0-B40B-4C81-8754-2FADA6434408}"/>
    <cellStyle name="Comma 2 2 2 3 4 2" xfId="4196" xr:uid="{142E8C00-90DA-4AFB-BCCF-09043039C33B}"/>
    <cellStyle name="Comma 2 2 2 3 4 3" xfId="6360" xr:uid="{69A817C7-3818-433B-A041-08AB62C29089}"/>
    <cellStyle name="Comma 2 2 2 3 5" xfId="2407" xr:uid="{455BD281-F583-4723-A557-EDCF5D0102B9}"/>
    <cellStyle name="Comma 2 2 2 3 5 2" xfId="4504" xr:uid="{ECF74319-DB5F-435E-BB86-0FDB11FC83C7}"/>
    <cellStyle name="Comma 2 2 2 3 5 3" xfId="6668" xr:uid="{BE0DE1B1-56FA-4EFD-937C-5163C6D40760}"/>
    <cellStyle name="Comma 2 2 2 3 6" xfId="2669" xr:uid="{5355BF49-2BBC-41BF-B3EA-BD097E062224}"/>
    <cellStyle name="Comma 2 2 2 3 6 2" xfId="4762" xr:uid="{4DE093A6-66CC-4828-90BF-1E7365CD3102}"/>
    <cellStyle name="Comma 2 2 2 3 6 3" xfId="6926" xr:uid="{AF4759C4-4BD8-4CAF-BD29-9A28E391A2D2}"/>
    <cellStyle name="Comma 2 2 2 3 7" xfId="2882" xr:uid="{BE686B2F-0524-46CB-BFE9-CD76DC308553}"/>
    <cellStyle name="Comma 2 2 2 3 7 2" xfId="4967" xr:uid="{41D79A59-0533-45D5-8144-82ECDE712504}"/>
    <cellStyle name="Comma 2 2 2 3 7 3" xfId="7131" xr:uid="{BA799E0F-8B66-46C1-862C-7EF2DA39DAEE}"/>
    <cellStyle name="Comma 2 2 2 3 8" xfId="3393" xr:uid="{210221DE-CA5F-4667-80CD-2CC8576B9F7E}"/>
    <cellStyle name="Comma 2 2 2 3 9" xfId="5496" xr:uid="{02ACF268-B553-4F8B-926F-9E4C8950A6C6}"/>
    <cellStyle name="Comma 2 2 2 4" xfId="866" xr:uid="{64F1AD40-D982-4571-81EC-A8804C1A0A63}"/>
    <cellStyle name="Comma 2 2 2 4 2" xfId="3314" xr:uid="{239F8D19-1210-4039-8875-7576A82A7716}"/>
    <cellStyle name="Comma 2 2 2 4 3" xfId="5414" xr:uid="{3B18BD3D-E517-44D6-BFFC-FF1B019029E6}"/>
    <cellStyle name="Comma 2 2 2 5" xfId="1192" xr:uid="{E2DE72FB-1B43-4D39-B28B-57AD909F5671}"/>
    <cellStyle name="Comma 2 2 2 5 2" xfId="3584" xr:uid="{57B8DABD-F975-4FB0-ABF4-59DC467ED14D}"/>
    <cellStyle name="Comma 2 2 2 5 3" xfId="5692" xr:uid="{70AC6159-9752-4469-8EB8-D92ECB1F8026}"/>
    <cellStyle name="Comma 2 2 2 6" xfId="1505" xr:uid="{5C2E904F-F362-46EF-8840-AF035948EBCD}"/>
    <cellStyle name="Comma 2 2 2 6 2" xfId="3809" xr:uid="{AD7DE615-1573-4469-AD55-6F389F4747D3}"/>
    <cellStyle name="Comma 2 2 2 6 3" xfId="5932" xr:uid="{520FED7D-72F3-4873-A3B7-B91F91C0BB42}"/>
    <cellStyle name="Comma 2 2 2 7" xfId="2018" xr:uid="{161BBC46-A363-4C8E-9CB6-567295AFA7E2}"/>
    <cellStyle name="Comma 2 2 2 7 2" xfId="4117" xr:uid="{0741099D-57C8-40AF-AA6C-6C877C862E6B}"/>
    <cellStyle name="Comma 2 2 2 7 3" xfId="6281" xr:uid="{2ED282E5-4356-419B-8981-44FA493FDDC6}"/>
    <cellStyle name="Comma 2 2 2 8" xfId="2328" xr:uid="{245B8D6D-65E2-4CF6-B98E-224B397B7352}"/>
    <cellStyle name="Comma 2 2 2 8 2" xfId="4425" xr:uid="{BE41FFFA-135F-4578-9756-A625B7622FF2}"/>
    <cellStyle name="Comma 2 2 2 8 3" xfId="6589" xr:uid="{D45A9659-4E83-4FA2-A322-DE8B77EE5692}"/>
    <cellStyle name="Comma 2 2 2 9" xfId="2609" xr:uid="{0C00A562-FBCF-49AB-840C-1D6D0939BE45}"/>
    <cellStyle name="Comma 2 2 2 9 2" xfId="4702" xr:uid="{1F9F0C5B-8190-48F0-838D-46756B21CBA4}"/>
    <cellStyle name="Comma 2 2 2 9 3" xfId="6866" xr:uid="{5AE34B3F-4638-4EDE-A32A-615EEDC2CFE3}"/>
    <cellStyle name="Comma 2 2 3" xfId="680" xr:uid="{80C17DD8-4AB2-4940-8420-237A47584F70}"/>
    <cellStyle name="Comma 2 2 3 10" xfId="5245" xr:uid="{880567C6-C336-402C-8104-6064ED813E82}"/>
    <cellStyle name="Comma 2 2 3 11" xfId="6203" xr:uid="{724BE067-6F13-43D0-981E-43C6E3C91EB5}"/>
    <cellStyle name="Comma 2 2 3 2" xfId="999" xr:uid="{68C3C544-DF6D-4112-A722-E3BE1A6A05E5}"/>
    <cellStyle name="Comma 2 2 3 2 2" xfId="3439" xr:uid="{A121B779-6977-44D4-9783-D7D442307852}"/>
    <cellStyle name="Comma 2 2 3 2 3" xfId="5542" xr:uid="{879DFC58-FF28-4E79-9829-EF61F4D9318B}"/>
    <cellStyle name="Comma 2 2 3 3" xfId="1317" xr:uid="{F25BA2E3-ACA3-4A75-97F8-FC59FD944A98}"/>
    <cellStyle name="Comma 2 2 3 3 2" xfId="3681" xr:uid="{8DF8CAAA-3632-4363-871B-90D413C84E44}"/>
    <cellStyle name="Comma 2 2 3 3 3" xfId="5794" xr:uid="{512B5DE4-FD9F-4019-8909-DC90FEB86D38}"/>
    <cellStyle name="Comma 2 2 3 4" xfId="1632" xr:uid="{5BAADC62-2B57-42C4-9E23-4967707F9D98}"/>
    <cellStyle name="Comma 2 2 3 4 2" xfId="3934" xr:uid="{22BF6B80-81E1-430C-A45C-3CB503358E6D}"/>
    <cellStyle name="Comma 2 2 3 4 3" xfId="6057" xr:uid="{97074780-5DC7-466D-8FFF-D95C88DD9DF0}"/>
    <cellStyle name="Comma 2 2 3 5" xfId="2143" xr:uid="{01E59D65-3AD5-4DDE-9E33-263FDE4FB7D2}"/>
    <cellStyle name="Comma 2 2 3 5 2" xfId="4242" xr:uid="{01E5D562-6C0E-4D92-806F-CBA90C8A6A34}"/>
    <cellStyle name="Comma 2 2 3 5 3" xfId="6406" xr:uid="{44CF9E48-ACF7-4CF2-8276-D688E4F8D134}"/>
    <cellStyle name="Comma 2 2 3 6" xfId="2453" xr:uid="{E8528ABE-A5CD-4D86-B41B-2D41BEB761C8}"/>
    <cellStyle name="Comma 2 2 3 6 2" xfId="4550" xr:uid="{12D0F579-4903-4B84-89A1-4A595FD67F0C}"/>
    <cellStyle name="Comma 2 2 3 6 3" xfId="6714" xr:uid="{549B09C1-3EFF-488B-B7AE-698EF2F50641}"/>
    <cellStyle name="Comma 2 2 3 7" xfId="2706" xr:uid="{E10A7AD5-E07E-4950-AB58-F79752AA5D66}"/>
    <cellStyle name="Comma 2 2 3 7 2" xfId="4799" xr:uid="{817BF1EC-0486-4436-86C4-A0C5899E25A5}"/>
    <cellStyle name="Comma 2 2 3 7 3" xfId="6963" xr:uid="{91B7FA79-3B5B-4759-B304-C820F96EC4D5}"/>
    <cellStyle name="Comma 2 2 3 8" xfId="2919" xr:uid="{B8C10FA0-BEE7-4A39-B5A2-2A9E50153E0C}"/>
    <cellStyle name="Comma 2 2 3 8 2" xfId="5004" xr:uid="{11E5F1C2-BE5A-4A79-869D-2EFF2017C4BA}"/>
    <cellStyle name="Comma 2 2 3 8 3" xfId="7168" xr:uid="{13B7DEBD-0824-486B-9BC7-A08D51D251BF}"/>
    <cellStyle name="Comma 2 2 3 9" xfId="3146" xr:uid="{94BA783C-34C9-46D4-A77D-78FC77FA421D}"/>
    <cellStyle name="Comma 2 2 4" xfId="921" xr:uid="{EA95D9A7-F838-4A5D-B741-92373A5A533A}"/>
    <cellStyle name="Comma 2 2 4 10" xfId="6183" xr:uid="{05096434-B1F4-4FD9-AC9A-08AABDEF59DD}"/>
    <cellStyle name="Comma 2 2 4 2" xfId="1239" xr:uid="{CA6A9DE4-DFE0-47C0-8AFE-7D52C18D060A}"/>
    <cellStyle name="Comma 2 2 4 2 2" xfId="3612" xr:uid="{D02781AF-26FD-4C09-852D-3BE0A059044F}"/>
    <cellStyle name="Comma 2 2 4 2 3" xfId="5724" xr:uid="{291277C0-E83F-4BFB-B2D4-681A2E3A5B52}"/>
    <cellStyle name="Comma 2 2 4 3" xfId="1554" xr:uid="{141517D0-B6D4-4942-B79A-A239BCC4D96A}"/>
    <cellStyle name="Comma 2 2 4 3 2" xfId="3856" xr:uid="{3098D616-0FF7-4A44-9033-376CEF109D86}"/>
    <cellStyle name="Comma 2 2 4 3 3" xfId="5979" xr:uid="{090D2098-6D87-40A0-AE8E-69E71325DA19}"/>
    <cellStyle name="Comma 2 2 4 4" xfId="2065" xr:uid="{BEDF02FA-03C3-46B4-BEDB-6F13237B5408}"/>
    <cellStyle name="Comma 2 2 4 4 2" xfId="4164" xr:uid="{9DE09507-D916-457A-A230-CAFD0E0C6D08}"/>
    <cellStyle name="Comma 2 2 4 4 3" xfId="6328" xr:uid="{5833674C-4F34-4870-AE6F-468CBDF69FFE}"/>
    <cellStyle name="Comma 2 2 4 5" xfId="2375" xr:uid="{326DB410-6085-4E96-8950-13A69EB60C0B}"/>
    <cellStyle name="Comma 2 2 4 5 2" xfId="4472" xr:uid="{FCAE18CB-6CD5-4E91-80B7-A6D4547BB4CB}"/>
    <cellStyle name="Comma 2 2 4 5 3" xfId="6636" xr:uid="{3404138F-AC40-4C74-8D73-8240030F5010}"/>
    <cellStyle name="Comma 2 2 4 6" xfId="2637" xr:uid="{3AE5249D-BF46-4B2A-A7D8-02B92305A46E}"/>
    <cellStyle name="Comma 2 2 4 6 2" xfId="4730" xr:uid="{845C2348-D8BA-444B-93CF-8FB29629EC59}"/>
    <cellStyle name="Comma 2 2 4 6 3" xfId="6894" xr:uid="{76FF4F93-C177-494C-9342-014CA2617EFB}"/>
    <cellStyle name="Comma 2 2 4 7" xfId="2850" xr:uid="{1EA2F8DD-3599-4F77-BD05-1ED57A392CCE}"/>
    <cellStyle name="Comma 2 2 4 7 2" xfId="4935" xr:uid="{73964264-FF43-4E44-8892-74645CA507C8}"/>
    <cellStyle name="Comma 2 2 4 7 3" xfId="7099" xr:uid="{C84C5BAF-D4C5-43E6-B678-C6A023C1A393}"/>
    <cellStyle name="Comma 2 2 4 8" xfId="3361" xr:uid="{C88CF3DE-1208-46A3-A7A7-EEBECA0BD0F2}"/>
    <cellStyle name="Comma 2 2 4 9" xfId="5464" xr:uid="{E4BCF92D-EC67-4CD7-817D-EEF41CF8B14D}"/>
    <cellStyle name="Comma 2 2 5" xfId="810" xr:uid="{20865954-E7C3-4125-87E5-55BDA84F8351}"/>
    <cellStyle name="Comma 2 2 5 2" xfId="3258" xr:uid="{F5545668-1608-43E7-B52F-9DA7AE2F11D3}"/>
    <cellStyle name="Comma 2 2 5 3" xfId="5358" xr:uid="{91054AE2-6B2E-48EA-8F98-1BF78034E1B7}"/>
    <cellStyle name="Comma 2 2 6" xfId="1133" xr:uid="{ECC6130D-A879-404E-A3DB-C457D486A069}"/>
    <cellStyle name="Comma 2 2 6 2" xfId="3552" xr:uid="{BD9DCBF0-4A8F-4C76-A1A0-1B9B3B78B5D9}"/>
    <cellStyle name="Comma 2 2 6 3" xfId="5655" xr:uid="{56799E15-F74E-4919-8B86-56C691B3086F}"/>
    <cellStyle name="Comma 2 2 7" xfId="1444" xr:uid="{C3DFAB7B-AFD9-4E5E-8BED-B8487D410468}"/>
    <cellStyle name="Comma 2 2 7 2" xfId="3753" xr:uid="{126A63D8-3B3F-40E0-8F5F-F871D80C3E87}"/>
    <cellStyle name="Comma 2 2 7 3" xfId="5876" xr:uid="{FFF84606-1E8C-4ED8-9408-7391F2B4D274}"/>
    <cellStyle name="Comma 2 2 8" xfId="1962" xr:uid="{6DD7A28E-C27B-425E-8C87-7FD8F4366D9B}"/>
    <cellStyle name="Comma 2 2 8 2" xfId="4061" xr:uid="{68E9618C-9B01-4E74-A947-673F4FC70162}"/>
    <cellStyle name="Comma 2 2 8 3" xfId="6225" xr:uid="{01C15CF4-CEC7-4AD9-B4A2-692A28326910}"/>
    <cellStyle name="Comma 2 2 9" xfId="2272" xr:uid="{D2441443-C1FA-45ED-A970-4258A1F0608A}"/>
    <cellStyle name="Comma 2 2 9 2" xfId="4369" xr:uid="{0EAE7D4A-B6F9-4074-A582-1C7C3E28070F}"/>
    <cellStyle name="Comma 2 2 9 3" xfId="6533" xr:uid="{1EBB5D00-588F-46CD-B075-F7C0C8E914C0}"/>
    <cellStyle name="Comma 2 20" xfId="1949" xr:uid="{5C87FB89-95A0-464D-9621-8F08C010A1F2}"/>
    <cellStyle name="Comma 2 20 2" xfId="4051" xr:uid="{FF73E03C-FF5D-4EB0-AF5D-7F9AB151D29F}"/>
    <cellStyle name="Comma 2 20 3" xfId="6215" xr:uid="{0DFFE0B5-E28F-43F4-B625-2E4417AB5289}"/>
    <cellStyle name="Comma 2 21" xfId="2261" xr:uid="{45560138-F5EB-4850-8578-175262F124C9}"/>
    <cellStyle name="Comma 2 21 2" xfId="4359" xr:uid="{46D401A0-22CD-4629-8427-5A0089452404}"/>
    <cellStyle name="Comma 2 21 3" xfId="6523" xr:uid="{013646B4-E63D-4380-9528-B73E570E34D6}"/>
    <cellStyle name="Comma 2 22" xfId="2569" xr:uid="{6909D862-6CE3-4E0A-A516-377235072087}"/>
    <cellStyle name="Comma 2 22 2" xfId="4665" xr:uid="{056EA0DB-D433-4C6F-8113-A040BAB32F87}"/>
    <cellStyle name="Comma 2 22 3" xfId="6829" xr:uid="{B5D54019-67A0-473E-8F20-E65AFAA4440F}"/>
    <cellStyle name="Comma 2 23" xfId="2779" xr:uid="{6A6C4AA6-8E6E-4184-A9AD-A624013209E0}"/>
    <cellStyle name="Comma 2 23 2" xfId="4871" xr:uid="{58AC556D-DF01-42B7-AEB0-4EED5D9262C7}"/>
    <cellStyle name="Comma 2 23 3" xfId="7035" xr:uid="{8287B7C5-10C4-43C4-89DA-D594E122D624}"/>
    <cellStyle name="Comma 2 24" xfId="3016" xr:uid="{15192810-8317-4197-9C09-8417581D783F}"/>
    <cellStyle name="Comma 2 25" xfId="5084" xr:uid="{46619638-519B-4876-B7A0-C9D689C7E24A}"/>
    <cellStyle name="Comma 2 26" xfId="5092" xr:uid="{6798A55E-FD40-4767-A712-256AC74E4783}"/>
    <cellStyle name="Comma 2 27" xfId="7375" xr:uid="{D0D45BB2-84AD-4D5B-A821-5B3DDAE98BA1}"/>
    <cellStyle name="Comma 2 3" xfId="383" xr:uid="{6C72F2C1-A1D8-41B5-9F68-7E1400F14DC4}"/>
    <cellStyle name="Comma 2 3 10" xfId="2581" xr:uid="{2D519C31-E4AB-46F1-9527-18EAF7577C91}"/>
    <cellStyle name="Comma 2 3 10 2" xfId="4674" xr:uid="{4146B54A-7ED0-4E49-B141-F466BEAE2D49}"/>
    <cellStyle name="Comma 2 3 10 3" xfId="6838" xr:uid="{4B158D53-22D2-40FF-9663-017C811A5EF6}"/>
    <cellStyle name="Comma 2 3 11" xfId="2793" xr:uid="{09E28BA6-B47D-4C8C-A51F-3B8695AFAACE}"/>
    <cellStyle name="Comma 2 3 11 2" xfId="4879" xr:uid="{551B99A0-47C0-4C9F-9855-11E0107C1B4B}"/>
    <cellStyle name="Comma 2 3 11 3" xfId="7043" xr:uid="{10827BCE-0A1E-4E4C-B1D8-D092536590F0}"/>
    <cellStyle name="Comma 2 3 12" xfId="3029" xr:uid="{61C5260C-487A-44C4-8AB9-FFF29307ED75}"/>
    <cellStyle name="Comma 2 3 13" xfId="5109" xr:uid="{7EDBB309-8D7D-475A-9E7A-B36280D1EC1A}"/>
    <cellStyle name="Comma 2 3 14" xfId="5160" xr:uid="{7DEC571D-72B5-4DD8-8E34-D19488708F36}"/>
    <cellStyle name="Comma 2 3 2" xfId="599" xr:uid="{520DB5EC-C6CD-4557-A11B-4EA6382C2A2E}"/>
    <cellStyle name="Comma 2 3 2 10" xfId="2824" xr:uid="{041D0CBB-43D5-466B-8D43-56741D653C4B}"/>
    <cellStyle name="Comma 2 3 2 10 2" xfId="4909" xr:uid="{73C78C79-2E84-4961-A678-C7C0EA34FA30}"/>
    <cellStyle name="Comma 2 3 2 10 3" xfId="7073" xr:uid="{4829DBBC-773B-47DD-805D-C6E51B032E29}"/>
    <cellStyle name="Comma 2 3 2 11" xfId="3085" xr:uid="{B2E01CBF-2193-4ADF-9BA0-7D7DCB32A08E}"/>
    <cellStyle name="Comma 2 3 2 12" xfId="5182" xr:uid="{37E05004-A73F-4E8B-8FC0-00AE56FD1D74}"/>
    <cellStyle name="Comma 2 3 2 13" xfId="5678" xr:uid="{A3549A1E-D3D2-479E-AF22-7DD196B23C7C}"/>
    <cellStyle name="Comma 2 3 2 2" xfId="748" xr:uid="{E43259AC-60A7-491B-AF16-28DF7C7946C9}"/>
    <cellStyle name="Comma 2 3 2 2 10" xfId="5307" xr:uid="{FC57BDC3-5127-41EA-8A9E-24CD0F27B211}"/>
    <cellStyle name="Comma 2 3 2 2 11" xfId="6175" xr:uid="{2F304DF9-677E-4B81-A64C-E51DC7F15F39}"/>
    <cellStyle name="Comma 2 3 2 2 2" xfId="1060" xr:uid="{76DBFD93-C9F6-49BF-8C21-8F5DC5318604}"/>
    <cellStyle name="Comma 2 3 2 2 2 2" xfId="3500" xr:uid="{7724A760-24F3-43AF-90EE-A1A2970DCD0A}"/>
    <cellStyle name="Comma 2 3 2 2 2 3" xfId="5603" xr:uid="{D39130D8-BD44-443A-83A0-6FF7B5D1D943}"/>
    <cellStyle name="Comma 2 3 2 2 3" xfId="1378" xr:uid="{ADF65D42-814B-48D3-A1C4-D2772B4C1FEA}"/>
    <cellStyle name="Comma 2 3 2 2 3 2" xfId="3715" xr:uid="{145505A0-6FA3-4FAB-A0C0-7127D5A91B7A}"/>
    <cellStyle name="Comma 2 3 2 2 3 3" xfId="5833" xr:uid="{DFCB8AF1-7D2D-48F8-8C94-C9C706FB5107}"/>
    <cellStyle name="Comma 2 3 2 2 4" xfId="1693" xr:uid="{0D5621E5-8C3E-4B77-BE44-84192220DBA9}"/>
    <cellStyle name="Comma 2 3 2 2 4 2" xfId="3995" xr:uid="{49BFDCCD-809B-4258-AB6E-748783321FC5}"/>
    <cellStyle name="Comma 2 3 2 2 4 3" xfId="6118" xr:uid="{754AFA22-6C6F-4D0D-AEBB-DBDAD27ACF08}"/>
    <cellStyle name="Comma 2 3 2 2 5" xfId="2204" xr:uid="{F9005FC7-BD4D-466B-AB7C-D4CE6137248F}"/>
    <cellStyle name="Comma 2 3 2 2 5 2" xfId="4303" xr:uid="{2BDB33BE-0E28-409B-91E6-6C4CB9266F0E}"/>
    <cellStyle name="Comma 2 3 2 2 5 3" xfId="6467" xr:uid="{7F3D32D4-D49D-406C-B263-D13843DB61FB}"/>
    <cellStyle name="Comma 2 3 2 2 6" xfId="2514" xr:uid="{DFEE23C3-485B-4D21-B308-9AAE032408AB}"/>
    <cellStyle name="Comma 2 3 2 2 6 2" xfId="4611" xr:uid="{2ADB6269-6700-415E-9B4F-735C3C4B5B4D}"/>
    <cellStyle name="Comma 2 3 2 2 6 3" xfId="6775" xr:uid="{D678076B-1C1B-4F99-9627-7949180D247B}"/>
    <cellStyle name="Comma 2 3 2 2 7" xfId="2740" xr:uid="{CE6E86FE-E51B-4B49-A60E-E68BD78CD5BC}"/>
    <cellStyle name="Comma 2 3 2 2 7 2" xfId="4833" xr:uid="{610179A9-B985-4DD9-85E9-9EE979AD1663}"/>
    <cellStyle name="Comma 2 3 2 2 7 3" xfId="6997" xr:uid="{37234667-BBBA-4046-ADB8-27E3F16F4D10}"/>
    <cellStyle name="Comma 2 3 2 2 8" xfId="2953" xr:uid="{38D51BC3-D8AF-42BF-A067-45EAC0F076F2}"/>
    <cellStyle name="Comma 2 3 2 2 8 2" xfId="5038" xr:uid="{39953621-5E02-4F20-A4CC-0B61BB9BDFC5}"/>
    <cellStyle name="Comma 2 3 2 2 8 3" xfId="7202" xr:uid="{431868E9-3326-49E4-9660-20B95DD1B1F8}"/>
    <cellStyle name="Comma 2 3 2 2 9" xfId="3207" xr:uid="{A5A70E9C-EC71-431E-8FCB-B9DAAD02C1D8}"/>
    <cellStyle name="Comma 2 3 2 3" xfId="957" xr:uid="{50162D4A-2776-426B-B1BC-BE11C336C624}"/>
    <cellStyle name="Comma 2 3 2 3 10" xfId="6201" xr:uid="{D169B612-2423-4B8A-8C98-F28564B0035C}"/>
    <cellStyle name="Comma 2 3 2 3 2" xfId="1275" xr:uid="{752400B5-74E6-4D40-8F1E-A78DBCE97E98}"/>
    <cellStyle name="Comma 2 3 2 3 2 2" xfId="3648" xr:uid="{A1C4D061-E438-42DD-993F-771EFEFD8881}"/>
    <cellStyle name="Comma 2 3 2 3 2 3" xfId="5760" xr:uid="{BD8B2665-E1F2-4B43-9727-F671FD566494}"/>
    <cellStyle name="Comma 2 3 2 3 3" xfId="1590" xr:uid="{24C4F4D2-56B0-44DF-87E4-ACDBDDA6063F}"/>
    <cellStyle name="Comma 2 3 2 3 3 2" xfId="3892" xr:uid="{FD2BE6B3-BD2B-4712-B6C8-06B89D36D852}"/>
    <cellStyle name="Comma 2 3 2 3 3 3" xfId="6015" xr:uid="{D4E4B46E-5FC2-4074-839B-758575A08B2F}"/>
    <cellStyle name="Comma 2 3 2 3 4" xfId="2101" xr:uid="{044CC98E-11E1-467E-AFE8-3E9C3C11CC87}"/>
    <cellStyle name="Comma 2 3 2 3 4 2" xfId="4200" xr:uid="{B7C4E959-BE53-4C4C-AA5B-A582EA8B83D6}"/>
    <cellStyle name="Comma 2 3 2 3 4 3" xfId="6364" xr:uid="{AABA0052-25EC-4FAE-BA6A-137917AC17AD}"/>
    <cellStyle name="Comma 2 3 2 3 5" xfId="2411" xr:uid="{DB3AB07C-A4FD-49ED-859E-5546A061F8E8}"/>
    <cellStyle name="Comma 2 3 2 3 5 2" xfId="4508" xr:uid="{4EF81ED9-B33F-4302-AC65-3D9B9C334605}"/>
    <cellStyle name="Comma 2 3 2 3 5 3" xfId="6672" xr:uid="{C0DE8011-B1B2-4915-8D1B-F19AB69F0C3D}"/>
    <cellStyle name="Comma 2 3 2 3 6" xfId="2673" xr:uid="{38483257-9FFA-4804-8E64-CC3636515E98}"/>
    <cellStyle name="Comma 2 3 2 3 6 2" xfId="4766" xr:uid="{58DEF684-CF29-498A-9675-E7E4580AB2DC}"/>
    <cellStyle name="Comma 2 3 2 3 6 3" xfId="6930" xr:uid="{CEEC2BC2-D368-41A1-8080-AFDFBE33433F}"/>
    <cellStyle name="Comma 2 3 2 3 7" xfId="2886" xr:uid="{A0D02143-4952-4629-849A-DF4C0002151C}"/>
    <cellStyle name="Comma 2 3 2 3 7 2" xfId="4971" xr:uid="{7F8B3933-A792-47A8-B32A-BD0BCBC1EF55}"/>
    <cellStyle name="Comma 2 3 2 3 7 3" xfId="7135" xr:uid="{EC9EBF13-693C-4EFD-AC07-050E8423EF8A}"/>
    <cellStyle name="Comma 2 3 2 3 8" xfId="3397" xr:uid="{220F6CC8-B0EC-436E-976B-084B02D7DAAE}"/>
    <cellStyle name="Comma 2 3 2 3 9" xfId="5500" xr:uid="{5A47418B-C919-4BF4-926A-786AC371B39C}"/>
    <cellStyle name="Comma 2 3 2 4" xfId="871" xr:uid="{B6188DB7-15E3-47E7-A469-1F0C42ECE766}"/>
    <cellStyle name="Comma 2 3 2 4 2" xfId="3319" xr:uid="{F9FE1DE2-70A1-45F8-84AC-DAEDC837E5FC}"/>
    <cellStyle name="Comma 2 3 2 4 3" xfId="5419" xr:uid="{B75A07F2-9B62-42B9-88A4-F06A984E2445}"/>
    <cellStyle name="Comma 2 3 2 5" xfId="1197" xr:uid="{2CD1FAE3-3989-4B64-AB64-3B2645C78296}"/>
    <cellStyle name="Comma 2 3 2 5 2" xfId="3586" xr:uid="{AF3E0D43-E578-4E36-8C2C-BC4D26039851}"/>
    <cellStyle name="Comma 2 3 2 5 3" xfId="5694" xr:uid="{2F990444-CA80-4DD6-8E03-4EAA1A1D8962}"/>
    <cellStyle name="Comma 2 3 2 6" xfId="1510" xr:uid="{0FBC803F-C615-4E13-8C50-FF5B371A6FD0}"/>
    <cellStyle name="Comma 2 3 2 6 2" xfId="3814" xr:uid="{46A2707C-2D75-4448-AC5D-7194AEA8993C}"/>
    <cellStyle name="Comma 2 3 2 6 3" xfId="5937" xr:uid="{359BCC25-619B-4838-AD05-CAD36844C9E8}"/>
    <cellStyle name="Comma 2 3 2 7" xfId="2023" xr:uid="{EB56895D-2FB9-49E0-833F-A50BA451956B}"/>
    <cellStyle name="Comma 2 3 2 7 2" xfId="4122" xr:uid="{17C7B8D9-A00B-48EF-9744-A22F19A8260E}"/>
    <cellStyle name="Comma 2 3 2 7 3" xfId="6286" xr:uid="{D4564F0B-86CD-4D24-AC24-074891241280}"/>
    <cellStyle name="Comma 2 3 2 8" xfId="2333" xr:uid="{3582AEF5-4823-427A-BE5C-48B1706E15CB}"/>
    <cellStyle name="Comma 2 3 2 8 2" xfId="4430" xr:uid="{417A8DD1-61EF-4DDF-B123-75FD3B176430}"/>
    <cellStyle name="Comma 2 3 2 8 3" xfId="6594" xr:uid="{E844D6D9-EF4C-48B2-878B-DD72654FDEFD}"/>
    <cellStyle name="Comma 2 3 2 9" xfId="2611" xr:uid="{9E8A460E-120A-471A-B857-990DF151EDEE}"/>
    <cellStyle name="Comma 2 3 2 9 2" xfId="4704" xr:uid="{0963BD3E-AFCD-472A-92E9-E34E12B8E4F7}"/>
    <cellStyle name="Comma 2 3 2 9 3" xfId="6868" xr:uid="{65A575F1-6F30-4C55-8B58-93EC4D430B39}"/>
    <cellStyle name="Comma 2 3 3" xfId="688" xr:uid="{251951BC-00D7-4B33-9EF5-7E72EA6002AF}"/>
    <cellStyle name="Comma 2 3 3 10" xfId="5252" xr:uid="{078BB9E1-BE85-4208-AA2A-F2EE11620C81}"/>
    <cellStyle name="Comma 2 3 3 11" xfId="6190" xr:uid="{3516856D-3B24-4824-91B2-531C84927224}"/>
    <cellStyle name="Comma 2 3 3 2" xfId="1006" xr:uid="{021AF352-E94B-4406-9BE6-E62EA1F929A3}"/>
    <cellStyle name="Comma 2 3 3 2 2" xfId="3446" xr:uid="{FAA99B5F-07CE-4EDA-93E4-92F1A67D4827}"/>
    <cellStyle name="Comma 2 3 3 2 3" xfId="5549" xr:uid="{39B9BD8C-2346-4318-8BB4-3DE04DDCA320}"/>
    <cellStyle name="Comma 2 3 3 3" xfId="1324" xr:uid="{3B218093-74BA-4079-9B30-81DCDA33F24F}"/>
    <cellStyle name="Comma 2 3 3 3 2" xfId="3685" xr:uid="{AE873AE6-ABE5-4249-B414-4AC2FC1F5049}"/>
    <cellStyle name="Comma 2 3 3 3 3" xfId="5798" xr:uid="{56FD66BE-6484-42A1-866E-61998F7C391D}"/>
    <cellStyle name="Comma 2 3 3 4" xfId="1639" xr:uid="{EE37B8E3-78E3-4C4B-BE01-39FF2F8F925E}"/>
    <cellStyle name="Comma 2 3 3 4 2" xfId="3941" xr:uid="{86E67134-1308-49BE-8DFF-F197E4489FDE}"/>
    <cellStyle name="Comma 2 3 3 4 3" xfId="6064" xr:uid="{D896422B-F254-4DB2-97C2-A75F2CC6B63D}"/>
    <cellStyle name="Comma 2 3 3 5" xfId="2150" xr:uid="{81183E8C-F51D-4F23-B543-67F2C96AF260}"/>
    <cellStyle name="Comma 2 3 3 5 2" xfId="4249" xr:uid="{0AB2D4B3-22D8-4A63-BF22-733A226B4B77}"/>
    <cellStyle name="Comma 2 3 3 5 3" xfId="6413" xr:uid="{5439DB65-9B4F-4361-8D64-14C0841BC04E}"/>
    <cellStyle name="Comma 2 3 3 6" xfId="2460" xr:uid="{86F0EBE8-E9C6-49EA-86FB-D0F0B9A56EBA}"/>
    <cellStyle name="Comma 2 3 3 6 2" xfId="4557" xr:uid="{A5C1306B-A03E-42C9-BE9E-2C81B625959B}"/>
    <cellStyle name="Comma 2 3 3 6 3" xfId="6721" xr:uid="{9D92BE2C-EA51-4D7B-BD18-AA1DABA84AB6}"/>
    <cellStyle name="Comma 2 3 3 7" xfId="2710" xr:uid="{6542498C-93C5-41BF-8817-FDD1D28B04DF}"/>
    <cellStyle name="Comma 2 3 3 7 2" xfId="4803" xr:uid="{791531A0-9BE4-4C2D-A228-77F2994FD5EF}"/>
    <cellStyle name="Comma 2 3 3 7 3" xfId="6967" xr:uid="{FC1FEF71-BB82-44DB-ADD8-8D345A69915E}"/>
    <cellStyle name="Comma 2 3 3 8" xfId="2923" xr:uid="{EA924FFB-8173-4496-B2F2-3041E83E4F36}"/>
    <cellStyle name="Comma 2 3 3 8 2" xfId="5008" xr:uid="{AC611811-E2E7-46D9-8EC5-5A90EA4B5923}"/>
    <cellStyle name="Comma 2 3 3 8 3" xfId="7172" xr:uid="{AA669D0D-ECD5-4BFE-AA48-9A427BDB9203}"/>
    <cellStyle name="Comma 2 3 3 9" xfId="3153" xr:uid="{48F10B4E-365B-4AAF-A008-DE2F2F588306}"/>
    <cellStyle name="Comma 2 3 4" xfId="925" xr:uid="{B38E4A05-C639-40DB-ABEE-E9D8C162A66C}"/>
    <cellStyle name="Comma 2 3 4 10" xfId="5104" xr:uid="{20CEA97E-0F1B-494A-990B-164598D08C1E}"/>
    <cellStyle name="Comma 2 3 4 2" xfId="1243" xr:uid="{F4268468-37FB-49C9-8153-6921135CFFBA}"/>
    <cellStyle name="Comma 2 3 4 2 2" xfId="3616" xr:uid="{3A7A5824-A4E3-4073-B500-4E72C396AFA1}"/>
    <cellStyle name="Comma 2 3 4 2 3" xfId="5728" xr:uid="{F0F7FF9F-A2A9-4C87-B0AA-561065761237}"/>
    <cellStyle name="Comma 2 3 4 3" xfId="1558" xr:uid="{CAEB3874-5E35-4C7B-AEFB-AA83AFBA20C3}"/>
    <cellStyle name="Comma 2 3 4 3 2" xfId="3860" xr:uid="{89B63458-296C-425D-91FB-5E33F3255523}"/>
    <cellStyle name="Comma 2 3 4 3 3" xfId="5983" xr:uid="{7ACF9AE2-F306-4C76-9B22-64AEF7C6D1E4}"/>
    <cellStyle name="Comma 2 3 4 4" xfId="2069" xr:uid="{F1FD02C1-FA1C-484F-8D0E-9932323B7518}"/>
    <cellStyle name="Comma 2 3 4 4 2" xfId="4168" xr:uid="{7839EA41-1F0C-43CD-B3BD-1C5BA807EAEA}"/>
    <cellStyle name="Comma 2 3 4 4 3" xfId="6332" xr:uid="{504BFD17-28BB-4A14-9C09-8EAB58F8A360}"/>
    <cellStyle name="Comma 2 3 4 5" xfId="2379" xr:uid="{6F5373B7-ED76-4F07-80FC-7EF78ACFE418}"/>
    <cellStyle name="Comma 2 3 4 5 2" xfId="4476" xr:uid="{B7CB946B-5D16-4D0F-818C-20ED5B8D9926}"/>
    <cellStyle name="Comma 2 3 4 5 3" xfId="6640" xr:uid="{EA875766-4103-4023-9F66-720E51807075}"/>
    <cellStyle name="Comma 2 3 4 6" xfId="2641" xr:uid="{3B27A3D5-7EC5-4CBC-AAC0-8FAA76ED5C35}"/>
    <cellStyle name="Comma 2 3 4 6 2" xfId="4734" xr:uid="{5EF295DB-AC50-4622-9147-15BB694384C5}"/>
    <cellStyle name="Comma 2 3 4 6 3" xfId="6898" xr:uid="{1D70E64B-4D6B-4836-9958-4134026D6581}"/>
    <cellStyle name="Comma 2 3 4 7" xfId="2854" xr:uid="{CCFB3FFE-0097-48B5-B8CB-B1988EF0A6CC}"/>
    <cellStyle name="Comma 2 3 4 7 2" xfId="4939" xr:uid="{0174D223-0686-4754-A453-F45069D5C952}"/>
    <cellStyle name="Comma 2 3 4 7 3" xfId="7103" xr:uid="{CE1542A2-E58D-45BE-8928-66AF6EEAA1B8}"/>
    <cellStyle name="Comma 2 3 4 8" xfId="3365" xr:uid="{DC7242FC-0107-4A3E-8C35-6DE75113D0A3}"/>
    <cellStyle name="Comma 2 3 4 9" xfId="5468" xr:uid="{9B7D46B9-A0FE-4B0C-92BA-626512D252EC}"/>
    <cellStyle name="Comma 2 3 5" xfId="817" xr:uid="{7AE792CE-7503-4041-9C6C-F26C709357F7}"/>
    <cellStyle name="Comma 2 3 5 2" xfId="3265" xr:uid="{AB0744D6-2B4F-4527-B0F1-09420FB08F2C}"/>
    <cellStyle name="Comma 2 3 5 3" xfId="5365" xr:uid="{7931DF3B-6536-428F-9B2D-E5E01336E2D1}"/>
    <cellStyle name="Comma 2 3 6" xfId="1141" xr:uid="{A86EDB18-DE40-48BA-B4EF-12C77C208400}"/>
    <cellStyle name="Comma 2 3 6 2" xfId="3556" xr:uid="{326872C4-1D6B-49EF-8BCA-9E430739B5A7}"/>
    <cellStyle name="Comma 2 3 6 3" xfId="5659" xr:uid="{5E8464BB-E80C-4219-B8BA-E43BFD78D3EC}"/>
    <cellStyle name="Comma 2 3 7" xfId="1454" xr:uid="{9E7B40E6-317C-4520-9340-3C605670C709}"/>
    <cellStyle name="Comma 2 3 7 2" xfId="3760" xr:uid="{95F0E072-FEE5-460C-8EE4-E3C832F7DF77}"/>
    <cellStyle name="Comma 2 3 7 3" xfId="5883" xr:uid="{CD4A6B04-071F-429B-93E6-DAEA5547014E}"/>
    <cellStyle name="Comma 2 3 8" xfId="1969" xr:uid="{097B7105-D5A7-4302-920B-53CA57A89F4B}"/>
    <cellStyle name="Comma 2 3 8 2" xfId="4068" xr:uid="{8894D18A-8E8D-41A3-84E6-E6685F6A3C50}"/>
    <cellStyle name="Comma 2 3 8 3" xfId="6232" xr:uid="{38C914B2-7C38-442F-B440-60B8B82BD477}"/>
    <cellStyle name="Comma 2 3 9" xfId="2279" xr:uid="{75B86208-E079-48A1-8102-2DEBA5B2A74A}"/>
    <cellStyle name="Comma 2 3 9 2" xfId="4376" xr:uid="{D5A181B5-A4E8-4E0F-BF6A-65B37AF7470D}"/>
    <cellStyle name="Comma 2 3 9 3" xfId="6540" xr:uid="{9AC6969D-1FCB-42D8-B4F4-C97D348179CD}"/>
    <cellStyle name="Comma 2 4" xfId="392" xr:uid="{637FDB4E-1312-4C06-8285-6502B5C5475F}"/>
    <cellStyle name="Comma 2 4 10" xfId="5116" xr:uid="{E78A9EC0-00D8-42A3-9BD3-AD008B0C4CB1}"/>
    <cellStyle name="Comma 2 4 2" xfId="606" xr:uid="{31F65F07-47FE-46F5-A955-8FFB4702AF4D}"/>
    <cellStyle name="Comma 2 4 2 2" xfId="755" xr:uid="{478AA00F-DC11-4C6E-B9FB-ABF134DCE1FB}"/>
    <cellStyle name="Comma 2 4 2 2 2" xfId="1067" xr:uid="{348056CE-5F7A-4691-965A-3116D1EB1007}"/>
    <cellStyle name="Comma 2 4 2 2 2 2" xfId="3507" xr:uid="{62AF6796-A874-4C38-971D-EB108ACDA68B}"/>
    <cellStyle name="Comma 2 4 2 2 2 3" xfId="5610" xr:uid="{0166B3E9-8172-4299-8EDB-EC1D3DE4AB39}"/>
    <cellStyle name="Comma 2 4 2 2 3" xfId="1385" xr:uid="{A250FB30-652B-463C-9DFF-8775582DC028}"/>
    <cellStyle name="Comma 2 4 2 2 4" xfId="1700" xr:uid="{B019B0B4-9B46-47F1-9F75-52201B59D2AD}"/>
    <cellStyle name="Comma 2 4 2 2 4 2" xfId="4002" xr:uid="{6DB99629-33C3-4F86-AAC7-AD5BCC6C521E}"/>
    <cellStyle name="Comma 2 4 2 2 4 3" xfId="6125" xr:uid="{2A47BD92-24D2-4951-AD89-2B6F7EDFBAD0}"/>
    <cellStyle name="Comma 2 4 2 2 5" xfId="2211" xr:uid="{AAB87E9F-4F56-45CD-AE78-0EBC26DDC791}"/>
    <cellStyle name="Comma 2 4 2 2 5 2" xfId="4310" xr:uid="{FE8A4C17-BF6C-4D88-8A43-270E2C546226}"/>
    <cellStyle name="Comma 2 4 2 2 5 3" xfId="6474" xr:uid="{D672B33B-8341-45DA-BBE4-81A72273136C}"/>
    <cellStyle name="Comma 2 4 2 2 6" xfId="2521" xr:uid="{F7FAD0C1-7D1E-4B6B-8442-3E8131E23397}"/>
    <cellStyle name="Comma 2 4 2 2 6 2" xfId="4618" xr:uid="{70DD0B75-FA2D-4E38-9871-56BD882469B2}"/>
    <cellStyle name="Comma 2 4 2 2 6 3" xfId="6782" xr:uid="{78F33EAE-F89E-4EAD-A6D1-3E7510AB0455}"/>
    <cellStyle name="Comma 2 4 2 2 7" xfId="3214" xr:uid="{CCBD83E4-0039-4626-8882-1FDD662DC001}"/>
    <cellStyle name="Comma 2 4 2 2 8" xfId="5314" xr:uid="{DC6F6DBA-BE37-4EF7-AA55-601C01353D8A}"/>
    <cellStyle name="Comma 2 4 2 3" xfId="878" xr:uid="{0D4FACD0-BF85-4299-83C4-8398546FCE53}"/>
    <cellStyle name="Comma 2 4 2 3 2" xfId="3326" xr:uid="{192E7931-4C5C-424D-87AF-F2464C8D87D4}"/>
    <cellStyle name="Comma 2 4 2 3 3" xfId="5426" xr:uid="{2EF5D15B-B6E6-48F5-864F-8A15AB5EA4AB}"/>
    <cellStyle name="Comma 2 4 2 4" xfId="1204" xr:uid="{84BB00A3-055B-4122-AA23-945D7E000A16}"/>
    <cellStyle name="Comma 2 4 2 5" xfId="1517" xr:uid="{0C096CF2-4D22-4917-9F19-0EF94F05AD0D}"/>
    <cellStyle name="Comma 2 4 2 5 2" xfId="3821" xr:uid="{C082B56A-007C-4300-8B42-9AFB13B14737}"/>
    <cellStyle name="Comma 2 4 2 5 3" xfId="5944" xr:uid="{E59DD154-9AAB-4DFE-9530-9953E019CA88}"/>
    <cellStyle name="Comma 2 4 2 6" xfId="2030" xr:uid="{521DBE7D-AC5D-46BB-96A0-24258D08142C}"/>
    <cellStyle name="Comma 2 4 2 6 2" xfId="4129" xr:uid="{C83E8A32-189F-4372-8D09-8BE50BE84687}"/>
    <cellStyle name="Comma 2 4 2 6 3" xfId="6293" xr:uid="{F9AD3405-E0FB-404B-845F-3406B5AE9574}"/>
    <cellStyle name="Comma 2 4 2 7" xfId="2340" xr:uid="{76D34154-84E9-4248-8F4B-A6298E261CF2}"/>
    <cellStyle name="Comma 2 4 2 7 2" xfId="4437" xr:uid="{774A763F-8E89-4B8B-BDAC-756EC353B728}"/>
    <cellStyle name="Comma 2 4 2 7 3" xfId="6601" xr:uid="{B2912400-B729-4509-8135-533C6893D854}"/>
    <cellStyle name="Comma 2 4 2 8" xfId="3092" xr:uid="{AF6CBB1D-157B-4EA9-9BE1-29694CBEF114}"/>
    <cellStyle name="Comma 2 4 2 9" xfId="5189" xr:uid="{09C5C119-A6A3-430F-AEB6-EB6D38EE398E}"/>
    <cellStyle name="Comma 2 4 3" xfId="695" xr:uid="{E21FBE88-4935-4E75-9026-DD8C452651A7}"/>
    <cellStyle name="Comma 2 4 3 2" xfId="1013" xr:uid="{C5BB989F-7D5F-4ED3-ACED-847EE5561C7E}"/>
    <cellStyle name="Comma 2 4 3 2 2" xfId="3453" xr:uid="{3969FC61-C422-4D25-9F27-723FDAC00A01}"/>
    <cellStyle name="Comma 2 4 3 2 3" xfId="5556" xr:uid="{A2C20E79-F31A-4941-8855-368B29F70C34}"/>
    <cellStyle name="Comma 2 4 3 3" xfId="1331" xr:uid="{B41C5E6D-C381-460D-BEEA-2D4F03FB5DA5}"/>
    <cellStyle name="Comma 2 4 3 4" xfId="1646" xr:uid="{943D5936-1701-4F6F-8E0F-B4B7831C8763}"/>
    <cellStyle name="Comma 2 4 3 4 2" xfId="3948" xr:uid="{A1A294DF-2F20-4323-A5FA-5439177C8344}"/>
    <cellStyle name="Comma 2 4 3 4 3" xfId="6071" xr:uid="{38768EB2-7F1E-4448-B304-25CDBDF1E285}"/>
    <cellStyle name="Comma 2 4 3 5" xfId="2157" xr:uid="{41F7A5F2-9F06-4F44-A274-A33B0A85F6B5}"/>
    <cellStyle name="Comma 2 4 3 5 2" xfId="4256" xr:uid="{311730C3-7E20-4203-B025-45E28BE777F1}"/>
    <cellStyle name="Comma 2 4 3 5 3" xfId="6420" xr:uid="{A5D79F87-2B7C-4434-81F2-EC9F7D9F9A92}"/>
    <cellStyle name="Comma 2 4 3 6" xfId="2467" xr:uid="{8A3BB3FD-4B23-432C-BA7E-0D203A1D33F2}"/>
    <cellStyle name="Comma 2 4 3 6 2" xfId="4564" xr:uid="{335560B7-85B9-4014-B5A6-6AA144EF9A07}"/>
    <cellStyle name="Comma 2 4 3 6 3" xfId="6728" xr:uid="{82365310-65CA-4F26-9736-201F6ABE5C6A}"/>
    <cellStyle name="Comma 2 4 3 7" xfId="3160" xr:uid="{F80CFFE1-D9A9-4388-AC0D-97C20AAA511B}"/>
    <cellStyle name="Comma 2 4 3 8" xfId="5259" xr:uid="{6CB943BC-501A-4DCF-A286-B02CA788CBBB}"/>
    <cellStyle name="Comma 2 4 4" xfId="824" xr:uid="{CB52A74E-6FA2-4E7C-AE79-FFB0E7F1D148}"/>
    <cellStyle name="Comma 2 4 4 2" xfId="3272" xr:uid="{A3E24B25-E669-4D10-A099-6A5DF2DE4AA6}"/>
    <cellStyle name="Comma 2 4 4 3" xfId="5372" xr:uid="{B61BD0B1-4136-4519-B6D4-77435DE0D278}"/>
    <cellStyle name="Comma 2 4 5" xfId="1148" xr:uid="{6EF241D0-E4EC-41B0-887A-18C0DF48B9E9}"/>
    <cellStyle name="Comma 2 4 6" xfId="1461" xr:uid="{F85937FF-3570-4CC2-8AFA-338E340B180D}"/>
    <cellStyle name="Comma 2 4 6 2" xfId="3767" xr:uid="{72B9373F-04D2-4522-AB10-D96B60780B5E}"/>
    <cellStyle name="Comma 2 4 6 3" xfId="5890" xr:uid="{8819666B-9A45-4F74-9B39-2F7F643705DE}"/>
    <cellStyle name="Comma 2 4 7" xfId="1976" xr:uid="{5745EE8B-72C4-489F-B3EF-63E432D1FBBC}"/>
    <cellStyle name="Comma 2 4 7 2" xfId="4075" xr:uid="{167A44AF-2BFE-4920-8AF5-2CFF1FD354A0}"/>
    <cellStyle name="Comma 2 4 7 3" xfId="6239" xr:uid="{A43E0FD1-606D-491C-A85C-0B038FD0B320}"/>
    <cellStyle name="Comma 2 4 8" xfId="2286" xr:uid="{B3BE4BEF-07DB-49B1-90C3-9424A0CB5B3F}"/>
    <cellStyle name="Comma 2 4 8 2" xfId="4383" xr:uid="{4CE0A037-47F0-4008-8906-5750623DB348}"/>
    <cellStyle name="Comma 2 4 8 3" xfId="6547" xr:uid="{1B31A810-7044-42FB-9D8B-AA8B7CD2BA7C}"/>
    <cellStyle name="Comma 2 4 9" xfId="3036" xr:uid="{97BCC5BA-24CB-46F8-94C8-17C322E76F2D}"/>
    <cellStyle name="Comma 2 5" xfId="396" xr:uid="{BAD579D9-21A9-44C2-8646-DAD990DD8BEB}"/>
    <cellStyle name="Comma 2 5 10" xfId="2587" xr:uid="{1E308AFC-C2D5-4FA0-A4D6-9C5CE91854B5}"/>
    <cellStyle name="Comma 2 5 10 2" xfId="4680" xr:uid="{694F204A-94AA-49A6-A9A2-D573481C7EB5}"/>
    <cellStyle name="Comma 2 5 10 3" xfId="6844" xr:uid="{411C72C7-3E23-41F9-9132-6BC2C11CE095}"/>
    <cellStyle name="Comma 2 5 11" xfId="2799" xr:uid="{52C047EF-EB93-468D-86D5-0BAA6513CE38}"/>
    <cellStyle name="Comma 2 5 11 2" xfId="4885" xr:uid="{BA43B9C1-1807-48D5-834B-6C96E444DDD9}"/>
    <cellStyle name="Comma 2 5 11 3" xfId="7049" xr:uid="{AD79B861-015A-40B0-BA52-56C12A77F995}"/>
    <cellStyle name="Comma 2 5 12" xfId="3039" xr:uid="{8261FCF4-D644-4E1E-9FDD-A4704EE962D8}"/>
    <cellStyle name="Comma 2 5 13" xfId="5119" xr:uid="{1FBA0B1A-0765-4383-9F09-786E93ADD10A}"/>
    <cellStyle name="Comma 2 5 14" xfId="6187" xr:uid="{AFC4E4B4-CFEC-42EF-872C-1ED176A0D40C}"/>
    <cellStyle name="Comma 2 5 2" xfId="609" xr:uid="{F6C0E925-FF5E-4752-B225-E97B6D635127}"/>
    <cellStyle name="Comma 2 5 2 10" xfId="2830" xr:uid="{B65A1AA0-2954-4838-A57C-8218F6618600}"/>
    <cellStyle name="Comma 2 5 2 10 2" xfId="4915" xr:uid="{F87C7F5D-FD42-4E5C-BE99-A903ABE5EDDC}"/>
    <cellStyle name="Comma 2 5 2 10 3" xfId="7079" xr:uid="{D3715743-5495-4DC5-8C17-7E6DEEA6AFA2}"/>
    <cellStyle name="Comma 2 5 2 11" xfId="3095" xr:uid="{9D6A4FC9-3B75-4635-82EC-6C5A476945B9}"/>
    <cellStyle name="Comma 2 5 2 12" xfId="5192" xr:uid="{6BAFFE53-758E-448D-B11C-BE62F02BD462}"/>
    <cellStyle name="Comma 2 5 2 13" xfId="5700" xr:uid="{524F565B-3C6A-4142-8DD1-E5B29CD301E0}"/>
    <cellStyle name="Comma 2 5 2 2" xfId="758" xr:uid="{A212574A-0E3F-483A-9200-F55FBBA3EDCD}"/>
    <cellStyle name="Comma 2 5 2 2 10" xfId="5317" xr:uid="{3522C95C-AC80-4C40-819D-42767FB6C4C2}"/>
    <cellStyle name="Comma 2 5 2 2 11" xfId="5096" xr:uid="{3BAEBB48-A72A-47E2-A4B1-71EA8FE94C1E}"/>
    <cellStyle name="Comma 2 5 2 2 2" xfId="1070" xr:uid="{4D78544C-7FBE-487E-8067-BB4F841A7AB3}"/>
    <cellStyle name="Comma 2 5 2 2 2 2" xfId="3510" xr:uid="{72E67DCF-E4AD-4F62-91E2-FFD9B32D195B}"/>
    <cellStyle name="Comma 2 5 2 2 2 3" xfId="5613" xr:uid="{031013F4-1CC2-49BF-91CA-D900EFDEDD87}"/>
    <cellStyle name="Comma 2 5 2 2 3" xfId="1388" xr:uid="{4DC3EB8A-395D-42BF-9443-A6C6ECD28A92}"/>
    <cellStyle name="Comma 2 5 2 2 3 2" xfId="3721" xr:uid="{1D507570-8380-4B3C-AFB9-CA1ADC990C5B}"/>
    <cellStyle name="Comma 2 5 2 2 3 3" xfId="5839" xr:uid="{6FAAAC39-D15A-4D54-A8B0-BF80E9EDE6A2}"/>
    <cellStyle name="Comma 2 5 2 2 4" xfId="1703" xr:uid="{B198A865-B646-4925-BFA9-3993D02B8B96}"/>
    <cellStyle name="Comma 2 5 2 2 4 2" xfId="4005" xr:uid="{156B5ABD-D0A2-4C33-99BE-B76105AA576C}"/>
    <cellStyle name="Comma 2 5 2 2 4 3" xfId="6128" xr:uid="{6F346B67-777B-4B92-9081-2632522F79BC}"/>
    <cellStyle name="Comma 2 5 2 2 5" xfId="2214" xr:uid="{EE8A6420-0B71-4BA3-B48B-FD6E36EF747C}"/>
    <cellStyle name="Comma 2 5 2 2 5 2" xfId="4313" xr:uid="{FF6E6F7D-F6F0-4F80-AA18-4B6F479722E5}"/>
    <cellStyle name="Comma 2 5 2 2 5 3" xfId="6477" xr:uid="{742B9410-D680-4C7D-B03B-D55A3B2EF624}"/>
    <cellStyle name="Comma 2 5 2 2 6" xfId="2524" xr:uid="{9717F1ED-2CDB-411C-86E3-59228EC39405}"/>
    <cellStyle name="Comma 2 5 2 2 6 2" xfId="4621" xr:uid="{B1BBC7C8-62F3-4406-882B-31E5EE69E7E2}"/>
    <cellStyle name="Comma 2 5 2 2 6 3" xfId="6785" xr:uid="{F0CFFB77-A56F-4FDC-A40D-0F5F405E2695}"/>
    <cellStyle name="Comma 2 5 2 2 7" xfId="2746" xr:uid="{364FE2F4-4FB7-49C9-A632-BCC2A018541F}"/>
    <cellStyle name="Comma 2 5 2 2 7 2" xfId="4839" xr:uid="{8541D366-9598-4722-B4F8-041DC584F453}"/>
    <cellStyle name="Comma 2 5 2 2 7 3" xfId="7003" xr:uid="{9C97B09E-3F2F-4EBC-B243-82F1AFBE1BD9}"/>
    <cellStyle name="Comma 2 5 2 2 8" xfId="2959" xr:uid="{D9ED1910-6DA7-4E85-AB6E-66E45735FAED}"/>
    <cellStyle name="Comma 2 5 2 2 8 2" xfId="5044" xr:uid="{60588DBB-BE79-47AD-B5C7-A603F4AB0D96}"/>
    <cellStyle name="Comma 2 5 2 2 8 3" xfId="7208" xr:uid="{83ADC53D-7FEE-4D04-ABCF-4636CE603EF4}"/>
    <cellStyle name="Comma 2 5 2 2 9" xfId="3217" xr:uid="{866B1F99-FE78-4AA2-B32B-FD09B908609C}"/>
    <cellStyle name="Comma 2 5 2 3" xfId="963" xr:uid="{2D9D6D0D-3B2D-4D2D-BD7F-1399B2BEC45E}"/>
    <cellStyle name="Comma 2 5 2 3 10" xfId="6194" xr:uid="{BB4C31F2-42E9-4D03-9589-7A2B9A19C0C2}"/>
    <cellStyle name="Comma 2 5 2 3 2" xfId="1281" xr:uid="{C259132D-CD8E-4F4B-A8E4-65E76EB84B84}"/>
    <cellStyle name="Comma 2 5 2 3 2 2" xfId="3654" xr:uid="{45B7F12F-B73B-41F6-98CC-54E2D6868550}"/>
    <cellStyle name="Comma 2 5 2 3 2 3" xfId="5766" xr:uid="{0339A168-1E60-44CB-96A2-5929FD245327}"/>
    <cellStyle name="Comma 2 5 2 3 3" xfId="1596" xr:uid="{B9FBE568-A477-4BD8-A9D8-C616C491FB27}"/>
    <cellStyle name="Comma 2 5 2 3 3 2" xfId="3898" xr:uid="{A3286385-051D-41C6-ACB7-DF059613F495}"/>
    <cellStyle name="Comma 2 5 2 3 3 3" xfId="6021" xr:uid="{98244879-D2C3-4AF9-BB55-06EDA6E828CF}"/>
    <cellStyle name="Comma 2 5 2 3 4" xfId="2107" xr:uid="{2BD056F9-FD44-4E77-B700-CAD45C2CE10E}"/>
    <cellStyle name="Comma 2 5 2 3 4 2" xfId="4206" xr:uid="{28EED87E-F20A-45D1-8284-D93AD9B83338}"/>
    <cellStyle name="Comma 2 5 2 3 4 3" xfId="6370" xr:uid="{6212B742-5761-47B2-9BE5-84E09A32B415}"/>
    <cellStyle name="Comma 2 5 2 3 5" xfId="2417" xr:uid="{5996DFE5-B7B2-42E6-B058-52FC9D301C25}"/>
    <cellStyle name="Comma 2 5 2 3 5 2" xfId="4514" xr:uid="{DC4B5B8E-6D5B-4E6D-AAAC-38FF330A10EB}"/>
    <cellStyle name="Comma 2 5 2 3 5 3" xfId="6678" xr:uid="{4607ED63-702A-40A0-B0A0-DDD7F325AFF6}"/>
    <cellStyle name="Comma 2 5 2 3 6" xfId="2679" xr:uid="{A3496BD2-8333-41DB-9489-CA19034DB022}"/>
    <cellStyle name="Comma 2 5 2 3 6 2" xfId="4772" xr:uid="{27B52B22-2B6C-4C8F-8257-A5603B478A2C}"/>
    <cellStyle name="Comma 2 5 2 3 6 3" xfId="6936" xr:uid="{20AEAD3D-BF48-4863-962E-9D6F8A324AB7}"/>
    <cellStyle name="Comma 2 5 2 3 7" xfId="2892" xr:uid="{885EF996-2EFF-48C1-A52E-F94C85F343B1}"/>
    <cellStyle name="Comma 2 5 2 3 7 2" xfId="4977" xr:uid="{A88F820B-75A9-424A-B737-82220C613C06}"/>
    <cellStyle name="Comma 2 5 2 3 7 3" xfId="7141" xr:uid="{836F1DD9-FD08-4F20-9AC4-8B8656D0CC59}"/>
    <cellStyle name="Comma 2 5 2 3 8" xfId="3403" xr:uid="{9747D497-D47F-4EEE-A17E-4E03BA384223}"/>
    <cellStyle name="Comma 2 5 2 3 9" xfId="5506" xr:uid="{3CDFC81F-4B30-4FA3-BB61-5C0AA7C29110}"/>
    <cellStyle name="Comma 2 5 2 4" xfId="881" xr:uid="{1BDF24E8-EB04-46DC-AB8A-50B42552AF11}"/>
    <cellStyle name="Comma 2 5 2 4 2" xfId="3329" xr:uid="{4B3A5C30-798E-4D89-A707-2525D81E8C37}"/>
    <cellStyle name="Comma 2 5 2 4 3" xfId="5429" xr:uid="{6CD5D702-8DF8-4CEF-B636-74FBF8C0285A}"/>
    <cellStyle name="Comma 2 5 2 5" xfId="1207" xr:uid="{1A49E7A8-B87F-4FB2-86D7-ADE506990920}"/>
    <cellStyle name="Comma 2 5 2 5 2" xfId="3592" xr:uid="{AD4DF460-89CD-4E00-A4A6-F6BE96B8F420}"/>
    <cellStyle name="Comma 2 5 2 5 3" xfId="5701" xr:uid="{1BF10645-6B1C-46A5-AD2F-9061FE8B7DAC}"/>
    <cellStyle name="Comma 2 5 2 6" xfId="1520" xr:uid="{1AF2E90D-5E3D-4757-A3D8-5F48EABB8AE1}"/>
    <cellStyle name="Comma 2 5 2 6 2" xfId="3824" xr:uid="{EB8BA675-8A40-429B-9BC8-4AAE50496579}"/>
    <cellStyle name="Comma 2 5 2 6 3" xfId="5947" xr:uid="{6E24C866-2A04-4309-BE73-6A9CD71B9721}"/>
    <cellStyle name="Comma 2 5 2 7" xfId="2033" xr:uid="{4D45E9D8-B645-402F-A20A-166C053E79F5}"/>
    <cellStyle name="Comma 2 5 2 7 2" xfId="4132" xr:uid="{F03DF099-9EC0-4BB9-976B-CECAFCE0CB78}"/>
    <cellStyle name="Comma 2 5 2 7 3" xfId="6296" xr:uid="{173D868C-7CDF-49D1-A822-28E138CB8D15}"/>
    <cellStyle name="Comma 2 5 2 8" xfId="2343" xr:uid="{2B438702-A027-44ED-BDC4-E3418041DFE1}"/>
    <cellStyle name="Comma 2 5 2 8 2" xfId="4440" xr:uid="{41F307FD-6AF9-40E1-A520-02BA15DF4630}"/>
    <cellStyle name="Comma 2 5 2 8 3" xfId="6604" xr:uid="{97323B08-FD2B-4AF7-A19B-C5DACD1AA7E9}"/>
    <cellStyle name="Comma 2 5 2 9" xfId="2617" xr:uid="{D233647D-518A-4D32-BFFB-9096C844B974}"/>
    <cellStyle name="Comma 2 5 2 9 2" xfId="4710" xr:uid="{2799FA0A-F719-4061-9F31-62D34FFB0E2F}"/>
    <cellStyle name="Comma 2 5 2 9 3" xfId="6874" xr:uid="{88E0F43A-65DD-436E-85EB-311D2CFBDD00}"/>
    <cellStyle name="Comma 2 5 3" xfId="698" xr:uid="{3A2A5E83-2E29-43E6-B613-83D971E2CD88}"/>
    <cellStyle name="Comma 2 5 3 10" xfId="5262" xr:uid="{0098D8BC-B083-409A-B59B-FA2B456AC580}"/>
    <cellStyle name="Comma 2 5 3 11" xfId="6174" xr:uid="{73316E2A-2DD2-4A49-90D7-1E80B3F4A0D8}"/>
    <cellStyle name="Comma 2 5 3 2" xfId="1016" xr:uid="{619938A0-150B-47BC-A544-C44EE4C24DF3}"/>
    <cellStyle name="Comma 2 5 3 2 2" xfId="3456" xr:uid="{30F1C7F1-786D-4EFC-AD74-257813013BF6}"/>
    <cellStyle name="Comma 2 5 3 2 3" xfId="5559" xr:uid="{7C647F64-0115-46B8-BB42-8A3A0C85CCC3}"/>
    <cellStyle name="Comma 2 5 3 3" xfId="1334" xr:uid="{9B71CAA6-2891-466D-97A3-D214235D0563}"/>
    <cellStyle name="Comma 2 5 3 3 2" xfId="3691" xr:uid="{92E9665D-0E05-4C27-9AEB-AE747BDF5AB0}"/>
    <cellStyle name="Comma 2 5 3 3 3" xfId="5805" xr:uid="{2C66CD65-F70A-46B1-B3EF-E8227FE5F977}"/>
    <cellStyle name="Comma 2 5 3 4" xfId="1649" xr:uid="{44CC965F-ABE0-4336-91ED-3959620A4FD0}"/>
    <cellStyle name="Comma 2 5 3 4 2" xfId="3951" xr:uid="{F489C826-9689-455F-A52E-D05146397F04}"/>
    <cellStyle name="Comma 2 5 3 4 3" xfId="6074" xr:uid="{30ABC262-315D-47E2-842F-C4F1E7B3899D}"/>
    <cellStyle name="Comma 2 5 3 5" xfId="2160" xr:uid="{1F2C21B0-C9E3-4F19-AF16-D2029C91DF5F}"/>
    <cellStyle name="Comma 2 5 3 5 2" xfId="4259" xr:uid="{7A077B36-9635-42F8-B8B7-8EED42666772}"/>
    <cellStyle name="Comma 2 5 3 5 3" xfId="6423" xr:uid="{8E8614D9-7D87-47C9-B42B-F4485F23A379}"/>
    <cellStyle name="Comma 2 5 3 6" xfId="2470" xr:uid="{7A4649D3-016A-42C6-AADF-7B35E3461E12}"/>
    <cellStyle name="Comma 2 5 3 6 2" xfId="4567" xr:uid="{8267F6C0-73F4-4682-A52D-B8B1F6B1260E}"/>
    <cellStyle name="Comma 2 5 3 6 3" xfId="6731" xr:uid="{C14E017D-71D1-4BC5-8FD8-7F27251E1F68}"/>
    <cellStyle name="Comma 2 5 3 7" xfId="2716" xr:uid="{6F4ED465-E42C-4AC6-A7BA-1A8A25A5A606}"/>
    <cellStyle name="Comma 2 5 3 7 2" xfId="4809" xr:uid="{8C7CD1DA-4A55-43A8-8F8E-C827350B239B}"/>
    <cellStyle name="Comma 2 5 3 7 3" xfId="6973" xr:uid="{BA0233C3-8E3A-4FE5-86FB-969859A557C4}"/>
    <cellStyle name="Comma 2 5 3 8" xfId="2929" xr:uid="{33164F76-6D59-49ED-8EF9-AE11F03B2225}"/>
    <cellStyle name="Comma 2 5 3 8 2" xfId="5014" xr:uid="{7EF23DEE-BCF2-4D5E-B4F8-B60E150BC7D6}"/>
    <cellStyle name="Comma 2 5 3 8 3" xfId="7178" xr:uid="{F154D1EF-3133-4B8A-8869-AFE7B67BC75D}"/>
    <cellStyle name="Comma 2 5 3 9" xfId="3163" xr:uid="{B086D622-D197-4EAE-90D2-FD74BBB3EEB6}"/>
    <cellStyle name="Comma 2 5 4" xfId="931" xr:uid="{728C5D09-C27B-4F72-B15B-12EA9C235F6A}"/>
    <cellStyle name="Comma 2 5 4 10" xfId="6167" xr:uid="{5EFC6D02-EEA7-4537-897A-C27E52A744B8}"/>
    <cellStyle name="Comma 2 5 4 2" xfId="1249" xr:uid="{ADCE7EC3-E1D0-4FD3-833D-6BFAF0C87CE7}"/>
    <cellStyle name="Comma 2 5 4 2 2" xfId="3622" xr:uid="{BAAF5220-82D2-442D-9475-9BFDC885BABD}"/>
    <cellStyle name="Comma 2 5 4 2 3" xfId="5734" xr:uid="{CE70C856-2984-4CB7-8D51-719F362F607C}"/>
    <cellStyle name="Comma 2 5 4 3" xfId="1564" xr:uid="{A33134C5-7E9D-41BD-AC4F-1D927A842381}"/>
    <cellStyle name="Comma 2 5 4 3 2" xfId="3866" xr:uid="{F5BA1C06-B81C-4E82-8600-5B49389704CF}"/>
    <cellStyle name="Comma 2 5 4 3 3" xfId="5989" xr:uid="{54B61EF9-84B2-4399-B678-BDE868E2968C}"/>
    <cellStyle name="Comma 2 5 4 4" xfId="2075" xr:uid="{4344216C-B69C-40A3-AC8E-7B81843430E8}"/>
    <cellStyle name="Comma 2 5 4 4 2" xfId="4174" xr:uid="{A614059E-514F-40B6-9A08-92715633B3DC}"/>
    <cellStyle name="Comma 2 5 4 4 3" xfId="6338" xr:uid="{2FF0ED9F-C5B8-486F-959D-2D70DA2AAA0D}"/>
    <cellStyle name="Comma 2 5 4 5" xfId="2385" xr:uid="{05E76013-1BCA-42AB-90B4-B79E3718CDEF}"/>
    <cellStyle name="Comma 2 5 4 5 2" xfId="4482" xr:uid="{9FAE1C32-9987-46F8-9F78-09E07E572C72}"/>
    <cellStyle name="Comma 2 5 4 5 3" xfId="6646" xr:uid="{9816F44C-FE1D-4E04-9ADC-05B811B7738C}"/>
    <cellStyle name="Comma 2 5 4 6" xfId="2647" xr:uid="{B935EA0F-CC3F-4C44-9B64-2D624B1F3DC7}"/>
    <cellStyle name="Comma 2 5 4 6 2" xfId="4740" xr:uid="{1F9917EA-F82E-4929-BF31-8315B078BBCF}"/>
    <cellStyle name="Comma 2 5 4 6 3" xfId="6904" xr:uid="{63FFDCE8-4B5C-4CE2-A4EF-2192F86E1AA1}"/>
    <cellStyle name="Comma 2 5 4 7" xfId="2860" xr:uid="{8EB4C4E8-F4B8-4D44-97C9-181A59035177}"/>
    <cellStyle name="Comma 2 5 4 7 2" xfId="4945" xr:uid="{5C144B07-4F7D-43A7-9B35-24364AB9052F}"/>
    <cellStyle name="Comma 2 5 4 7 3" xfId="7109" xr:uid="{A2C6A746-0B79-4FEE-911C-F3AFFB67903B}"/>
    <cellStyle name="Comma 2 5 4 8" xfId="3371" xr:uid="{B68B3C5D-A717-43F4-AD8C-25A1D3A25B68}"/>
    <cellStyle name="Comma 2 5 4 9" xfId="5474" xr:uid="{469168A6-97AC-46C8-AF68-D89B48D3FF15}"/>
    <cellStyle name="Comma 2 5 5" xfId="827" xr:uid="{B4A0457F-BF0C-4493-B73C-BE97312F412A}"/>
    <cellStyle name="Comma 2 5 5 2" xfId="3275" xr:uid="{66AC1C8D-AEE8-4957-9E5A-8B90BC7B0128}"/>
    <cellStyle name="Comma 2 5 5 3" xfId="5375" xr:uid="{6EB23DF4-0ACA-440D-97CC-C2347E7E7F9D}"/>
    <cellStyle name="Comma 2 5 6" xfId="1151" xr:uid="{B73BD77F-FC35-41EF-BB20-98BF87150C31}"/>
    <cellStyle name="Comma 2 5 6 2" xfId="3562" xr:uid="{4D9ECA75-E29D-4147-B7E8-6EEC173E43D1}"/>
    <cellStyle name="Comma 2 5 6 3" xfId="5665" xr:uid="{22E028F5-9FC9-4303-B281-B150B2D56D53}"/>
    <cellStyle name="Comma 2 5 7" xfId="1464" xr:uid="{753D8435-384C-432B-AE41-17D902C170B7}"/>
    <cellStyle name="Comma 2 5 7 2" xfId="3770" xr:uid="{1F4A2823-7713-4C0C-A677-2E8BFC2DFA2C}"/>
    <cellStyle name="Comma 2 5 7 3" xfId="5893" xr:uid="{8440A11C-536D-4798-B5C0-86C6D90E7894}"/>
    <cellStyle name="Comma 2 5 8" xfId="1979" xr:uid="{16D906A0-AD8A-4B89-93A0-5D83C2CE16BC}"/>
    <cellStyle name="Comma 2 5 8 2" xfId="4078" xr:uid="{5DABB7AA-88B5-4E45-B2B8-BDB5240FEEBC}"/>
    <cellStyle name="Comma 2 5 8 3" xfId="6242" xr:uid="{D5824B82-0F51-47AF-8250-2A1F8D1FC79E}"/>
    <cellStyle name="Comma 2 5 9" xfId="2289" xr:uid="{2128ADAA-62AF-4B76-B9AD-250CCEA2171E}"/>
    <cellStyle name="Comma 2 5 9 2" xfId="4386" xr:uid="{C98037EE-B181-4963-807F-7120AED41A4A}"/>
    <cellStyle name="Comma 2 5 9 3" xfId="6550" xr:uid="{867347FB-9878-422B-9591-F9A9596D9BFC}"/>
    <cellStyle name="Comma 2 6" xfId="406" xr:uid="{9510D3BE-2DBE-484A-A340-4D9A472C1BC8}"/>
    <cellStyle name="Comma 2 6 10" xfId="2591" xr:uid="{CF625B0C-827D-47FD-9AB9-AD2CF44EEB36}"/>
    <cellStyle name="Comma 2 6 10 2" xfId="4684" xr:uid="{8C5474B4-4C69-4CB2-B4DF-E4CBBA74C9A0}"/>
    <cellStyle name="Comma 2 6 10 3" xfId="6848" xr:uid="{800DA354-A60F-43E6-ADC4-1DE0435A5802}"/>
    <cellStyle name="Comma 2 6 11" xfId="2803" xr:uid="{10474195-7074-461A-8B8F-CF67423C6E08}"/>
    <cellStyle name="Comma 2 6 11 2" xfId="4889" xr:uid="{AD8652B5-9572-4F3F-8E6E-70877F7C9CCF}"/>
    <cellStyle name="Comma 2 6 11 3" xfId="7053" xr:uid="{91AF715A-9AE9-4455-A1B2-AC4859E66BC4}"/>
    <cellStyle name="Comma 2 6 12" xfId="3046" xr:uid="{AE80DB83-5A9B-42FE-B1CA-61BCC47F1E7B}"/>
    <cellStyle name="Comma 2 6 13" xfId="5126" xr:uid="{427A0F55-658F-46E2-9E26-8CD55A8EA613}"/>
    <cellStyle name="Comma 2 6 14" xfId="6171" xr:uid="{DBE17AB3-A613-4534-B33A-96C6E31CAD3D}"/>
    <cellStyle name="Comma 2 6 2" xfId="616" xr:uid="{D936C47B-7489-4B67-B223-D18677621BE8}"/>
    <cellStyle name="Comma 2 6 2 10" xfId="2834" xr:uid="{8E2CFBFE-A568-48F3-AEE4-E414582A1AC4}"/>
    <cellStyle name="Comma 2 6 2 10 2" xfId="4919" xr:uid="{4F1C34AC-284B-4C26-85F9-BD5FFA9A431A}"/>
    <cellStyle name="Comma 2 6 2 10 3" xfId="7083" xr:uid="{71AB73EA-D240-415E-93D0-30BDF73412B5}"/>
    <cellStyle name="Comma 2 6 2 11" xfId="3102" xr:uid="{4BE0D108-E8D0-4179-9A2A-D236F6B8AC30}"/>
    <cellStyle name="Comma 2 6 2 12" xfId="5199" xr:uid="{ABAC0491-8DDA-49F3-A200-EFFD9A26C096}"/>
    <cellStyle name="Comma 2 6 2 13" xfId="5686" xr:uid="{A23C326B-E6B1-47AA-9974-2392EE26C23C}"/>
    <cellStyle name="Comma 2 6 2 2" xfId="765" xr:uid="{AE699AFA-9B00-41A1-BC89-6F53B8545334}"/>
    <cellStyle name="Comma 2 6 2 2 10" xfId="5324" xr:uid="{47961CFB-98FE-40EB-B555-5FA86FD43C14}"/>
    <cellStyle name="Comma 2 6 2 2 11" xfId="5164" xr:uid="{3A6633E1-6F61-4AE7-9FE4-4AFB7248F086}"/>
    <cellStyle name="Comma 2 6 2 2 2" xfId="1077" xr:uid="{BB461401-9C68-41F3-AC7D-3803D177E980}"/>
    <cellStyle name="Comma 2 6 2 2 2 2" xfId="3517" xr:uid="{2304A5B5-A38F-43D0-80C0-0C90739C6A58}"/>
    <cellStyle name="Comma 2 6 2 2 2 3" xfId="5620" xr:uid="{2949E323-15DE-4810-B0A5-8F6590C5E25A}"/>
    <cellStyle name="Comma 2 6 2 2 3" xfId="1395" xr:uid="{D273D053-C969-4B49-B865-2A2702D999C3}"/>
    <cellStyle name="Comma 2 6 2 2 3 2" xfId="3725" xr:uid="{98D41996-447C-43F6-A38F-8A242A24B175}"/>
    <cellStyle name="Comma 2 6 2 2 3 3" xfId="5843" xr:uid="{CE04B006-93BF-4A25-818F-6F0F19491746}"/>
    <cellStyle name="Comma 2 6 2 2 4" xfId="1710" xr:uid="{F243F7E7-2603-45BB-99AC-3D2CE93DCD9A}"/>
    <cellStyle name="Comma 2 6 2 2 4 2" xfId="4012" xr:uid="{E0B884BD-4EC1-4AC6-B1E5-0B10FBBFC95F}"/>
    <cellStyle name="Comma 2 6 2 2 4 3" xfId="6135" xr:uid="{7B03B88E-FCE7-49B5-89D9-BE4CD54BBC38}"/>
    <cellStyle name="Comma 2 6 2 2 5" xfId="2221" xr:uid="{C12976A6-CA69-4DF3-95EA-16BE3256ABA5}"/>
    <cellStyle name="Comma 2 6 2 2 5 2" xfId="4320" xr:uid="{243F7463-EEE5-41BC-8A1E-1771CF4936DC}"/>
    <cellStyle name="Comma 2 6 2 2 5 3" xfId="6484" xr:uid="{88A3D732-3E97-43D2-BB46-9600B4CDF680}"/>
    <cellStyle name="Comma 2 6 2 2 6" xfId="2531" xr:uid="{CE5358D8-6DBE-4422-9887-5858C55A9F90}"/>
    <cellStyle name="Comma 2 6 2 2 6 2" xfId="4628" xr:uid="{09B4FA2A-3B2E-4098-8ABE-E2AA28A00FC2}"/>
    <cellStyle name="Comma 2 6 2 2 6 3" xfId="6792" xr:uid="{9B8440A1-6EAA-4109-BBFE-D880899AE471}"/>
    <cellStyle name="Comma 2 6 2 2 7" xfId="2750" xr:uid="{747F1E18-B06F-482B-92F9-96CB80EF64FB}"/>
    <cellStyle name="Comma 2 6 2 2 7 2" xfId="4843" xr:uid="{D983654E-7D60-4CE9-A331-F4A0B16A3081}"/>
    <cellStyle name="Comma 2 6 2 2 7 3" xfId="7007" xr:uid="{CB4058D4-DA5C-4C81-A6B2-556A542EFC1A}"/>
    <cellStyle name="Comma 2 6 2 2 8" xfId="2963" xr:uid="{D34F7BC9-C443-4B2C-9728-D4ADA3101647}"/>
    <cellStyle name="Comma 2 6 2 2 8 2" xfId="5048" xr:uid="{9D4E228F-FD6C-4E21-8A72-F4CAB816484E}"/>
    <cellStyle name="Comma 2 6 2 2 8 3" xfId="7212" xr:uid="{D3658348-0F99-4AAB-B4A0-D4516BA82034}"/>
    <cellStyle name="Comma 2 6 2 2 9" xfId="3224" xr:uid="{1A900EB4-E11A-4A94-AD09-1329C516D1F3}"/>
    <cellStyle name="Comma 2 6 2 3" xfId="967" xr:uid="{B5D90910-F0D0-4108-B69C-B94C96F66CFE}"/>
    <cellStyle name="Comma 2 6 2 3 10" xfId="6185" xr:uid="{A3D3F555-2F7B-419E-B77F-339EE5039FFB}"/>
    <cellStyle name="Comma 2 6 2 3 2" xfId="1285" xr:uid="{DA77F669-7BB8-4520-A7A5-B68C9F70D07A}"/>
    <cellStyle name="Comma 2 6 2 3 2 2" xfId="3658" xr:uid="{B1595DA6-BFEA-4F48-909C-EBDAF1686D96}"/>
    <cellStyle name="Comma 2 6 2 3 2 3" xfId="5770" xr:uid="{07D0BCBB-C26E-4A31-989D-F496A513AB00}"/>
    <cellStyle name="Comma 2 6 2 3 3" xfId="1600" xr:uid="{6FE239B5-2386-4FBF-B208-8A4E61FCB5F5}"/>
    <cellStyle name="Comma 2 6 2 3 3 2" xfId="3902" xr:uid="{711BC6F2-02F4-4AAD-9F02-AC552CE796C8}"/>
    <cellStyle name="Comma 2 6 2 3 3 3" xfId="6025" xr:uid="{10703C4C-AE93-4601-ABEC-F07F482465D2}"/>
    <cellStyle name="Comma 2 6 2 3 4" xfId="2111" xr:uid="{DDEBDA33-D34C-4C84-A57E-122C476100DF}"/>
    <cellStyle name="Comma 2 6 2 3 4 2" xfId="4210" xr:uid="{9F073459-20A9-427E-96F0-8F3F2CC0FC21}"/>
    <cellStyle name="Comma 2 6 2 3 4 3" xfId="6374" xr:uid="{217847C0-ED89-40CD-9BAF-06383DEDF8C9}"/>
    <cellStyle name="Comma 2 6 2 3 5" xfId="2421" xr:uid="{EA7A5DE4-DE62-4D48-A489-BBF86BC0D5FC}"/>
    <cellStyle name="Comma 2 6 2 3 5 2" xfId="4518" xr:uid="{29ABF55F-CA6E-4727-8124-510FEF48A6A8}"/>
    <cellStyle name="Comma 2 6 2 3 5 3" xfId="6682" xr:uid="{CA9B1DEF-20A6-4EC2-8B83-1D1232FC45E1}"/>
    <cellStyle name="Comma 2 6 2 3 6" xfId="2683" xr:uid="{433AE6B3-4542-4E21-95D3-68569DFF92CF}"/>
    <cellStyle name="Comma 2 6 2 3 6 2" xfId="4776" xr:uid="{8FAE0AF8-FD64-49CF-84F7-980CF2347234}"/>
    <cellStyle name="Comma 2 6 2 3 6 3" xfId="6940" xr:uid="{F3976A13-A24C-47BE-9AAE-D68E95B9EBC4}"/>
    <cellStyle name="Comma 2 6 2 3 7" xfId="2896" xr:uid="{241AE82C-8727-4819-85B9-5DE8574FFF64}"/>
    <cellStyle name="Comma 2 6 2 3 7 2" xfId="4981" xr:uid="{5C0E08C5-F8C8-48BF-869E-FB86E9C95FA0}"/>
    <cellStyle name="Comma 2 6 2 3 7 3" xfId="7145" xr:uid="{265E5BFB-E5A4-4EA2-BABC-79578531020C}"/>
    <cellStyle name="Comma 2 6 2 3 8" xfId="3407" xr:uid="{0F6F81A9-33F7-46AD-9253-F5BA5EEC729F}"/>
    <cellStyle name="Comma 2 6 2 3 9" xfId="5510" xr:uid="{2464B78D-E561-4E10-87C7-06A1D339739F}"/>
    <cellStyle name="Comma 2 6 2 4" xfId="888" xr:uid="{E42CEB26-F5B8-4470-9810-E062CFC9F513}"/>
    <cellStyle name="Comma 2 6 2 4 2" xfId="3336" xr:uid="{11CEF7C5-4E6A-4041-87CA-D48A9A7F279A}"/>
    <cellStyle name="Comma 2 6 2 4 3" xfId="5436" xr:uid="{08480D9C-CE1F-46A7-9C7D-03F35F969871}"/>
    <cellStyle name="Comma 2 6 2 5" xfId="1214" xr:uid="{979FAD1B-F7BE-4024-99D9-5C7C294DA937}"/>
    <cellStyle name="Comma 2 6 2 5 2" xfId="3596" xr:uid="{F0F5F31A-7B31-44AF-9120-5076E4FD5933}"/>
    <cellStyle name="Comma 2 6 2 5 3" xfId="5706" xr:uid="{CE60C8A4-F3E8-4031-86EC-B2024929B12C}"/>
    <cellStyle name="Comma 2 6 2 6" xfId="1527" xr:uid="{F4D90DA7-CDAB-4474-AC7B-4E7674E72E59}"/>
    <cellStyle name="Comma 2 6 2 6 2" xfId="3831" xr:uid="{8D2A5444-A477-4C58-9258-CB18F28334CD}"/>
    <cellStyle name="Comma 2 6 2 6 3" xfId="5954" xr:uid="{8012FA73-185E-4032-9ACB-12688FD9C11F}"/>
    <cellStyle name="Comma 2 6 2 7" xfId="2040" xr:uid="{BD63661A-7BC6-45DF-9B71-57A263CB79E3}"/>
    <cellStyle name="Comma 2 6 2 7 2" xfId="4139" xr:uid="{3955BF63-7851-47F4-BFC1-125FB817B74A}"/>
    <cellStyle name="Comma 2 6 2 7 3" xfId="6303" xr:uid="{24442067-20AF-40B3-B9B8-0F964852AD0E}"/>
    <cellStyle name="Comma 2 6 2 8" xfId="2350" xr:uid="{C9F3380B-AC04-4CD3-BA6D-6531880CFA59}"/>
    <cellStyle name="Comma 2 6 2 8 2" xfId="4447" xr:uid="{57C33C2B-12A9-48EF-8F0F-89D82D7959E6}"/>
    <cellStyle name="Comma 2 6 2 8 3" xfId="6611" xr:uid="{26BC4BA2-9FC9-4EA9-9D22-97F808682604}"/>
    <cellStyle name="Comma 2 6 2 9" xfId="2621" xr:uid="{66460A40-4596-4FA7-8A8A-62B32FD88631}"/>
    <cellStyle name="Comma 2 6 2 9 2" xfId="4714" xr:uid="{B5AB1B73-BB2B-48C6-8078-A4929D0D9D8C}"/>
    <cellStyle name="Comma 2 6 2 9 3" xfId="6878" xr:uid="{47F58CC2-9A84-4A07-9C54-6234062154D0}"/>
    <cellStyle name="Comma 2 6 3" xfId="705" xr:uid="{7A12DBF5-BBD9-4954-B74F-7F81EF1BFD77}"/>
    <cellStyle name="Comma 2 6 3 10" xfId="5269" xr:uid="{E79B6855-EBDB-42D2-A881-578C3E13C801}"/>
    <cellStyle name="Comma 2 6 3 11" xfId="6160" xr:uid="{C071228A-9AAB-4AA3-8AFE-A68D13D81791}"/>
    <cellStyle name="Comma 2 6 3 2" xfId="1023" xr:uid="{478F081C-1772-485E-BBD4-618994471016}"/>
    <cellStyle name="Comma 2 6 3 2 2" xfId="3463" xr:uid="{5FF61335-70CF-488B-8570-95B0F4A07747}"/>
    <cellStyle name="Comma 2 6 3 2 3" xfId="5566" xr:uid="{E42E3918-2E04-4D17-BC5A-E08F39BC1D30}"/>
    <cellStyle name="Comma 2 6 3 3" xfId="1341" xr:uid="{0EC63046-65CC-4B89-83FA-600041E4A3EA}"/>
    <cellStyle name="Comma 2 6 3 3 2" xfId="3695" xr:uid="{760F909A-51E7-4A94-89B4-A08167DBEA74}"/>
    <cellStyle name="Comma 2 6 3 3 3" xfId="5809" xr:uid="{4A92D787-6C6F-43C0-B76F-6B87F262B12F}"/>
    <cellStyle name="Comma 2 6 3 4" xfId="1656" xr:uid="{BE94BF30-C5DB-4DF2-B525-9D3806CDA639}"/>
    <cellStyle name="Comma 2 6 3 4 2" xfId="3958" xr:uid="{AF978E14-ACFD-4142-ADEE-F02C42188601}"/>
    <cellStyle name="Comma 2 6 3 4 3" xfId="6081" xr:uid="{984C8107-76F2-488B-B61C-45602484EB8B}"/>
    <cellStyle name="Comma 2 6 3 5" xfId="2167" xr:uid="{46F673AC-11E7-4E0D-8C7B-6D596CFD3AA2}"/>
    <cellStyle name="Comma 2 6 3 5 2" xfId="4266" xr:uid="{626885F1-4A78-4322-B2F0-C51711FA9C48}"/>
    <cellStyle name="Comma 2 6 3 5 3" xfId="6430" xr:uid="{B1884653-562B-46F3-9E21-02679C76A37E}"/>
    <cellStyle name="Comma 2 6 3 6" xfId="2477" xr:uid="{D84FAE1C-148D-4D44-A7BE-7476D350D944}"/>
    <cellStyle name="Comma 2 6 3 6 2" xfId="4574" xr:uid="{BF1088FC-7E6E-4DC4-BC3C-ADE325C7B4A4}"/>
    <cellStyle name="Comma 2 6 3 6 3" xfId="6738" xr:uid="{4D47ABC7-3C62-462E-A249-EE8FC1A584F7}"/>
    <cellStyle name="Comma 2 6 3 7" xfId="2720" xr:uid="{A70A0F70-0897-40D3-8860-97E9C875DEB1}"/>
    <cellStyle name="Comma 2 6 3 7 2" xfId="4813" xr:uid="{E8610752-2A0C-48F1-B2E7-E3D2A828A4F8}"/>
    <cellStyle name="Comma 2 6 3 7 3" xfId="6977" xr:uid="{3BF3C672-AFC9-4FD3-A337-C40C95C06615}"/>
    <cellStyle name="Comma 2 6 3 8" xfId="2933" xr:uid="{D4E965C3-E8BE-4CC6-99B2-09B792EC0265}"/>
    <cellStyle name="Comma 2 6 3 8 2" xfId="5018" xr:uid="{7D486C40-8D7F-4D92-8226-B9CE12612241}"/>
    <cellStyle name="Comma 2 6 3 8 3" xfId="7182" xr:uid="{9B34A021-D0A3-43B7-AE15-D4CAC7BAA513}"/>
    <cellStyle name="Comma 2 6 3 9" xfId="3170" xr:uid="{DCE1D6A2-2700-4048-A4A5-152AEDD09D7B}"/>
    <cellStyle name="Comma 2 6 4" xfId="935" xr:uid="{834893F1-60AF-4480-94B7-F7874853FFA5}"/>
    <cellStyle name="Comma 2 6 4 10" xfId="5861" xr:uid="{39012E38-6FCD-4EC2-9A64-BCCFF7EEAD10}"/>
    <cellStyle name="Comma 2 6 4 2" xfId="1253" xr:uid="{97B32266-31CE-494C-BD98-6BF6A260D114}"/>
    <cellStyle name="Comma 2 6 4 2 2" xfId="3626" xr:uid="{9B50DCDB-F0DC-4D04-8467-28F00364DA1A}"/>
    <cellStyle name="Comma 2 6 4 2 3" xfId="5738" xr:uid="{2BE3E2C3-5D10-439A-9D2A-8C15A6B81D7F}"/>
    <cellStyle name="Comma 2 6 4 3" xfId="1568" xr:uid="{3BD40938-7396-4DFF-9D92-97E3CF64CE52}"/>
    <cellStyle name="Comma 2 6 4 3 2" xfId="3870" xr:uid="{E9A16AA3-56B7-4A05-9A95-6DA6CE0511D5}"/>
    <cellStyle name="Comma 2 6 4 3 3" xfId="5993" xr:uid="{84332838-5705-4E2E-852D-FE08FD61D9ED}"/>
    <cellStyle name="Comma 2 6 4 4" xfId="2079" xr:uid="{3CF28F92-9DF6-4F6C-9F89-32699ABF94BC}"/>
    <cellStyle name="Comma 2 6 4 4 2" xfId="4178" xr:uid="{E0FB411A-4099-4A1D-A211-475517DD0248}"/>
    <cellStyle name="Comma 2 6 4 4 3" xfId="6342" xr:uid="{04B64E9C-24FC-4983-AD47-0DB4592AB130}"/>
    <cellStyle name="Comma 2 6 4 5" xfId="2389" xr:uid="{6DF616F4-2580-457D-87A5-D623D55DA9BE}"/>
    <cellStyle name="Comma 2 6 4 5 2" xfId="4486" xr:uid="{245D50EF-FED9-4DA9-9738-24C8749D6FEB}"/>
    <cellStyle name="Comma 2 6 4 5 3" xfId="6650" xr:uid="{0193CB8E-1A6D-4722-BD1B-BD7FA79071EB}"/>
    <cellStyle name="Comma 2 6 4 6" xfId="2651" xr:uid="{2D526420-9AA1-4464-ADF0-787A0A05F5B1}"/>
    <cellStyle name="Comma 2 6 4 6 2" xfId="4744" xr:uid="{295FDD6A-7788-40B9-923F-07FD854E1BCA}"/>
    <cellStyle name="Comma 2 6 4 6 3" xfId="6908" xr:uid="{7D1CDD3F-35BB-471C-9B37-A2FCFE73DCE4}"/>
    <cellStyle name="Comma 2 6 4 7" xfId="2864" xr:uid="{534BB409-FAE0-4AC3-ABF6-35C0052429D5}"/>
    <cellStyle name="Comma 2 6 4 7 2" xfId="4949" xr:uid="{7DEA7196-D107-4FD4-908D-6CAD7258FA2C}"/>
    <cellStyle name="Comma 2 6 4 7 3" xfId="7113" xr:uid="{EF3D2FAE-3C27-4EC5-9F18-19FB5A9A6673}"/>
    <cellStyle name="Comma 2 6 4 8" xfId="3375" xr:uid="{D31A6DC1-4D96-435B-9ADE-5A6D14CF661D}"/>
    <cellStyle name="Comma 2 6 4 9" xfId="5478" xr:uid="{6F8A1F56-EF47-4A7C-B647-40606D8010C8}"/>
    <cellStyle name="Comma 2 6 5" xfId="834" xr:uid="{E24D82BB-BE70-47D1-AA32-8775C0CC0F46}"/>
    <cellStyle name="Comma 2 6 5 2" xfId="3282" xr:uid="{599CF29B-ED1C-4983-AFB2-4F87665D6527}"/>
    <cellStyle name="Comma 2 6 5 3" xfId="5382" xr:uid="{9DF4A7A6-4792-4905-BA5A-14049D9ED095}"/>
    <cellStyle name="Comma 2 6 6" xfId="1158" xr:uid="{93D51E77-EDBB-4D1F-BA4E-8A775EFEACF4}"/>
    <cellStyle name="Comma 2 6 6 2" xfId="3566" xr:uid="{80AE95FB-0DB3-4639-9FE7-284B6D154BA1}"/>
    <cellStyle name="Comma 2 6 6 3" xfId="5669" xr:uid="{BC04928E-50C0-400F-A31E-123E1213D6A5}"/>
    <cellStyle name="Comma 2 6 7" xfId="1471" xr:uid="{8187B671-2FCA-47CE-A710-B72DF2C42D88}"/>
    <cellStyle name="Comma 2 6 7 2" xfId="3777" xr:uid="{BD1F286C-30E8-455F-A7EE-EC0943F4EC56}"/>
    <cellStyle name="Comma 2 6 7 3" xfId="5900" xr:uid="{E8CEA927-574B-408D-8BB2-78629031F346}"/>
    <cellStyle name="Comma 2 6 8" xfId="1986" xr:uid="{00DA3F2C-7C05-4B37-9E6E-DE42B5AD8DE3}"/>
    <cellStyle name="Comma 2 6 8 2" xfId="4085" xr:uid="{CE8BF4C2-805A-4A65-9703-F19B279095CB}"/>
    <cellStyle name="Comma 2 6 8 3" xfId="6249" xr:uid="{773E082E-3806-488E-B318-6F41638CD929}"/>
    <cellStyle name="Comma 2 6 9" xfId="2296" xr:uid="{C3D4B970-AFA0-47DF-A589-F15BD754B8F1}"/>
    <cellStyle name="Comma 2 6 9 2" xfId="4393" xr:uid="{72C9C321-6508-4135-BB39-B4F9D7103E06}"/>
    <cellStyle name="Comma 2 6 9 3" xfId="6557" xr:uid="{1CDA8DD8-B773-4E26-87F3-0CCBD701289C}"/>
    <cellStyle name="Comma 2 7" xfId="421" xr:uid="{D333B554-D548-4BF1-BF76-34FE6C79E2D0}"/>
    <cellStyle name="Comma 2 7 10" xfId="5134" xr:uid="{EFE7CBE8-DBA1-44D7-88D4-8E784A42C24F}"/>
    <cellStyle name="Comma 2 7 2" xfId="623" xr:uid="{29D9CBFA-647F-4C62-8851-636E91179A26}"/>
    <cellStyle name="Comma 2 7 2 2" xfId="772" xr:uid="{132F0D78-84E7-4F6A-927F-686E87B5A8D5}"/>
    <cellStyle name="Comma 2 7 2 2 2" xfId="1084" xr:uid="{E327A0EE-C5CA-471B-9C1A-9C415768C2E0}"/>
    <cellStyle name="Comma 2 7 2 2 2 2" xfId="3524" xr:uid="{4941B000-E292-4F79-AB18-6186E3F53FD7}"/>
    <cellStyle name="Comma 2 7 2 2 2 3" xfId="5627" xr:uid="{B4A26B42-2482-4643-A141-A5DD612BFED1}"/>
    <cellStyle name="Comma 2 7 2 2 3" xfId="1402" xr:uid="{981E9024-CC7E-479E-9353-7B8D1F7E86FD}"/>
    <cellStyle name="Comma 2 7 2 2 4" xfId="1717" xr:uid="{74B9E538-018B-4F1C-950E-D913EABB8D11}"/>
    <cellStyle name="Comma 2 7 2 2 4 2" xfId="4019" xr:uid="{69E4E302-8C7E-4900-9089-570F8B85A768}"/>
    <cellStyle name="Comma 2 7 2 2 4 3" xfId="6142" xr:uid="{2BAAF492-D18D-4437-BFAE-AD8B9006D668}"/>
    <cellStyle name="Comma 2 7 2 2 5" xfId="2228" xr:uid="{35541140-0CE7-43AB-AC14-5EC5C132BA68}"/>
    <cellStyle name="Comma 2 7 2 2 5 2" xfId="4327" xr:uid="{08FFA57B-D5D4-4B9E-8DA1-2F0498EEADDE}"/>
    <cellStyle name="Comma 2 7 2 2 5 3" xfId="6491" xr:uid="{D29C807A-6389-4837-82F7-5DA53F8E593A}"/>
    <cellStyle name="Comma 2 7 2 2 6" xfId="2538" xr:uid="{5C2D06E9-B031-461E-8899-E3C0399EC18E}"/>
    <cellStyle name="Comma 2 7 2 2 6 2" xfId="4635" xr:uid="{B614E137-FD19-4164-89D8-038E9EEEEAC4}"/>
    <cellStyle name="Comma 2 7 2 2 6 3" xfId="6799" xr:uid="{2F540634-7C44-4837-845C-9983B81CED34}"/>
    <cellStyle name="Comma 2 7 2 2 7" xfId="3231" xr:uid="{42DD379D-DBE2-45A9-986B-BFBF1EF078AD}"/>
    <cellStyle name="Comma 2 7 2 2 8" xfId="5331" xr:uid="{7C45B201-A4F5-47B7-959D-8B1F93C3FF2E}"/>
    <cellStyle name="Comma 2 7 2 3" xfId="895" xr:uid="{3B058555-84A3-4AF2-B9B3-491E8BE97A14}"/>
    <cellStyle name="Comma 2 7 2 3 2" xfId="3343" xr:uid="{2A64182A-7368-41F0-9AED-FE4DD8751E2D}"/>
    <cellStyle name="Comma 2 7 2 3 3" xfId="5443" xr:uid="{E5CD7BFA-79E1-4F34-85DB-910A44B6FC8E}"/>
    <cellStyle name="Comma 2 7 2 4" xfId="1221" xr:uid="{B649CF8C-1402-405A-9B9C-426F20E7D91F}"/>
    <cellStyle name="Comma 2 7 2 5" xfId="1534" xr:uid="{AD7715D0-0F2D-4B71-BB61-EA6674EFB951}"/>
    <cellStyle name="Comma 2 7 2 5 2" xfId="3838" xr:uid="{62C7F700-C84F-4BC8-AF66-17B688BA1755}"/>
    <cellStyle name="Comma 2 7 2 5 3" xfId="5961" xr:uid="{1021A9DB-CD54-46B1-802E-CEB2D090C1AD}"/>
    <cellStyle name="Comma 2 7 2 6" xfId="2047" xr:uid="{C8110403-13DE-46A6-92A0-7D19BDE7BE2C}"/>
    <cellStyle name="Comma 2 7 2 6 2" xfId="4146" xr:uid="{D2EFFE76-467E-4380-A84A-029754FC636A}"/>
    <cellStyle name="Comma 2 7 2 6 3" xfId="6310" xr:uid="{FF1F3615-DF79-4737-9FF5-A13D12F963EF}"/>
    <cellStyle name="Comma 2 7 2 7" xfId="2357" xr:uid="{6790BA93-9B52-4F08-9995-58C842CD98D7}"/>
    <cellStyle name="Comma 2 7 2 7 2" xfId="4454" xr:uid="{29833464-8B45-4A67-BE43-152E2DDF6841}"/>
    <cellStyle name="Comma 2 7 2 7 3" xfId="6618" xr:uid="{0B0903D0-F19F-4308-B47D-2AE255395605}"/>
    <cellStyle name="Comma 2 7 2 8" xfId="3109" xr:uid="{E46C9BB9-D578-4884-BCD8-AAD48540BF0B}"/>
    <cellStyle name="Comma 2 7 2 9" xfId="5206" xr:uid="{869176F0-1797-4670-AE0B-F60CBE22D479}"/>
    <cellStyle name="Comma 2 7 3" xfId="712" xr:uid="{8709DE43-5979-4F9D-93CE-2C5A8185913D}"/>
    <cellStyle name="Comma 2 7 3 2" xfId="1030" xr:uid="{2345083F-6785-4F0A-BD00-9852C289FA9A}"/>
    <cellStyle name="Comma 2 7 3 2 2" xfId="3470" xr:uid="{0AA31BEE-0336-4D1C-8C70-AE6219E1EBCB}"/>
    <cellStyle name="Comma 2 7 3 2 3" xfId="5573" xr:uid="{A6400C48-7D7F-4EDD-838B-23A3FA89D84A}"/>
    <cellStyle name="Comma 2 7 3 3" xfId="1348" xr:uid="{0D8BEDB9-54AC-4848-925C-65D9B63EF70D}"/>
    <cellStyle name="Comma 2 7 3 4" xfId="1663" xr:uid="{7473079F-EF4D-4A9E-8151-FE475A0171B8}"/>
    <cellStyle name="Comma 2 7 3 4 2" xfId="3965" xr:uid="{CF9B1E94-E59A-44D8-91A7-8CD2586E9DD6}"/>
    <cellStyle name="Comma 2 7 3 4 3" xfId="6088" xr:uid="{D697E197-EC34-4A84-9835-FF0C15A82F89}"/>
    <cellStyle name="Comma 2 7 3 5" xfId="2174" xr:uid="{8964D672-873C-4D35-A4DF-2E30068901C2}"/>
    <cellStyle name="Comma 2 7 3 5 2" xfId="4273" xr:uid="{889DF8C8-8F36-47E1-80A8-54ABFBB6AAEC}"/>
    <cellStyle name="Comma 2 7 3 5 3" xfId="6437" xr:uid="{4E770683-E332-4B96-8167-6D6113A80C3F}"/>
    <cellStyle name="Comma 2 7 3 6" xfId="2484" xr:uid="{663CA1F8-1098-4942-B19A-1353E17436E8}"/>
    <cellStyle name="Comma 2 7 3 6 2" xfId="4581" xr:uid="{A727EBED-DB69-465C-9F5C-85A23716791A}"/>
    <cellStyle name="Comma 2 7 3 6 3" xfId="6745" xr:uid="{4A72F5D5-CDF0-45E6-9A43-5BC27AA1EC73}"/>
    <cellStyle name="Comma 2 7 3 7" xfId="3177" xr:uid="{72E2AC03-F224-4091-8BBB-43857EBCA4BB}"/>
    <cellStyle name="Comma 2 7 3 8" xfId="5276" xr:uid="{482C17A0-6D5E-4F92-9F4F-BBFE98D36DF6}"/>
    <cellStyle name="Comma 2 7 4" xfId="841" xr:uid="{35D2DF7A-ADDF-4D40-9E8E-E0507B86E167}"/>
    <cellStyle name="Comma 2 7 4 2" xfId="3289" xr:uid="{B8D48B60-08BC-487F-9368-5D33983C653B}"/>
    <cellStyle name="Comma 2 7 4 3" xfId="5389" xr:uid="{30D4D892-60D0-4769-B31E-CE577F9EACBF}"/>
    <cellStyle name="Comma 2 7 5" xfId="1165" xr:uid="{6EA8EB11-B6A9-4CF6-923F-2F2A975DBA20}"/>
    <cellStyle name="Comma 2 7 6" xfId="1478" xr:uid="{D0F5D59A-A9BB-4D5C-B4F0-1B91B1F1AC6E}"/>
    <cellStyle name="Comma 2 7 6 2" xfId="3784" xr:uid="{87E5AEB9-23BA-4B71-BEC3-F05313CD8C00}"/>
    <cellStyle name="Comma 2 7 6 3" xfId="5907" xr:uid="{7F8B0523-E3ED-4715-9EA0-FE0C79B03AD9}"/>
    <cellStyle name="Comma 2 7 7" xfId="1993" xr:uid="{05AB1049-D435-4644-BBD5-5246E1984CE3}"/>
    <cellStyle name="Comma 2 7 7 2" xfId="4092" xr:uid="{2A9F756F-1C0B-47F4-A33D-0F657D17EC0E}"/>
    <cellStyle name="Comma 2 7 7 3" xfId="6256" xr:uid="{1CBED9BE-6952-4996-93D3-6DC27AE99739}"/>
    <cellStyle name="Comma 2 7 8" xfId="2303" xr:uid="{1F542767-449B-4FD8-AA18-519B54EB4060}"/>
    <cellStyle name="Comma 2 7 8 2" xfId="4400" xr:uid="{E74B36B8-4521-4FAE-8CC2-5E298D665C00}"/>
    <cellStyle name="Comma 2 7 8 3" xfId="6564" xr:uid="{82368404-1E48-4C9C-90A5-70A4AF52BCBE}"/>
    <cellStyle name="Comma 2 7 9" xfId="3053" xr:uid="{40888952-7D3F-472F-A718-6182DDC230FA}"/>
    <cellStyle name="Comma 2 8" xfId="424" xr:uid="{2B836A8A-6B78-4C84-935D-CFD6612CD1C1}"/>
    <cellStyle name="Comma 2 8 10" xfId="5137" xr:uid="{1DDA7944-E60D-4F63-BE0E-B73036EAA1E9}"/>
    <cellStyle name="Comma 2 8 2" xfId="626" xr:uid="{955E8898-86C5-4E60-A5CA-7711E8850649}"/>
    <cellStyle name="Comma 2 8 2 2" xfId="775" xr:uid="{4529A5A1-3AEA-4CB2-B72B-DE985814ABB0}"/>
    <cellStyle name="Comma 2 8 2 2 2" xfId="1087" xr:uid="{B3E6F3B3-BF44-4F5F-8B8A-3625D7BE451F}"/>
    <cellStyle name="Comma 2 8 2 2 2 2" xfId="3527" xr:uid="{B3D9294E-FF3F-424C-95F8-A41E710E9255}"/>
    <cellStyle name="Comma 2 8 2 2 2 3" xfId="5630" xr:uid="{F2B6B991-0A06-4EEB-86BF-23321465E38F}"/>
    <cellStyle name="Comma 2 8 2 2 3" xfId="1405" xr:uid="{7CC22FC9-C3C6-408D-AAFC-A1A207A2FB72}"/>
    <cellStyle name="Comma 2 8 2 2 4" xfId="1720" xr:uid="{69DB63B6-B822-4394-9629-6066D26B3D69}"/>
    <cellStyle name="Comma 2 8 2 2 4 2" xfId="4022" xr:uid="{DFD105A5-D69B-421F-A6DF-87E6F681A3C2}"/>
    <cellStyle name="Comma 2 8 2 2 4 3" xfId="6145" xr:uid="{20EB2D8E-47F5-4CC4-B43F-5F995CFA457E}"/>
    <cellStyle name="Comma 2 8 2 2 5" xfId="2231" xr:uid="{CA5FFD8B-2528-44BC-93E8-43580AA36D80}"/>
    <cellStyle name="Comma 2 8 2 2 5 2" xfId="4330" xr:uid="{C4D21FEC-42D1-495C-A5F3-E474802C23E0}"/>
    <cellStyle name="Comma 2 8 2 2 5 3" xfId="6494" xr:uid="{B926EEF1-BA96-410D-B8AB-D4BBC12A4EFE}"/>
    <cellStyle name="Comma 2 8 2 2 6" xfId="2541" xr:uid="{A392CC41-9723-4252-996D-EE1D53F4EFD1}"/>
    <cellStyle name="Comma 2 8 2 2 6 2" xfId="4638" xr:uid="{A690A2C3-5B4E-470E-A37E-1BD78EEEDF2C}"/>
    <cellStyle name="Comma 2 8 2 2 6 3" xfId="6802" xr:uid="{DA947E83-9E09-4B38-8958-DFC58FB27183}"/>
    <cellStyle name="Comma 2 8 2 2 7" xfId="3234" xr:uid="{AA2CED6B-D54C-441D-A25C-17B506B8E70E}"/>
    <cellStyle name="Comma 2 8 2 2 8" xfId="5334" xr:uid="{69C6A5ED-6199-4E25-9DED-EF081FA3C80C}"/>
    <cellStyle name="Comma 2 8 2 3" xfId="898" xr:uid="{07627903-DB36-442F-8AFB-EEB3FC03FB55}"/>
    <cellStyle name="Comma 2 8 2 3 2" xfId="3346" xr:uid="{132CDF66-EB90-4D64-9476-33682A7C112A}"/>
    <cellStyle name="Comma 2 8 2 3 3" xfId="5446" xr:uid="{909165D5-291B-4777-8E5E-7262058B36D0}"/>
    <cellStyle name="Comma 2 8 2 4" xfId="1224" xr:uid="{36D9AD26-3EDB-4EBE-9FA8-0AC80F9DCD34}"/>
    <cellStyle name="Comma 2 8 2 5" xfId="1537" xr:uid="{7FC53578-9A32-4398-A799-858BC4AA4F3C}"/>
    <cellStyle name="Comma 2 8 2 5 2" xfId="3841" xr:uid="{FB8443B7-0202-443F-8A66-90429C96707D}"/>
    <cellStyle name="Comma 2 8 2 5 3" xfId="5964" xr:uid="{33ADACD6-4A6F-4A16-81C7-FA76C2ED3DB8}"/>
    <cellStyle name="Comma 2 8 2 6" xfId="2050" xr:uid="{24FFFAAC-75BF-48D6-AE5F-5953B6FAE8EF}"/>
    <cellStyle name="Comma 2 8 2 6 2" xfId="4149" xr:uid="{8CF902E6-67EE-4918-A107-075326122146}"/>
    <cellStyle name="Comma 2 8 2 6 3" xfId="6313" xr:uid="{D2147E00-F31A-4558-9697-156646CB49DB}"/>
    <cellStyle name="Comma 2 8 2 7" xfId="2360" xr:uid="{944C341B-279E-407E-9D9B-1C4E31AFE9E2}"/>
    <cellStyle name="Comma 2 8 2 7 2" xfId="4457" xr:uid="{7347AE03-0F68-4D8B-BDE5-A16D89638A2E}"/>
    <cellStyle name="Comma 2 8 2 7 3" xfId="6621" xr:uid="{82462E05-8B38-413D-8952-A1E1B575F7DE}"/>
    <cellStyle name="Comma 2 8 2 8" xfId="3112" xr:uid="{99572253-74B8-4A3C-9EF8-9E6134811310}"/>
    <cellStyle name="Comma 2 8 2 9" xfId="5209" xr:uid="{8312D89B-0403-4067-BFBD-7452D78BE99D}"/>
    <cellStyle name="Comma 2 8 3" xfId="715" xr:uid="{D1B695D3-8359-4470-A583-984A2E86B328}"/>
    <cellStyle name="Comma 2 8 3 2" xfId="1033" xr:uid="{36FCA047-7147-4896-AD5D-B8BB17F32C24}"/>
    <cellStyle name="Comma 2 8 3 2 2" xfId="3473" xr:uid="{2EC805E0-80F0-4D1E-A260-FBBA72870027}"/>
    <cellStyle name="Comma 2 8 3 2 3" xfId="5576" xr:uid="{EB451D1D-C107-4914-8E5D-B8DBD9EE5980}"/>
    <cellStyle name="Comma 2 8 3 3" xfId="1351" xr:uid="{ABB570C9-FCDE-4BDF-9DDE-91F07952E3DF}"/>
    <cellStyle name="Comma 2 8 3 4" xfId="1666" xr:uid="{F71D8773-3B65-4269-B9BF-CABE58E8D2C4}"/>
    <cellStyle name="Comma 2 8 3 4 2" xfId="3968" xr:uid="{748AA4B8-E864-46B8-8CA2-5C778F582B7C}"/>
    <cellStyle name="Comma 2 8 3 4 3" xfId="6091" xr:uid="{5179AA6D-50FB-4132-874B-1AAD54682A88}"/>
    <cellStyle name="Comma 2 8 3 5" xfId="2177" xr:uid="{35363089-581A-4FA6-A33D-9A67672C0183}"/>
    <cellStyle name="Comma 2 8 3 5 2" xfId="4276" xr:uid="{001E24CA-8ABA-4EFB-99DC-3B548C54287F}"/>
    <cellStyle name="Comma 2 8 3 5 3" xfId="6440" xr:uid="{01A8B7EE-9DA0-4A2F-BFA1-9E09EE3CF666}"/>
    <cellStyle name="Comma 2 8 3 6" xfId="2487" xr:uid="{94344C4E-E955-431E-A30B-0BB97C384921}"/>
    <cellStyle name="Comma 2 8 3 6 2" xfId="4584" xr:uid="{D615331E-460D-4E72-BEF0-2D8E56906A0B}"/>
    <cellStyle name="Comma 2 8 3 6 3" xfId="6748" xr:uid="{C7B2E67D-81F7-41C5-9B9C-40414255E916}"/>
    <cellStyle name="Comma 2 8 3 7" xfId="3180" xr:uid="{0D4A02A0-299F-4B4F-A523-B0D054763DF3}"/>
    <cellStyle name="Comma 2 8 3 8" xfId="5279" xr:uid="{8434F4DA-EA24-462A-89F9-20972B404DBB}"/>
    <cellStyle name="Comma 2 8 4" xfId="844" xr:uid="{B3211536-4BA1-4309-9849-38DA6A28B3C7}"/>
    <cellStyle name="Comma 2 8 4 2" xfId="3292" xr:uid="{6F1D49F3-2C16-4515-9E3B-45A1AE262676}"/>
    <cellStyle name="Comma 2 8 4 3" xfId="5392" xr:uid="{766DDC60-AF56-4457-A288-6B5E963EBD00}"/>
    <cellStyle name="Comma 2 8 5" xfId="1168" xr:uid="{D20F44DD-B50A-4983-9EF3-ADEDEC9585D9}"/>
    <cellStyle name="Comma 2 8 6" xfId="1481" xr:uid="{B90B2DA4-5C79-485B-9498-7AE6C27CC34C}"/>
    <cellStyle name="Comma 2 8 6 2" xfId="3787" xr:uid="{469D5881-30EA-44BA-9461-A2C3D175B3BB}"/>
    <cellStyle name="Comma 2 8 6 3" xfId="5910" xr:uid="{E86DBBFE-0848-4317-8130-27BCAFAD2FF0}"/>
    <cellStyle name="Comma 2 8 7" xfId="1996" xr:uid="{11BFAC5E-5312-415B-BF48-A4CA83E82A73}"/>
    <cellStyle name="Comma 2 8 7 2" xfId="4095" xr:uid="{9C156A31-4FF3-4315-A098-A4F1EC8F196F}"/>
    <cellStyle name="Comma 2 8 7 3" xfId="6259" xr:uid="{60EF64DB-B48A-4532-BCFA-A61851872332}"/>
    <cellStyle name="Comma 2 8 8" xfId="2306" xr:uid="{376092BD-BF04-4500-80E7-FBCC2C06B576}"/>
    <cellStyle name="Comma 2 8 8 2" xfId="4403" xr:uid="{39B581AD-4DDF-4D5E-95D1-0AE11DC9CD2A}"/>
    <cellStyle name="Comma 2 8 8 3" xfId="6567" xr:uid="{FC3BFC7E-2147-4A64-9A9E-549867CAC6CC}"/>
    <cellStyle name="Comma 2 8 9" xfId="3056" xr:uid="{4011DA9F-AD44-4E4B-9F4B-2417A49940BA}"/>
    <cellStyle name="Comma 2 9" xfId="427" xr:uid="{92B9372F-1864-4C54-9F0A-A008CEF8FAD7}"/>
    <cellStyle name="Comma 2 9 10" xfId="5140" xr:uid="{06F34930-8085-4FB1-8ED3-A6F9F31944E1}"/>
    <cellStyle name="Comma 2 9 2" xfId="629" xr:uid="{CC155E04-6DFE-4A9E-9FFC-22C4BC063141}"/>
    <cellStyle name="Comma 2 9 2 2" xfId="778" xr:uid="{E1694630-BAA9-4BA1-B24C-A77EEDE4F520}"/>
    <cellStyle name="Comma 2 9 2 2 2" xfId="1090" xr:uid="{2674710F-1E55-4CD5-8739-0416453C594B}"/>
    <cellStyle name="Comma 2 9 2 2 2 2" xfId="3530" xr:uid="{F96F6BFD-DA17-4CB0-91CA-1D06D3D3676E}"/>
    <cellStyle name="Comma 2 9 2 2 2 3" xfId="5633" xr:uid="{DD63299B-91AD-4963-A066-2DF95D25D558}"/>
    <cellStyle name="Comma 2 9 2 2 3" xfId="1408" xr:uid="{64DE0ED9-23C7-484A-87D7-F53B345227C1}"/>
    <cellStyle name="Comma 2 9 2 2 4" xfId="1723" xr:uid="{07D66CD7-6D6D-4352-8E76-5AE98C3559DA}"/>
    <cellStyle name="Comma 2 9 2 2 4 2" xfId="4025" xr:uid="{17F29675-899A-472D-9F62-FF6D40CA908F}"/>
    <cellStyle name="Comma 2 9 2 2 4 3" xfId="6148" xr:uid="{2E79B6B9-CA1E-49CB-8FA8-2B38075CC1BD}"/>
    <cellStyle name="Comma 2 9 2 2 5" xfId="2234" xr:uid="{696BD4A3-9CF0-47AD-9060-6371F26B375B}"/>
    <cellStyle name="Comma 2 9 2 2 5 2" xfId="4333" xr:uid="{E0F186F8-9674-4B4A-97F2-14B9A37BACCF}"/>
    <cellStyle name="Comma 2 9 2 2 5 3" xfId="6497" xr:uid="{B0DFA82C-222D-4D03-92ED-472EF4D0CDE0}"/>
    <cellStyle name="Comma 2 9 2 2 6" xfId="2544" xr:uid="{843C33D5-2026-45BF-8B51-B954FAE57F31}"/>
    <cellStyle name="Comma 2 9 2 2 6 2" xfId="4641" xr:uid="{73D80477-834F-4963-9E62-6A67381C9813}"/>
    <cellStyle name="Comma 2 9 2 2 6 3" xfId="6805" xr:uid="{052A03C1-679E-49E4-A8E0-2C4ADACAC2F6}"/>
    <cellStyle name="Comma 2 9 2 2 7" xfId="3237" xr:uid="{942A7E0E-648E-4A29-91B7-B98E7BB490DC}"/>
    <cellStyle name="Comma 2 9 2 2 8" xfId="5337" xr:uid="{66107315-3A4F-4625-A3A7-6307F6EA9DE8}"/>
    <cellStyle name="Comma 2 9 2 3" xfId="901" xr:uid="{4B9AB532-EF76-455F-8016-B582DB5D2BCF}"/>
    <cellStyle name="Comma 2 9 2 3 2" xfId="3349" xr:uid="{ECEA3184-510A-4453-8B47-82435C193CB6}"/>
    <cellStyle name="Comma 2 9 2 3 3" xfId="5449" xr:uid="{D8E746AB-6352-4537-9F45-20A55FD1E4A9}"/>
    <cellStyle name="Comma 2 9 2 4" xfId="1227" xr:uid="{BFFC85D3-08A9-4B34-97EF-D27114D4E5A8}"/>
    <cellStyle name="Comma 2 9 2 5" xfId="1540" xr:uid="{4D2FF28D-3F01-4F6D-A442-83570F49D03B}"/>
    <cellStyle name="Comma 2 9 2 5 2" xfId="3844" xr:uid="{770BF991-EFBE-486B-B27F-66924B66E192}"/>
    <cellStyle name="Comma 2 9 2 5 3" xfId="5967" xr:uid="{3CB6121D-2139-4F98-9A7A-63A89CB09580}"/>
    <cellStyle name="Comma 2 9 2 6" xfId="2053" xr:uid="{E2EDE8E3-CEE8-4303-A6D9-83E1A5863294}"/>
    <cellStyle name="Comma 2 9 2 6 2" xfId="4152" xr:uid="{B70DEDC9-D578-48AE-804C-3BF6A5A1CF50}"/>
    <cellStyle name="Comma 2 9 2 6 3" xfId="6316" xr:uid="{55D59C5D-6759-4528-8585-267BE0A18739}"/>
    <cellStyle name="Comma 2 9 2 7" xfId="2363" xr:uid="{B8D3F986-5942-4F77-858B-888BF001E972}"/>
    <cellStyle name="Comma 2 9 2 7 2" xfId="4460" xr:uid="{1939C9CC-C588-400D-A98B-4FEB2F1EE8CF}"/>
    <cellStyle name="Comma 2 9 2 7 3" xfId="6624" xr:uid="{DA038081-A36B-4B62-BE31-502DD3866ECD}"/>
    <cellStyle name="Comma 2 9 2 8" xfId="3115" xr:uid="{263A8626-2743-4010-97A3-C0EA7C4E7718}"/>
    <cellStyle name="Comma 2 9 2 9" xfId="5212" xr:uid="{44F4FC97-D7D6-4612-B999-58C1AE9DDFCA}"/>
    <cellStyle name="Comma 2 9 3" xfId="718" xr:uid="{B783C2BA-09AC-4488-9D17-0AAEF0C1C2DA}"/>
    <cellStyle name="Comma 2 9 3 2" xfId="1036" xr:uid="{6F39B778-1DB9-4AB5-912D-7699AAFBEA28}"/>
    <cellStyle name="Comma 2 9 3 2 2" xfId="3476" xr:uid="{BBA9B327-C018-45C1-8559-26E2B3A9DBC4}"/>
    <cellStyle name="Comma 2 9 3 2 3" xfId="5579" xr:uid="{F0A4298A-8328-4C25-A481-758001DD5DD5}"/>
    <cellStyle name="Comma 2 9 3 3" xfId="1354" xr:uid="{3D07F9D1-8ED0-498A-BA40-002708174ABF}"/>
    <cellStyle name="Comma 2 9 3 4" xfId="1669" xr:uid="{3023A25E-6327-4B50-A1BB-538825ED870D}"/>
    <cellStyle name="Comma 2 9 3 4 2" xfId="3971" xr:uid="{ACD560B0-B8B9-4CFA-ACDD-11E2969460B1}"/>
    <cellStyle name="Comma 2 9 3 4 3" xfId="6094" xr:uid="{A2B0C2AB-DA69-4C5D-AD8D-27CC362EA7E7}"/>
    <cellStyle name="Comma 2 9 3 5" xfId="2180" xr:uid="{E5DB1AAC-26B9-420B-BCE5-2147586EB5E7}"/>
    <cellStyle name="Comma 2 9 3 5 2" xfId="4279" xr:uid="{3EBB4004-38CA-4ACD-B19D-CB2F29A1D208}"/>
    <cellStyle name="Comma 2 9 3 5 3" xfId="6443" xr:uid="{0CE47972-5C83-4FFC-A7D9-E108D314E30C}"/>
    <cellStyle name="Comma 2 9 3 6" xfId="2490" xr:uid="{623CA865-3863-46B5-AC32-EBB09E0F9BBC}"/>
    <cellStyle name="Comma 2 9 3 6 2" xfId="4587" xr:uid="{77893B8A-21CA-439E-83EA-459F1A4E2F0E}"/>
    <cellStyle name="Comma 2 9 3 6 3" xfId="6751" xr:uid="{BBA05A45-CA15-4972-9191-DC87BC561018}"/>
    <cellStyle name="Comma 2 9 3 7" xfId="3183" xr:uid="{3BCD3E26-C73D-4C1D-A9F1-018683EA7C73}"/>
    <cellStyle name="Comma 2 9 3 8" xfId="5282" xr:uid="{267BE83D-6FEB-4B8A-AF51-FBB77D2DDC2A}"/>
    <cellStyle name="Comma 2 9 4" xfId="847" xr:uid="{CCC72E34-D056-491A-A08E-80275CA41D20}"/>
    <cellStyle name="Comma 2 9 4 2" xfId="3295" xr:uid="{6C754F77-904A-4168-933B-5B1D8C26F9ED}"/>
    <cellStyle name="Comma 2 9 4 3" xfId="5395" xr:uid="{CAAF3A2A-CD9A-49F5-939F-1ABF583ADE1C}"/>
    <cellStyle name="Comma 2 9 5" xfId="1171" xr:uid="{3B5FFA71-4322-4CFF-9937-C49A8DA06D5F}"/>
    <cellStyle name="Comma 2 9 6" xfId="1484" xr:uid="{8F573348-E53C-42C6-9E99-D030C91CCB78}"/>
    <cellStyle name="Comma 2 9 6 2" xfId="3790" xr:uid="{DA6823B8-CDFD-4AC7-9C45-8D0F503AC39C}"/>
    <cellStyle name="Comma 2 9 6 3" xfId="5913" xr:uid="{7121D3B2-54F8-470B-92DA-BDAA157FDE5D}"/>
    <cellStyle name="Comma 2 9 7" xfId="1999" xr:uid="{31369F38-4CE6-4F2D-AB9F-D38C87AF2D77}"/>
    <cellStyle name="Comma 2 9 7 2" xfId="4098" xr:uid="{9E22CCFE-2DB9-45C9-9E21-133D3608CA14}"/>
    <cellStyle name="Comma 2 9 7 3" xfId="6262" xr:uid="{EE203872-8F10-4D73-8243-DC62BF12C119}"/>
    <cellStyle name="Comma 2 9 8" xfId="2309" xr:uid="{76E5C871-022A-4081-8C1C-CCDBD15081FA}"/>
    <cellStyle name="Comma 2 9 8 2" xfId="4406" xr:uid="{E0ECA2D5-F0C3-4F03-96EE-72E793C8D22B}"/>
    <cellStyle name="Comma 2 9 8 3" xfId="6570" xr:uid="{399F9385-6A45-4823-8714-4E9CC9BEB70C}"/>
    <cellStyle name="Comma 2 9 9" xfId="3059" xr:uid="{1183795D-5761-4F9F-8FC0-01EEA5582092}"/>
    <cellStyle name="Comma 20" xfId="1115" xr:uid="{8DEF7761-E5FF-4BB1-B166-7CC3BCAEF0E4}"/>
    <cellStyle name="Comma 20 2" xfId="3545" xr:uid="{A4AA531E-1A0A-4EE5-910F-BC390EA3D4FD}"/>
    <cellStyle name="Comma 20 3" xfId="5648" xr:uid="{7648109A-F47E-423B-9A8B-C9D5D9061659}"/>
    <cellStyle name="Comma 21" xfId="1429" xr:uid="{F36D5547-F7A6-4C49-9DC1-04BC152D8FAD}"/>
    <cellStyle name="Comma 21 2" xfId="3741" xr:uid="{387EBC4E-9620-4CC3-9A63-F683991ABAF5}"/>
    <cellStyle name="Comma 21 3" xfId="5863" xr:uid="{08BF0F82-680C-45B7-A38D-630F9C60C146}"/>
    <cellStyle name="Comma 22" xfId="1947" xr:uid="{E53D3F48-5B75-4490-8F28-E138A6E08199}"/>
    <cellStyle name="Comma 22 2" xfId="4049" xr:uid="{9557ED56-7860-491D-AB52-6B3162B9BC52}"/>
    <cellStyle name="Comma 22 3" xfId="6213" xr:uid="{2E158231-1A5F-4A83-BDB3-2E4768473001}"/>
    <cellStyle name="Comma 23" xfId="2259" xr:uid="{7373A17F-B0AF-45A1-84E2-AC4CD3EF2AE5}"/>
    <cellStyle name="Comma 23 2" xfId="4357" xr:uid="{7877DE01-26F0-4E9A-9BBD-360EAD704439}"/>
    <cellStyle name="Comma 23 3" xfId="6521" xr:uid="{70E7779E-3883-48EE-BE8D-13D083E5E543}"/>
    <cellStyle name="Comma 24" xfId="7284" xr:uid="{4D9E8EAE-24D2-43D1-9347-960F3ECDD143}"/>
    <cellStyle name="Comma 25" xfId="7277" xr:uid="{E97D7076-9020-42C8-94C5-CDB5434BA4F4}"/>
    <cellStyle name="Comma 3" xfId="194" xr:uid="{101C295A-E084-4335-960A-F7798429E7C5}"/>
    <cellStyle name="Comma 3 10" xfId="1430" xr:uid="{817307AC-F3A4-4D91-A877-A8D6C0D6F89D}"/>
    <cellStyle name="Comma 3 10 2" xfId="3742" xr:uid="{92B82ABC-D394-4F12-A053-E0C84E8A6A37}"/>
    <cellStyle name="Comma 3 10 3" xfId="5864" xr:uid="{4BB9C36C-286C-4704-815F-AC64796288F0}"/>
    <cellStyle name="Comma 3 11" xfId="1948" xr:uid="{B70AF1AC-D75B-4160-B70E-DD357FD762D0}"/>
    <cellStyle name="Comma 3 11 2" xfId="4050" xr:uid="{F6DF015C-69E8-4ED9-B6B1-7522DA567F48}"/>
    <cellStyle name="Comma 3 11 3" xfId="6214" xr:uid="{D1599B43-DD9A-4040-A575-FB28FA5F8756}"/>
    <cellStyle name="Comma 3 12" xfId="2260" xr:uid="{30297E09-35B4-44F9-8345-FC4EDE608AF2}"/>
    <cellStyle name="Comma 3 12 2" xfId="4358" xr:uid="{A2C3083E-979F-4DE7-B766-7877CBBDCDC7}"/>
    <cellStyle name="Comma 3 12 3" xfId="6522" xr:uid="{3F7E40BF-2D42-4053-A2D7-6504E7D7AB88}"/>
    <cellStyle name="Comma 3 13" xfId="3017" xr:uid="{0C439152-5C21-45C6-88F3-D17225F333C7}"/>
    <cellStyle name="Comma 3 14" xfId="5085" xr:uid="{ADFBA836-FDEE-4C47-A1C6-C87518C2615F}"/>
    <cellStyle name="Comma 3 15" xfId="7496" xr:uid="{D463B51C-FD99-43E1-80C9-BB348FCD55E9}"/>
    <cellStyle name="Comma 3 2" xfId="206" xr:uid="{7DC65B8E-0EB3-4EE7-A19E-D845BB474939}"/>
    <cellStyle name="Comma 3 2 10" xfId="5088" xr:uid="{073D2C4F-2494-4CF6-8E10-B7147455CBEB}"/>
    <cellStyle name="Comma 3 2 2" xfId="555" xr:uid="{81B6517F-C61F-4F5C-9933-48B9B926DC20}"/>
    <cellStyle name="Comma 3 2 2 2" xfId="740" xr:uid="{A780CA90-CD95-4C6F-A690-79DE842CAE2A}"/>
    <cellStyle name="Comma 3 2 2 2 2" xfId="1054" xr:uid="{7EF4DE56-7CFA-4F02-9B87-FD2F2E17A4A7}"/>
    <cellStyle name="Comma 3 2 2 2 2 2" xfId="3494" xr:uid="{869B34A2-6B53-4437-9C58-DF8F11E1C2A2}"/>
    <cellStyle name="Comma 3 2 2 2 2 3" xfId="5597" xr:uid="{90EAEAAB-6547-4699-ACA1-7C50494FD677}"/>
    <cellStyle name="Comma 3 2 2 2 3" xfId="1372" xr:uid="{1EBA8B2D-A68A-497C-A03E-0714936C0B18}"/>
    <cellStyle name="Comma 3 2 2 2 4" xfId="1687" xr:uid="{8C444959-62C8-43F1-BDC3-53A7D5ECEE71}"/>
    <cellStyle name="Comma 3 2 2 2 4 2" xfId="3989" xr:uid="{4F71FAF7-A4AF-4D9D-8ED8-03E08CF9871F}"/>
    <cellStyle name="Comma 3 2 2 2 4 3" xfId="6112" xr:uid="{5AF021BF-A485-4A44-B1D6-8D87AFFCCF6F}"/>
    <cellStyle name="Comma 3 2 2 2 5" xfId="2198" xr:uid="{DB6E52EE-0B35-471A-8571-6C0ACEDFBD4E}"/>
    <cellStyle name="Comma 3 2 2 2 5 2" xfId="4297" xr:uid="{1E6F082A-A255-4D00-A4D3-A7CD05345576}"/>
    <cellStyle name="Comma 3 2 2 2 5 3" xfId="6461" xr:uid="{8638A55C-C44C-4810-9C4B-38770AE58A12}"/>
    <cellStyle name="Comma 3 2 2 2 6" xfId="2508" xr:uid="{BA31BD7F-27B4-42A0-BBBC-C9DEF398B1CA}"/>
    <cellStyle name="Comma 3 2 2 2 6 2" xfId="4605" xr:uid="{C73F54CD-E510-4E68-91CC-6C28628DDA2E}"/>
    <cellStyle name="Comma 3 2 2 2 6 3" xfId="6769" xr:uid="{BEB61CCC-F404-4B38-ABD6-35B83311CAD6}"/>
    <cellStyle name="Comma 3 2 2 2 7" xfId="3201" xr:uid="{0A768880-1B91-445C-B186-6F8E850F4F72}"/>
    <cellStyle name="Comma 3 2 2 2 8" xfId="5300" xr:uid="{557207F3-5BAC-4E48-8706-02EBEFD70D0D}"/>
    <cellStyle name="Comma 3 2 2 3" xfId="865" xr:uid="{3B142164-017D-4B4A-99D7-5A602309BBCF}"/>
    <cellStyle name="Comma 3 2 2 3 2" xfId="3313" xr:uid="{2A4AAEFB-7896-4254-AFA2-AF680838ACD1}"/>
    <cellStyle name="Comma 3 2 2 3 3" xfId="5413" xr:uid="{E3C316B6-4711-475C-B5D7-296AC7E8104F}"/>
    <cellStyle name="Comma 3 2 2 4" xfId="1191" xr:uid="{AC4E84F7-F1FF-49AD-94DB-03874B9873DF}"/>
    <cellStyle name="Comma 3 2 2 5" xfId="1504" xr:uid="{74382332-8A4E-4608-AD0D-DA73347A6080}"/>
    <cellStyle name="Comma 3 2 2 5 2" xfId="3808" xr:uid="{CA8E13D1-7022-4A96-8E5A-752C303377C4}"/>
    <cellStyle name="Comma 3 2 2 5 3" xfId="5931" xr:uid="{F95C6E27-5C11-4DCD-8E96-C80E3C8F0B8B}"/>
    <cellStyle name="Comma 3 2 2 6" xfId="2017" xr:uid="{586D168B-F654-44A8-81D7-341B16ADE5D2}"/>
    <cellStyle name="Comma 3 2 2 6 2" xfId="4116" xr:uid="{0A8B78EC-D46E-4B11-8F50-511A73498005}"/>
    <cellStyle name="Comma 3 2 2 6 3" xfId="6280" xr:uid="{75B43CF4-D93C-49F3-946E-6E65B7834FC1}"/>
    <cellStyle name="Comma 3 2 2 7" xfId="2327" xr:uid="{38B8A732-6CEE-4D2C-A370-A3DF61338DAD}"/>
    <cellStyle name="Comma 3 2 2 7 2" xfId="4424" xr:uid="{E758C24C-B332-401F-AB17-581C114CF4C3}"/>
    <cellStyle name="Comma 3 2 2 7 3" xfId="6588" xr:uid="{30E10F41-724E-4235-922A-9F8D666E7217}"/>
    <cellStyle name="Comma 3 2 2 8" xfId="3077" xr:uid="{EC4E69B1-54EC-4E8A-81B9-E3944336F021}"/>
    <cellStyle name="Comma 3 2 2 9" xfId="5174" xr:uid="{DC265C58-E623-4FBC-97F4-CE58707F333A}"/>
    <cellStyle name="Comma 3 2 3" xfId="679" xr:uid="{1DAB610A-2FAC-41C5-99A7-40CEED5FB461}"/>
    <cellStyle name="Comma 3 2 3 2" xfId="998" xr:uid="{A974B329-3332-4B9A-985D-F96B9098979E}"/>
    <cellStyle name="Comma 3 2 3 2 2" xfId="3438" xr:uid="{9935E823-03D6-495C-9C74-B5DEC8696267}"/>
    <cellStyle name="Comma 3 2 3 2 3" xfId="5541" xr:uid="{A7DC62EC-FCBA-42E3-BC80-A03730CBDDC9}"/>
    <cellStyle name="Comma 3 2 3 3" xfId="1316" xr:uid="{470D5DC0-E110-41A0-B08E-BA83D4699317}"/>
    <cellStyle name="Comma 3 2 3 4" xfId="1631" xr:uid="{4FE87C7D-7B7E-4F90-B739-D08CA46C039D}"/>
    <cellStyle name="Comma 3 2 3 4 2" xfId="3933" xr:uid="{3C8040A9-AC33-4BD3-AC66-A70144533EAE}"/>
    <cellStyle name="Comma 3 2 3 4 3" xfId="6056" xr:uid="{17960E1C-D220-4BD8-8A36-DFA5E9FD3210}"/>
    <cellStyle name="Comma 3 2 3 5" xfId="2142" xr:uid="{89D23AB7-CA57-475A-87A9-81A2C4F0C267}"/>
    <cellStyle name="Comma 3 2 3 5 2" xfId="4241" xr:uid="{DA5CEBAB-DF85-472C-8891-9D8ADA37907D}"/>
    <cellStyle name="Comma 3 2 3 5 3" xfId="6405" xr:uid="{929ED38A-1911-4653-A109-45DC6836911F}"/>
    <cellStyle name="Comma 3 2 3 6" xfId="2452" xr:uid="{86FC068D-899B-44FB-97BA-4216A5395456}"/>
    <cellStyle name="Comma 3 2 3 6 2" xfId="4549" xr:uid="{F9548CF2-74F8-46DA-9E33-21879794A088}"/>
    <cellStyle name="Comma 3 2 3 6 3" xfId="6713" xr:uid="{343FE4C3-4B45-4A8F-B760-BC43454CAC2E}"/>
    <cellStyle name="Comma 3 2 3 7" xfId="3145" xr:uid="{1FD0726B-BBEC-40B8-B66C-6CC0A397F9AA}"/>
    <cellStyle name="Comma 3 2 3 8" xfId="5244" xr:uid="{1B62E749-7337-4FEB-964A-B3E9F9A261A7}"/>
    <cellStyle name="Comma 3 2 4" xfId="809" xr:uid="{99831E0A-5F08-4817-9C67-E16F783FF4C5}"/>
    <cellStyle name="Comma 3 2 4 2" xfId="3257" xr:uid="{CB385DB6-CC98-4EA9-A2BB-28B94AB2ACD4}"/>
    <cellStyle name="Comma 3 2 4 3" xfId="5357" xr:uid="{1EBA630F-5511-43FF-B8DA-B0711A24FC53}"/>
    <cellStyle name="Comma 3 2 5" xfId="1132" xr:uid="{07A361E9-BA6A-4348-A0D7-45C7EF154971}"/>
    <cellStyle name="Comma 3 2 6" xfId="1443" xr:uid="{3D3C4D0B-9FB6-4C6B-B951-96446F722FF8}"/>
    <cellStyle name="Comma 3 2 6 2" xfId="3752" xr:uid="{1424C2AA-BC68-46CD-960F-968B15915EAC}"/>
    <cellStyle name="Comma 3 2 6 3" xfId="5875" xr:uid="{BDEF2862-53C4-4207-A62F-82C4A33E8EEF}"/>
    <cellStyle name="Comma 3 2 7" xfId="1961" xr:uid="{94E6228F-488F-4C14-929F-8ADE59B3F318}"/>
    <cellStyle name="Comma 3 2 7 2" xfId="4060" xr:uid="{B82DBB37-C2D3-49E6-A533-44EFB50543B9}"/>
    <cellStyle name="Comma 3 2 7 3" xfId="6224" xr:uid="{2AC02679-CA55-40C1-8541-28381B0C2E40}"/>
    <cellStyle name="Comma 3 2 8" xfId="2271" xr:uid="{38FFC501-A165-4407-8A82-627ECD048DBB}"/>
    <cellStyle name="Comma 3 2 8 2" xfId="4368" xr:uid="{345B71B3-B167-40BB-81D8-A7B77F329E40}"/>
    <cellStyle name="Comma 3 2 8 3" xfId="6532" xr:uid="{CCBA7DB0-940B-40BB-8B6A-B3E54F7B20C7}"/>
    <cellStyle name="Comma 3 2 9" xfId="3020" xr:uid="{95F04833-C8B0-4D2A-A048-82FC849A44BA}"/>
    <cellStyle name="Comma 3 3" xfId="382" xr:uid="{7433194E-EBB3-4B36-95EE-EE8CF59B0890}"/>
    <cellStyle name="Comma 3 3 10" xfId="5108" xr:uid="{952DD653-5E66-47EC-8D92-26EEF159CB1C}"/>
    <cellStyle name="Comma 3 3 2" xfId="598" xr:uid="{D544151D-E8ED-4030-BA4D-3B7FFD06C1E5}"/>
    <cellStyle name="Comma 3 3 2 2" xfId="747" xr:uid="{E9A3C3C4-0184-497D-9C11-2D4E07FC2FA2}"/>
    <cellStyle name="Comma 3 3 2 2 2" xfId="1059" xr:uid="{3478BECE-E8E2-4B2A-B42E-43C8116BE0D6}"/>
    <cellStyle name="Comma 3 3 2 2 2 2" xfId="3499" xr:uid="{72594919-99B9-451E-944C-EC8A5A3DA206}"/>
    <cellStyle name="Comma 3 3 2 2 2 3" xfId="5602" xr:uid="{D48A8658-8A8E-46CC-B425-68690889BA2C}"/>
    <cellStyle name="Comma 3 3 2 2 3" xfId="1377" xr:uid="{67E481E8-5025-4294-BB0C-4FF9EC8D3527}"/>
    <cellStyle name="Comma 3 3 2 2 4" xfId="1692" xr:uid="{81D77046-9EFD-4E20-A6B2-3AA5FBB9DE07}"/>
    <cellStyle name="Comma 3 3 2 2 4 2" xfId="3994" xr:uid="{9B19261E-DC78-4E94-86C7-ABE3D307A050}"/>
    <cellStyle name="Comma 3 3 2 2 4 3" xfId="6117" xr:uid="{0EFF1E6A-366E-4830-855E-5E556B18AA72}"/>
    <cellStyle name="Comma 3 3 2 2 5" xfId="2203" xr:uid="{E49758C5-7F64-4578-9B80-BC19D3D96D31}"/>
    <cellStyle name="Comma 3 3 2 2 5 2" xfId="4302" xr:uid="{7BCA2118-42DB-4F51-B5A2-F4D4F913A755}"/>
    <cellStyle name="Comma 3 3 2 2 5 3" xfId="6466" xr:uid="{8C2BB7B0-BD53-479B-82E5-8306D3C9F217}"/>
    <cellStyle name="Comma 3 3 2 2 6" xfId="2513" xr:uid="{DCDA5DCC-2170-4B35-9C65-4937CBF6B405}"/>
    <cellStyle name="Comma 3 3 2 2 6 2" xfId="4610" xr:uid="{AE3465A4-C952-428A-B0A4-F313D0CCB3A1}"/>
    <cellStyle name="Comma 3 3 2 2 6 3" xfId="6774" xr:uid="{B2DE0662-8DCA-4A04-BB00-92EF62AB592A}"/>
    <cellStyle name="Comma 3 3 2 2 7" xfId="3206" xr:uid="{5A9C640F-B0CF-4B77-9970-EC0F420005A1}"/>
    <cellStyle name="Comma 3 3 2 2 8" xfId="5306" xr:uid="{2577E59B-FE1B-4F84-A520-98BDF176E44D}"/>
    <cellStyle name="Comma 3 3 2 3" xfId="870" xr:uid="{E755B2A7-D0A7-487F-B908-E2A5FB49B18D}"/>
    <cellStyle name="Comma 3 3 2 3 2" xfId="3318" xr:uid="{07E167BE-3986-4BEF-A834-BF11AEA7722C}"/>
    <cellStyle name="Comma 3 3 2 3 3" xfId="5418" xr:uid="{17588F9F-A532-455B-A961-2F33BA9073B7}"/>
    <cellStyle name="Comma 3 3 2 4" xfId="1196" xr:uid="{EA69F873-0CD9-445E-A63E-A94539774263}"/>
    <cellStyle name="Comma 3 3 2 5" xfId="1509" xr:uid="{87AE0F99-A000-4E97-898D-9CF1B5D8A706}"/>
    <cellStyle name="Comma 3 3 2 5 2" xfId="3813" xr:uid="{BB6429F0-EB62-41C6-B397-532DF5227BEE}"/>
    <cellStyle name="Comma 3 3 2 5 3" xfId="5936" xr:uid="{65F8FAC5-B101-4E75-857E-7DE902D024F8}"/>
    <cellStyle name="Comma 3 3 2 6" xfId="2022" xr:uid="{A92E6BF9-2A1D-428E-B325-FA5111C97CB7}"/>
    <cellStyle name="Comma 3 3 2 6 2" xfId="4121" xr:uid="{BEE44A49-B023-4476-994E-751470AD4A4E}"/>
    <cellStyle name="Comma 3 3 2 6 3" xfId="6285" xr:uid="{E8938AC3-F46F-4CBB-8232-5FD14F514E77}"/>
    <cellStyle name="Comma 3 3 2 7" xfId="2332" xr:uid="{B4F9DB7E-6329-478B-A903-8EE5623C970A}"/>
    <cellStyle name="Comma 3 3 2 7 2" xfId="4429" xr:uid="{58AC1711-9DED-4E84-BF71-87042E9FC793}"/>
    <cellStyle name="Comma 3 3 2 7 3" xfId="6593" xr:uid="{8BC96EB2-96CF-4E60-B4DA-AC2F86CFB105}"/>
    <cellStyle name="Comma 3 3 2 8" xfId="3084" xr:uid="{49E7DFFB-CF9F-4E44-B3BE-D4F5B38CA4C0}"/>
    <cellStyle name="Comma 3 3 2 9" xfId="5181" xr:uid="{615F9448-E1BD-482A-8756-86C5102BD5B7}"/>
    <cellStyle name="Comma 3 3 3" xfId="687" xr:uid="{3B166E6A-AAD2-474A-AFF3-4F59E77203DF}"/>
    <cellStyle name="Comma 3 3 3 2" xfId="1005" xr:uid="{619047B9-1C07-4B6E-99F2-300B639CDA07}"/>
    <cellStyle name="Comma 3 3 3 2 2" xfId="3445" xr:uid="{F88F24B7-FCFB-4433-9C37-3DE4E2DC1FCD}"/>
    <cellStyle name="Comma 3 3 3 2 3" xfId="5548" xr:uid="{6F5BDD1A-BEB5-4CA1-87AA-B3770E68D50F}"/>
    <cellStyle name="Comma 3 3 3 3" xfId="1323" xr:uid="{C4F1D368-FF37-43ED-B40A-1BE2FDF0AD1B}"/>
    <cellStyle name="Comma 3 3 3 4" xfId="1638" xr:uid="{C482E070-FB78-40D6-8848-090CF0D7AC6D}"/>
    <cellStyle name="Comma 3 3 3 4 2" xfId="3940" xr:uid="{CB6A6750-D513-4A34-91B0-AD4852995E66}"/>
    <cellStyle name="Comma 3 3 3 4 3" xfId="6063" xr:uid="{6ACFF43E-802A-45A4-9FDC-CB40524EDFF0}"/>
    <cellStyle name="Comma 3 3 3 5" xfId="2149" xr:uid="{E1CD3C49-C3CD-4588-BF40-1863BB86497A}"/>
    <cellStyle name="Comma 3 3 3 5 2" xfId="4248" xr:uid="{9341A12C-8B78-4F78-81B1-A309D6087585}"/>
    <cellStyle name="Comma 3 3 3 5 3" xfId="6412" xr:uid="{4717E223-581C-46B2-967A-53705F89C62F}"/>
    <cellStyle name="Comma 3 3 3 6" xfId="2459" xr:uid="{C325315A-D5FD-4E77-8D71-B868EFC36414}"/>
    <cellStyle name="Comma 3 3 3 6 2" xfId="4556" xr:uid="{09D892F1-F10A-412A-BBF3-099B6D455F85}"/>
    <cellStyle name="Comma 3 3 3 6 3" xfId="6720" xr:uid="{951ED1F7-CC9B-4277-AEFC-5CD6E4CCFD05}"/>
    <cellStyle name="Comma 3 3 3 7" xfId="3152" xr:uid="{3F46FBEB-3026-4D7F-BDCD-A8955B5E7061}"/>
    <cellStyle name="Comma 3 3 3 8" xfId="5251" xr:uid="{9E726B8F-A24B-496E-B5E5-37D99EE33E7C}"/>
    <cellStyle name="Comma 3 3 4" xfId="816" xr:uid="{9791329F-49C7-4A7C-A4CB-A84D58673C2E}"/>
    <cellStyle name="Comma 3 3 4 2" xfId="3264" xr:uid="{83C7023F-8B4E-4CD5-96EE-2857153E1C86}"/>
    <cellStyle name="Comma 3 3 4 3" xfId="5364" xr:uid="{F2C70D47-0FDE-4275-9FF6-362433C19C4A}"/>
    <cellStyle name="Comma 3 3 5" xfId="1140" xr:uid="{B5CC112B-5F04-4CC0-9F70-954F41EE9ABA}"/>
    <cellStyle name="Comma 3 3 6" xfId="1453" xr:uid="{CEBD710A-7553-4991-A0CC-17A7D13A26C1}"/>
    <cellStyle name="Comma 3 3 6 2" xfId="3759" xr:uid="{0CFD3B0B-C051-4872-A513-51FB720D28CA}"/>
    <cellStyle name="Comma 3 3 6 3" xfId="5882" xr:uid="{71F97C77-9D44-48EA-8995-CE29C6D59B32}"/>
    <cellStyle name="Comma 3 3 7" xfId="1968" xr:uid="{35B5298F-F6B2-45B6-B79E-80F6B2174546}"/>
    <cellStyle name="Comma 3 3 7 2" xfId="4067" xr:uid="{6852411D-6CB2-4028-A339-10B4AAF26573}"/>
    <cellStyle name="Comma 3 3 7 3" xfId="6231" xr:uid="{DC2E6BCD-A584-444F-B63F-D97F5E323837}"/>
    <cellStyle name="Comma 3 3 8" xfId="2278" xr:uid="{4D4DA8EA-AD95-443D-89D0-5DB0E44995CF}"/>
    <cellStyle name="Comma 3 3 8 2" xfId="4375" xr:uid="{B8B6E623-94B3-48FE-A85A-FD9C59C18AE2}"/>
    <cellStyle name="Comma 3 3 8 3" xfId="6539" xr:uid="{EBC52C4F-7F75-4E54-B8D6-0A628FC5B510}"/>
    <cellStyle name="Comma 3 3 9" xfId="3028" xr:uid="{828ED828-4798-4AFB-A2CF-86F543C1A31D}"/>
    <cellStyle name="Comma 3 4" xfId="395" xr:uid="{C1AC6879-736B-4EE6-B1A8-7BFE6F47FBAB}"/>
    <cellStyle name="Comma 3 4 10" xfId="5118" xr:uid="{7E85EAAC-DAC0-4BEA-95CD-EEAC2632190C}"/>
    <cellStyle name="Comma 3 4 2" xfId="608" xr:uid="{DF95DD6A-6565-4C0B-9EFC-21AC35874A09}"/>
    <cellStyle name="Comma 3 4 2 2" xfId="757" xr:uid="{25DB9D8E-A84F-40D3-9E8E-75EEF4942756}"/>
    <cellStyle name="Comma 3 4 2 2 2" xfId="1069" xr:uid="{711AEA43-5993-4C46-8D14-B616E3129AD8}"/>
    <cellStyle name="Comma 3 4 2 2 2 2" xfId="3509" xr:uid="{6AC08526-5AAC-4F5D-A090-F664F1851122}"/>
    <cellStyle name="Comma 3 4 2 2 2 3" xfId="5612" xr:uid="{0AB6B017-5459-4700-8168-4BC3821E1EAB}"/>
    <cellStyle name="Comma 3 4 2 2 3" xfId="1387" xr:uid="{762AB6BD-C8B2-4914-B370-0F62F2EDD728}"/>
    <cellStyle name="Comma 3 4 2 2 4" xfId="1702" xr:uid="{0672A89A-3E0A-406C-A5DF-F7D8275CFC2F}"/>
    <cellStyle name="Comma 3 4 2 2 4 2" xfId="4004" xr:uid="{D3E0DBC1-7642-47B4-B3BE-54D06AC7076D}"/>
    <cellStyle name="Comma 3 4 2 2 4 3" xfId="6127" xr:uid="{C583C95E-AA83-43E9-B669-CB69044AD218}"/>
    <cellStyle name="Comma 3 4 2 2 5" xfId="2213" xr:uid="{AB75ED4C-A99B-43AF-8E7E-0E8A249D7668}"/>
    <cellStyle name="Comma 3 4 2 2 5 2" xfId="4312" xr:uid="{2D8D300A-CA05-4370-A941-9C6DA1818D40}"/>
    <cellStyle name="Comma 3 4 2 2 5 3" xfId="6476" xr:uid="{622DBC9D-B26D-492A-AB54-6DB9C8A29C5A}"/>
    <cellStyle name="Comma 3 4 2 2 6" xfId="2523" xr:uid="{603DCBB4-2A3C-44AA-9DA6-6BD1CC4F2AEA}"/>
    <cellStyle name="Comma 3 4 2 2 6 2" xfId="4620" xr:uid="{A98E0588-1B83-4A30-84B8-ACD96D2A3BF0}"/>
    <cellStyle name="Comma 3 4 2 2 6 3" xfId="6784" xr:uid="{DBE9D94D-28DD-4919-AFB2-3DF5448BDC65}"/>
    <cellStyle name="Comma 3 4 2 2 7" xfId="3216" xr:uid="{C681E790-ED50-400B-8148-4DE2B0DEB68E}"/>
    <cellStyle name="Comma 3 4 2 2 8" xfId="5316" xr:uid="{1DB89DD9-F8E8-47C0-A0D2-4C761373861A}"/>
    <cellStyle name="Comma 3 4 2 3" xfId="880" xr:uid="{C8E5D7A5-CA4F-42C6-8DD4-8795D57DA725}"/>
    <cellStyle name="Comma 3 4 2 3 2" xfId="3328" xr:uid="{5F9F784E-3F7F-4461-86DD-AD9E5909BC64}"/>
    <cellStyle name="Comma 3 4 2 3 3" xfId="5428" xr:uid="{C987F925-C5CC-4AC7-81D2-43382BBCD9C6}"/>
    <cellStyle name="Comma 3 4 2 4" xfId="1206" xr:uid="{5CCBD6EF-41EC-4896-B706-3D5A95ECEA3E}"/>
    <cellStyle name="Comma 3 4 2 5" xfId="1519" xr:uid="{7DF81C84-AAD8-45EE-A659-232AE7DA7C1B}"/>
    <cellStyle name="Comma 3 4 2 5 2" xfId="3823" xr:uid="{4166D6D8-4919-49B0-A3B2-8244B3BB26E1}"/>
    <cellStyle name="Comma 3 4 2 5 3" xfId="5946" xr:uid="{967DA043-4C51-4279-8EBC-EA90413674DC}"/>
    <cellStyle name="Comma 3 4 2 6" xfId="2032" xr:uid="{A62B48E3-AF55-4F24-9EC1-B09213A512C9}"/>
    <cellStyle name="Comma 3 4 2 6 2" xfId="4131" xr:uid="{158D077D-9182-439B-A948-1168D5A04970}"/>
    <cellStyle name="Comma 3 4 2 6 3" xfId="6295" xr:uid="{32CB8927-AD58-4EAB-8010-CC12F8471A64}"/>
    <cellStyle name="Comma 3 4 2 7" xfId="2342" xr:uid="{02E30675-E9A8-42A7-A3EC-C15281672203}"/>
    <cellStyle name="Comma 3 4 2 7 2" xfId="4439" xr:uid="{F6F92609-0FBF-4449-973B-EBD7EBB0499E}"/>
    <cellStyle name="Comma 3 4 2 7 3" xfId="6603" xr:uid="{ADAD8E46-B3D8-444F-816A-14A242BDBFDA}"/>
    <cellStyle name="Comma 3 4 2 8" xfId="3094" xr:uid="{53256074-651B-4BD2-8B4C-7592CC764AAB}"/>
    <cellStyle name="Comma 3 4 2 9" xfId="5191" xr:uid="{4DF908EE-DAA3-466E-9BA7-9D6F0F558091}"/>
    <cellStyle name="Comma 3 4 3" xfId="697" xr:uid="{FFDD8FE7-2668-4892-872D-9210126E748D}"/>
    <cellStyle name="Comma 3 4 3 2" xfId="1015" xr:uid="{1C57A62F-271F-4A44-8A0F-E346A1E02471}"/>
    <cellStyle name="Comma 3 4 3 2 2" xfId="3455" xr:uid="{BA07EF9A-EAFB-4035-B8FB-7CAB9A0F4673}"/>
    <cellStyle name="Comma 3 4 3 2 3" xfId="5558" xr:uid="{36CA857E-8FEB-4A4C-97AB-BA2EEC45AEA1}"/>
    <cellStyle name="Comma 3 4 3 3" xfId="1333" xr:uid="{A549A4EA-76CE-4B52-8CC4-31948B0934C5}"/>
    <cellStyle name="Comma 3 4 3 4" xfId="1648" xr:uid="{CBE9A74C-C2CE-41D5-B914-10BFD6CB5220}"/>
    <cellStyle name="Comma 3 4 3 4 2" xfId="3950" xr:uid="{67B5A789-18AB-48F0-9926-33786CA51C23}"/>
    <cellStyle name="Comma 3 4 3 4 3" xfId="6073" xr:uid="{405B97BC-0386-4026-BD4D-9CAA02A1EEF4}"/>
    <cellStyle name="Comma 3 4 3 5" xfId="2159" xr:uid="{AF7538C9-53B5-4491-8D8F-B143A06F9D5E}"/>
    <cellStyle name="Comma 3 4 3 5 2" xfId="4258" xr:uid="{76F6E644-4E81-49D4-92D2-1E1CE322939D}"/>
    <cellStyle name="Comma 3 4 3 5 3" xfId="6422" xr:uid="{D1E30D25-95C3-48B7-ABEA-0F914A7E2DB8}"/>
    <cellStyle name="Comma 3 4 3 6" xfId="2469" xr:uid="{BA12DF50-A518-484E-9D14-354D39D9CCAA}"/>
    <cellStyle name="Comma 3 4 3 6 2" xfId="4566" xr:uid="{2E4E0852-F862-45DA-939C-D8D2E1BA6FFC}"/>
    <cellStyle name="Comma 3 4 3 6 3" xfId="6730" xr:uid="{B758E21C-79E2-497D-87CA-5D23A2A8B587}"/>
    <cellStyle name="Comma 3 4 3 7" xfId="3162" xr:uid="{EE086A0F-A4BF-408E-8F89-6EB7D6223D2D}"/>
    <cellStyle name="Comma 3 4 3 8" xfId="5261" xr:uid="{59A7C5E4-2F5D-440F-9E99-A1F2D5B820E8}"/>
    <cellStyle name="Comma 3 4 4" xfId="826" xr:uid="{72BEED8E-5F02-4891-9507-5390A7513E6E}"/>
    <cellStyle name="Comma 3 4 4 2" xfId="3274" xr:uid="{A92874A7-4CD3-44FF-8A83-CA89F94A92AF}"/>
    <cellStyle name="Comma 3 4 4 3" xfId="5374" xr:uid="{5139BB89-4419-4CAF-9ABF-09454C54DB5A}"/>
    <cellStyle name="Comma 3 4 5" xfId="1150" xr:uid="{F1CB5302-A8D6-496C-A7BF-7A2831A4F765}"/>
    <cellStyle name="Comma 3 4 6" xfId="1463" xr:uid="{7309F7A8-EF15-40F8-8D27-DE4AEF415F27}"/>
    <cellStyle name="Comma 3 4 6 2" xfId="3769" xr:uid="{9DBC250B-18A8-41D2-B0A3-C394BD5EA7DD}"/>
    <cellStyle name="Comma 3 4 6 3" xfId="5892" xr:uid="{15218428-8332-40BF-BEFB-D9D397CDC09A}"/>
    <cellStyle name="Comma 3 4 7" xfId="1978" xr:uid="{D85B2B6C-67D5-461A-BFBF-52189201EB1E}"/>
    <cellStyle name="Comma 3 4 7 2" xfId="4077" xr:uid="{A8B45C0F-371D-4802-9FAC-D72D9FAF55A7}"/>
    <cellStyle name="Comma 3 4 7 3" xfId="6241" xr:uid="{CF6A0B9F-C0EC-4E45-99A6-30FA8D66EC55}"/>
    <cellStyle name="Comma 3 4 8" xfId="2288" xr:uid="{93F89544-5A36-4132-9431-7E703F7E824D}"/>
    <cellStyle name="Comma 3 4 8 2" xfId="4385" xr:uid="{87F58929-5A57-4FF2-AB8C-5E13F07EEE90}"/>
    <cellStyle name="Comma 3 4 8 3" xfId="6549" xr:uid="{CC5DAB92-5171-40B7-AD28-54452D7EAA76}"/>
    <cellStyle name="Comma 3 4 9" xfId="3038" xr:uid="{7FFF0F70-7FBB-4D8B-BF9A-27196E262A75}"/>
    <cellStyle name="Comma 3 5" xfId="405" xr:uid="{7E78EF17-B81B-4878-8557-8A4961D2D9D8}"/>
    <cellStyle name="Comma 3 5 10" xfId="5125" xr:uid="{21AD16C4-F51D-4442-8919-B9E6B49CF55D}"/>
    <cellStyle name="Comma 3 5 2" xfId="615" xr:uid="{8F985F53-948D-4A03-9A21-33D44E21A01D}"/>
    <cellStyle name="Comma 3 5 2 2" xfId="764" xr:uid="{80C421CA-49FF-4520-962F-E481043BF8D0}"/>
    <cellStyle name="Comma 3 5 2 2 2" xfId="1076" xr:uid="{2C89341A-607A-4BB2-B77D-1CF25AB62717}"/>
    <cellStyle name="Comma 3 5 2 2 2 2" xfId="3516" xr:uid="{84EA0B65-2D36-4AB5-A144-12D04FA07DA6}"/>
    <cellStyle name="Comma 3 5 2 2 2 3" xfId="5619" xr:uid="{A1359505-E0A9-40F3-8AFD-0508B6BA9954}"/>
    <cellStyle name="Comma 3 5 2 2 3" xfId="1394" xr:uid="{938929CF-2302-42B3-A2A4-8B943D59027E}"/>
    <cellStyle name="Comma 3 5 2 2 4" xfId="1709" xr:uid="{51B5FF33-7352-45C7-AF4F-6D9ACF0BC102}"/>
    <cellStyle name="Comma 3 5 2 2 4 2" xfId="4011" xr:uid="{D20F19DC-BEFA-4AF6-A2F6-8543ACEB57DD}"/>
    <cellStyle name="Comma 3 5 2 2 4 3" xfId="6134" xr:uid="{157390F3-1579-44EF-A125-9554BCD87D8E}"/>
    <cellStyle name="Comma 3 5 2 2 5" xfId="2220" xr:uid="{2421EAA3-599A-4A44-BE14-DFF3B7BBA15D}"/>
    <cellStyle name="Comma 3 5 2 2 5 2" xfId="4319" xr:uid="{CA1AABE9-EA12-4C76-A408-0B1E85D7E59F}"/>
    <cellStyle name="Comma 3 5 2 2 5 3" xfId="6483" xr:uid="{FB3E9DBB-13FB-473C-872A-2FBEBE79528F}"/>
    <cellStyle name="Comma 3 5 2 2 6" xfId="2530" xr:uid="{D1A76960-9851-474C-B043-111994D0C5B0}"/>
    <cellStyle name="Comma 3 5 2 2 6 2" xfId="4627" xr:uid="{A4703306-3121-4110-AC7A-93724238D87D}"/>
    <cellStyle name="Comma 3 5 2 2 6 3" xfId="6791" xr:uid="{8ECDEB07-2B46-4862-A866-C88A321ECB84}"/>
    <cellStyle name="Comma 3 5 2 2 7" xfId="3223" xr:uid="{FC5A2E31-FAA8-43CA-8015-5724794D0B39}"/>
    <cellStyle name="Comma 3 5 2 2 8" xfId="5323" xr:uid="{EAE05433-A72A-4151-9080-AE701C9BAF7A}"/>
    <cellStyle name="Comma 3 5 2 3" xfId="887" xr:uid="{C22A45B4-EC95-4DF3-BB21-90E3CD382982}"/>
    <cellStyle name="Comma 3 5 2 3 2" xfId="3335" xr:uid="{5A256274-3292-42F6-BD68-EF0AF065A1D0}"/>
    <cellStyle name="Comma 3 5 2 3 3" xfId="5435" xr:uid="{B1AFF805-B9BF-4088-ADCC-6E45C61D14A8}"/>
    <cellStyle name="Comma 3 5 2 4" xfId="1213" xr:uid="{99A92913-A7AE-48F8-ADEC-30957EFBCE6E}"/>
    <cellStyle name="Comma 3 5 2 5" xfId="1526" xr:uid="{315630F8-1811-4338-9B89-ED8ADF188E22}"/>
    <cellStyle name="Comma 3 5 2 5 2" xfId="3830" xr:uid="{EC4DCFE0-52E0-4B12-BB4F-E2B68CA64843}"/>
    <cellStyle name="Comma 3 5 2 5 3" xfId="5953" xr:uid="{CEB14A82-AEC9-4919-993A-1E1DBDC61703}"/>
    <cellStyle name="Comma 3 5 2 6" xfId="2039" xr:uid="{9BBBC2B9-E49C-460D-BA6F-615FBE001231}"/>
    <cellStyle name="Comma 3 5 2 6 2" xfId="4138" xr:uid="{3D0C2599-1B81-4F43-B26C-3623AD5EC756}"/>
    <cellStyle name="Comma 3 5 2 6 3" xfId="6302" xr:uid="{986BAB75-DE3A-42AB-AE84-A2B030F4AA95}"/>
    <cellStyle name="Comma 3 5 2 7" xfId="2349" xr:uid="{3EA8F0A4-369E-4CEB-B275-667ACAE54C8F}"/>
    <cellStyle name="Comma 3 5 2 7 2" xfId="4446" xr:uid="{E06EB00A-8E17-4CB9-9C14-E69A85085CF4}"/>
    <cellStyle name="Comma 3 5 2 7 3" xfId="6610" xr:uid="{A12F8B03-E8A6-4BF0-9289-611E2A5FB46D}"/>
    <cellStyle name="Comma 3 5 2 8" xfId="3101" xr:uid="{26647A0F-6D93-4D05-8649-BB29F2D80209}"/>
    <cellStyle name="Comma 3 5 2 9" xfId="5198" xr:uid="{D70F51CE-B4A3-4FC7-B4ED-C571F87F6B2C}"/>
    <cellStyle name="Comma 3 5 3" xfId="704" xr:uid="{7A92A9AF-24FE-4009-9B89-189D4272636B}"/>
    <cellStyle name="Comma 3 5 3 2" xfId="1022" xr:uid="{89C5A220-7F7B-4908-A49C-5CB5ED77224A}"/>
    <cellStyle name="Comma 3 5 3 2 2" xfId="3462" xr:uid="{A77E653B-FB56-409C-B2E8-9BA0B72A6644}"/>
    <cellStyle name="Comma 3 5 3 2 3" xfId="5565" xr:uid="{D0140238-2F1A-46B9-A805-22EF2C392BAC}"/>
    <cellStyle name="Comma 3 5 3 3" xfId="1340" xr:uid="{D59744F9-38CC-41E1-ACFC-E3389FA87B75}"/>
    <cellStyle name="Comma 3 5 3 4" xfId="1655" xr:uid="{AC04FD58-C437-4D9B-B600-7402855517F7}"/>
    <cellStyle name="Comma 3 5 3 4 2" xfId="3957" xr:uid="{CF9AD367-67BE-429A-92C0-2C294FA39E0D}"/>
    <cellStyle name="Comma 3 5 3 4 3" xfId="6080" xr:uid="{B3BE9E81-87F1-4417-B52F-7B0ECAB08A30}"/>
    <cellStyle name="Comma 3 5 3 5" xfId="2166" xr:uid="{906DACC4-7754-4204-BFD6-BF66CE002576}"/>
    <cellStyle name="Comma 3 5 3 5 2" xfId="4265" xr:uid="{7DCDBD1C-9F47-4408-9BDF-CB85F87DB3DD}"/>
    <cellStyle name="Comma 3 5 3 5 3" xfId="6429" xr:uid="{A3D8FB2A-ECDD-4910-B094-D59A11F435C3}"/>
    <cellStyle name="Comma 3 5 3 6" xfId="2476" xr:uid="{45641468-6F7D-42F5-A2A6-74BF48C1F271}"/>
    <cellStyle name="Comma 3 5 3 6 2" xfId="4573" xr:uid="{577D73E9-D823-4508-8CA4-BE5707A59800}"/>
    <cellStyle name="Comma 3 5 3 6 3" xfId="6737" xr:uid="{7DB00BBD-2F09-4E5C-9A06-1FB0412E8F5D}"/>
    <cellStyle name="Comma 3 5 3 7" xfId="3169" xr:uid="{08583348-EF9F-4CDE-A2A0-EE4961037E88}"/>
    <cellStyle name="Comma 3 5 3 8" xfId="5268" xr:uid="{D81EE2F7-D689-461E-8D5F-93C55B97F0AF}"/>
    <cellStyle name="Comma 3 5 4" xfId="833" xr:uid="{88BD195C-BB53-44C7-A0DB-AA3B3B0A7998}"/>
    <cellStyle name="Comma 3 5 4 2" xfId="3281" xr:uid="{C9BE306E-05E9-4E94-A310-BD958F2CEB31}"/>
    <cellStyle name="Comma 3 5 4 3" xfId="5381" xr:uid="{762CF42E-BD53-4B93-8B02-4DCD8FD548EE}"/>
    <cellStyle name="Comma 3 5 5" xfId="1157" xr:uid="{282C6632-DB09-49F6-A552-A1B3B3F2484A}"/>
    <cellStyle name="Comma 3 5 6" xfId="1470" xr:uid="{4DFBC80C-09B1-4C86-AFD2-719292B8519C}"/>
    <cellStyle name="Comma 3 5 6 2" xfId="3776" xr:uid="{E1192F89-E453-4727-A117-6252DCFBBAAB}"/>
    <cellStyle name="Comma 3 5 6 3" xfId="5899" xr:uid="{441B3C2D-736B-40AD-BD92-D8BEAE13288B}"/>
    <cellStyle name="Comma 3 5 7" xfId="1985" xr:uid="{B3F653D0-CAC4-4E2B-853F-62566865A524}"/>
    <cellStyle name="Comma 3 5 7 2" xfId="4084" xr:uid="{437F6492-A848-4814-AB4A-6B8194DCFB1B}"/>
    <cellStyle name="Comma 3 5 7 3" xfId="6248" xr:uid="{20216970-8377-498B-9768-5F373600904C}"/>
    <cellStyle name="Comma 3 5 8" xfId="2295" xr:uid="{E0C6B9FF-761E-481C-B90F-773169C8F3F4}"/>
    <cellStyle name="Comma 3 5 8 2" xfId="4392" xr:uid="{FBB57E8C-521F-432C-9DE9-EDAAD2FA1D4C}"/>
    <cellStyle name="Comma 3 5 8 3" xfId="6556" xr:uid="{93E09427-66BB-4731-9D94-883D6AC6A1A0}"/>
    <cellStyle name="Comma 3 5 9" xfId="3045" xr:uid="{E66D90D4-04E1-4B9D-AE59-2B3FC3DAE7A1}"/>
    <cellStyle name="Comma 3 6" xfId="456" xr:uid="{CF378133-DC99-48BE-AE96-C49A1C976ACE}"/>
    <cellStyle name="Comma 3 6 10" xfId="5152" xr:uid="{571D077E-CA25-4800-919D-FE15F9AFFB43}"/>
    <cellStyle name="Comma 3 6 2" xfId="639" xr:uid="{3359D91F-B6B7-4E24-BBDF-F552F1B6E590}"/>
    <cellStyle name="Comma 3 6 2 2" xfId="786" xr:uid="{AA84282E-CADE-4905-AAAB-C4DDBDEAE8B3}"/>
    <cellStyle name="Comma 3 6 2 2 2" xfId="1098" xr:uid="{1778A690-7532-40D4-B511-9A82625256B9}"/>
    <cellStyle name="Comma 3 6 2 2 2 2" xfId="3538" xr:uid="{C3ADAC40-748D-4841-A995-ADCA543BA694}"/>
    <cellStyle name="Comma 3 6 2 2 2 3" xfId="5641" xr:uid="{23DE3683-9863-41EC-8E5C-C2039C9B1C3A}"/>
    <cellStyle name="Comma 3 6 2 2 3" xfId="1416" xr:uid="{3F16EF6E-FFB6-4F10-B30F-8C731EB3DF67}"/>
    <cellStyle name="Comma 3 6 2 2 4" xfId="1731" xr:uid="{D200CA9B-8259-4FD8-ABA8-69A16D5A5D1A}"/>
    <cellStyle name="Comma 3 6 2 2 4 2" xfId="4033" xr:uid="{932E8101-26CF-4672-A991-575B21DAF89D}"/>
    <cellStyle name="Comma 3 6 2 2 4 3" xfId="6156" xr:uid="{A2A3CB5B-24F1-4A13-9B97-D54FE84DB3D0}"/>
    <cellStyle name="Comma 3 6 2 2 5" xfId="2242" xr:uid="{57B12796-57AB-4567-80A8-E5666EEB2FC2}"/>
    <cellStyle name="Comma 3 6 2 2 5 2" xfId="4341" xr:uid="{435EAD40-2F5E-42E0-BC1C-800AA385145B}"/>
    <cellStyle name="Comma 3 6 2 2 5 3" xfId="6505" xr:uid="{26CE7451-7199-43CC-9F26-996AE632D5BA}"/>
    <cellStyle name="Comma 3 6 2 2 6" xfId="2552" xr:uid="{AF5E1046-399D-4EED-B68F-777A20900746}"/>
    <cellStyle name="Comma 3 6 2 2 6 2" xfId="4649" xr:uid="{5500AA97-AB76-4430-8EDF-759F7CEA70C2}"/>
    <cellStyle name="Comma 3 6 2 2 6 3" xfId="6813" xr:uid="{3EEB00FE-C8D3-4F5C-96F1-42F860365C5A}"/>
    <cellStyle name="Comma 3 6 2 2 7" xfId="3245" xr:uid="{42C47108-8FA7-43E6-8362-66D8B8A394FD}"/>
    <cellStyle name="Comma 3 6 2 2 8" xfId="5345" xr:uid="{C71B8AF3-F41B-42F0-AD59-A50EF30FE09E}"/>
    <cellStyle name="Comma 3 6 2 3" xfId="909" xr:uid="{8E60D1FA-BA2B-469C-A64C-B0EEF04758E6}"/>
    <cellStyle name="Comma 3 6 2 3 2" xfId="3357" xr:uid="{BAC9A6C5-ED45-457D-ADF8-3002855223D5}"/>
    <cellStyle name="Comma 3 6 2 3 3" xfId="5457" xr:uid="{EAF33882-8ED9-44C2-BAAE-C402BD064AFC}"/>
    <cellStyle name="Comma 3 6 2 4" xfId="1235" xr:uid="{7F9FBE7D-019D-4B84-AD84-D9DACDDE2C7F}"/>
    <cellStyle name="Comma 3 6 2 5" xfId="1548" xr:uid="{FDCFA5CF-1DA2-4FA0-A374-5C328DC6D17B}"/>
    <cellStyle name="Comma 3 6 2 5 2" xfId="3852" xr:uid="{8679FFB5-4EBE-464D-9BBC-DCC1EB13150C}"/>
    <cellStyle name="Comma 3 6 2 5 3" xfId="5975" xr:uid="{30BFF4A9-EEB4-4D96-ACCE-E315C4D2A7C4}"/>
    <cellStyle name="Comma 3 6 2 6" xfId="2061" xr:uid="{922751BA-8602-4024-867A-06E50A381EAA}"/>
    <cellStyle name="Comma 3 6 2 6 2" xfId="4160" xr:uid="{461071C0-6BF0-424E-8534-0F2B3ED4ED0C}"/>
    <cellStyle name="Comma 3 6 2 6 3" xfId="6324" xr:uid="{799D5E1F-A0C7-47C2-8E95-21AB263958BA}"/>
    <cellStyle name="Comma 3 6 2 7" xfId="2371" xr:uid="{68EF1F11-93DA-4B55-B8EA-A4ABAA64A63D}"/>
    <cellStyle name="Comma 3 6 2 7 2" xfId="4468" xr:uid="{E3D2DD51-4652-4E6A-BC34-AE8CBD97091E}"/>
    <cellStyle name="Comma 3 6 2 7 3" xfId="6632" xr:uid="{84466C83-A5EC-469A-8A2E-D6EBD1A0EADF}"/>
    <cellStyle name="Comma 3 6 2 8" xfId="3123" xr:uid="{CF8EF3F5-5693-4466-9A15-5061F037938E}"/>
    <cellStyle name="Comma 3 6 2 9" xfId="5220" xr:uid="{3401CA34-A289-4C40-9638-2F3AE71FC54E}"/>
    <cellStyle name="Comma 3 6 3" xfId="727" xr:uid="{4A45453A-1752-409B-894F-6697692947E9}"/>
    <cellStyle name="Comma 3 6 3 2" xfId="1044" xr:uid="{CC07E6A5-0893-4BBD-8158-EA3CEC09AF45}"/>
    <cellStyle name="Comma 3 6 3 2 2" xfId="3484" xr:uid="{488C2564-9EBC-474D-AD99-5840683DD0ED}"/>
    <cellStyle name="Comma 3 6 3 2 3" xfId="5587" xr:uid="{67E395EC-5123-4B63-84D0-1FCAB5235DC6}"/>
    <cellStyle name="Comma 3 6 3 3" xfId="1362" xr:uid="{D2D66E09-444C-4E54-9092-EA2B4D497BF4}"/>
    <cellStyle name="Comma 3 6 3 4" xfId="1677" xr:uid="{1A13AA4D-AFCE-46DD-946D-2F0409429487}"/>
    <cellStyle name="Comma 3 6 3 4 2" xfId="3979" xr:uid="{E74291DC-0AC8-4C23-BCEA-45279ABCE93D}"/>
    <cellStyle name="Comma 3 6 3 4 3" xfId="6102" xr:uid="{455C364B-CD0F-455A-9080-F55D312EE083}"/>
    <cellStyle name="Comma 3 6 3 5" xfId="2188" xr:uid="{445E742C-ECEA-4691-9F00-B7AB7D174957}"/>
    <cellStyle name="Comma 3 6 3 5 2" xfId="4287" xr:uid="{3618EF8F-52BD-4504-B109-723AADFEF3C0}"/>
    <cellStyle name="Comma 3 6 3 5 3" xfId="6451" xr:uid="{D1A07929-1CF3-49B4-AF90-1CB7225126A1}"/>
    <cellStyle name="Comma 3 6 3 6" xfId="2498" xr:uid="{04DD3084-E185-4191-B297-6132CEDD6C89}"/>
    <cellStyle name="Comma 3 6 3 6 2" xfId="4595" xr:uid="{0804D334-C04A-4D8E-996F-7CAF8BFAA36F}"/>
    <cellStyle name="Comma 3 6 3 6 3" xfId="6759" xr:uid="{D7174F8C-AD0A-4168-B44A-FCDDF5A57420}"/>
    <cellStyle name="Comma 3 6 3 7" xfId="3191" xr:uid="{60B3BAB4-2E10-476E-AD65-1A1448063072}"/>
    <cellStyle name="Comma 3 6 3 8" xfId="5290" xr:uid="{D7488266-E42A-49C1-9E5E-D2C7D595360E}"/>
    <cellStyle name="Comma 3 6 4" xfId="855" xr:uid="{FBAEF4C1-1B20-4DA5-9A56-5DEC9F9B66BC}"/>
    <cellStyle name="Comma 3 6 4 2" xfId="3303" xr:uid="{B44CF7B2-5685-4577-8497-B299F723D810}"/>
    <cellStyle name="Comma 3 6 4 3" xfId="5403" xr:uid="{EDACFF50-BECA-4814-A2B4-0477A02F99FC}"/>
    <cellStyle name="Comma 3 6 5" xfId="1179" xr:uid="{C00C7E5B-18E8-43A4-9204-35C592A70B7A}"/>
    <cellStyle name="Comma 3 6 6" xfId="1492" xr:uid="{71B654AA-9E0E-4CF3-BD34-35512C16202E}"/>
    <cellStyle name="Comma 3 6 6 2" xfId="3798" xr:uid="{10732919-1D27-4F26-A5EC-B57A5DB73527}"/>
    <cellStyle name="Comma 3 6 6 3" xfId="5921" xr:uid="{1B228F98-3AED-4589-A257-1A2F73460672}"/>
    <cellStyle name="Comma 3 6 7" xfId="2007" xr:uid="{71FDB395-2405-442B-A1E3-5546A6B50BF1}"/>
    <cellStyle name="Comma 3 6 7 2" xfId="4106" xr:uid="{24E75486-1ADE-40D4-9EE8-528741E1FEAE}"/>
    <cellStyle name="Comma 3 6 7 3" xfId="6270" xr:uid="{C0B2FC02-E3BF-473E-8EFC-F0422C8C013F}"/>
    <cellStyle name="Comma 3 6 8" xfId="2317" xr:uid="{FEE2E261-B94D-4F6B-8F1E-2BD235A7B06E}"/>
    <cellStyle name="Comma 3 6 8 2" xfId="4414" xr:uid="{D237B401-4228-4B57-A8B9-178651F2A3D2}"/>
    <cellStyle name="Comma 3 6 8 3" xfId="6578" xr:uid="{6C7D5E24-39E8-4100-9823-4BA26D605C2D}"/>
    <cellStyle name="Comma 3 6 9" xfId="3067" xr:uid="{8CBB1954-8A30-47F6-91BA-A6EA09B3D6F6}"/>
    <cellStyle name="Comma 3 7" xfId="551" xr:uid="{16145A23-0797-4882-888B-A15ED2EFB4E2}"/>
    <cellStyle name="Comma 3 7 10" xfId="5171" xr:uid="{9345F89C-9CF1-48BC-8D37-C0B737F78B77}"/>
    <cellStyle name="Comma 3 7 2" xfId="654" xr:uid="{40FEBD1D-AAE1-41A9-9597-0072C8870E54}"/>
    <cellStyle name="Comma 3 7 2 2" xfId="737" xr:uid="{7F9A59EE-17B4-498D-A2AD-5C075CE5FF73}"/>
    <cellStyle name="Comma 3 7 2 2 2" xfId="1051" xr:uid="{09C3FFAF-44AE-40F9-BA32-4E988EBCBD3A}"/>
    <cellStyle name="Comma 3 7 2 2 2 2" xfId="3491" xr:uid="{F60891CD-6625-4D38-8F86-AEB4AE4798C5}"/>
    <cellStyle name="Comma 3 7 2 2 2 3" xfId="5594" xr:uid="{9FCA73C6-B9DB-4581-BDCE-10D896B981B8}"/>
    <cellStyle name="Comma 3 7 2 2 3" xfId="1369" xr:uid="{C4FDDC40-7186-4AFE-AAA4-8CD18B8E37F3}"/>
    <cellStyle name="Comma 3 7 2 2 4" xfId="1684" xr:uid="{11D73BEC-7760-40FB-B26D-CE273AEA6284}"/>
    <cellStyle name="Comma 3 7 2 2 4 2" xfId="3986" xr:uid="{6268A535-B3AC-4D14-AAF0-36ABEFB83E0F}"/>
    <cellStyle name="Comma 3 7 2 2 4 3" xfId="6109" xr:uid="{3176C523-A6F2-440E-B980-FF3FEEC81705}"/>
    <cellStyle name="Comma 3 7 2 2 5" xfId="2195" xr:uid="{802551DB-1453-41FD-AF7E-53AA924E2A1B}"/>
    <cellStyle name="Comma 3 7 2 2 5 2" xfId="4294" xr:uid="{E94F596A-2109-41E7-8F22-54A3500CDB4B}"/>
    <cellStyle name="Comma 3 7 2 2 5 3" xfId="6458" xr:uid="{0193A163-31BB-47DB-B72B-A017866DD545}"/>
    <cellStyle name="Comma 3 7 2 2 6" xfId="2505" xr:uid="{D7A45F19-D184-454E-8095-296F184E74AC}"/>
    <cellStyle name="Comma 3 7 2 2 6 2" xfId="4602" xr:uid="{6EED9128-93A1-4A06-9CBE-0997199F46C3}"/>
    <cellStyle name="Comma 3 7 2 2 6 3" xfId="6766" xr:uid="{0926006E-A55F-4257-829E-158440C3ABF9}"/>
    <cellStyle name="Comma 3 7 2 2 7" xfId="3198" xr:uid="{A6CF241D-A991-4AB5-892C-28E4B405CC7E}"/>
    <cellStyle name="Comma 3 7 2 2 8" xfId="5297" xr:uid="{359A39D0-68C2-481D-B1A8-EE533540814D}"/>
    <cellStyle name="Comma 3 7 2 3" xfId="862" xr:uid="{6BF71E8C-EC2B-48A0-BE08-DD1F3A42834A}"/>
    <cellStyle name="Comma 3 7 2 3 2" xfId="3310" xr:uid="{F6D090B2-1FD9-4C95-A39A-063A2056B415}"/>
    <cellStyle name="Comma 3 7 2 3 3" xfId="5410" xr:uid="{64419D5A-FC7E-4112-9CC6-AC6C1F87594C}"/>
    <cellStyle name="Comma 3 7 2 4" xfId="1188" xr:uid="{0E67F1BA-C867-4A3E-84CE-0415865592B1}"/>
    <cellStyle name="Comma 3 7 2 5" xfId="1501" xr:uid="{DD51617B-960A-43EB-9347-6F45D1C84656}"/>
    <cellStyle name="Comma 3 7 2 5 2" xfId="3805" xr:uid="{C33233B8-7E5D-45DF-8330-5744E960326B}"/>
    <cellStyle name="Comma 3 7 2 5 3" xfId="5928" xr:uid="{74F68B78-13AA-4AF6-ABD4-1858C2CDB241}"/>
    <cellStyle name="Comma 3 7 2 6" xfId="2014" xr:uid="{40E354D0-B594-4F1D-A764-29FA278182D2}"/>
    <cellStyle name="Comma 3 7 2 6 2" xfId="4113" xr:uid="{ACAC6420-A43E-4440-99B6-E2B4684BE02E}"/>
    <cellStyle name="Comma 3 7 2 6 3" xfId="6277" xr:uid="{E0BB8559-EB63-49F1-AF93-AB633F8B6B81}"/>
    <cellStyle name="Comma 3 7 2 7" xfId="2324" xr:uid="{204300CF-1172-4CBD-A887-62034C1BFEFB}"/>
    <cellStyle name="Comma 3 7 2 7 2" xfId="4421" xr:uid="{234816AB-0A13-429D-9ABF-2E3066F689A5}"/>
    <cellStyle name="Comma 3 7 2 7 3" xfId="6585" xr:uid="{06EC1261-048D-4A9B-8636-93BD37392D12}"/>
    <cellStyle name="Comma 3 7 2 8" xfId="3128" xr:uid="{BDABDFAA-BB4A-46F3-9276-1B6F33EF140D}"/>
    <cellStyle name="Comma 3 7 2 9" xfId="5225" xr:uid="{6336A60B-5B80-486C-B144-E3ABAD653DAB}"/>
    <cellStyle name="Comma 3 7 3" xfId="675" xr:uid="{7CB57F44-23E5-457D-83AD-D9D0A201F525}"/>
    <cellStyle name="Comma 3 7 3 2" xfId="995" xr:uid="{BD5BDC27-3DC4-43CA-847B-2849EBBFD8F6}"/>
    <cellStyle name="Comma 3 7 3 2 2" xfId="3435" xr:uid="{68F4796E-6768-402A-A7F5-B590E441BE79}"/>
    <cellStyle name="Comma 3 7 3 2 3" xfId="5538" xr:uid="{829BD3C9-4B96-4B04-9DC4-7A1303243CA1}"/>
    <cellStyle name="Comma 3 7 3 3" xfId="1313" xr:uid="{1F8B2912-40BC-42D6-9F39-3AFE408B5584}"/>
    <cellStyle name="Comma 3 7 3 4" xfId="1628" xr:uid="{ADE66883-B167-4FA1-B1EF-574E77D34C54}"/>
    <cellStyle name="Comma 3 7 3 4 2" xfId="3930" xr:uid="{37787254-07C4-41F6-A8E4-8FCE5C696EC7}"/>
    <cellStyle name="Comma 3 7 3 4 3" xfId="6053" xr:uid="{07F31D17-4647-45DA-8388-378494D9755B}"/>
    <cellStyle name="Comma 3 7 3 5" xfId="2139" xr:uid="{CDC2AA90-6062-442E-8037-6EE22D9399E9}"/>
    <cellStyle name="Comma 3 7 3 5 2" xfId="4238" xr:uid="{DC2B28EA-7AF0-4377-938B-72D3068F5D89}"/>
    <cellStyle name="Comma 3 7 3 5 3" xfId="6402" xr:uid="{60DB7A65-BF9C-42F1-9612-DBF1A68BDF40}"/>
    <cellStyle name="Comma 3 7 3 6" xfId="2449" xr:uid="{BAC49C16-F831-4DE7-B3C7-15E6B68F2B56}"/>
    <cellStyle name="Comma 3 7 3 6 2" xfId="4546" xr:uid="{07E153DF-2AB4-4FD9-92C0-E58956FD8511}"/>
    <cellStyle name="Comma 3 7 3 6 3" xfId="6710" xr:uid="{851329C6-FC1B-4CBD-BC8E-EEC3EF75E278}"/>
    <cellStyle name="Comma 3 7 3 7" xfId="3142" xr:uid="{9DAD4EFA-6A8B-484E-805D-968C6C0F374B}"/>
    <cellStyle name="Comma 3 7 3 8" xfId="5240" xr:uid="{60538D8A-B050-4772-9FDB-60E5C0869E48}"/>
    <cellStyle name="Comma 3 7 4" xfId="806" xr:uid="{5777D63A-2F8C-4A4B-A854-26E4A090E3F9}"/>
    <cellStyle name="Comma 3 7 4 2" xfId="3254" xr:uid="{3A32C5E8-C4AC-41A5-8792-A7D46966A798}"/>
    <cellStyle name="Comma 3 7 4 3" xfId="5354" xr:uid="{C4BE3102-379C-4288-96A0-D225F0427928}"/>
    <cellStyle name="Comma 3 7 5" xfId="1129" xr:uid="{F26CF9AA-45CE-48CE-BCA2-F7B8A0974761}"/>
    <cellStyle name="Comma 3 7 6" xfId="1440" xr:uid="{96061AAD-7750-4BA3-8EFC-738AA8CA6CF6}"/>
    <cellStyle name="Comma 3 7 6 2" xfId="3749" xr:uid="{93E4FAF6-C9F6-4560-8BA3-AE0D41AB46CE}"/>
    <cellStyle name="Comma 3 7 6 3" xfId="5872" xr:uid="{7933A358-EA15-4D51-AF5C-686C43D265CC}"/>
    <cellStyle name="Comma 3 7 7" xfId="1958" xr:uid="{0E8ECD74-4DDA-4DE3-8567-C1E180BF6387}"/>
    <cellStyle name="Comma 3 7 7 2" xfId="4057" xr:uid="{BEB81944-897E-4D8E-A3BC-EF883FCC1E6C}"/>
    <cellStyle name="Comma 3 7 7 3" xfId="6221" xr:uid="{A2F4CF4C-2769-4A2E-AC15-CA247DDAC4CE}"/>
    <cellStyle name="Comma 3 7 8" xfId="2268" xr:uid="{008317DF-FA21-4F18-A7B0-65120D816D7E}"/>
    <cellStyle name="Comma 3 7 8 2" xfId="4365" xr:uid="{6180DF81-3D2D-4BA7-84C0-245E84018051}"/>
    <cellStyle name="Comma 3 7 8 3" xfId="6529" xr:uid="{145C0E73-7DB6-438A-BBF0-2CD990A4AAE0}"/>
    <cellStyle name="Comma 3 7 9" xfId="3074" xr:uid="{ADBE18E5-8E10-492F-BD82-CDF2DA461BAE}"/>
    <cellStyle name="Comma 3 8" xfId="663" xr:uid="{08952B8F-9B75-4A27-988D-724ACB504045}"/>
    <cellStyle name="Comma 3 8 2" xfId="988" xr:uid="{7CB607D6-2CE5-4781-8326-179FAF2D1375}"/>
    <cellStyle name="Comma 3 8 2 2" xfId="3428" xr:uid="{59DC729E-F6C9-4BD6-8612-447E7DCD4E95}"/>
    <cellStyle name="Comma 3 8 2 3" xfId="5531" xr:uid="{5502A988-FB0F-4BB6-AD76-1B4F73A19F35}"/>
    <cellStyle name="Comma 3 8 3" xfId="1306" xr:uid="{54A5EC23-5FA0-4B1E-B048-56747AA61808}"/>
    <cellStyle name="Comma 3 8 4" xfId="1621" xr:uid="{294F2D57-2FD3-40A1-BDCE-56CB0D1DB416}"/>
    <cellStyle name="Comma 3 8 4 2" xfId="3923" xr:uid="{95E4F079-AF9A-4287-8230-8FA4F76726D4}"/>
    <cellStyle name="Comma 3 8 4 3" xfId="6046" xr:uid="{6C547F72-C8E3-4A10-8312-49B3F4338375}"/>
    <cellStyle name="Comma 3 8 5" xfId="2132" xr:uid="{D55764BF-F89A-4663-B241-B427CDE81EA5}"/>
    <cellStyle name="Comma 3 8 5 2" xfId="4231" xr:uid="{25A5BD5C-6363-4A29-8A8E-A4E7417134F4}"/>
    <cellStyle name="Comma 3 8 5 3" xfId="6395" xr:uid="{ACE2474B-E83D-4C9C-97D1-1EF4577921E3}"/>
    <cellStyle name="Comma 3 8 6" xfId="2442" xr:uid="{037844FE-AA61-4A77-9FF8-ABED915BEBFE}"/>
    <cellStyle name="Comma 3 8 6 2" xfId="4539" xr:uid="{6F01C947-4614-4E66-8A47-1330FC35369B}"/>
    <cellStyle name="Comma 3 8 6 3" xfId="6703" xr:uid="{0935D4C2-C11E-4BA5-9D25-99A1753754EC}"/>
    <cellStyle name="Comma 3 8 7" xfId="3135" xr:uid="{2DF95E12-D6EF-4218-9DFF-615976A0EF7C}"/>
    <cellStyle name="Comma 3 8 8" xfId="5232" xr:uid="{3CE7516C-E64D-4C63-B89E-36D4C666B206}"/>
    <cellStyle name="Comma 3 9" xfId="1116" xr:uid="{6DD0CE89-A423-42FE-B2D4-8728599CF967}"/>
    <cellStyle name="Comma 3 9 2" xfId="3546" xr:uid="{5642CA7C-C54D-4698-B60B-CB9BCDB55AAC}"/>
    <cellStyle name="Comma 3 9 3" xfId="5649" xr:uid="{91FE601E-7529-4DAE-8D29-5B431BD08FF9}"/>
    <cellStyle name="Comma 4" xfId="195" xr:uid="{A4D22575-20D7-4A33-9BE5-86B8174E6AB9}"/>
    <cellStyle name="Comma 4 10" xfId="1433" xr:uid="{C428E02B-C92C-40FF-81FB-A98A22B361E2}"/>
    <cellStyle name="Comma 4 10 2" xfId="3745" xr:uid="{F14730BC-76C5-4626-91E2-D50CB4181912}"/>
    <cellStyle name="Comma 4 10 3" xfId="5867" xr:uid="{4C69298D-D4FA-4391-A319-4AD1D3BA257D}"/>
    <cellStyle name="Comma 4 11" xfId="1953" xr:uid="{65B3578C-DD7A-4DAE-BA9F-E67CAB07A474}"/>
    <cellStyle name="Comma 4 11 2" xfId="4053" xr:uid="{EC7E2AC7-B780-47D5-8002-4A5F54CE958D}"/>
    <cellStyle name="Comma 4 11 3" xfId="6217" xr:uid="{521BFC62-1966-49F6-89DC-EA9B2D33DC5F}"/>
    <cellStyle name="Comma 4 12" xfId="2263" xr:uid="{69E7049A-A957-4DF2-8A8E-CBFE92D71AD5}"/>
    <cellStyle name="Comma 4 12 2" xfId="4361" xr:uid="{007F3A53-251D-4273-BEF9-560F1475B5D3}"/>
    <cellStyle name="Comma 4 12 3" xfId="6525" xr:uid="{B578C457-5ADC-4E68-9F94-69398E36B4EC}"/>
    <cellStyle name="Comma 4 13" xfId="3018" xr:uid="{62578424-9FF4-40A7-90FD-675B8A1FE6A9}"/>
    <cellStyle name="Comma 4 14" xfId="5086" xr:uid="{7DED56E0-5511-4FA9-8C37-E29CAF365693}"/>
    <cellStyle name="Comma 4 2" xfId="316" xr:uid="{EED35081-BB5D-4BE9-A3F4-8949C3004BEC}"/>
    <cellStyle name="Comma 4 2 10" xfId="5093" xr:uid="{124B29D7-BAEE-474C-8375-D1DE387C8B19}"/>
    <cellStyle name="Comma 4 2 2" xfId="582" xr:uid="{4EBF31DB-CC15-4779-8322-32AD391FBE56}"/>
    <cellStyle name="Comma 4 2 2 2" xfId="744" xr:uid="{56EA4859-9629-4FDF-83D7-6394933E602E}"/>
    <cellStyle name="Comma 4 2 2 2 2" xfId="1056" xr:uid="{AFF5EFB3-ED8A-4992-ABD0-59E048A11293}"/>
    <cellStyle name="Comma 4 2 2 2 2 2" xfId="3496" xr:uid="{AE1B6B0E-30A2-42BC-BDA5-C53683EA5D13}"/>
    <cellStyle name="Comma 4 2 2 2 2 3" xfId="5599" xr:uid="{BF668BED-37AE-435E-BD4C-929B1FBE2C60}"/>
    <cellStyle name="Comma 4 2 2 2 3" xfId="1374" xr:uid="{2C2BD2DD-28FC-4D2C-9102-7E56C235DBD0}"/>
    <cellStyle name="Comma 4 2 2 2 4" xfId="1689" xr:uid="{D8C358B4-6E42-409D-9CEF-5A716FD75076}"/>
    <cellStyle name="Comma 4 2 2 2 4 2" xfId="3991" xr:uid="{9BC665BE-B9E7-4442-BB1B-5072FE6220E5}"/>
    <cellStyle name="Comma 4 2 2 2 4 3" xfId="6114" xr:uid="{1C07DB37-FC48-4C33-AB82-4ADAC43C69FB}"/>
    <cellStyle name="Comma 4 2 2 2 5" xfId="2200" xr:uid="{31040EE6-0E8B-4B98-BAA1-A168CA42C510}"/>
    <cellStyle name="Comma 4 2 2 2 5 2" xfId="4299" xr:uid="{A93CD8AF-12F9-4863-9B68-88ED928D6AAB}"/>
    <cellStyle name="Comma 4 2 2 2 5 3" xfId="6463" xr:uid="{452278DD-FCCF-42C5-9486-A9BAF35DD140}"/>
    <cellStyle name="Comma 4 2 2 2 6" xfId="2510" xr:uid="{8CAD9389-6E51-4BBC-A401-CFEA19F40DD3}"/>
    <cellStyle name="Comma 4 2 2 2 6 2" xfId="4607" xr:uid="{C815553F-22C4-49C0-8D11-A3535BEC4F80}"/>
    <cellStyle name="Comma 4 2 2 2 6 3" xfId="6771" xr:uid="{01791155-A372-46C6-8BB2-F5AD8729917C}"/>
    <cellStyle name="Comma 4 2 2 2 7" xfId="3203" xr:uid="{973A8756-05B2-436A-9318-CBD6E34E17C7}"/>
    <cellStyle name="Comma 4 2 2 2 8" xfId="5303" xr:uid="{3197FE64-0B65-46BE-BAA8-F71F44BB367C}"/>
    <cellStyle name="Comma 4 2 2 3" xfId="867" xr:uid="{3B9AFA7C-1DE5-4039-BC45-621859ED0752}"/>
    <cellStyle name="Comma 4 2 2 3 2" xfId="3315" xr:uid="{33C6E628-E7C3-4F1C-857F-D7835477D778}"/>
    <cellStyle name="Comma 4 2 2 3 3" xfId="5415" xr:uid="{A5A1D6F2-FA38-4422-8FF9-0FF08F46A266}"/>
    <cellStyle name="Comma 4 2 2 4" xfId="1193" xr:uid="{D14CCB9D-E4E1-4C3D-B10F-E57F579ED489}"/>
    <cellStyle name="Comma 4 2 2 5" xfId="1506" xr:uid="{7BBED4E2-EABF-4724-942C-D50157B2815F}"/>
    <cellStyle name="Comma 4 2 2 5 2" xfId="3810" xr:uid="{1BD074FB-3FE3-427E-8F7E-747AAB3901B7}"/>
    <cellStyle name="Comma 4 2 2 5 3" xfId="5933" xr:uid="{E991C2E8-B879-48B7-B73A-68489DA898F9}"/>
    <cellStyle name="Comma 4 2 2 6" xfId="2019" xr:uid="{0E2C36B2-BB59-4581-9C10-6481253FB2A4}"/>
    <cellStyle name="Comma 4 2 2 6 2" xfId="4118" xr:uid="{15246DC0-7D94-45AB-9258-06B177F47047}"/>
    <cellStyle name="Comma 4 2 2 6 3" xfId="6282" xr:uid="{6334D201-1DB2-4D09-ACDF-0EC68A99BDFD}"/>
    <cellStyle name="Comma 4 2 2 7" xfId="2329" xr:uid="{FFE74F44-43A4-4AB6-8FCB-C45D3E391001}"/>
    <cellStyle name="Comma 4 2 2 7 2" xfId="4426" xr:uid="{4B3788E9-0553-4BCF-B8FC-21A3077322B2}"/>
    <cellStyle name="Comma 4 2 2 7 3" xfId="6590" xr:uid="{69F064FE-77E2-4F00-AF0F-B72A7DB6EC16}"/>
    <cellStyle name="Comma 4 2 2 8" xfId="3080" xr:uid="{08781D17-8177-41CD-BB8D-8D65B2DE65D3}"/>
    <cellStyle name="Comma 4 2 2 9" xfId="5177" xr:uid="{937BD54F-C916-4654-91CF-E769D169ECB3}"/>
    <cellStyle name="Comma 4 2 3" xfId="683" xr:uid="{FA8A8952-F08E-47EC-B9EF-6D59E828A8BA}"/>
    <cellStyle name="Comma 4 2 3 2" xfId="1001" xr:uid="{9195BA21-3BA6-4AD8-B06B-031A42283BB7}"/>
    <cellStyle name="Comma 4 2 3 2 2" xfId="3441" xr:uid="{CD9216A1-BE15-4D28-89D2-616BBFFBE871}"/>
    <cellStyle name="Comma 4 2 3 2 3" xfId="5544" xr:uid="{8A49ABA2-574C-4CA5-B2B1-9504B959B25E}"/>
    <cellStyle name="Comma 4 2 3 3" xfId="1319" xr:uid="{86169FBF-0B50-49F1-8E7F-C038FDC54967}"/>
    <cellStyle name="Comma 4 2 3 4" xfId="1634" xr:uid="{A1BE863C-A0F7-496B-8FFB-250DFF898132}"/>
    <cellStyle name="Comma 4 2 3 4 2" xfId="3936" xr:uid="{F1439DB0-0B7E-4C85-B293-0F6C05CFAA63}"/>
    <cellStyle name="Comma 4 2 3 4 3" xfId="6059" xr:uid="{DC8C893C-79B1-4A5B-B16E-C7FFD03005C6}"/>
    <cellStyle name="Comma 4 2 3 5" xfId="2145" xr:uid="{FDCD500B-96DC-4FE7-9B2A-7BE30C3B50E2}"/>
    <cellStyle name="Comma 4 2 3 5 2" xfId="4244" xr:uid="{9E8B40EF-1CC1-4BDF-AF3B-3D39C6A858F7}"/>
    <cellStyle name="Comma 4 2 3 5 3" xfId="6408" xr:uid="{537D5EE1-C671-42CB-96F7-1A9F00C1EDCE}"/>
    <cellStyle name="Comma 4 2 3 6" xfId="2455" xr:uid="{768EE0F2-DCF6-4DD1-BA86-485435136023}"/>
    <cellStyle name="Comma 4 2 3 6 2" xfId="4552" xr:uid="{D832626B-D3AC-47F5-9046-EBC034832ACC}"/>
    <cellStyle name="Comma 4 2 3 6 3" xfId="6716" xr:uid="{02348A36-0F2D-45FF-8C32-40CC68B37A93}"/>
    <cellStyle name="Comma 4 2 3 7" xfId="3148" xr:uid="{95B67954-0F79-4F37-A793-586981914722}"/>
    <cellStyle name="Comma 4 2 3 8" xfId="5247" xr:uid="{8FA3515A-DC6D-4130-8565-9195BC5631A2}"/>
    <cellStyle name="Comma 4 2 4" xfId="812" xr:uid="{1F5B26BA-6A98-4604-849C-CE690059CD4C}"/>
    <cellStyle name="Comma 4 2 4 2" xfId="3260" xr:uid="{144CC056-4B47-4225-94C9-E7C7A887B2FE}"/>
    <cellStyle name="Comma 4 2 4 3" xfId="5360" xr:uid="{D375E9FC-8447-4A1A-A705-C0914954B824}"/>
    <cellStyle name="Comma 4 2 5" xfId="1136" xr:uid="{B6D03229-E6A1-4A2F-B4DC-457B734D26F1}"/>
    <cellStyle name="Comma 4 2 6" xfId="1448" xr:uid="{EC005D18-F040-45A5-9A44-F42E5AD33CF4}"/>
    <cellStyle name="Comma 4 2 6 2" xfId="3755" xr:uid="{15DEDD78-0980-4BD3-8F8D-F9CFA5BF1FF9}"/>
    <cellStyle name="Comma 4 2 6 3" xfId="5878" xr:uid="{CF1F7F27-B0ED-45F5-AE53-F0808EA801C6}"/>
    <cellStyle name="Comma 4 2 7" xfId="1964" xr:uid="{C49E2E58-C677-4C6A-BD70-2CC30716256F}"/>
    <cellStyle name="Comma 4 2 7 2" xfId="4063" xr:uid="{F1C8B5C3-4DC3-421B-9EB9-290EA3F2F3A2}"/>
    <cellStyle name="Comma 4 2 7 3" xfId="6227" xr:uid="{27BEA135-6495-40DC-92A3-245CDF239784}"/>
    <cellStyle name="Comma 4 2 8" xfId="2274" xr:uid="{1BBCF42F-6378-44CB-897D-1C0E0AC3CB80}"/>
    <cellStyle name="Comma 4 2 8 2" xfId="4371" xr:uid="{D5F53B88-90F0-4A99-A3A1-9D6AFBFB9CDD}"/>
    <cellStyle name="Comma 4 2 8 3" xfId="6535" xr:uid="{229B0E16-7D39-4E18-AFB9-F339C394795F}"/>
    <cellStyle name="Comma 4 2 9" xfId="3024" xr:uid="{60396DB1-F58F-4F3A-89BB-71847585E716}"/>
    <cellStyle name="Comma 4 3" xfId="385" xr:uid="{CF54ADD2-5C7C-4903-A3C3-F7334484E6FD}"/>
    <cellStyle name="Comma 4 3 10" xfId="5111" xr:uid="{028F3FE6-FF87-46BE-9F7D-3523FDDF3059}"/>
    <cellStyle name="Comma 4 3 2" xfId="601" xr:uid="{E35AB28F-958F-4E41-91E6-FAB874B889F3}"/>
    <cellStyle name="Comma 4 3 2 2" xfId="750" xr:uid="{4485F040-4542-4C28-9F04-7F62209F8A6A}"/>
    <cellStyle name="Comma 4 3 2 2 2" xfId="1062" xr:uid="{F889F46F-BECF-4C6E-9CCB-1C51AE8C8887}"/>
    <cellStyle name="Comma 4 3 2 2 2 2" xfId="3502" xr:uid="{585BBC02-58AF-4738-9F15-8277F8E9C407}"/>
    <cellStyle name="Comma 4 3 2 2 2 3" xfId="5605" xr:uid="{2288E406-D7D3-45E1-8DC4-6F874F0D1137}"/>
    <cellStyle name="Comma 4 3 2 2 3" xfId="1380" xr:uid="{6C66D2E7-4AF3-4250-8AAF-941017AA7613}"/>
    <cellStyle name="Comma 4 3 2 2 4" xfId="1695" xr:uid="{B5AD07FC-9040-4EE4-B964-DAD8398C97ED}"/>
    <cellStyle name="Comma 4 3 2 2 4 2" xfId="3997" xr:uid="{278A09A2-5B64-4B61-B000-6E334185D98E}"/>
    <cellStyle name="Comma 4 3 2 2 4 3" xfId="6120" xr:uid="{50EF9D6E-0D97-4DD4-B797-7D997E7F9F3F}"/>
    <cellStyle name="Comma 4 3 2 2 5" xfId="2206" xr:uid="{8D63A46A-7288-4392-B9BD-11108607CCC2}"/>
    <cellStyle name="Comma 4 3 2 2 5 2" xfId="4305" xr:uid="{FEC8EC48-FAA4-4557-B056-E573362509E3}"/>
    <cellStyle name="Comma 4 3 2 2 5 3" xfId="6469" xr:uid="{738D5D8F-604B-446F-B1D1-B1D4B625DE19}"/>
    <cellStyle name="Comma 4 3 2 2 6" xfId="2516" xr:uid="{CAB3F15E-87AB-4CA3-9A5C-F0E196E8A67C}"/>
    <cellStyle name="Comma 4 3 2 2 6 2" xfId="4613" xr:uid="{2E46160E-DE73-4354-A336-AA03C183B2C6}"/>
    <cellStyle name="Comma 4 3 2 2 6 3" xfId="6777" xr:uid="{1E8AB51F-046A-41AE-821B-E79DEC0F37D6}"/>
    <cellStyle name="Comma 4 3 2 2 7" xfId="3209" xr:uid="{5CB4867E-68A7-4523-8849-B794FA0277FB}"/>
    <cellStyle name="Comma 4 3 2 2 8" xfId="5309" xr:uid="{B3B895AE-A6EB-417F-9064-E1FBB402E27F}"/>
    <cellStyle name="Comma 4 3 2 3" xfId="873" xr:uid="{1684C1A7-C216-4F55-8150-5820DD47DD57}"/>
    <cellStyle name="Comma 4 3 2 3 2" xfId="3321" xr:uid="{7BD28242-E7E7-4435-8989-9252130B4685}"/>
    <cellStyle name="Comma 4 3 2 3 3" xfId="5421" xr:uid="{1C0BC1D0-81BE-4318-A236-BE948C5BC167}"/>
    <cellStyle name="Comma 4 3 2 4" xfId="1199" xr:uid="{D95BBC75-F49E-49CA-94D9-204D7D489199}"/>
    <cellStyle name="Comma 4 3 2 5" xfId="1512" xr:uid="{0EA688E5-249C-4353-9951-DBCAAD76FB47}"/>
    <cellStyle name="Comma 4 3 2 5 2" xfId="3816" xr:uid="{B94E1A9B-95BC-41C2-8BC7-C59AF303AAAB}"/>
    <cellStyle name="Comma 4 3 2 5 3" xfId="5939" xr:uid="{6B0D0CC0-9CAB-4DD3-8C78-42157F0A7BCE}"/>
    <cellStyle name="Comma 4 3 2 6" xfId="2025" xr:uid="{9D9FAB80-B729-42A7-A17B-E1DD106D8FAC}"/>
    <cellStyle name="Comma 4 3 2 6 2" xfId="4124" xr:uid="{991BD867-0053-4557-8A7B-924A90FE9BF7}"/>
    <cellStyle name="Comma 4 3 2 6 3" xfId="6288" xr:uid="{9172C248-C347-4D1A-8F0D-B7B814BE6E04}"/>
    <cellStyle name="Comma 4 3 2 7" xfId="2335" xr:uid="{CCB4FD1C-2BE5-4CC0-BFB2-26D576390076}"/>
    <cellStyle name="Comma 4 3 2 7 2" xfId="4432" xr:uid="{212D67C7-D928-4FAD-A694-A761083FF133}"/>
    <cellStyle name="Comma 4 3 2 7 3" xfId="6596" xr:uid="{2B185FBF-524E-4EDD-AD5F-BB6AC9409F4D}"/>
    <cellStyle name="Comma 4 3 2 8" xfId="3087" xr:uid="{F75C68FA-176A-4CAB-A01E-632AC13ADA89}"/>
    <cellStyle name="Comma 4 3 2 9" xfId="5184" xr:uid="{2934B169-1A10-4045-ACD4-6B769DED613B}"/>
    <cellStyle name="Comma 4 3 3" xfId="690" xr:uid="{B1931893-382D-498F-8B8C-7678DD85F5BF}"/>
    <cellStyle name="Comma 4 3 3 2" xfId="1008" xr:uid="{8CB359B1-1247-4DEA-A68D-0A11FB6CEFD7}"/>
    <cellStyle name="Comma 4 3 3 2 2" xfId="3448" xr:uid="{94BAA397-8A73-4DA9-9E96-4A3FB8B1343B}"/>
    <cellStyle name="Comma 4 3 3 2 3" xfId="5551" xr:uid="{EC5502C6-3100-4345-B7CC-9F29E1B4311C}"/>
    <cellStyle name="Comma 4 3 3 3" xfId="1326" xr:uid="{3E947314-F7B5-4B3E-B255-63C7BA81B76B}"/>
    <cellStyle name="Comma 4 3 3 4" xfId="1641" xr:uid="{886EA54C-6578-403D-88AE-DB27499FF34B}"/>
    <cellStyle name="Comma 4 3 3 4 2" xfId="3943" xr:uid="{4BDED72C-C68C-47C2-8026-32E3CDD1CCAC}"/>
    <cellStyle name="Comma 4 3 3 4 3" xfId="6066" xr:uid="{6650F99D-D7FA-4231-BC61-E4571272D98B}"/>
    <cellStyle name="Comma 4 3 3 5" xfId="2152" xr:uid="{958DA13E-9F25-40FB-B4B8-93E372C506D5}"/>
    <cellStyle name="Comma 4 3 3 5 2" xfId="4251" xr:uid="{1FA9AD69-0044-47E9-9F57-67F4C8D4F816}"/>
    <cellStyle name="Comma 4 3 3 5 3" xfId="6415" xr:uid="{9432B2A2-89E5-42C7-A059-A356CCB099A5}"/>
    <cellStyle name="Comma 4 3 3 6" xfId="2462" xr:uid="{DDA12DE5-FB6F-41A1-BA92-76C5646FCE01}"/>
    <cellStyle name="Comma 4 3 3 6 2" xfId="4559" xr:uid="{BF69BDB2-E508-49B6-BB51-86849C54B62F}"/>
    <cellStyle name="Comma 4 3 3 6 3" xfId="6723" xr:uid="{DA3F7E2A-CBE3-4F1A-A77D-7531ED8C54D8}"/>
    <cellStyle name="Comma 4 3 3 7" xfId="3155" xr:uid="{6F87B828-4A90-4FA8-8EA5-EFD68A453C92}"/>
    <cellStyle name="Comma 4 3 3 8" xfId="5254" xr:uid="{EB214AF5-4028-4B40-AE07-19367D82A0ED}"/>
    <cellStyle name="Comma 4 3 4" xfId="819" xr:uid="{25E6DC45-B030-437F-AA4F-8E44B44716FA}"/>
    <cellStyle name="Comma 4 3 4 2" xfId="3267" xr:uid="{32C8D1CA-215A-4547-B21A-CB558D7AF2DE}"/>
    <cellStyle name="Comma 4 3 4 3" xfId="5367" xr:uid="{AB49B3CA-3551-419F-8666-084A1D1FD2A4}"/>
    <cellStyle name="Comma 4 3 5" xfId="1143" xr:uid="{00FCDAD4-2FCF-46F8-9B2C-E6DA94FF3C3D}"/>
    <cellStyle name="Comma 4 3 6" xfId="1456" xr:uid="{71B83EDC-599A-472A-B1C8-4CF4FCF59D56}"/>
    <cellStyle name="Comma 4 3 6 2" xfId="3762" xr:uid="{9510E67A-702A-4F3B-B504-29E11D454EE2}"/>
    <cellStyle name="Comma 4 3 6 3" xfId="5885" xr:uid="{8CBD9064-CFFB-46BB-B294-861BB296899D}"/>
    <cellStyle name="Comma 4 3 7" xfId="1971" xr:uid="{9AD1279E-1AC9-48A1-9E6C-256C4D35D6A3}"/>
    <cellStyle name="Comma 4 3 7 2" xfId="4070" xr:uid="{C38FFE55-53FD-46A6-AE0E-ACA51F92212D}"/>
    <cellStyle name="Comma 4 3 7 3" xfId="6234" xr:uid="{92EE6B5A-0F3E-4FB3-BCE3-347407D58741}"/>
    <cellStyle name="Comma 4 3 8" xfId="2281" xr:uid="{FDFEE36D-67FA-4022-963B-234DD3DFD5D1}"/>
    <cellStyle name="Comma 4 3 8 2" xfId="4378" xr:uid="{5C5B3A43-73C4-416C-A80C-D503FC3A0461}"/>
    <cellStyle name="Comma 4 3 8 3" xfId="6542" xr:uid="{60288592-BA2D-432F-928A-414E6FDB9F38}"/>
    <cellStyle name="Comma 4 3 9" xfId="3031" xr:uid="{1C9C22E1-E482-4120-BDC1-DF41A07D28D6}"/>
    <cellStyle name="Comma 4 4" xfId="398" xr:uid="{6809809F-C56B-40C9-8FD3-34BDB4932983}"/>
    <cellStyle name="Comma 4 4 10" xfId="5121" xr:uid="{78522FA3-2EEC-49EB-A2CD-1DD185D790A9}"/>
    <cellStyle name="Comma 4 4 2" xfId="611" xr:uid="{21EB42E7-BB39-4ED3-A4BB-1B85E1900678}"/>
    <cellStyle name="Comma 4 4 2 2" xfId="760" xr:uid="{7E55CC38-A435-40C6-81E4-0B79269848D9}"/>
    <cellStyle name="Comma 4 4 2 2 2" xfId="1072" xr:uid="{AE433BB0-5ADC-4849-8926-26DCFC490129}"/>
    <cellStyle name="Comma 4 4 2 2 2 2" xfId="3512" xr:uid="{F7071E89-E9CE-497F-B25D-E84FACF0E27E}"/>
    <cellStyle name="Comma 4 4 2 2 2 3" xfId="5615" xr:uid="{ED977B4B-6E58-41C9-A584-8BC4B4939351}"/>
    <cellStyle name="Comma 4 4 2 2 3" xfId="1390" xr:uid="{4BA49488-39B9-4400-AE21-6E26AD874356}"/>
    <cellStyle name="Comma 4 4 2 2 4" xfId="1705" xr:uid="{6741EC50-BEBA-4450-9471-F0A8BA98510B}"/>
    <cellStyle name="Comma 4 4 2 2 4 2" xfId="4007" xr:uid="{DD41DC3A-033C-4CEB-AA69-CF6C8B222DC9}"/>
    <cellStyle name="Comma 4 4 2 2 4 3" xfId="6130" xr:uid="{67C56FA4-9E53-4CA8-842B-DCE928F71BFE}"/>
    <cellStyle name="Comma 4 4 2 2 5" xfId="2216" xr:uid="{E320700B-3743-4413-AFDA-E5FF8A859493}"/>
    <cellStyle name="Comma 4 4 2 2 5 2" xfId="4315" xr:uid="{545C7277-B547-47D3-BDFE-890D061155B0}"/>
    <cellStyle name="Comma 4 4 2 2 5 3" xfId="6479" xr:uid="{3550368E-0C02-44B9-849C-7266D158A76A}"/>
    <cellStyle name="Comma 4 4 2 2 6" xfId="2526" xr:uid="{86693E48-DF34-472A-A030-3C8514278675}"/>
    <cellStyle name="Comma 4 4 2 2 6 2" xfId="4623" xr:uid="{4FB73927-F3CE-4E2B-BFBF-348550C79678}"/>
    <cellStyle name="Comma 4 4 2 2 6 3" xfId="6787" xr:uid="{EE4B02E9-318A-40E7-A736-5BBC986A0226}"/>
    <cellStyle name="Comma 4 4 2 2 7" xfId="3219" xr:uid="{00911FF7-E20B-4AB5-8EDF-899EEFEB755F}"/>
    <cellStyle name="Comma 4 4 2 2 8" xfId="5319" xr:uid="{7AF36D8F-1583-42F3-951D-3CD213FD3C9C}"/>
    <cellStyle name="Comma 4 4 2 3" xfId="883" xr:uid="{3D1BE83C-3B2F-4696-B9EC-651715F31E80}"/>
    <cellStyle name="Comma 4 4 2 3 2" xfId="3331" xr:uid="{C0D6FACF-C9F4-45C9-A942-8EF47A4AB339}"/>
    <cellStyle name="Comma 4 4 2 3 3" xfId="5431" xr:uid="{7C1402D4-E8B6-4E63-AC79-4C147B791B9D}"/>
    <cellStyle name="Comma 4 4 2 4" xfId="1209" xr:uid="{5884C21A-846F-4A91-AA6B-7EB5BB87A2DE}"/>
    <cellStyle name="Comma 4 4 2 5" xfId="1522" xr:uid="{79AB96D9-1385-4DF7-B399-569E53AD0C88}"/>
    <cellStyle name="Comma 4 4 2 5 2" xfId="3826" xr:uid="{41B1F7BD-6A76-492E-B3AF-63997962A751}"/>
    <cellStyle name="Comma 4 4 2 5 3" xfId="5949" xr:uid="{F25C3655-08D2-449A-A424-D9167900EA6A}"/>
    <cellStyle name="Comma 4 4 2 6" xfId="2035" xr:uid="{AD7BAF18-0BB7-4AE8-A9AD-C6618B1C80AA}"/>
    <cellStyle name="Comma 4 4 2 6 2" xfId="4134" xr:uid="{D943E32E-78B5-424F-A6CE-A0991CF2912B}"/>
    <cellStyle name="Comma 4 4 2 6 3" xfId="6298" xr:uid="{68D9792C-B2DF-4965-BBF6-361DEFA2C4E3}"/>
    <cellStyle name="Comma 4 4 2 7" xfId="2345" xr:uid="{EFD8655A-71FD-41F2-9573-E364E68598D3}"/>
    <cellStyle name="Comma 4 4 2 7 2" xfId="4442" xr:uid="{02DB8936-AF24-4B05-B609-3E1F0154DA1C}"/>
    <cellStyle name="Comma 4 4 2 7 3" xfId="6606" xr:uid="{ACD06D96-5DA0-4B95-9437-F76B0E9E5968}"/>
    <cellStyle name="Comma 4 4 2 8" xfId="3097" xr:uid="{68C92E31-998B-4D9B-8E7D-531FE462ECB6}"/>
    <cellStyle name="Comma 4 4 2 9" xfId="5194" xr:uid="{EFA946DA-6290-4B60-92C6-F357DEB7CC57}"/>
    <cellStyle name="Comma 4 4 3" xfId="700" xr:uid="{FA6D2182-5C9F-4F50-A0E0-4DF5F3932D1D}"/>
    <cellStyle name="Comma 4 4 3 2" xfId="1018" xr:uid="{F9CC427E-AF3E-404F-B64A-E212C5172314}"/>
    <cellStyle name="Comma 4 4 3 2 2" xfId="3458" xr:uid="{4D8CBE09-4105-4357-BC50-AB06FD30D08F}"/>
    <cellStyle name="Comma 4 4 3 2 3" xfId="5561" xr:uid="{A0C16089-A83A-4606-8FAF-AD2085F570A3}"/>
    <cellStyle name="Comma 4 4 3 3" xfId="1336" xr:uid="{8CDAE941-2FEE-4FB7-918A-F5B719C9972A}"/>
    <cellStyle name="Comma 4 4 3 4" xfId="1651" xr:uid="{6A6EEAE3-BBCE-4987-8390-AABDF9028854}"/>
    <cellStyle name="Comma 4 4 3 4 2" xfId="3953" xr:uid="{C68862F0-E06C-4B31-AB7B-987288F1ED12}"/>
    <cellStyle name="Comma 4 4 3 4 3" xfId="6076" xr:uid="{8921EE16-9607-4FC6-A84C-BB308E39470C}"/>
    <cellStyle name="Comma 4 4 3 5" xfId="2162" xr:uid="{ADA2906A-A7D3-432F-A503-BC011E2FA0C3}"/>
    <cellStyle name="Comma 4 4 3 5 2" xfId="4261" xr:uid="{007FA26F-43FE-422F-9C49-9347521A277D}"/>
    <cellStyle name="Comma 4 4 3 5 3" xfId="6425" xr:uid="{280A6DE5-0F39-4644-A888-BDA23F0CB442}"/>
    <cellStyle name="Comma 4 4 3 6" xfId="2472" xr:uid="{EABB364F-7B53-4071-A3F5-84E16A28CD67}"/>
    <cellStyle name="Comma 4 4 3 6 2" xfId="4569" xr:uid="{891E1166-F8DC-47F3-8E5B-95C3B4562AAF}"/>
    <cellStyle name="Comma 4 4 3 6 3" xfId="6733" xr:uid="{2242DE71-B23B-4800-AD34-05CE111655CA}"/>
    <cellStyle name="Comma 4 4 3 7" xfId="3165" xr:uid="{5F61F205-681D-4C11-AED1-A9C89F31268C}"/>
    <cellStyle name="Comma 4 4 3 8" xfId="5264" xr:uid="{A2B13785-BBAF-466D-BB53-FE876DAACB08}"/>
    <cellStyle name="Comma 4 4 4" xfId="829" xr:uid="{8EC2EC40-1D67-4BEA-AD9B-A58BE0BEADC8}"/>
    <cellStyle name="Comma 4 4 4 2" xfId="3277" xr:uid="{A8C54BE3-F74E-429E-A3CC-D6D841A692EA}"/>
    <cellStyle name="Comma 4 4 4 3" xfId="5377" xr:uid="{4C8AC27D-EFB8-4780-996E-AF35C762178A}"/>
    <cellStyle name="Comma 4 4 5" xfId="1153" xr:uid="{A2AA25F7-01AC-46CF-97A5-A6DAF76A0F1F}"/>
    <cellStyle name="Comma 4 4 6" xfId="1466" xr:uid="{DE43BDA5-EA35-4D5A-80A7-79A19AE19ADC}"/>
    <cellStyle name="Comma 4 4 6 2" xfId="3772" xr:uid="{58EB4F16-6E90-4BBE-94FA-F7FC21F9B4C2}"/>
    <cellStyle name="Comma 4 4 6 3" xfId="5895" xr:uid="{C80186EE-615F-4521-BCB2-E41652C705B9}"/>
    <cellStyle name="Comma 4 4 7" xfId="1981" xr:uid="{EBCB2034-10DB-4C37-95DE-13B7BE439124}"/>
    <cellStyle name="Comma 4 4 7 2" xfId="4080" xr:uid="{E30A490F-1EF1-4540-B856-BB6C4DBE4697}"/>
    <cellStyle name="Comma 4 4 7 3" xfId="6244" xr:uid="{9BE256A9-565D-4778-8607-D0B354534C67}"/>
    <cellStyle name="Comma 4 4 8" xfId="2291" xr:uid="{B2552A31-A970-425D-AF04-00B83F879BBB}"/>
    <cellStyle name="Comma 4 4 8 2" xfId="4388" xr:uid="{0C5C9BF0-9FD5-48D3-9247-94BBFDD8DBFE}"/>
    <cellStyle name="Comma 4 4 8 3" xfId="6552" xr:uid="{EB76CE29-681E-4E2F-995F-783BB4C4A0F7}"/>
    <cellStyle name="Comma 4 4 9" xfId="3041" xr:uid="{A5BA9EE2-7B3E-44C8-BC5E-0D6CBE505196}"/>
    <cellStyle name="Comma 4 5" xfId="409" xr:uid="{3EA8A8C7-7AFF-42EF-B094-4FD7C3896F6A}"/>
    <cellStyle name="Comma 4 5 10" xfId="5128" xr:uid="{65B2F505-F977-4C35-B7C8-812E5D5305C1}"/>
    <cellStyle name="Comma 4 5 2" xfId="618" xr:uid="{B187FA42-4DA8-4A8F-B452-14036CDB51A6}"/>
    <cellStyle name="Comma 4 5 2 2" xfId="767" xr:uid="{B467080A-B52D-48E4-BD09-5535AE2CD967}"/>
    <cellStyle name="Comma 4 5 2 2 2" xfId="1079" xr:uid="{F84CE972-1DC4-4D25-947F-831FA2E2C971}"/>
    <cellStyle name="Comma 4 5 2 2 2 2" xfId="3519" xr:uid="{67EF39D7-4180-4DD5-8A9B-423E5C607984}"/>
    <cellStyle name="Comma 4 5 2 2 2 3" xfId="5622" xr:uid="{444F644D-DE04-4320-92BE-F4549A76FE96}"/>
    <cellStyle name="Comma 4 5 2 2 3" xfId="1397" xr:uid="{EB5DB4B0-7746-420E-A424-CC19D9735748}"/>
    <cellStyle name="Comma 4 5 2 2 4" xfId="1712" xr:uid="{F8F76B30-13E2-400C-9D64-C129A235B61C}"/>
    <cellStyle name="Comma 4 5 2 2 4 2" xfId="4014" xr:uid="{34959613-E9F9-412F-AA54-DCF67E2DE8A7}"/>
    <cellStyle name="Comma 4 5 2 2 4 3" xfId="6137" xr:uid="{3A9294A5-F945-4773-AA7F-EF3CF668DDD4}"/>
    <cellStyle name="Comma 4 5 2 2 5" xfId="2223" xr:uid="{1D447DCC-703A-4462-BFEE-F0D2AE841DF5}"/>
    <cellStyle name="Comma 4 5 2 2 5 2" xfId="4322" xr:uid="{81105ED3-9569-44C1-95B3-0188FC6EF87B}"/>
    <cellStyle name="Comma 4 5 2 2 5 3" xfId="6486" xr:uid="{59808302-1EA7-461B-AE4F-E1CB24C79CCB}"/>
    <cellStyle name="Comma 4 5 2 2 6" xfId="2533" xr:uid="{654A3452-B7B4-42E8-BEE5-7B5170BBBC86}"/>
    <cellStyle name="Comma 4 5 2 2 6 2" xfId="4630" xr:uid="{15E95CC6-B1CB-45CC-9D5D-BD7554F5DB00}"/>
    <cellStyle name="Comma 4 5 2 2 6 3" xfId="6794" xr:uid="{78D8563D-2BC3-4607-A320-189EBC3FD2C3}"/>
    <cellStyle name="Comma 4 5 2 2 7" xfId="3226" xr:uid="{7A471029-4C4F-49CE-9DA3-72289EA7ACE0}"/>
    <cellStyle name="Comma 4 5 2 2 8" xfId="5326" xr:uid="{48A31C58-7E49-4CF3-A87A-EA908ECF1989}"/>
    <cellStyle name="Comma 4 5 2 3" xfId="890" xr:uid="{6A5CAAAA-0CF0-462D-B0A4-FFB783FF4899}"/>
    <cellStyle name="Comma 4 5 2 3 2" xfId="3338" xr:uid="{48184A32-DDF7-4F92-9E7C-690294E89F55}"/>
    <cellStyle name="Comma 4 5 2 3 3" xfId="5438" xr:uid="{8924A562-1466-41C2-BEB1-9D7C89F72B97}"/>
    <cellStyle name="Comma 4 5 2 4" xfId="1216" xr:uid="{05BC7925-DA10-48DA-A4DF-EDE3DA5C1FAB}"/>
    <cellStyle name="Comma 4 5 2 5" xfId="1529" xr:uid="{7653F3E8-4AD8-412F-B1D2-0017F12ED69D}"/>
    <cellStyle name="Comma 4 5 2 5 2" xfId="3833" xr:uid="{6F2B00DD-84F6-49B3-9517-DA9110D43ED8}"/>
    <cellStyle name="Comma 4 5 2 5 3" xfId="5956" xr:uid="{7EB67C18-C1B1-463B-A1FB-F787D2A9713F}"/>
    <cellStyle name="Comma 4 5 2 6" xfId="2042" xr:uid="{2D18F66C-CCFC-4CBB-BB3D-D9ECFC103731}"/>
    <cellStyle name="Comma 4 5 2 6 2" xfId="4141" xr:uid="{9138A565-2655-4651-9CD2-C54708D4F8D1}"/>
    <cellStyle name="Comma 4 5 2 6 3" xfId="6305" xr:uid="{D290DD40-19A8-4CDF-9D1F-1B49B70BD8A5}"/>
    <cellStyle name="Comma 4 5 2 7" xfId="2352" xr:uid="{B483583B-8774-4FED-B887-8BC95E754363}"/>
    <cellStyle name="Comma 4 5 2 7 2" xfId="4449" xr:uid="{0160E927-C55F-4C4B-A8C8-1B310205E475}"/>
    <cellStyle name="Comma 4 5 2 7 3" xfId="6613" xr:uid="{50F84102-5968-4216-AEA5-5689589B65E1}"/>
    <cellStyle name="Comma 4 5 2 8" xfId="3104" xr:uid="{47B74041-E688-4FE4-B9DA-29CFCFF0E0BD}"/>
    <cellStyle name="Comma 4 5 2 9" xfId="5201" xr:uid="{4B6D8194-2AFE-4218-95F8-D08805B57B11}"/>
    <cellStyle name="Comma 4 5 3" xfId="707" xr:uid="{4109A1AB-6901-41D0-801D-B6BE78CBDF14}"/>
    <cellStyle name="Comma 4 5 3 2" xfId="1025" xr:uid="{31682A1C-CCD4-4DA4-B564-7A6564E56178}"/>
    <cellStyle name="Comma 4 5 3 2 2" xfId="3465" xr:uid="{DD3B4CFE-002B-4E36-8EF5-AA25AE256D30}"/>
    <cellStyle name="Comma 4 5 3 2 3" xfId="5568" xr:uid="{811E4F2D-36E4-4CD9-B123-FF15D9CD2414}"/>
    <cellStyle name="Comma 4 5 3 3" xfId="1343" xr:uid="{D98340ED-2C84-452C-AB4F-47FDEB03AF26}"/>
    <cellStyle name="Comma 4 5 3 4" xfId="1658" xr:uid="{B77E8E4B-3693-478F-A9EC-814851F334E7}"/>
    <cellStyle name="Comma 4 5 3 4 2" xfId="3960" xr:uid="{3614320A-21D7-47E6-9806-BA8896A70417}"/>
    <cellStyle name="Comma 4 5 3 4 3" xfId="6083" xr:uid="{BF8B628C-84C6-4A0A-A86E-12035014F71D}"/>
    <cellStyle name="Comma 4 5 3 5" xfId="2169" xr:uid="{5FB2F6C7-ECAD-49D1-9399-8C4AC5523F82}"/>
    <cellStyle name="Comma 4 5 3 5 2" xfId="4268" xr:uid="{8FBB42CD-0E86-4676-8B0A-CA34AF9943A8}"/>
    <cellStyle name="Comma 4 5 3 5 3" xfId="6432" xr:uid="{35210458-E16F-4E1A-88A3-765B823F3CF6}"/>
    <cellStyle name="Comma 4 5 3 6" xfId="2479" xr:uid="{D442B307-B9B3-4862-9A2D-E8863BC8F794}"/>
    <cellStyle name="Comma 4 5 3 6 2" xfId="4576" xr:uid="{7A0EF611-55B4-4B6C-A8FA-43B44898F6BC}"/>
    <cellStyle name="Comma 4 5 3 6 3" xfId="6740" xr:uid="{86B8DEBD-9A19-43DB-9BD1-3492D7036417}"/>
    <cellStyle name="Comma 4 5 3 7" xfId="3172" xr:uid="{FC63F433-4554-4269-9AD2-E09C252B5350}"/>
    <cellStyle name="Comma 4 5 3 8" xfId="5271" xr:uid="{562C1065-11D0-4A98-83A1-F35CF286D644}"/>
    <cellStyle name="Comma 4 5 4" xfId="836" xr:uid="{F7112F80-6E92-4B6C-AED4-C2C6DBD48E4C}"/>
    <cellStyle name="Comma 4 5 4 2" xfId="3284" xr:uid="{4A68F210-CF28-47AD-A838-7987191A73E9}"/>
    <cellStyle name="Comma 4 5 4 3" xfId="5384" xr:uid="{7EAC1BBF-E4DC-4554-91FB-5647DFFE126B}"/>
    <cellStyle name="Comma 4 5 5" xfId="1160" xr:uid="{F8DC249F-D526-4929-8123-318CEEFBBDDD}"/>
    <cellStyle name="Comma 4 5 6" xfId="1473" xr:uid="{8FE7E727-AA1F-461A-8712-9C9E602F3247}"/>
    <cellStyle name="Comma 4 5 6 2" xfId="3779" xr:uid="{EB408179-DE2B-42CE-944A-A3696B8FF3D1}"/>
    <cellStyle name="Comma 4 5 6 3" xfId="5902" xr:uid="{0AC9F6A0-4440-411B-8216-8A8E6619C9AD}"/>
    <cellStyle name="Comma 4 5 7" xfId="1988" xr:uid="{6D3ECC8F-2488-4752-9973-53495B059C95}"/>
    <cellStyle name="Comma 4 5 7 2" xfId="4087" xr:uid="{4D5B8F06-E166-421C-8CB5-B3A856AB177F}"/>
    <cellStyle name="Comma 4 5 7 3" xfId="6251" xr:uid="{4536790B-2E35-4712-99DE-7272CB437028}"/>
    <cellStyle name="Comma 4 5 8" xfId="2298" xr:uid="{B5884680-62C0-4830-AB12-D7C7F5F57C86}"/>
    <cellStyle name="Comma 4 5 8 2" xfId="4395" xr:uid="{27C74396-E356-41E7-A8A4-F2EC04A99A8A}"/>
    <cellStyle name="Comma 4 5 8 3" xfId="6559" xr:uid="{A774D973-EDAA-4572-A6B6-69A23228246A}"/>
    <cellStyle name="Comma 4 5 9" xfId="3048" xr:uid="{66FDCB63-CC10-49AD-8D19-A4BF41519BAF}"/>
    <cellStyle name="Comma 4 6" xfId="470" xr:uid="{7EC04B74-9D9D-491E-9E98-8030A026172F}"/>
    <cellStyle name="Comma 4 6 10" xfId="5155" xr:uid="{1A047DDE-80FD-4756-B13C-7971F37D7BBB}"/>
    <cellStyle name="Comma 4 6 2" xfId="642" xr:uid="{B58CA188-4509-4842-91F3-87C09B2D59B1}"/>
    <cellStyle name="Comma 4 6 2 2" xfId="788" xr:uid="{329D1811-E761-4F72-BBA5-74C1E686964A}"/>
    <cellStyle name="Comma 4 6 2 2 2" xfId="1100" xr:uid="{811CCBAD-8BCA-4840-82D8-12E4E4B18BF1}"/>
    <cellStyle name="Comma 4 6 2 2 2 2" xfId="3540" xr:uid="{9F06F2FB-2DD6-4F1A-8B4D-418613F53BD4}"/>
    <cellStyle name="Comma 4 6 2 2 2 3" xfId="5643" xr:uid="{E2266AA5-9063-41F0-8806-DAC1AC13A5B3}"/>
    <cellStyle name="Comma 4 6 2 2 3" xfId="1418" xr:uid="{C4E722B9-2F4A-4D11-8BFE-755B5561C11A}"/>
    <cellStyle name="Comma 4 6 2 2 4" xfId="1733" xr:uid="{35BF49C1-7009-4D61-9DB3-F29C15F81B4A}"/>
    <cellStyle name="Comma 4 6 2 2 4 2" xfId="4035" xr:uid="{A7C92E87-150F-4CCF-825A-FFA7B9E8A884}"/>
    <cellStyle name="Comma 4 6 2 2 4 3" xfId="6158" xr:uid="{678D4F01-E9AE-40BE-A808-BBB47F6AE253}"/>
    <cellStyle name="Comma 4 6 2 2 5" xfId="2244" xr:uid="{6CC97E60-B3B6-4D96-A7EC-7560BAFE2F48}"/>
    <cellStyle name="Comma 4 6 2 2 5 2" xfId="4343" xr:uid="{CA0DCD30-A4DC-4ADF-ADAF-FB91AAA90B9C}"/>
    <cellStyle name="Comma 4 6 2 2 5 3" xfId="6507" xr:uid="{7C22C91C-FF9B-4918-9968-4183A95E5235}"/>
    <cellStyle name="Comma 4 6 2 2 6" xfId="2554" xr:uid="{DED652EE-7C2F-4117-A924-0EF661481F2E}"/>
    <cellStyle name="Comma 4 6 2 2 6 2" xfId="4651" xr:uid="{5E13C766-0E5A-4581-8E86-918986535A0F}"/>
    <cellStyle name="Comma 4 6 2 2 6 3" xfId="6815" xr:uid="{5BC03072-914E-4DBF-85AC-396BF1697A66}"/>
    <cellStyle name="Comma 4 6 2 2 7" xfId="3247" xr:uid="{316BB2AA-941C-426B-B14A-083BF457E48F}"/>
    <cellStyle name="Comma 4 6 2 2 8" xfId="5347" xr:uid="{711B614F-5931-4D70-B7B3-96EEA9434D34}"/>
    <cellStyle name="Comma 4 6 2 3" xfId="911" xr:uid="{ED83F209-8852-4851-9F94-5702FD158D8D}"/>
    <cellStyle name="Comma 4 6 2 3 2" xfId="3359" xr:uid="{76B15A06-0956-4A37-A2D6-E6CF56E63F34}"/>
    <cellStyle name="Comma 4 6 2 3 3" xfId="5459" xr:uid="{DEAC80EA-81B8-4F02-AFCD-883D480C5535}"/>
    <cellStyle name="Comma 4 6 2 4" xfId="1237" xr:uid="{D63B250C-1388-41F3-903E-D56149E53898}"/>
    <cellStyle name="Comma 4 6 2 5" xfId="1550" xr:uid="{E2EF7960-CDD2-4429-9FB4-C385B5A431BE}"/>
    <cellStyle name="Comma 4 6 2 5 2" xfId="3854" xr:uid="{24517C74-9CEA-43EC-9E4D-7556D836062F}"/>
    <cellStyle name="Comma 4 6 2 5 3" xfId="5977" xr:uid="{80D4E31C-849C-4AE3-9CE8-14A697D545D3}"/>
    <cellStyle name="Comma 4 6 2 6" xfId="2063" xr:uid="{51085917-AC2F-4E0F-B088-0F55C2F641EE}"/>
    <cellStyle name="Comma 4 6 2 6 2" xfId="4162" xr:uid="{E27C3232-A274-4DD8-87ED-D4CD89A29B1D}"/>
    <cellStyle name="Comma 4 6 2 6 3" xfId="6326" xr:uid="{BC20ADD8-E3E1-4518-9B43-E1F7FA68AA0F}"/>
    <cellStyle name="Comma 4 6 2 7" xfId="2373" xr:uid="{B437321C-EE01-4442-B355-114ED7B38063}"/>
    <cellStyle name="Comma 4 6 2 7 2" xfId="4470" xr:uid="{0E0E2A93-DEEC-437A-83F8-5A44979460CB}"/>
    <cellStyle name="Comma 4 6 2 7 3" xfId="6634" xr:uid="{EB41F972-2C5C-4474-8553-84810B30E57D}"/>
    <cellStyle name="Comma 4 6 2 8" xfId="3125" xr:uid="{68A95FA5-262C-4F22-BBFD-FF66EAF1C635}"/>
    <cellStyle name="Comma 4 6 2 9" xfId="5222" xr:uid="{C350B2E5-D273-475D-8CAD-B5549558405C}"/>
    <cellStyle name="Comma 4 6 3" xfId="730" xr:uid="{58D911AE-6BA7-47F2-8015-CAAFE012B4B7}"/>
    <cellStyle name="Comma 4 6 3 2" xfId="1047" xr:uid="{FFE305F4-5E71-4C15-A45E-13CE8A252E96}"/>
    <cellStyle name="Comma 4 6 3 2 2" xfId="3487" xr:uid="{8804553E-4DD9-4779-8409-EB307747D047}"/>
    <cellStyle name="Comma 4 6 3 2 3" xfId="5590" xr:uid="{84B23B16-7721-4E4E-8BF7-0A638DDD0EEA}"/>
    <cellStyle name="Comma 4 6 3 3" xfId="1365" xr:uid="{7F344ED7-049E-480E-B496-4811CFCD5D93}"/>
    <cellStyle name="Comma 4 6 3 4" xfId="1680" xr:uid="{C107F913-9FE5-49F0-A28D-2B60BB382E0B}"/>
    <cellStyle name="Comma 4 6 3 4 2" xfId="3982" xr:uid="{9AA70E07-F955-4145-96F4-F4305BF250C2}"/>
    <cellStyle name="Comma 4 6 3 4 3" xfId="6105" xr:uid="{91FE72C2-106F-4855-ABA9-1ED2711DD653}"/>
    <cellStyle name="Comma 4 6 3 5" xfId="2191" xr:uid="{B09F8477-F700-48DA-A75D-ED851AF426A4}"/>
    <cellStyle name="Comma 4 6 3 5 2" xfId="4290" xr:uid="{43312495-D6DB-49E9-B48C-B24B80F6D2C0}"/>
    <cellStyle name="Comma 4 6 3 5 3" xfId="6454" xr:uid="{90776D70-245B-4C49-B945-F4BC838CE721}"/>
    <cellStyle name="Comma 4 6 3 6" xfId="2501" xr:uid="{DF066DCF-94BC-43F3-A7BC-6D954F59B7DF}"/>
    <cellStyle name="Comma 4 6 3 6 2" xfId="4598" xr:uid="{1369688C-F9B4-4041-8A9C-6396DD4BABA6}"/>
    <cellStyle name="Comma 4 6 3 6 3" xfId="6762" xr:uid="{3B2E4AEA-71DE-4E72-9416-537660C8E77C}"/>
    <cellStyle name="Comma 4 6 3 7" xfId="3194" xr:uid="{EF600836-8643-4B12-9EB7-1A72CF0BE97E}"/>
    <cellStyle name="Comma 4 6 3 8" xfId="5293" xr:uid="{86212BBF-D826-40AF-81CE-8EB3E30D7EF3}"/>
    <cellStyle name="Comma 4 6 4" xfId="858" xr:uid="{AFC11BB0-00BC-4E8A-BF7D-4B7D2AEEDECD}"/>
    <cellStyle name="Comma 4 6 4 2" xfId="3306" xr:uid="{9FBC5309-CAED-4078-967A-96FAEFF7FC16}"/>
    <cellStyle name="Comma 4 6 4 3" xfId="5406" xr:uid="{490417F8-DB7A-46E5-A254-C1B961C58E0F}"/>
    <cellStyle name="Comma 4 6 5" xfId="1182" xr:uid="{F2F2F4FC-4FDB-4DCA-8AC6-7327E4E86F11}"/>
    <cellStyle name="Comma 4 6 6" xfId="1495" xr:uid="{04717DDC-71E7-4718-9C2A-8325164F6CE5}"/>
    <cellStyle name="Comma 4 6 6 2" xfId="3801" xr:uid="{2259D240-2D54-4859-A5FA-B07C847AB431}"/>
    <cellStyle name="Comma 4 6 6 3" xfId="5924" xr:uid="{4BEB6202-75AF-43AA-8A00-AE293FF12506}"/>
    <cellStyle name="Comma 4 6 7" xfId="2010" xr:uid="{A8F62198-FFAD-48C2-B59A-A39EBEEF6B01}"/>
    <cellStyle name="Comma 4 6 7 2" xfId="4109" xr:uid="{ACF15E36-5143-40E5-8A8A-5104E4416F8C}"/>
    <cellStyle name="Comma 4 6 7 3" xfId="6273" xr:uid="{DEBF67A2-FBAB-4D73-9C4B-ECBDE4CA9E33}"/>
    <cellStyle name="Comma 4 6 8" xfId="2320" xr:uid="{A175022B-FEE4-4692-8A66-D30B2375BB92}"/>
    <cellStyle name="Comma 4 6 8 2" xfId="4417" xr:uid="{A0F0DCD9-68F9-4C8D-BE10-5A86D3AFF5D0}"/>
    <cellStyle name="Comma 4 6 8 3" xfId="6581" xr:uid="{8CB6B77B-EA93-461B-8373-AA29896514D2}"/>
    <cellStyle name="Comma 4 6 9" xfId="3070" xr:uid="{BBA6F08F-33BA-479E-8084-F87283E55146}"/>
    <cellStyle name="Comma 4 7" xfId="552" xr:uid="{5D913025-12CB-4049-91EB-901FEB436808}"/>
    <cellStyle name="Comma 4 7 10" xfId="5172" xr:uid="{88C3E04C-0222-432E-892B-9F3430F0B567}"/>
    <cellStyle name="Comma 4 7 2" xfId="655" xr:uid="{B8235D80-1FCC-409D-BFD4-CA70462A95BD}"/>
    <cellStyle name="Comma 4 7 2 2" xfId="738" xr:uid="{EAFD904B-739E-4398-A32F-B5ABEBE3635A}"/>
    <cellStyle name="Comma 4 7 2 2 2" xfId="1052" xr:uid="{3807A431-DCC3-4268-87E6-94F2A8944F2D}"/>
    <cellStyle name="Comma 4 7 2 2 2 2" xfId="3492" xr:uid="{823750F3-7121-4861-AFAA-817BCA498752}"/>
    <cellStyle name="Comma 4 7 2 2 2 3" xfId="5595" xr:uid="{6DE94404-9227-4A0A-96DB-8F5ED98F7CBE}"/>
    <cellStyle name="Comma 4 7 2 2 3" xfId="1370" xr:uid="{DEE07CDB-F1A5-4ED5-BDB3-F883B7823630}"/>
    <cellStyle name="Comma 4 7 2 2 4" xfId="1685" xr:uid="{6A0A1966-5D01-4EC1-A2F5-1F71F5F8BD08}"/>
    <cellStyle name="Comma 4 7 2 2 4 2" xfId="3987" xr:uid="{1F9A30A4-8928-489A-9F39-2776E14D7AF5}"/>
    <cellStyle name="Comma 4 7 2 2 4 3" xfId="6110" xr:uid="{62200483-D5EC-4C2E-B2B0-60709814C1EB}"/>
    <cellStyle name="Comma 4 7 2 2 5" xfId="2196" xr:uid="{588E6FFA-5DC0-41FF-BEA4-BEFE1F123560}"/>
    <cellStyle name="Comma 4 7 2 2 5 2" xfId="4295" xr:uid="{9F6E1108-2C49-4461-9FD8-B751360E0894}"/>
    <cellStyle name="Comma 4 7 2 2 5 3" xfId="6459" xr:uid="{05DD6A21-569B-4997-B0F4-D84502E86EEB}"/>
    <cellStyle name="Comma 4 7 2 2 6" xfId="2506" xr:uid="{FEED9C87-2F30-44B7-95FA-57E7E626E65B}"/>
    <cellStyle name="Comma 4 7 2 2 6 2" xfId="4603" xr:uid="{D3A92D80-117D-479D-9A9B-151028EC8199}"/>
    <cellStyle name="Comma 4 7 2 2 6 3" xfId="6767" xr:uid="{772942B3-7F76-4AEF-A0A1-8E6D61065CDF}"/>
    <cellStyle name="Comma 4 7 2 2 7" xfId="3199" xr:uid="{ABDB8F71-1AE2-469C-8B19-8F8A642F50FF}"/>
    <cellStyle name="Comma 4 7 2 2 8" xfId="5298" xr:uid="{FA7579FC-5C40-4EA9-A891-1937F006E42E}"/>
    <cellStyle name="Comma 4 7 2 3" xfId="863" xr:uid="{1396A69D-95C5-40BB-B9FC-479CC896F265}"/>
    <cellStyle name="Comma 4 7 2 3 2" xfId="3311" xr:uid="{4602F0BE-E07D-4627-923A-1992FA2D4367}"/>
    <cellStyle name="Comma 4 7 2 3 3" xfId="5411" xr:uid="{94A809CB-C808-4F06-B625-9CFABB630B18}"/>
    <cellStyle name="Comma 4 7 2 4" xfId="1189" xr:uid="{59BA8AA5-60E5-4802-9AA2-0BA3131D8239}"/>
    <cellStyle name="Comma 4 7 2 5" xfId="1502" xr:uid="{53740DDA-C4D6-46CD-8F10-D4CF3E88A1F5}"/>
    <cellStyle name="Comma 4 7 2 5 2" xfId="3806" xr:uid="{4BA81A7E-9603-4DC6-94BD-18DD79D6EEA2}"/>
    <cellStyle name="Comma 4 7 2 5 3" xfId="5929" xr:uid="{F71E11E7-86B4-434A-95DB-2507AD9EA32D}"/>
    <cellStyle name="Comma 4 7 2 6" xfId="2015" xr:uid="{D5E93838-4254-45D3-84EE-A00DF4E61470}"/>
    <cellStyle name="Comma 4 7 2 6 2" xfId="4114" xr:uid="{10E9460C-459A-4870-93DF-E22420EED350}"/>
    <cellStyle name="Comma 4 7 2 6 3" xfId="6278" xr:uid="{158BA0CB-3FFA-4EC8-8C0D-D727DAE5D0A8}"/>
    <cellStyle name="Comma 4 7 2 7" xfId="2325" xr:uid="{1A591CA3-AEFD-441E-B969-2333EB53F7CA}"/>
    <cellStyle name="Comma 4 7 2 7 2" xfId="4422" xr:uid="{D6E9F17C-49C5-45B7-B32C-2D86991B074D}"/>
    <cellStyle name="Comma 4 7 2 7 3" xfId="6586" xr:uid="{38BA9330-CCD8-4FE7-9DE7-ED7817853AF3}"/>
    <cellStyle name="Comma 4 7 2 8" xfId="3129" xr:uid="{DFB6E647-D9A3-4F3B-A6F3-F55305B7D1F7}"/>
    <cellStyle name="Comma 4 7 2 9" xfId="5226" xr:uid="{BAA20A9C-4FEC-4D9E-BE8D-488804BFAF50}"/>
    <cellStyle name="Comma 4 7 3" xfId="676" xr:uid="{4A621759-F69A-43BC-B0E8-E078DD4216FF}"/>
    <cellStyle name="Comma 4 7 3 2" xfId="996" xr:uid="{1F0AA682-3177-4D9A-971B-41E463085BFE}"/>
    <cellStyle name="Comma 4 7 3 2 2" xfId="3436" xr:uid="{421F65AC-A2F3-4505-9FA6-129351ACAED7}"/>
    <cellStyle name="Comma 4 7 3 2 3" xfId="5539" xr:uid="{C17EB953-AE86-4C6E-B2F5-4110520BBE4B}"/>
    <cellStyle name="Comma 4 7 3 3" xfId="1314" xr:uid="{958925C4-1C67-40EA-8B66-136008F4A569}"/>
    <cellStyle name="Comma 4 7 3 4" xfId="1629" xr:uid="{5E97DCD2-B0E8-4646-A061-2917E19DBBA1}"/>
    <cellStyle name="Comma 4 7 3 4 2" xfId="3931" xr:uid="{357924DD-2976-49FF-8EDB-AAD88E463C08}"/>
    <cellStyle name="Comma 4 7 3 4 3" xfId="6054" xr:uid="{1E7131C8-6145-4056-AE0C-358FA65073DF}"/>
    <cellStyle name="Comma 4 7 3 5" xfId="2140" xr:uid="{47CC6983-5735-4D54-8B52-50222329A2D9}"/>
    <cellStyle name="Comma 4 7 3 5 2" xfId="4239" xr:uid="{8F322E1F-D919-4F35-BA56-93328D5AFE5F}"/>
    <cellStyle name="Comma 4 7 3 5 3" xfId="6403" xr:uid="{348AD21D-0A18-43B6-A2CD-2B31E30BF919}"/>
    <cellStyle name="Comma 4 7 3 6" xfId="2450" xr:uid="{B52C2379-4C99-4E3B-AC9F-0410A6D2D85C}"/>
    <cellStyle name="Comma 4 7 3 6 2" xfId="4547" xr:uid="{8B347D62-0B7F-4FF8-9684-05E4C44240B8}"/>
    <cellStyle name="Comma 4 7 3 6 3" xfId="6711" xr:uid="{949BA64B-1F79-44AC-92CB-3EAF670DB43A}"/>
    <cellStyle name="Comma 4 7 3 7" xfId="3143" xr:uid="{1F1630CE-561C-4C78-AD2C-448341F55C82}"/>
    <cellStyle name="Comma 4 7 3 8" xfId="5241" xr:uid="{96AF118F-9F4C-4D0C-844F-6490998FD02C}"/>
    <cellStyle name="Comma 4 7 4" xfId="807" xr:uid="{3C9AFF02-793A-494E-952D-610F55D8D1C8}"/>
    <cellStyle name="Comma 4 7 4 2" xfId="3255" xr:uid="{5F0EB23C-ABA9-4513-AA78-EB8641FF4315}"/>
    <cellStyle name="Comma 4 7 4 3" xfId="5355" xr:uid="{964FC888-88E8-42A0-BB3B-1F415A4988D2}"/>
    <cellStyle name="Comma 4 7 5" xfId="1130" xr:uid="{F969A572-C110-4E6B-8D54-4C77C3ADC703}"/>
    <cellStyle name="Comma 4 7 6" xfId="1441" xr:uid="{AA79A8EF-10DF-468F-9768-882F6C045CFF}"/>
    <cellStyle name="Comma 4 7 6 2" xfId="3750" xr:uid="{1EEE63DC-F825-42B3-8ACC-69115594637C}"/>
    <cellStyle name="Comma 4 7 6 3" xfId="5873" xr:uid="{F6004727-ABCA-4162-8158-1B1F257E5F2B}"/>
    <cellStyle name="Comma 4 7 7" xfId="1959" xr:uid="{25215FB7-7ACC-4525-93E2-1A32F1D36754}"/>
    <cellStyle name="Comma 4 7 7 2" xfId="4058" xr:uid="{FAFCF34E-BAAA-45C5-9000-F9DFDA969171}"/>
    <cellStyle name="Comma 4 7 7 3" xfId="6222" xr:uid="{1ADD4D5F-C37E-4E87-BD96-506EBCD3D909}"/>
    <cellStyle name="Comma 4 7 8" xfId="2269" xr:uid="{F87EC98D-DF57-45D1-9548-E46B9FE3838A}"/>
    <cellStyle name="Comma 4 7 8 2" xfId="4366" xr:uid="{0DFE67BA-03D9-4EF6-8574-9AEFD9A2E664}"/>
    <cellStyle name="Comma 4 7 8 3" xfId="6530" xr:uid="{20B2D596-3ACA-4B4E-887C-C5A2BAD0D85F}"/>
    <cellStyle name="Comma 4 7 9" xfId="3075" xr:uid="{3765337D-D4C5-44F9-95BF-F036F4DC4415}"/>
    <cellStyle name="Comma 4 8" xfId="668" xr:uid="{8A25E367-76DD-4E7B-80E6-8FC3E46F4333}"/>
    <cellStyle name="Comma 4 8 2" xfId="991" xr:uid="{C9CF6784-3520-4D41-BBAF-DB0C2E871D9D}"/>
    <cellStyle name="Comma 4 8 2 2" xfId="3431" xr:uid="{DAA8D4D9-B28C-447D-AAD6-163AE695AE0D}"/>
    <cellStyle name="Comma 4 8 2 3" xfId="5534" xr:uid="{4B13E3F5-CEBA-4A83-922D-29BAB195057A}"/>
    <cellStyle name="Comma 4 8 3" xfId="1309" xr:uid="{D31F9235-8408-4FDB-B323-979B27EE7E8A}"/>
    <cellStyle name="Comma 4 8 4" xfId="1624" xr:uid="{3B6A8C9E-2433-42AF-AA94-B36BC3504812}"/>
    <cellStyle name="Comma 4 8 4 2" xfId="3926" xr:uid="{385DC105-3232-421C-BE14-6455E6053956}"/>
    <cellStyle name="Comma 4 8 4 3" xfId="6049" xr:uid="{B8FDD42F-89F0-47CA-ADC9-C66B35C59BE7}"/>
    <cellStyle name="Comma 4 8 5" xfId="2135" xr:uid="{C09113CB-9177-4C8A-9BB6-70920D44B603}"/>
    <cellStyle name="Comma 4 8 5 2" xfId="4234" xr:uid="{9253A5D7-23ED-47A6-9803-0E979C4A4234}"/>
    <cellStyle name="Comma 4 8 5 3" xfId="6398" xr:uid="{4115BEA0-7183-48FF-866C-DF2B2D2A0D2B}"/>
    <cellStyle name="Comma 4 8 6" xfId="2445" xr:uid="{85B03206-879B-4E7F-B86A-472477977B83}"/>
    <cellStyle name="Comma 4 8 6 2" xfId="4542" xr:uid="{DEF907A7-CBC6-4572-924D-0F4EF59138D9}"/>
    <cellStyle name="Comma 4 8 6 3" xfId="6706" xr:uid="{756EFC3A-331C-430A-B0E5-D8591DC0ADC1}"/>
    <cellStyle name="Comma 4 8 7" xfId="3138" xr:uid="{CA989649-72D6-4497-BF4E-9232B5B4EA3C}"/>
    <cellStyle name="Comma 4 8 8" xfId="5235" xr:uid="{3E3DD193-F219-419C-8762-969A5CC4B4E1}"/>
    <cellStyle name="Comma 4 9" xfId="1120" xr:uid="{B8B183FF-A74B-42ED-83CF-C5C13A936A28}"/>
    <cellStyle name="Comma 4 9 2" xfId="3549" xr:uid="{6E0EC0F1-0831-4DC8-AEBC-E13D3B66C4F4}"/>
    <cellStyle name="Comma 4 9 3" xfId="5652" xr:uid="{963CF999-E6E3-4D90-8A41-B855FB64F700}"/>
    <cellStyle name="Comma 5" xfId="368" xr:uid="{93D38885-213A-41CE-A511-89DC5F5625D7}"/>
    <cellStyle name="Comma 5 10" xfId="1127" xr:uid="{1090A7C6-1F38-4667-9D98-EEEF558AA58D}"/>
    <cellStyle name="Comma 5 10 2" xfId="3551" xr:uid="{3997BCA6-FAB4-4908-9265-B974FBD0CCF1}"/>
    <cellStyle name="Comma 5 10 3" xfId="5654" xr:uid="{7C9C8449-243B-4BAA-84DD-3753D676ED30}"/>
    <cellStyle name="Comma 5 11" xfId="1436" xr:uid="{C01BC45C-7E38-4EE4-BB52-AEEB7900693D}"/>
    <cellStyle name="Comma 5 11 2" xfId="3747" xr:uid="{84E32B42-9918-4544-8567-9FA43FF04030}"/>
    <cellStyle name="Comma 5 11 3" xfId="5869" xr:uid="{5BDF9E9D-5A73-4C1C-A627-E47987A9101E}"/>
    <cellStyle name="Comma 5 12" xfId="1956" xr:uid="{6CD2854B-D48F-403D-BE0C-2691579CEC37}"/>
    <cellStyle name="Comma 5 12 2" xfId="4055" xr:uid="{94E5639C-9AA6-4B23-90A4-F42F59E89EE4}"/>
    <cellStyle name="Comma 5 12 3" xfId="6219" xr:uid="{C358B590-E2CC-4F78-8A4B-14431AD7281F}"/>
    <cellStyle name="Comma 5 13" xfId="2266" xr:uid="{67E1D9BA-A312-4A24-834B-ED78837E4091}"/>
    <cellStyle name="Comma 5 13 2" xfId="4363" xr:uid="{C3CF09A7-7EE8-4FEA-A01D-5D66FFC2933F}"/>
    <cellStyle name="Comma 5 13 3" xfId="6527" xr:uid="{6A16B3E8-28B6-47D3-A4CE-47953F151EFF}"/>
    <cellStyle name="Comma 5 14" xfId="2576" xr:uid="{7984E1FF-0F6C-4FA2-9C06-353C8BCCAECB}"/>
    <cellStyle name="Comma 5 14 2" xfId="4669" xr:uid="{60A3729A-8EFB-4D41-83D8-CC11AFCF95B3}"/>
    <cellStyle name="Comma 5 14 3" xfId="6833" xr:uid="{9A173257-415A-4BB7-AA59-8F753839DA09}"/>
    <cellStyle name="Comma 5 15" xfId="2787" xr:uid="{9A82653C-E8DF-42AC-93CA-E58C0BA11914}"/>
    <cellStyle name="Comma 5 15 2" xfId="4874" xr:uid="{38E6F569-2DE6-4F35-8C62-EE55291FB72F}"/>
    <cellStyle name="Comma 5 15 3" xfId="7038" xr:uid="{E5470CE1-F5EF-417F-A9DD-6449B84A121F}"/>
    <cellStyle name="Comma 5 16" xfId="3026" xr:uid="{33A877D9-C416-401B-A0B6-AFC586430178}"/>
    <cellStyle name="Comma 5 17" xfId="5106" xr:uid="{BFAC8824-3C6F-471E-956C-FCD9E2FEDCEB}"/>
    <cellStyle name="Comma 5 18" xfId="5131" xr:uid="{D4B8AFA6-FFD2-4E5F-B617-7E74D5AE5A39}"/>
    <cellStyle name="Comma 5 2" xfId="388" xr:uid="{6D800F39-7422-4FB5-853B-3E37D93B885F}"/>
    <cellStyle name="Comma 5 2 10" xfId="2584" xr:uid="{7E3AAEDC-5B04-44B5-A9EF-85874182D997}"/>
    <cellStyle name="Comma 5 2 10 2" xfId="4677" xr:uid="{97EFFEB4-AF5F-4CF9-8FBA-E973A4AF69AC}"/>
    <cellStyle name="Comma 5 2 10 3" xfId="6841" xr:uid="{FD1A540B-29AF-4CB0-AA32-E5F620614CD1}"/>
    <cellStyle name="Comma 5 2 11" xfId="2796" xr:uid="{F38CA391-E4DF-4899-AAA9-9D660A29811A}"/>
    <cellStyle name="Comma 5 2 11 2" xfId="4882" xr:uid="{454C528D-E8DC-4CE8-A343-C1FE9A0002AA}"/>
    <cellStyle name="Comma 5 2 11 3" xfId="7046" xr:uid="{85D4835A-C859-4716-A360-FA16DECA632B}"/>
    <cellStyle name="Comma 5 2 12" xfId="3033" xr:uid="{6509459E-2583-4FD3-8642-926E86B22775}"/>
    <cellStyle name="Comma 5 2 13" xfId="5113" xr:uid="{B47672C6-3D33-472D-8DC6-0382C81026DF}"/>
    <cellStyle name="Comma 5 2 14" xfId="6202" xr:uid="{67286488-E55E-49F3-9F80-533FAC8629F7}"/>
    <cellStyle name="Comma 5 2 2" xfId="603" xr:uid="{D25FDB5B-F95C-4878-B80C-689E4C6E63AF}"/>
    <cellStyle name="Comma 5 2 2 10" xfId="2827" xr:uid="{B90F8BDC-7DBF-4FA8-8112-09EC0F7E83C0}"/>
    <cellStyle name="Comma 5 2 2 10 2" xfId="4912" xr:uid="{2FE3F9C3-085C-4AC6-A631-9694FC28193B}"/>
    <cellStyle name="Comma 5 2 2 10 3" xfId="7076" xr:uid="{7D0ABCB1-48F6-4B05-AD11-1DFC319FBEFD}"/>
    <cellStyle name="Comma 5 2 2 11" xfId="3089" xr:uid="{32E51659-CDF9-43D4-BECA-7090D34B7AC3}"/>
    <cellStyle name="Comma 5 2 2 12" xfId="5186" xr:uid="{286A7C82-07B2-4C9C-99AA-1FCA9291DB8F}"/>
    <cellStyle name="Comma 5 2 2 13" xfId="5675" xr:uid="{0701BBEA-BA4C-4FE7-8620-F6A5DAF42D2E}"/>
    <cellStyle name="Comma 5 2 2 2" xfId="752" xr:uid="{336317EA-1770-4D91-94DE-CCC1CB2D74C9}"/>
    <cellStyle name="Comma 5 2 2 2 10" xfId="5311" xr:uid="{5B56C830-64D9-40BA-A9AB-AF1B9A564F71}"/>
    <cellStyle name="Comma 5 2 2 2 11" xfId="6168" xr:uid="{224F4201-2155-4692-97E1-6962B5EAC270}"/>
    <cellStyle name="Comma 5 2 2 2 2" xfId="1064" xr:uid="{30F943FA-80CD-4625-8CED-C09CE48ECD68}"/>
    <cellStyle name="Comma 5 2 2 2 2 2" xfId="3504" xr:uid="{5C608347-FD78-49BE-907C-0EA15D5F8C90}"/>
    <cellStyle name="Comma 5 2 2 2 2 3" xfId="5607" xr:uid="{6CF3C19A-C29C-45A4-999A-000EBD103FD7}"/>
    <cellStyle name="Comma 5 2 2 2 3" xfId="1382" xr:uid="{0B70B24B-0008-4F06-BB53-6190009E9CDF}"/>
    <cellStyle name="Comma 5 2 2 2 3 2" xfId="3718" xr:uid="{958DBC37-AAF6-438C-B3BE-6F010847042A}"/>
    <cellStyle name="Comma 5 2 2 2 3 3" xfId="5836" xr:uid="{B08EE8F0-9C20-4A5B-859B-AC7754973B92}"/>
    <cellStyle name="Comma 5 2 2 2 4" xfId="1697" xr:uid="{053AA733-53C3-4236-AE88-88218391E5F7}"/>
    <cellStyle name="Comma 5 2 2 2 4 2" xfId="3999" xr:uid="{11BA372D-1DA2-46F4-84CC-9ADC36E7705E}"/>
    <cellStyle name="Comma 5 2 2 2 4 3" xfId="6122" xr:uid="{48B252A2-33B8-4910-81A5-F5C8A266910A}"/>
    <cellStyle name="Comma 5 2 2 2 5" xfId="2208" xr:uid="{4B17266F-38CD-43A1-B000-1C2A228DECAE}"/>
    <cellStyle name="Comma 5 2 2 2 5 2" xfId="4307" xr:uid="{64732C2E-4520-48E0-800E-CE2FF35A88F5}"/>
    <cellStyle name="Comma 5 2 2 2 5 3" xfId="6471" xr:uid="{D326CAEE-2158-4884-9355-40A5F0F46A32}"/>
    <cellStyle name="Comma 5 2 2 2 6" xfId="2518" xr:uid="{BC14F476-CAE4-4A7B-A4DE-3384D6A51B40}"/>
    <cellStyle name="Comma 5 2 2 2 6 2" xfId="4615" xr:uid="{5A9AC6B9-ED91-4005-95EB-C105E5C74920}"/>
    <cellStyle name="Comma 5 2 2 2 6 3" xfId="6779" xr:uid="{EE5C6143-87D9-4CF8-8A97-77592DA45E4B}"/>
    <cellStyle name="Comma 5 2 2 2 7" xfId="2743" xr:uid="{33224AE0-1738-4FEB-BDCF-11A2A337E923}"/>
    <cellStyle name="Comma 5 2 2 2 7 2" xfId="4836" xr:uid="{70DEFF0D-BB1B-402B-AA3B-7567250C51E0}"/>
    <cellStyle name="Comma 5 2 2 2 7 3" xfId="7000" xr:uid="{F32561A5-0726-4DAC-A348-2E8F06ADEAA2}"/>
    <cellStyle name="Comma 5 2 2 2 8" xfId="2956" xr:uid="{ED04BA30-ACB6-4953-8D04-BD589004AC75}"/>
    <cellStyle name="Comma 5 2 2 2 8 2" xfId="5041" xr:uid="{A608B969-A25B-49D5-A95F-7739F9B1CE85}"/>
    <cellStyle name="Comma 5 2 2 2 8 3" xfId="7205" xr:uid="{3CF45CBD-78A8-44B5-B6A7-E28437763D03}"/>
    <cellStyle name="Comma 5 2 2 2 9" xfId="3211" xr:uid="{C0F425C0-827F-41C4-A7EE-AFFDD355C990}"/>
    <cellStyle name="Comma 5 2 2 3" xfId="960" xr:uid="{CAB2F685-1279-4D30-8536-542E73FB6B52}"/>
    <cellStyle name="Comma 5 2 2 3 10" xfId="6197" xr:uid="{8B25621F-48F4-4C86-81B6-40712030FE7B}"/>
    <cellStyle name="Comma 5 2 2 3 2" xfId="1278" xr:uid="{F942E85C-A697-477C-B4EF-8D58B08C1166}"/>
    <cellStyle name="Comma 5 2 2 3 2 2" xfId="3651" xr:uid="{D3511558-228B-45AC-A67A-2C9FF67451F4}"/>
    <cellStyle name="Comma 5 2 2 3 2 3" xfId="5763" xr:uid="{8C74E547-2656-46C3-832D-D167FE32DCD1}"/>
    <cellStyle name="Comma 5 2 2 3 3" xfId="1593" xr:uid="{0C4E28F8-7063-4F1D-93EE-DE970F46F8BE}"/>
    <cellStyle name="Comma 5 2 2 3 3 2" xfId="3895" xr:uid="{C2871054-4A92-45B4-9E51-687FA980D64D}"/>
    <cellStyle name="Comma 5 2 2 3 3 3" xfId="6018" xr:uid="{B45E48BD-5785-4A1A-87A1-9CC4280D30DC}"/>
    <cellStyle name="Comma 5 2 2 3 4" xfId="2104" xr:uid="{D69789D7-3981-4A40-BA2E-96DD97337CC0}"/>
    <cellStyle name="Comma 5 2 2 3 4 2" xfId="4203" xr:uid="{F4458FA7-E136-4C2E-87A0-8F14B42019B8}"/>
    <cellStyle name="Comma 5 2 2 3 4 3" xfId="6367" xr:uid="{903027B6-2539-4886-9078-877CB3BD80E9}"/>
    <cellStyle name="Comma 5 2 2 3 5" xfId="2414" xr:uid="{6673CD77-E306-491A-BF1E-268070836027}"/>
    <cellStyle name="Comma 5 2 2 3 5 2" xfId="4511" xr:uid="{87667DC0-C9A8-4F25-AD79-E1642FB206AB}"/>
    <cellStyle name="Comma 5 2 2 3 5 3" xfId="6675" xr:uid="{727BCCF5-43E0-433B-A021-92272FBAF29D}"/>
    <cellStyle name="Comma 5 2 2 3 6" xfId="2676" xr:uid="{789460B3-1EFE-4FB2-85A5-BD278DBC2980}"/>
    <cellStyle name="Comma 5 2 2 3 6 2" xfId="4769" xr:uid="{A345027C-B666-40E7-A284-09FDAD32B37C}"/>
    <cellStyle name="Comma 5 2 2 3 6 3" xfId="6933" xr:uid="{1F5DC13D-307E-4ED3-A3D9-33366935BA08}"/>
    <cellStyle name="Comma 5 2 2 3 7" xfId="2889" xr:uid="{223F1547-487B-48F6-B29D-EBF2E7658333}"/>
    <cellStyle name="Comma 5 2 2 3 7 2" xfId="4974" xr:uid="{1FC033B6-E548-4EFE-9875-833209BB29ED}"/>
    <cellStyle name="Comma 5 2 2 3 7 3" xfId="7138" xr:uid="{EB7324B7-BCB4-4196-A72A-6DB26D12C6D4}"/>
    <cellStyle name="Comma 5 2 2 3 8" xfId="3400" xr:uid="{23C38523-3A09-424E-84D8-2306482F2620}"/>
    <cellStyle name="Comma 5 2 2 3 9" xfId="5503" xr:uid="{329015A8-B6A0-4320-8DC7-064D0DB757F3}"/>
    <cellStyle name="Comma 5 2 2 4" xfId="875" xr:uid="{98001161-31A1-4350-B3FD-6943B683C3D3}"/>
    <cellStyle name="Comma 5 2 2 4 2" xfId="3323" xr:uid="{F7281B39-C9C8-4297-BE67-F88FAA31E04B}"/>
    <cellStyle name="Comma 5 2 2 4 3" xfId="5423" xr:uid="{C0704CFB-36DB-4DDE-A4A7-1320B5ECAB51}"/>
    <cellStyle name="Comma 5 2 2 5" xfId="1201" xr:uid="{092BE2ED-AC62-44A6-8D7E-7E20ED33EEC2}"/>
    <cellStyle name="Comma 5 2 2 5 2" xfId="3589" xr:uid="{C7E33547-8250-4129-A03D-9C189ABE9466}"/>
    <cellStyle name="Comma 5 2 2 5 3" xfId="5697" xr:uid="{DFF2E4A4-0779-40F1-9716-EBA41A6383EE}"/>
    <cellStyle name="Comma 5 2 2 6" xfId="1514" xr:uid="{93B1F1A7-7C5B-4885-AD92-2B8185750C15}"/>
    <cellStyle name="Comma 5 2 2 6 2" xfId="3818" xr:uid="{D37127E1-28EC-4DA1-8212-CCC396C715DE}"/>
    <cellStyle name="Comma 5 2 2 6 3" xfId="5941" xr:uid="{6AC85E67-A160-43D8-B9BE-42E0C931E3F5}"/>
    <cellStyle name="Comma 5 2 2 7" xfId="2027" xr:uid="{1C2559F9-F39F-4461-8FAB-A78945434ACB}"/>
    <cellStyle name="Comma 5 2 2 7 2" xfId="4126" xr:uid="{7A376F37-7071-4A26-8354-7C644E7966DF}"/>
    <cellStyle name="Comma 5 2 2 7 3" xfId="6290" xr:uid="{AB53C124-B4FD-4DA3-8A25-D58620318912}"/>
    <cellStyle name="Comma 5 2 2 8" xfId="2337" xr:uid="{1AC3B219-4850-43A3-B31B-51D1A85FCE58}"/>
    <cellStyle name="Comma 5 2 2 8 2" xfId="4434" xr:uid="{9BAB2C89-778C-45EB-BC16-0025737153E8}"/>
    <cellStyle name="Comma 5 2 2 8 3" xfId="6598" xr:uid="{4D76CB4A-29E3-441E-A47D-C945E7FBB91A}"/>
    <cellStyle name="Comma 5 2 2 9" xfId="2614" xr:uid="{BE751A9A-726C-4A66-A6AA-8B0062287949}"/>
    <cellStyle name="Comma 5 2 2 9 2" xfId="4707" xr:uid="{E9513EEA-786F-4863-9EDE-4BBA3B16021C}"/>
    <cellStyle name="Comma 5 2 2 9 3" xfId="6871" xr:uid="{883A13BD-1A54-49A4-A699-C12E177A402D}"/>
    <cellStyle name="Comma 5 2 3" xfId="692" xr:uid="{050E1F2A-5A19-49F4-84F6-CABC3973BEAE}"/>
    <cellStyle name="Comma 5 2 3 10" xfId="5256" xr:uid="{B36B58B3-4C3C-4023-803D-B5CE4526B332}"/>
    <cellStyle name="Comma 5 2 3 11" xfId="6182" xr:uid="{56B1C36C-9D6F-4987-B22D-AAB6EA10714F}"/>
    <cellStyle name="Comma 5 2 3 2" xfId="1010" xr:uid="{E306A36C-B831-4157-BD6A-896A9AAEA9F6}"/>
    <cellStyle name="Comma 5 2 3 2 2" xfId="3450" xr:uid="{F8836161-5FEC-4206-A5FB-9713D7BB4AED}"/>
    <cellStyle name="Comma 5 2 3 2 3" xfId="5553" xr:uid="{6C5301E9-6BC6-4552-8362-F333CBF68D85}"/>
    <cellStyle name="Comma 5 2 3 3" xfId="1328" xr:uid="{46B38821-3999-4D30-954F-8CA867EEF4B1}"/>
    <cellStyle name="Comma 5 2 3 3 2" xfId="3688" xr:uid="{02E7BEF3-E3C3-4CD9-ADFD-C2A4EC1712EB}"/>
    <cellStyle name="Comma 5 2 3 3 3" xfId="5801" xr:uid="{78A10A4E-B1E8-49E9-8B51-34AF63576FB3}"/>
    <cellStyle name="Comma 5 2 3 4" xfId="1643" xr:uid="{9BA76173-EACA-4024-9BA5-9328DFC535B4}"/>
    <cellStyle name="Comma 5 2 3 4 2" xfId="3945" xr:uid="{BB492977-3D2E-488E-B650-3598B1EE37C1}"/>
    <cellStyle name="Comma 5 2 3 4 3" xfId="6068" xr:uid="{EEFD531E-2EE7-4448-8852-11E5BC4E21E4}"/>
    <cellStyle name="Comma 5 2 3 5" xfId="2154" xr:uid="{2DBFA4E3-763E-4AF0-A41C-1C13DBD4BF09}"/>
    <cellStyle name="Comma 5 2 3 5 2" xfId="4253" xr:uid="{38239C63-42F5-48CD-8020-56643A974A78}"/>
    <cellStyle name="Comma 5 2 3 5 3" xfId="6417" xr:uid="{FD409661-AC6C-4606-8387-617E626214E3}"/>
    <cellStyle name="Comma 5 2 3 6" xfId="2464" xr:uid="{2F9FE81A-1328-41FF-9F49-38E2C48A1426}"/>
    <cellStyle name="Comma 5 2 3 6 2" xfId="4561" xr:uid="{11E41716-AD90-4060-ABA3-AD8DAFC54D98}"/>
    <cellStyle name="Comma 5 2 3 6 3" xfId="6725" xr:uid="{9F79CB51-371A-4471-93A3-BB6992EB5055}"/>
    <cellStyle name="Comma 5 2 3 7" xfId="2713" xr:uid="{046244E1-D14E-47D7-AF3B-091407759706}"/>
    <cellStyle name="Comma 5 2 3 7 2" xfId="4806" xr:uid="{5AD90CE7-00A7-4B3E-A0BB-3C96EB22905C}"/>
    <cellStyle name="Comma 5 2 3 7 3" xfId="6970" xr:uid="{DA199AA7-4FFD-48EC-9925-2DBD88F9B586}"/>
    <cellStyle name="Comma 5 2 3 8" xfId="2926" xr:uid="{75048B5B-C25B-4E49-A712-AD047232FF5E}"/>
    <cellStyle name="Comma 5 2 3 8 2" xfId="5011" xr:uid="{F7115CDB-9752-430A-8444-32F76F718A00}"/>
    <cellStyle name="Comma 5 2 3 8 3" xfId="7175" xr:uid="{9773A138-FCC7-4842-96D4-3394AC10A9A0}"/>
    <cellStyle name="Comma 5 2 3 9" xfId="3157" xr:uid="{93A39518-DFEC-407A-864D-3BB7504CA577}"/>
    <cellStyle name="Comma 5 2 4" xfId="928" xr:uid="{00529521-CD1F-43AD-B147-A40BC9FE588A}"/>
    <cellStyle name="Comma 5 2 4 10" xfId="6172" xr:uid="{9816F8B5-4A9B-4DC4-88EB-9195CA66BD36}"/>
    <cellStyle name="Comma 5 2 4 2" xfId="1246" xr:uid="{1234A00D-20F9-4A37-AAEA-C1463CFE05B7}"/>
    <cellStyle name="Comma 5 2 4 2 2" xfId="3619" xr:uid="{A638BF9A-9141-49B3-921D-AD433A26C9CF}"/>
    <cellStyle name="Comma 5 2 4 2 3" xfId="5731" xr:uid="{305E60E4-B185-4BBF-8DF0-2C21D5CC7A2F}"/>
    <cellStyle name="Comma 5 2 4 3" xfId="1561" xr:uid="{7F59897A-C916-4037-AFFE-ABCBAE12C601}"/>
    <cellStyle name="Comma 5 2 4 3 2" xfId="3863" xr:uid="{96D31A86-E0A6-4FDE-9947-00B754449500}"/>
    <cellStyle name="Comma 5 2 4 3 3" xfId="5986" xr:uid="{8E7FF2BB-9450-4279-8C0A-B9A8D4852F36}"/>
    <cellStyle name="Comma 5 2 4 4" xfId="2072" xr:uid="{AD4BD77F-EA1C-45A8-A5AA-0D481A5493F2}"/>
    <cellStyle name="Comma 5 2 4 4 2" xfId="4171" xr:uid="{EA6EC5B7-FEA6-4475-94F3-D9C530B93EEE}"/>
    <cellStyle name="Comma 5 2 4 4 3" xfId="6335" xr:uid="{F8A3B2AD-D001-4814-9580-64FF07A7C08F}"/>
    <cellStyle name="Comma 5 2 4 5" xfId="2382" xr:uid="{AEC99709-BD3E-484B-8FCA-45A61A4A08C5}"/>
    <cellStyle name="Comma 5 2 4 5 2" xfId="4479" xr:uid="{86E672B8-7555-4F7B-BF86-8E2B7FA76F76}"/>
    <cellStyle name="Comma 5 2 4 5 3" xfId="6643" xr:uid="{393EE791-CC72-4EFB-95FF-6F534CD192DD}"/>
    <cellStyle name="Comma 5 2 4 6" xfId="2644" xr:uid="{9200E6F0-136A-4985-AEEA-BAC5477D59B4}"/>
    <cellStyle name="Comma 5 2 4 6 2" xfId="4737" xr:uid="{324A5F7A-6EE5-4289-9711-B13A0C016FF9}"/>
    <cellStyle name="Comma 5 2 4 6 3" xfId="6901" xr:uid="{0A5FEB83-165F-4DDC-A504-2CDB3C65248E}"/>
    <cellStyle name="Comma 5 2 4 7" xfId="2857" xr:uid="{7630D083-8E35-41F7-87B8-F45C97B23DFC}"/>
    <cellStyle name="Comma 5 2 4 7 2" xfId="4942" xr:uid="{03EF3D81-6BB2-4C15-99FD-0F76312CC7A4}"/>
    <cellStyle name="Comma 5 2 4 7 3" xfId="7106" xr:uid="{315A70D4-3567-4DE6-93F9-35B8296F6EC9}"/>
    <cellStyle name="Comma 5 2 4 8" xfId="3368" xr:uid="{39E99723-9756-4526-8715-78A9AA9B5D57}"/>
    <cellStyle name="Comma 5 2 4 9" xfId="5471" xr:uid="{68DC31C2-7152-4B3A-82DF-45750A2E215E}"/>
    <cellStyle name="Comma 5 2 5" xfId="821" xr:uid="{C46B4563-B943-494C-ADAC-37D09E9EB6DF}"/>
    <cellStyle name="Comma 5 2 5 2" xfId="3269" xr:uid="{0A54B4B9-4F92-4AA6-8412-D59329E002CB}"/>
    <cellStyle name="Comma 5 2 5 3" xfId="5369" xr:uid="{A81131D8-E41B-4E7D-9A24-3FC1DF38684B}"/>
    <cellStyle name="Comma 5 2 6" xfId="1145" xr:uid="{7FC8811F-F953-4B29-8208-3BF58650C311}"/>
    <cellStyle name="Comma 5 2 6 2" xfId="3559" xr:uid="{F3965A06-BC07-46CE-AF23-F33F273C4559}"/>
    <cellStyle name="Comma 5 2 6 3" xfId="5662" xr:uid="{622B3D27-4510-4C1F-914F-A845B21EE85E}"/>
    <cellStyle name="Comma 5 2 7" xfId="1458" xr:uid="{2AA406CC-C21E-4FBE-8A6A-20E0EA0BC896}"/>
    <cellStyle name="Comma 5 2 7 2" xfId="3764" xr:uid="{FA31E6DF-A75D-42BC-A806-38394D7AC06E}"/>
    <cellStyle name="Comma 5 2 7 3" xfId="5887" xr:uid="{FE9B6BF2-7961-4281-A663-BBFC427FFB32}"/>
    <cellStyle name="Comma 5 2 8" xfId="1973" xr:uid="{A92A96BC-DE6C-4378-A478-F932C9615523}"/>
    <cellStyle name="Comma 5 2 8 2" xfId="4072" xr:uid="{19C0F696-7C6C-4A2B-B042-3977F5D99AB4}"/>
    <cellStyle name="Comma 5 2 8 3" xfId="6236" xr:uid="{E0FB6671-56C6-45BA-9858-D4B2C0CF6E78}"/>
    <cellStyle name="Comma 5 2 9" xfId="2283" xr:uid="{DD2E2270-FFB2-4DD8-B1F5-35FB882EBA19}"/>
    <cellStyle name="Comma 5 2 9 2" xfId="4380" xr:uid="{D867C9F3-7428-496E-97C6-8043C5634ACF}"/>
    <cellStyle name="Comma 5 2 9 3" xfId="6544" xr:uid="{886D3233-0723-4F13-B704-F1A924EBAA27}"/>
    <cellStyle name="Comma 5 3" xfId="401" xr:uid="{A8485ED7-97E8-4CEA-97E3-A372AF265A0A}"/>
    <cellStyle name="Comma 5 3 10" xfId="2590" xr:uid="{DAFA5535-26EE-419E-838C-0F8686F6EFB4}"/>
    <cellStyle name="Comma 5 3 10 2" xfId="4683" xr:uid="{3963CB3D-FE9A-4FE2-82E5-8A769E2AAA50}"/>
    <cellStyle name="Comma 5 3 10 3" xfId="6847" xr:uid="{38C32BC9-975A-41B1-9C83-92C70F12DD6C}"/>
    <cellStyle name="Comma 5 3 11" xfId="2802" xr:uid="{93BF9AB4-723B-4D61-82EC-9446FCF6C6FD}"/>
    <cellStyle name="Comma 5 3 11 2" xfId="4888" xr:uid="{F9EDB200-E05A-4869-AED3-8597C7D0276D}"/>
    <cellStyle name="Comma 5 3 11 3" xfId="7052" xr:uid="{3C7657AF-C232-4F8C-B245-9DA090631F8C}"/>
    <cellStyle name="Comma 5 3 12" xfId="3043" xr:uid="{12BB3DE6-6C04-43D5-A4A9-B15CE768A8E1}"/>
    <cellStyle name="Comma 5 3 13" xfId="5123" xr:uid="{50A139E6-AC12-4D25-9F55-F2DD5D37ED3E}"/>
    <cellStyle name="Comma 5 3 14" xfId="6180" xr:uid="{1227635E-C3C5-4FB2-A109-63C9F5905F91}"/>
    <cellStyle name="Comma 5 3 2" xfId="613" xr:uid="{75F31DC5-904F-4173-9DD2-5CF8A93DB9C3}"/>
    <cellStyle name="Comma 5 3 2 10" xfId="2833" xr:uid="{6AD8646E-6761-41C6-9F9E-A711F0A1ED89}"/>
    <cellStyle name="Comma 5 3 2 10 2" xfId="4918" xr:uid="{20EFB145-88E7-4FA5-BF51-E0B6A6066033}"/>
    <cellStyle name="Comma 5 3 2 10 3" xfId="7082" xr:uid="{1816108C-09B4-48C8-968E-8747F197748D}"/>
    <cellStyle name="Comma 5 3 2 11" xfId="3099" xr:uid="{BD06070C-267A-44DF-B048-1FEAE38A8602}"/>
    <cellStyle name="Comma 5 3 2 12" xfId="5196" xr:uid="{C225CDA9-0D92-4AD4-8851-43F7D863EDD1}"/>
    <cellStyle name="Comma 5 3 2 13" xfId="5793" xr:uid="{0BF6C99B-6716-4EFC-9734-FE9F60B8BDD8}"/>
    <cellStyle name="Comma 5 3 2 2" xfId="762" xr:uid="{0B07D604-2729-4B1F-A048-DD222DEDA6AE}"/>
    <cellStyle name="Comma 5 3 2 2 10" xfId="5321" xr:uid="{2DC02BE8-4505-44F1-891A-6942F9C8B06B}"/>
    <cellStyle name="Comma 5 3 2 2 11" xfId="5238" xr:uid="{C2BA04D9-DE89-4E32-B991-2A7F9577F62C}"/>
    <cellStyle name="Comma 5 3 2 2 2" xfId="1074" xr:uid="{036F89EB-8757-4043-9ABE-A83394B175F5}"/>
    <cellStyle name="Comma 5 3 2 2 2 2" xfId="3514" xr:uid="{656F0DE9-743F-4A99-A4E5-801BA2E4A095}"/>
    <cellStyle name="Comma 5 3 2 2 2 3" xfId="5617" xr:uid="{181AD063-43CB-46AD-842F-91EA1C7F26F9}"/>
    <cellStyle name="Comma 5 3 2 2 3" xfId="1392" xr:uid="{9743215C-5F19-4884-A0DC-8C49B6124179}"/>
    <cellStyle name="Comma 5 3 2 2 3 2" xfId="3724" xr:uid="{5C2CBE81-E573-4BF2-A755-2CC634F5A2A1}"/>
    <cellStyle name="Comma 5 3 2 2 3 3" xfId="5842" xr:uid="{69CAA19D-5475-4481-AE9D-9206CC09A683}"/>
    <cellStyle name="Comma 5 3 2 2 4" xfId="1707" xr:uid="{F7389FCF-4C87-4BC3-8F8B-F873E2CD3798}"/>
    <cellStyle name="Comma 5 3 2 2 4 2" xfId="4009" xr:uid="{AE8CE673-FAD2-4858-BBDC-ABE93C99D9E8}"/>
    <cellStyle name="Comma 5 3 2 2 4 3" xfId="6132" xr:uid="{C190FFEB-98EB-4551-AE29-8854C57ACAEB}"/>
    <cellStyle name="Comma 5 3 2 2 5" xfId="2218" xr:uid="{747F0915-EEF6-4489-9BD4-89890F700F70}"/>
    <cellStyle name="Comma 5 3 2 2 5 2" xfId="4317" xr:uid="{A1437804-D489-4747-B35C-8F232091DDB1}"/>
    <cellStyle name="Comma 5 3 2 2 5 3" xfId="6481" xr:uid="{E1A34EEA-3B46-4399-97FA-550983DA0C0A}"/>
    <cellStyle name="Comma 5 3 2 2 6" xfId="2528" xr:uid="{20C1E093-90E4-4F85-9850-E0B738BB858C}"/>
    <cellStyle name="Comma 5 3 2 2 6 2" xfId="4625" xr:uid="{8691CC7C-23A5-4C16-8F26-1E8D01071571}"/>
    <cellStyle name="Comma 5 3 2 2 6 3" xfId="6789" xr:uid="{742C66D1-CB53-41C6-887E-22F8788D01BA}"/>
    <cellStyle name="Comma 5 3 2 2 7" xfId="2749" xr:uid="{222BD6C6-9272-4C5A-AB5B-2193F21C522B}"/>
    <cellStyle name="Comma 5 3 2 2 7 2" xfId="4842" xr:uid="{F7A7611E-968D-4340-97DC-77F07C1BB7DB}"/>
    <cellStyle name="Comma 5 3 2 2 7 3" xfId="7006" xr:uid="{BEDF7FFF-785E-4F7B-9F1D-9F4E676A2025}"/>
    <cellStyle name="Comma 5 3 2 2 8" xfId="2962" xr:uid="{84B474E8-0BD6-4B66-B4EC-4334A9C6546C}"/>
    <cellStyle name="Comma 5 3 2 2 8 2" xfId="5047" xr:uid="{CAD8FDF6-36DC-41FD-B2B6-1F12BB56BC97}"/>
    <cellStyle name="Comma 5 3 2 2 8 3" xfId="7211" xr:uid="{2575FB6C-08C8-4CD0-9B8C-0BD9FCE794D0}"/>
    <cellStyle name="Comma 5 3 2 2 9" xfId="3221" xr:uid="{EB5C2239-43AA-47D2-B8F5-A9DBB3A799F2}"/>
    <cellStyle name="Comma 5 3 2 3" xfId="966" xr:uid="{0B9243BC-7A7F-4849-A61E-B38754894AB7}"/>
    <cellStyle name="Comma 5 3 2 3 10" xfId="6188" xr:uid="{EA8BA9AC-F650-4B9C-983E-40F249658BE6}"/>
    <cellStyle name="Comma 5 3 2 3 2" xfId="1284" xr:uid="{429DB471-C555-4F68-A609-1DE4B507FCA9}"/>
    <cellStyle name="Comma 5 3 2 3 2 2" xfId="3657" xr:uid="{0CB40090-037F-4075-905E-1D23423F36AA}"/>
    <cellStyle name="Comma 5 3 2 3 2 3" xfId="5769" xr:uid="{C19E1601-3EBC-4A80-8051-610812FDDE6A}"/>
    <cellStyle name="Comma 5 3 2 3 3" xfId="1599" xr:uid="{8EA65041-319E-4128-82F6-4AA67E10D1DF}"/>
    <cellStyle name="Comma 5 3 2 3 3 2" xfId="3901" xr:uid="{BE14DCDF-ACBC-4B0F-91AE-55194233868F}"/>
    <cellStyle name="Comma 5 3 2 3 3 3" xfId="6024" xr:uid="{8C447193-533C-4464-97E7-0056C74AD660}"/>
    <cellStyle name="Comma 5 3 2 3 4" xfId="2110" xr:uid="{6B5FD1FD-A0BC-434F-9CD6-75229CDBD6BB}"/>
    <cellStyle name="Comma 5 3 2 3 4 2" xfId="4209" xr:uid="{DA8EDB6F-87C8-46CA-9117-7F3BADE50B44}"/>
    <cellStyle name="Comma 5 3 2 3 4 3" xfId="6373" xr:uid="{915C3DDC-AC09-4241-B42B-81315471B230}"/>
    <cellStyle name="Comma 5 3 2 3 5" xfId="2420" xr:uid="{C469CD1C-9DC2-4016-B5D5-22E5F125AC14}"/>
    <cellStyle name="Comma 5 3 2 3 5 2" xfId="4517" xr:uid="{1FB8022F-E9A7-4431-8C17-D57C92F12A64}"/>
    <cellStyle name="Comma 5 3 2 3 5 3" xfId="6681" xr:uid="{4E77E5D9-C8B3-4AE3-933C-BDD08A24C734}"/>
    <cellStyle name="Comma 5 3 2 3 6" xfId="2682" xr:uid="{FC1E27B7-4841-4183-B149-EB0BDD6BAD9B}"/>
    <cellStyle name="Comma 5 3 2 3 6 2" xfId="4775" xr:uid="{26DF735E-0A24-4C97-9351-8787BBFD852E}"/>
    <cellStyle name="Comma 5 3 2 3 6 3" xfId="6939" xr:uid="{085A5BBE-C962-4972-B806-BE85053E2CB2}"/>
    <cellStyle name="Comma 5 3 2 3 7" xfId="2895" xr:uid="{E25FFD8C-0C16-4DDD-9B13-5CB7C5F02D4A}"/>
    <cellStyle name="Comma 5 3 2 3 7 2" xfId="4980" xr:uid="{B124B283-9902-4DA2-A1C0-724F2F70A167}"/>
    <cellStyle name="Comma 5 3 2 3 7 3" xfId="7144" xr:uid="{6526460D-F049-43AB-BACD-4C292B57A124}"/>
    <cellStyle name="Comma 5 3 2 3 8" xfId="3406" xr:uid="{4DB82410-C17E-4C5E-9B49-BECE53893AA0}"/>
    <cellStyle name="Comma 5 3 2 3 9" xfId="5509" xr:uid="{7F570003-89E0-4D04-A3FA-7B8791A7B2FD}"/>
    <cellStyle name="Comma 5 3 2 4" xfId="885" xr:uid="{E1B9B654-011C-425F-A9D1-A0B8FD3141AA}"/>
    <cellStyle name="Comma 5 3 2 4 2" xfId="3333" xr:uid="{59FF2309-D853-4948-8F65-E9EB7F82794F}"/>
    <cellStyle name="Comma 5 3 2 4 3" xfId="5433" xr:uid="{5B1B1F03-C27C-431D-B793-6386BAAEBF62}"/>
    <cellStyle name="Comma 5 3 2 5" xfId="1211" xr:uid="{504E22D0-634A-442B-8070-E1DCC78C8DD0}"/>
    <cellStyle name="Comma 5 3 2 5 2" xfId="3595" xr:uid="{586B248C-E057-4610-949E-56D158BABDB2}"/>
    <cellStyle name="Comma 5 3 2 5 3" xfId="5704" xr:uid="{CEE333BE-CA92-45BA-A26E-C467CC29CF4A}"/>
    <cellStyle name="Comma 5 3 2 6" xfId="1524" xr:uid="{D8C67ED1-A6B0-492D-ADF1-235404E9295A}"/>
    <cellStyle name="Comma 5 3 2 6 2" xfId="3828" xr:uid="{7FCA055F-7B12-469D-B33E-FFC057F91D35}"/>
    <cellStyle name="Comma 5 3 2 6 3" xfId="5951" xr:uid="{1F6FFE00-AA28-45E0-BFC3-960D353A5333}"/>
    <cellStyle name="Comma 5 3 2 7" xfId="2037" xr:uid="{4DF129C9-67B5-44E7-A9EF-09D1B03D4D0B}"/>
    <cellStyle name="Comma 5 3 2 7 2" xfId="4136" xr:uid="{A88BF3BA-C3D7-4B0B-9AE3-1D2236C54D54}"/>
    <cellStyle name="Comma 5 3 2 7 3" xfId="6300" xr:uid="{F63408CE-CCE6-4720-A841-7B4A260FBFF2}"/>
    <cellStyle name="Comma 5 3 2 8" xfId="2347" xr:uid="{0D0F8E44-2CAF-40E5-A0FA-1996EEBBC9D3}"/>
    <cellStyle name="Comma 5 3 2 8 2" xfId="4444" xr:uid="{C2756AF8-8710-46D2-B6E3-EE789990F2C8}"/>
    <cellStyle name="Comma 5 3 2 8 3" xfId="6608" xr:uid="{090AD2F1-FB4A-4696-83BA-16E791912A02}"/>
    <cellStyle name="Comma 5 3 2 9" xfId="2620" xr:uid="{AA7F6286-21B1-4F1E-AA9D-5FDA33DDDBB1}"/>
    <cellStyle name="Comma 5 3 2 9 2" xfId="4713" xr:uid="{4B39B9E8-11AF-4785-BF0C-E836ABC80826}"/>
    <cellStyle name="Comma 5 3 2 9 3" xfId="6877" xr:uid="{852C2DAC-EF90-461E-AE89-C181D63258F0}"/>
    <cellStyle name="Comma 5 3 3" xfId="702" xr:uid="{FEAC4E83-1883-400B-9DBF-7DEBAAB9F05F}"/>
    <cellStyle name="Comma 5 3 3 10" xfId="5266" xr:uid="{F140E7AB-6F43-4CA6-8B96-C0E4BFE047E1}"/>
    <cellStyle name="Comma 5 3 3 11" xfId="6165" xr:uid="{A72EC464-B3E5-4E55-A510-6BECC56FE06E}"/>
    <cellStyle name="Comma 5 3 3 2" xfId="1020" xr:uid="{413C6B9F-D7D5-423A-A2E7-3C6B64E217D9}"/>
    <cellStyle name="Comma 5 3 3 2 2" xfId="3460" xr:uid="{2CA57A42-DFEA-4423-9C3E-755218615987}"/>
    <cellStyle name="Comma 5 3 3 2 3" xfId="5563" xr:uid="{BE1D6B10-E3F5-472C-BA69-26ADE8CF6FA4}"/>
    <cellStyle name="Comma 5 3 3 3" xfId="1338" xr:uid="{1D325566-F923-4DD0-95EA-AA1F301CA81D}"/>
    <cellStyle name="Comma 5 3 3 3 2" xfId="3694" xr:uid="{03C042C7-B3F5-43D6-9B7B-65E35D0E17E2}"/>
    <cellStyle name="Comma 5 3 3 3 3" xfId="5808" xr:uid="{DD00378B-490D-4836-B6E3-15A299657AAC}"/>
    <cellStyle name="Comma 5 3 3 4" xfId="1653" xr:uid="{538FAE30-BA2B-4FF6-912E-D51DEB38DE77}"/>
    <cellStyle name="Comma 5 3 3 4 2" xfId="3955" xr:uid="{112A7BCF-4CC1-4B7C-BE6B-89A5D3C3FD49}"/>
    <cellStyle name="Comma 5 3 3 4 3" xfId="6078" xr:uid="{76B239E4-91F0-4834-A033-CCAE8CE2B8C3}"/>
    <cellStyle name="Comma 5 3 3 5" xfId="2164" xr:uid="{1F1BFEAA-C145-4C60-9411-C613D051B654}"/>
    <cellStyle name="Comma 5 3 3 5 2" xfId="4263" xr:uid="{B4514872-B969-4C35-9AA6-D63259788BE6}"/>
    <cellStyle name="Comma 5 3 3 5 3" xfId="6427" xr:uid="{09D54427-61D1-41E8-BB96-88843ED0EBEE}"/>
    <cellStyle name="Comma 5 3 3 6" xfId="2474" xr:uid="{06B30BBF-2A25-47C5-B4F8-681297E967AA}"/>
    <cellStyle name="Comma 5 3 3 6 2" xfId="4571" xr:uid="{3FFF485A-30C5-483F-8E9F-118355A3BEE8}"/>
    <cellStyle name="Comma 5 3 3 6 3" xfId="6735" xr:uid="{B981553D-7EF1-4AAA-B139-6DAB3986B244}"/>
    <cellStyle name="Comma 5 3 3 7" xfId="2719" xr:uid="{AC5EE0E5-7E4C-417E-BEF3-13080FB8BA87}"/>
    <cellStyle name="Comma 5 3 3 7 2" xfId="4812" xr:uid="{89EF2A3B-0220-46C3-95FC-1CEA7C29D88C}"/>
    <cellStyle name="Comma 5 3 3 7 3" xfId="6976" xr:uid="{0380AC23-FB5F-4B3C-8E80-28A503A2AE7E}"/>
    <cellStyle name="Comma 5 3 3 8" xfId="2932" xr:uid="{2FB9D076-A331-4D22-9253-672C6CE7B760}"/>
    <cellStyle name="Comma 5 3 3 8 2" xfId="5017" xr:uid="{37EB3019-264B-49F1-B170-2A2D8692DDD7}"/>
    <cellStyle name="Comma 5 3 3 8 3" xfId="7181" xr:uid="{1FFCE5B0-EA27-4B36-B2CB-CFF025429646}"/>
    <cellStyle name="Comma 5 3 3 9" xfId="3167" xr:uid="{3C3216EA-B8BB-4463-AA21-557046B2AD6D}"/>
    <cellStyle name="Comma 5 3 4" xfId="934" xr:uid="{66182330-AC6F-4496-9A5D-D0E5FE916B8B}"/>
    <cellStyle name="Comma 5 3 4 10" xfId="6162" xr:uid="{AD981C9A-C91B-449B-9501-418725D387E6}"/>
    <cellStyle name="Comma 5 3 4 2" xfId="1252" xr:uid="{EC265936-A571-46F1-A1DC-B4EF8B0831A1}"/>
    <cellStyle name="Comma 5 3 4 2 2" xfId="3625" xr:uid="{CEDD31C0-360A-4734-9E42-3FDCCE128872}"/>
    <cellStyle name="Comma 5 3 4 2 3" xfId="5737" xr:uid="{D68D797F-2EF9-4CB4-BE0E-09F44779ED31}"/>
    <cellStyle name="Comma 5 3 4 3" xfId="1567" xr:uid="{ACFD1278-9B73-4DFB-A8B7-7A109B70BC03}"/>
    <cellStyle name="Comma 5 3 4 3 2" xfId="3869" xr:uid="{6C391A3A-1C70-4A6B-B35D-A3145CB92DE1}"/>
    <cellStyle name="Comma 5 3 4 3 3" xfId="5992" xr:uid="{633E730C-FF41-4F30-9E30-360F4BAB79DF}"/>
    <cellStyle name="Comma 5 3 4 4" xfId="2078" xr:uid="{C2282E8F-9B6C-4D32-AF49-B061BF6209E5}"/>
    <cellStyle name="Comma 5 3 4 4 2" xfId="4177" xr:uid="{F86FDBDD-EF2A-4398-8412-66DD278867BF}"/>
    <cellStyle name="Comma 5 3 4 4 3" xfId="6341" xr:uid="{6B98E95F-A914-4625-828D-0F04C2554E43}"/>
    <cellStyle name="Comma 5 3 4 5" xfId="2388" xr:uid="{14513050-700E-465A-AC82-48F8D7F59D8A}"/>
    <cellStyle name="Comma 5 3 4 5 2" xfId="4485" xr:uid="{73423871-D67A-4574-9E4D-7012087C6CA1}"/>
    <cellStyle name="Comma 5 3 4 5 3" xfId="6649" xr:uid="{F15F8CEB-1C3B-41DD-B656-0E87BCC22A7B}"/>
    <cellStyle name="Comma 5 3 4 6" xfId="2650" xr:uid="{C7FE33EB-048C-4F47-94C4-D512E675F626}"/>
    <cellStyle name="Comma 5 3 4 6 2" xfId="4743" xr:uid="{C7C7D83A-CF83-48DD-A5A3-A42FC90B8996}"/>
    <cellStyle name="Comma 5 3 4 6 3" xfId="6907" xr:uid="{5D399270-EAE4-46F8-98B4-8F080806B971}"/>
    <cellStyle name="Comma 5 3 4 7" xfId="2863" xr:uid="{3C3DAE4F-DD9B-4E38-9DBF-CA037B9F4062}"/>
    <cellStyle name="Comma 5 3 4 7 2" xfId="4948" xr:uid="{219C73AD-FC2D-4E98-AA38-0587242423AD}"/>
    <cellStyle name="Comma 5 3 4 7 3" xfId="7112" xr:uid="{2CC6F852-1434-4742-A181-F7B269676A67}"/>
    <cellStyle name="Comma 5 3 4 8" xfId="3374" xr:uid="{B38A4546-B12D-4565-9388-68DE422D54C3}"/>
    <cellStyle name="Comma 5 3 4 9" xfId="5477" xr:uid="{E879313F-0EA5-49EC-BE28-17FEE4FA5C63}"/>
    <cellStyle name="Comma 5 3 5" xfId="831" xr:uid="{427FBCB3-D806-442F-930E-4D60C91DE170}"/>
    <cellStyle name="Comma 5 3 5 2" xfId="3279" xr:uid="{2E718605-9E52-416B-B941-15D196F78EEB}"/>
    <cellStyle name="Comma 5 3 5 3" xfId="5379" xr:uid="{5BC782AD-8C1B-4E85-A49E-D6084BEAEFD7}"/>
    <cellStyle name="Comma 5 3 6" xfId="1155" xr:uid="{D5477965-9B20-464C-BA7C-1AD6C50AD940}"/>
    <cellStyle name="Comma 5 3 6 2" xfId="3565" xr:uid="{EBDA0485-BAEA-4B94-B531-00ED5CBF1221}"/>
    <cellStyle name="Comma 5 3 6 3" xfId="5668" xr:uid="{402B4BDB-F944-4124-8CC6-B401639FCB87}"/>
    <cellStyle name="Comma 5 3 7" xfId="1468" xr:uid="{0749B38A-83C3-4E74-9E20-B5D2DC17209A}"/>
    <cellStyle name="Comma 5 3 7 2" xfId="3774" xr:uid="{76F7087B-4AFB-4B8A-823A-CB4BA4E6E326}"/>
    <cellStyle name="Comma 5 3 7 3" xfId="5897" xr:uid="{198114FA-9DAA-40EE-A713-6D2F136DF9CD}"/>
    <cellStyle name="Comma 5 3 8" xfId="1983" xr:uid="{23FD4A97-F07D-4837-A0A4-82F49E7DB58F}"/>
    <cellStyle name="Comma 5 3 8 2" xfId="4082" xr:uid="{CEA7C934-7DC5-4BA9-BAA2-C3578070D845}"/>
    <cellStyle name="Comma 5 3 8 3" xfId="6246" xr:uid="{234782DA-DDEC-42CE-AC3B-B5214F333C6B}"/>
    <cellStyle name="Comma 5 3 9" xfId="2293" xr:uid="{D4D5EBF1-3A0E-48FA-9B6F-E8D33CE74EEA}"/>
    <cellStyle name="Comma 5 3 9 2" xfId="4390" xr:uid="{ED6BD93D-DA39-44DA-9A18-98FC4B447B9D}"/>
    <cellStyle name="Comma 5 3 9 3" xfId="6554" xr:uid="{482034B0-1459-4F8F-8780-92A02F98AF69}"/>
    <cellStyle name="Comma 5 4" xfId="414" xr:uid="{F30CA689-6AA4-4364-9511-4A594654BDE2}"/>
    <cellStyle name="Comma 5 4 10" xfId="2594" xr:uid="{EABEC97D-F95F-4470-801D-261B893E6C08}"/>
    <cellStyle name="Comma 5 4 10 2" xfId="4687" xr:uid="{FEE65F73-6916-4E34-8311-B6B3C986642B}"/>
    <cellStyle name="Comma 5 4 10 3" xfId="6851" xr:uid="{46F888EB-AB64-46D6-AC15-24E5891637A0}"/>
    <cellStyle name="Comma 5 4 11" xfId="2806" xr:uid="{AFDAFEB4-D8DF-4980-9A34-655D3547BD89}"/>
    <cellStyle name="Comma 5 4 11 2" xfId="4892" xr:uid="{C41A02C5-4706-4C06-86BB-0ECBD3DCA012}"/>
    <cellStyle name="Comma 5 4 11 3" xfId="7056" xr:uid="{C4FA59AE-AF34-4478-8FDC-A6C7A76F731C}"/>
    <cellStyle name="Comma 5 4 12" xfId="3050" xr:uid="{3DE860A8-62F1-4FB0-AFBF-914B8D0B6528}"/>
    <cellStyle name="Comma 5 4 13" xfId="5130" xr:uid="{8C8CF511-8AD5-408D-905A-01D2D1A8FE03}"/>
    <cellStyle name="Comma 5 4 14" xfId="5862" xr:uid="{83B05D51-E0F8-4E69-A839-52738AD98545}"/>
    <cellStyle name="Comma 5 4 2" xfId="620" xr:uid="{377E0028-2F7D-4052-9125-94C630845080}"/>
    <cellStyle name="Comma 5 4 2 10" xfId="2837" xr:uid="{C97189FF-159D-4C28-AC52-638F724187B6}"/>
    <cellStyle name="Comma 5 4 2 10 2" xfId="4922" xr:uid="{AC606BFE-059D-4F69-A620-2F0DCC8F6C49}"/>
    <cellStyle name="Comma 5 4 2 10 3" xfId="7086" xr:uid="{8DDDE717-4DAD-4C39-829A-865E53E76C4C}"/>
    <cellStyle name="Comma 5 4 2 11" xfId="3106" xr:uid="{7927C573-C8D3-4212-B081-9C69972FDFF0}"/>
    <cellStyle name="Comma 5 4 2 12" xfId="5203" xr:uid="{C503CFC6-345F-4124-A3B8-64893F096278}"/>
    <cellStyle name="Comma 5 4 2 13" xfId="5683" xr:uid="{F9807537-52A9-460B-8C2F-15CE528441BD}"/>
    <cellStyle name="Comma 5 4 2 2" xfId="769" xr:uid="{DBCA6DFD-8AE8-4331-BD5A-7246DD1773FF}"/>
    <cellStyle name="Comma 5 4 2 2 10" xfId="5328" xr:uid="{0F116215-EF13-4525-8F22-65C017531B58}"/>
    <cellStyle name="Comma 5 4 2 2 11" xfId="5079" xr:uid="{8AA35724-DD67-45EB-93B5-35A0D1431EDE}"/>
    <cellStyle name="Comma 5 4 2 2 2" xfId="1081" xr:uid="{0F693C0E-FC3D-4CB0-A0CC-8302F3266F0D}"/>
    <cellStyle name="Comma 5 4 2 2 2 2" xfId="3521" xr:uid="{6FE952EA-CAAC-4A4A-9CF4-7690FA171C03}"/>
    <cellStyle name="Comma 5 4 2 2 2 3" xfId="5624" xr:uid="{D512DE2E-4E97-462B-9594-0A58034B0E86}"/>
    <cellStyle name="Comma 5 4 2 2 3" xfId="1399" xr:uid="{B3175005-2A09-429E-9A9C-BD108AD236AF}"/>
    <cellStyle name="Comma 5 4 2 2 3 2" xfId="3728" xr:uid="{DFC22A3A-438A-4F5C-9F64-C572DB8D9EB9}"/>
    <cellStyle name="Comma 5 4 2 2 3 3" xfId="5846" xr:uid="{BF092DE7-9E3B-4B88-B8D2-9F3CA03A4C82}"/>
    <cellStyle name="Comma 5 4 2 2 4" xfId="1714" xr:uid="{A6E1377F-E41B-420E-8BA5-133506A0CA4C}"/>
    <cellStyle name="Comma 5 4 2 2 4 2" xfId="4016" xr:uid="{9C4C4693-0E37-43DE-A773-30069FD82F24}"/>
    <cellStyle name="Comma 5 4 2 2 4 3" xfId="6139" xr:uid="{66593DFD-265B-4AED-B3BC-CD0C8A7355B3}"/>
    <cellStyle name="Comma 5 4 2 2 5" xfId="2225" xr:uid="{3438FA9D-D318-4E59-9AE0-4AFCC2E44014}"/>
    <cellStyle name="Comma 5 4 2 2 5 2" xfId="4324" xr:uid="{90984CB1-174C-4082-824E-04E6CF07B4A3}"/>
    <cellStyle name="Comma 5 4 2 2 5 3" xfId="6488" xr:uid="{DFBBFA98-3104-4B39-A83F-6D9D5AFCFABA}"/>
    <cellStyle name="Comma 5 4 2 2 6" xfId="2535" xr:uid="{65AC6731-D176-4B3F-A598-100A9E337161}"/>
    <cellStyle name="Comma 5 4 2 2 6 2" xfId="4632" xr:uid="{91EC8704-AC9A-482A-9307-DA1E0A9F6BE8}"/>
    <cellStyle name="Comma 5 4 2 2 6 3" xfId="6796" xr:uid="{67412F84-71AA-44C5-A1DB-DAB533C45536}"/>
    <cellStyle name="Comma 5 4 2 2 7" xfId="2753" xr:uid="{67D1A142-A716-43F2-B2F4-0F7B6C47AB43}"/>
    <cellStyle name="Comma 5 4 2 2 7 2" xfId="4846" xr:uid="{2887FD06-3CF5-4ABA-A55E-283D7EEE3B6C}"/>
    <cellStyle name="Comma 5 4 2 2 7 3" xfId="7010" xr:uid="{AF3CBDB5-5BBB-49BA-BAF8-F4F7C0794859}"/>
    <cellStyle name="Comma 5 4 2 2 8" xfId="2966" xr:uid="{49591F39-63F0-4BAE-8B52-697E21DBBB02}"/>
    <cellStyle name="Comma 5 4 2 2 8 2" xfId="5051" xr:uid="{53FB9A6F-F9B3-4EB1-8731-954D4E13636C}"/>
    <cellStyle name="Comma 5 4 2 2 8 3" xfId="7215" xr:uid="{9FDE318D-7B4C-4CFF-97FE-32E1B9414618}"/>
    <cellStyle name="Comma 5 4 2 2 9" xfId="3228" xr:uid="{26D65E95-D5B3-4D31-BD38-A9AB6A56C8EA}"/>
    <cellStyle name="Comma 5 4 2 3" xfId="970" xr:uid="{76DE0A8F-C2EF-4058-ACF8-2021F6025ADD}"/>
    <cellStyle name="Comma 5 4 2 3 10" xfId="6179" xr:uid="{7D3F64BE-7169-48B5-844A-86974E1FE52A}"/>
    <cellStyle name="Comma 5 4 2 3 2" xfId="1288" xr:uid="{B2370975-B0DC-4FD1-870A-21E004224EA4}"/>
    <cellStyle name="Comma 5 4 2 3 2 2" xfId="3661" xr:uid="{086774E4-BAEE-4B2A-8EA6-8013BFEF6B99}"/>
    <cellStyle name="Comma 5 4 2 3 2 3" xfId="5773" xr:uid="{C970EEE1-9A7A-4091-99B3-85B52B42E5A0}"/>
    <cellStyle name="Comma 5 4 2 3 3" xfId="1603" xr:uid="{75DF8770-1604-401D-89B8-FCD188DECA37}"/>
    <cellStyle name="Comma 5 4 2 3 3 2" xfId="3905" xr:uid="{3BC140D5-34C9-493A-896A-ED7A9DF61643}"/>
    <cellStyle name="Comma 5 4 2 3 3 3" xfId="6028" xr:uid="{AE1012C3-E0A1-4F08-B10B-26219528F2E2}"/>
    <cellStyle name="Comma 5 4 2 3 4" xfId="2114" xr:uid="{BB6F68A3-8021-42B6-9505-D4A1D6BEB645}"/>
    <cellStyle name="Comma 5 4 2 3 4 2" xfId="4213" xr:uid="{B34ADBF4-9607-4FE6-91D3-DBC9973DEA5B}"/>
    <cellStyle name="Comma 5 4 2 3 4 3" xfId="6377" xr:uid="{28E833E9-2BB4-4CF7-B3D4-B1401CCBD9A7}"/>
    <cellStyle name="Comma 5 4 2 3 5" xfId="2424" xr:uid="{E374FD78-378D-49D0-BFDC-9AF6F4E7CC68}"/>
    <cellStyle name="Comma 5 4 2 3 5 2" xfId="4521" xr:uid="{09168052-4B9A-4805-A0EA-F132586C6018}"/>
    <cellStyle name="Comma 5 4 2 3 5 3" xfId="6685" xr:uid="{BCC7336D-3FA7-446B-AFED-2E2E35FB0399}"/>
    <cellStyle name="Comma 5 4 2 3 6" xfId="2686" xr:uid="{7A63BA48-CF68-42FE-AB68-D4A6DEBDEEA9}"/>
    <cellStyle name="Comma 5 4 2 3 6 2" xfId="4779" xr:uid="{2A4AFDDE-40AE-40BB-A997-25241815E0A7}"/>
    <cellStyle name="Comma 5 4 2 3 6 3" xfId="6943" xr:uid="{551C798A-9C26-4836-ACCB-B4CD6D467A79}"/>
    <cellStyle name="Comma 5 4 2 3 7" xfId="2899" xr:uid="{4E6F0BF2-B09A-4435-87E7-2563D7333453}"/>
    <cellStyle name="Comma 5 4 2 3 7 2" xfId="4984" xr:uid="{32672428-3F9A-44E4-8144-7E79DA17978B}"/>
    <cellStyle name="Comma 5 4 2 3 7 3" xfId="7148" xr:uid="{A6C5F9E4-4EF0-4149-9B9A-8B9C69C24346}"/>
    <cellStyle name="Comma 5 4 2 3 8" xfId="3410" xr:uid="{1361376C-7CC4-4860-BA99-206F71DB0308}"/>
    <cellStyle name="Comma 5 4 2 3 9" xfId="5513" xr:uid="{D1E91A75-8770-44EF-A313-E1ADE9911250}"/>
    <cellStyle name="Comma 5 4 2 4" xfId="892" xr:uid="{C4F75AAB-D974-4CEC-A05C-BFECE4EBB8AD}"/>
    <cellStyle name="Comma 5 4 2 4 2" xfId="3340" xr:uid="{54AC15A7-BC5E-40D0-9513-83817D8857A3}"/>
    <cellStyle name="Comma 5 4 2 4 3" xfId="5440" xr:uid="{E5752E6B-C227-47CE-94A3-274A7AC987A4}"/>
    <cellStyle name="Comma 5 4 2 5" xfId="1218" xr:uid="{CA204231-928B-4A51-A5D1-667E9CDC2EEE}"/>
    <cellStyle name="Comma 5 4 2 5 2" xfId="3599" xr:uid="{34A9A8C0-7A76-4204-A6EB-D8FB3232A61B}"/>
    <cellStyle name="Comma 5 4 2 5 3" xfId="5709" xr:uid="{50D40340-6659-48F3-9433-04FCF74B34C0}"/>
    <cellStyle name="Comma 5 4 2 6" xfId="1531" xr:uid="{5BD8281D-DF2D-4253-8404-E03D411D416E}"/>
    <cellStyle name="Comma 5 4 2 6 2" xfId="3835" xr:uid="{81D465FB-D950-474D-89E0-1BDF40226B6F}"/>
    <cellStyle name="Comma 5 4 2 6 3" xfId="5958" xr:uid="{6DC99502-FFEE-4E49-8CB0-F404FD5FB0A9}"/>
    <cellStyle name="Comma 5 4 2 7" xfId="2044" xr:uid="{442A4F95-A0EE-40E2-9D75-EF0E98EE17B6}"/>
    <cellStyle name="Comma 5 4 2 7 2" xfId="4143" xr:uid="{BC391792-15B4-4750-B873-C91264B78FF2}"/>
    <cellStyle name="Comma 5 4 2 7 3" xfId="6307" xr:uid="{658AF148-0F6F-43BF-84B3-1DF9149BE0BC}"/>
    <cellStyle name="Comma 5 4 2 8" xfId="2354" xr:uid="{E8A757C2-FF6D-47F3-ACFC-3E5550421B56}"/>
    <cellStyle name="Comma 5 4 2 8 2" xfId="4451" xr:uid="{30D4ECDC-C0E1-4566-8AAE-99413B0B346E}"/>
    <cellStyle name="Comma 5 4 2 8 3" xfId="6615" xr:uid="{D9BECB10-8210-426F-87C9-AEC60D04F8E6}"/>
    <cellStyle name="Comma 5 4 2 9" xfId="2624" xr:uid="{0027A559-122D-4DFC-AFBC-21959C7EC5EC}"/>
    <cellStyle name="Comma 5 4 2 9 2" xfId="4717" xr:uid="{AD10B7ED-C2E2-4B59-9E34-AD33880B9B8B}"/>
    <cellStyle name="Comma 5 4 2 9 3" xfId="6881" xr:uid="{C46EFA15-AECE-4D4A-8A76-CA48232EDBDA}"/>
    <cellStyle name="Comma 5 4 3" xfId="709" xr:uid="{7B890AA3-E5A7-4DA8-BD98-D4759CAE511F}"/>
    <cellStyle name="Comma 5 4 3 10" xfId="5273" xr:uid="{41B56148-17F8-4229-A6FA-05472451C359}"/>
    <cellStyle name="Comma 5 4 3 11" xfId="5461" xr:uid="{CBE5F878-B4A0-4B06-914C-37ADDF9E4BB6}"/>
    <cellStyle name="Comma 5 4 3 2" xfId="1027" xr:uid="{14F426B2-8BD6-49FA-9A67-BF7D9FDEE7C0}"/>
    <cellStyle name="Comma 5 4 3 2 2" xfId="3467" xr:uid="{C99C2AA3-68DA-4236-9E33-A03449D60E85}"/>
    <cellStyle name="Comma 5 4 3 2 3" xfId="5570" xr:uid="{F300CC42-C305-4B91-9783-C0821C31AD6C}"/>
    <cellStyle name="Comma 5 4 3 3" xfId="1345" xr:uid="{5FFB9587-2455-4995-A841-0FB0A4984D13}"/>
    <cellStyle name="Comma 5 4 3 3 2" xfId="3698" xr:uid="{2D1A6DEC-9941-4186-A23C-C1C81EBFC929}"/>
    <cellStyle name="Comma 5 4 3 3 3" xfId="5812" xr:uid="{D06A4B97-747D-4833-A693-A27E8E23C3DF}"/>
    <cellStyle name="Comma 5 4 3 4" xfId="1660" xr:uid="{CAC19C56-CC0B-48A8-85C4-60E2FC5F836A}"/>
    <cellStyle name="Comma 5 4 3 4 2" xfId="3962" xr:uid="{6F3BA51A-AC7C-4BCC-A34E-57314232C143}"/>
    <cellStyle name="Comma 5 4 3 4 3" xfId="6085" xr:uid="{5EA5738D-D6DE-4ACC-A8B1-B378CCE33E80}"/>
    <cellStyle name="Comma 5 4 3 5" xfId="2171" xr:uid="{00AEE498-92FE-4B87-A2A8-3B2E35217FFE}"/>
    <cellStyle name="Comma 5 4 3 5 2" xfId="4270" xr:uid="{9292A901-2FDE-4782-88C0-B5AD375F17BD}"/>
    <cellStyle name="Comma 5 4 3 5 3" xfId="6434" xr:uid="{22773941-76BA-4987-92FC-3DB91FE275B1}"/>
    <cellStyle name="Comma 5 4 3 6" xfId="2481" xr:uid="{5D40A001-A38F-416F-A980-9D0FAC414EBF}"/>
    <cellStyle name="Comma 5 4 3 6 2" xfId="4578" xr:uid="{7A23060A-ADA7-4B0E-A139-1943DCC1405A}"/>
    <cellStyle name="Comma 5 4 3 6 3" xfId="6742" xr:uid="{BDC22580-0273-4A76-8E61-67CCD3F15DB0}"/>
    <cellStyle name="Comma 5 4 3 7" xfId="2723" xr:uid="{6F277DDD-EF21-4F57-8111-334F264A8464}"/>
    <cellStyle name="Comma 5 4 3 7 2" xfId="4816" xr:uid="{9F2DFF5A-51AC-4288-94CD-B6F8E641CB91}"/>
    <cellStyle name="Comma 5 4 3 7 3" xfId="6980" xr:uid="{D69738F1-3FD1-4F10-AC30-C5B32E448EA6}"/>
    <cellStyle name="Comma 5 4 3 8" xfId="2936" xr:uid="{F35FAAB6-DC3B-428A-A7C1-AD3F48A0B0E5}"/>
    <cellStyle name="Comma 5 4 3 8 2" xfId="5021" xr:uid="{F9676154-1F91-452C-ACC7-6EE1B1A442F7}"/>
    <cellStyle name="Comma 5 4 3 8 3" xfId="7185" xr:uid="{488A4131-BCA8-4CA9-93D6-2D63BBFC2C2C}"/>
    <cellStyle name="Comma 5 4 3 9" xfId="3174" xr:uid="{8E339C4B-B952-4D18-B0FA-9D36E9B6ED2B}"/>
    <cellStyle name="Comma 5 4 4" xfId="938" xr:uid="{10702732-65B5-4052-A752-D11A61D915DC}"/>
    <cellStyle name="Comma 5 4 4 10" xfId="5463" xr:uid="{537AE517-528C-4684-8796-7B4C9DA4FF8E}"/>
    <cellStyle name="Comma 5 4 4 2" xfId="1256" xr:uid="{CCA78F0F-8BA6-47D0-8AFC-836938CC4345}"/>
    <cellStyle name="Comma 5 4 4 2 2" xfId="3629" xr:uid="{F7D799EA-88E3-43CD-ACEE-5F032DBA89EB}"/>
    <cellStyle name="Comma 5 4 4 2 3" xfId="5741" xr:uid="{D33895B1-CAFE-47DF-A741-77C61097FE06}"/>
    <cellStyle name="Comma 5 4 4 3" xfId="1571" xr:uid="{EF75431E-B8A2-41C6-837C-2666E931C660}"/>
    <cellStyle name="Comma 5 4 4 3 2" xfId="3873" xr:uid="{0ABB7E15-DA95-41D0-BF7B-A4B8CFE850AE}"/>
    <cellStyle name="Comma 5 4 4 3 3" xfId="5996" xr:uid="{408465B5-7C5E-44ED-B0E6-66F45F709074}"/>
    <cellStyle name="Comma 5 4 4 4" xfId="2082" xr:uid="{377C5C0F-37D3-49E4-9B6B-324278E19287}"/>
    <cellStyle name="Comma 5 4 4 4 2" xfId="4181" xr:uid="{F14EA2CD-1808-4B97-AFDD-B94C0D6705E2}"/>
    <cellStyle name="Comma 5 4 4 4 3" xfId="6345" xr:uid="{7641AAFC-841E-4C2C-8408-D8F450496ADB}"/>
    <cellStyle name="Comma 5 4 4 5" xfId="2392" xr:uid="{03AE5582-5279-4C18-A1CA-6C9F170B5B36}"/>
    <cellStyle name="Comma 5 4 4 5 2" xfId="4489" xr:uid="{C9F299AF-41F0-4C80-9C48-179312D482C5}"/>
    <cellStyle name="Comma 5 4 4 5 3" xfId="6653" xr:uid="{3EBF9C7D-C52D-4C52-9415-2887176259F5}"/>
    <cellStyle name="Comma 5 4 4 6" xfId="2654" xr:uid="{B3A9ADFD-3798-4E0F-BF72-EDD3CE946785}"/>
    <cellStyle name="Comma 5 4 4 6 2" xfId="4747" xr:uid="{54331760-D779-4CAA-993D-88252D2B88A3}"/>
    <cellStyle name="Comma 5 4 4 6 3" xfId="6911" xr:uid="{06ECBD41-B055-47BC-81B1-710930AFF638}"/>
    <cellStyle name="Comma 5 4 4 7" xfId="2867" xr:uid="{7E52F3D2-9930-4C5D-B53C-ABB66D2ADC86}"/>
    <cellStyle name="Comma 5 4 4 7 2" xfId="4952" xr:uid="{95E15984-DF73-4CFD-9B27-4F48224F6FD0}"/>
    <cellStyle name="Comma 5 4 4 7 3" xfId="7116" xr:uid="{7CEF12F5-F1A3-42E1-8676-5EE6EFBACA2C}"/>
    <cellStyle name="Comma 5 4 4 8" xfId="3378" xr:uid="{AA27FC39-72F9-4F67-8333-9D51D5762131}"/>
    <cellStyle name="Comma 5 4 4 9" xfId="5481" xr:uid="{DCF3D3B9-0F98-4A5A-97C1-C03BDA85F714}"/>
    <cellStyle name="Comma 5 4 5" xfId="838" xr:uid="{F4191F1B-44BA-452A-9CDC-E4ABF02061A4}"/>
    <cellStyle name="Comma 5 4 5 2" xfId="3286" xr:uid="{87E84CF1-F74E-4B23-903C-23120D8BCF8A}"/>
    <cellStyle name="Comma 5 4 5 3" xfId="5386" xr:uid="{E9BD5AAF-EB2E-4C25-83D4-7BC9945219F3}"/>
    <cellStyle name="Comma 5 4 6" xfId="1162" xr:uid="{285789D5-17FD-4354-AD7B-131BD7985F3E}"/>
    <cellStyle name="Comma 5 4 6 2" xfId="3569" xr:uid="{D0D6385F-F90C-4BD3-BDA8-F4475F214987}"/>
    <cellStyle name="Comma 5 4 6 3" xfId="5672" xr:uid="{57B80C93-B49C-4DAA-86E0-1A747F6C7E95}"/>
    <cellStyle name="Comma 5 4 7" xfId="1475" xr:uid="{27A4133E-839A-4E23-8DB4-9C38F64384CC}"/>
    <cellStyle name="Comma 5 4 7 2" xfId="3781" xr:uid="{7E198C29-95D3-4C01-ADD1-240F2D270BFB}"/>
    <cellStyle name="Comma 5 4 7 3" xfId="5904" xr:uid="{CCB06D79-6399-459A-9448-EB6D2F14507F}"/>
    <cellStyle name="Comma 5 4 8" xfId="1990" xr:uid="{73567EA4-C100-4E33-A795-B58B4943AB71}"/>
    <cellStyle name="Comma 5 4 8 2" xfId="4089" xr:uid="{CA08341E-7F04-49EB-9F55-75434A1DD216}"/>
    <cellStyle name="Comma 5 4 8 3" xfId="6253" xr:uid="{B302CC6D-21D2-4B72-AEF6-B747CFCC2871}"/>
    <cellStyle name="Comma 5 4 9" xfId="2300" xr:uid="{479C8702-02AB-4CCE-B15F-A6F6BAEEDA43}"/>
    <cellStyle name="Comma 5 4 9 2" xfId="4397" xr:uid="{9CA8E71B-EECD-4E21-8D66-CFC977AD5793}"/>
    <cellStyle name="Comma 5 4 9 3" xfId="6561" xr:uid="{34D8E749-C23C-48EC-BAAF-AEE39ED3455D}"/>
    <cellStyle name="Comma 5 5" xfId="477" xr:uid="{A2154EE5-72B2-407C-8F1C-F3EA70F50106}"/>
    <cellStyle name="Comma 5 5 10" xfId="2608" xr:uid="{2717848C-91CB-4004-A8E3-AFDB0AB6FE8F}"/>
    <cellStyle name="Comma 5 5 10 2" xfId="4701" xr:uid="{56CDEC8D-D11A-40BA-A1A3-245B55750967}"/>
    <cellStyle name="Comma 5 5 10 3" xfId="6865" xr:uid="{DC3B99FC-FB3E-4F00-BD96-FFCDDBDA095F}"/>
    <cellStyle name="Comma 5 5 11" xfId="2820" xr:uid="{4012AB2C-E95D-453E-A43A-130D523C3461}"/>
    <cellStyle name="Comma 5 5 11 2" xfId="4906" xr:uid="{1821246A-2B0B-4D24-9C29-525B7332B133}"/>
    <cellStyle name="Comma 5 5 11 3" xfId="7070" xr:uid="{07C87DF1-9383-4BEC-BA2B-9E68BCA54044}"/>
    <cellStyle name="Comma 5 5 12" xfId="3072" xr:uid="{97513E82-85DB-4BD0-9526-D001CDC4E629}"/>
    <cellStyle name="Comma 5 5 13" xfId="5157" xr:uid="{ED6CBAF6-10F0-4302-9625-2A9824C513A6}"/>
    <cellStyle name="Comma 5 5 14" xfId="5828" xr:uid="{7B27091B-E679-47A9-BE26-4A4873F59568}"/>
    <cellStyle name="Comma 5 5 2" xfId="643" xr:uid="{955649AF-942F-4131-88B0-FAD1C58FF891}"/>
    <cellStyle name="Comma 5 5 2 10" xfId="2849" xr:uid="{55980983-B25E-4EB8-BE60-B9E1F2EAE51B}"/>
    <cellStyle name="Comma 5 5 2 10 2" xfId="4934" xr:uid="{77CA8847-67BD-48B0-96B1-5D0C933EE03F}"/>
    <cellStyle name="Comma 5 5 2 10 3" xfId="7098" xr:uid="{D825B90F-8E06-4E30-BDDB-3C6949ED3A59}"/>
    <cellStyle name="Comma 5 5 2 11" xfId="3126" xr:uid="{D7B624C6-50A4-4CD9-B1BD-8DA7C02B643D}"/>
    <cellStyle name="Comma 5 5 2 12" xfId="5223" xr:uid="{50FBAC02-0507-4B5D-81E0-28F8D489C4F6}"/>
    <cellStyle name="Comma 5 5 2 13" xfId="5083" xr:uid="{8EBF410D-91CA-4B8C-AC41-996EC5858609}"/>
    <cellStyle name="Comma 5 5 2 2" xfId="789" xr:uid="{BBDBA3AF-5B32-4E50-AFC9-8B10DA8EB399}"/>
    <cellStyle name="Comma 5 5 2 2 10" xfId="5348" xr:uid="{E40043AC-0EE1-424B-BDC2-D2C3FC53BE35}"/>
    <cellStyle name="Comma 5 5 2 2 11" xfId="6184" xr:uid="{5B7C98D4-B5EC-4710-8751-ABC7AE5601D0}"/>
    <cellStyle name="Comma 5 5 2 2 2" xfId="1101" xr:uid="{880CA415-9B93-4E99-9512-B99AD3549CC9}"/>
    <cellStyle name="Comma 5 5 2 2 2 2" xfId="3541" xr:uid="{E4B0800F-4B4C-4710-B4E8-7B5C1142C667}"/>
    <cellStyle name="Comma 5 5 2 2 2 3" xfId="5644" xr:uid="{C8F1F2A7-9C98-41A9-9123-27D5E11FA12D}"/>
    <cellStyle name="Comma 5 5 2 2 3" xfId="1419" xr:uid="{D3EDF187-CED1-4C98-8CDA-A816B1C1BFBF}"/>
    <cellStyle name="Comma 5 5 2 2 3 2" xfId="3740" xr:uid="{166E6001-B50C-4DF3-AD08-95A030A359F5}"/>
    <cellStyle name="Comma 5 5 2 2 3 3" xfId="5859" xr:uid="{E17CF1C3-E22A-4847-9F8C-689233EBA9C0}"/>
    <cellStyle name="Comma 5 5 2 2 4" xfId="1734" xr:uid="{E72C06CB-D2DB-43E1-A9E3-A47A055207A3}"/>
    <cellStyle name="Comma 5 5 2 2 4 2" xfId="4036" xr:uid="{BBB5B54D-C89E-4CE2-8EE0-BE8A9060B02F}"/>
    <cellStyle name="Comma 5 5 2 2 4 3" xfId="6159" xr:uid="{301C34BC-6E28-46DF-A117-6233B78823D0}"/>
    <cellStyle name="Comma 5 5 2 2 5" xfId="2245" xr:uid="{F33FE6BC-ED7A-4A29-8E89-AB0AFD3A3606}"/>
    <cellStyle name="Comma 5 5 2 2 5 2" xfId="4344" xr:uid="{75A97093-5091-4455-A211-E2B029EF9042}"/>
    <cellStyle name="Comma 5 5 2 2 5 3" xfId="6508" xr:uid="{0BC65249-35AE-426B-AF8F-F4D0AD844BDD}"/>
    <cellStyle name="Comma 5 5 2 2 6" xfId="2555" xr:uid="{0FACEBAC-DF7F-4EFC-A77E-282F0E1FFE3C}"/>
    <cellStyle name="Comma 5 5 2 2 6 2" xfId="4652" xr:uid="{0E340FC1-A97D-450C-9C86-B3BE6EEC6E2F}"/>
    <cellStyle name="Comma 5 5 2 2 6 3" xfId="6816" xr:uid="{5AA7B73B-DF80-4B6A-9B56-633F54BA5ACE}"/>
    <cellStyle name="Comma 5 5 2 2 7" xfId="2765" xr:uid="{6554F7B0-BAEE-480C-A3F6-F22125F644CB}"/>
    <cellStyle name="Comma 5 5 2 2 7 2" xfId="4858" xr:uid="{B7A9B695-B4D0-4AD7-9B4D-40EDBE9898D7}"/>
    <cellStyle name="Comma 5 5 2 2 7 3" xfId="7022" xr:uid="{5FFC23AB-2FD3-48EA-88B0-C0ECA50ED68C}"/>
    <cellStyle name="Comma 5 5 2 2 8" xfId="2978" xr:uid="{0919E8FB-E792-4BE7-808E-B0B9E21286ED}"/>
    <cellStyle name="Comma 5 5 2 2 8 2" xfId="5063" xr:uid="{D03A9FEA-EA3E-4242-8A2C-7C7442ED648B}"/>
    <cellStyle name="Comma 5 5 2 2 8 3" xfId="7227" xr:uid="{8DD72621-BBE2-4CED-B38F-58C125C10C60}"/>
    <cellStyle name="Comma 5 5 2 2 9" xfId="3248" xr:uid="{09F0131D-4B33-4F68-A956-6A5966FD4A29}"/>
    <cellStyle name="Comma 5 5 2 3" xfId="982" xr:uid="{7CAD7EB4-8B2A-40C0-9E2E-A06CC93D7C05}"/>
    <cellStyle name="Comma 5 5 2 3 10" xfId="5860" xr:uid="{EAAC295C-C55A-47FF-9614-0A2DC8240C1F}"/>
    <cellStyle name="Comma 5 5 2 3 2" xfId="1300" xr:uid="{E2DBF51F-1297-4A44-9CD1-3621800C6247}"/>
    <cellStyle name="Comma 5 5 2 3 2 2" xfId="3673" xr:uid="{A0EDE323-95D5-4C89-8E8E-4B91D486B336}"/>
    <cellStyle name="Comma 5 5 2 3 2 3" xfId="5785" xr:uid="{C08C5F62-1556-4645-9742-E92FC4395EB2}"/>
    <cellStyle name="Comma 5 5 2 3 3" xfId="1615" xr:uid="{8CE12D66-E4E0-47A4-9966-71EE1CFCF8A1}"/>
    <cellStyle name="Comma 5 5 2 3 3 2" xfId="3917" xr:uid="{3A764F92-ABCC-48AC-9D34-D2A7D6A97603}"/>
    <cellStyle name="Comma 5 5 2 3 3 3" xfId="6040" xr:uid="{6FED0B7C-EEDB-426C-9C92-2795F3205F35}"/>
    <cellStyle name="Comma 5 5 2 3 4" xfId="2126" xr:uid="{C181D29F-4179-402D-A9DD-225FD931C754}"/>
    <cellStyle name="Comma 5 5 2 3 4 2" xfId="4225" xr:uid="{9C61B2F5-D66D-47E8-958F-091797BF166D}"/>
    <cellStyle name="Comma 5 5 2 3 4 3" xfId="6389" xr:uid="{74695AA9-72EC-4AF0-B6B9-A4E2E63328D1}"/>
    <cellStyle name="Comma 5 5 2 3 5" xfId="2436" xr:uid="{93C8518A-77CF-40E9-A2C1-FD74E24EBF43}"/>
    <cellStyle name="Comma 5 5 2 3 5 2" xfId="4533" xr:uid="{F93073E0-3DCC-4C45-A8B9-7082150B9E2B}"/>
    <cellStyle name="Comma 5 5 2 3 5 3" xfId="6697" xr:uid="{98F02F7D-875C-4F9A-88EF-2551D10701E2}"/>
    <cellStyle name="Comma 5 5 2 3 6" xfId="2698" xr:uid="{1A700AD7-FD95-4D36-B780-51D721E9C94B}"/>
    <cellStyle name="Comma 5 5 2 3 6 2" xfId="4791" xr:uid="{9E9E2DDF-00F6-41E1-9E02-EDF5FC9868CE}"/>
    <cellStyle name="Comma 5 5 2 3 6 3" xfId="6955" xr:uid="{8735A94B-C7B4-466D-A8A9-382B2CA21E59}"/>
    <cellStyle name="Comma 5 5 2 3 7" xfId="2911" xr:uid="{E66E31C8-6972-4501-8D8B-E509F793D0D1}"/>
    <cellStyle name="Comma 5 5 2 3 7 2" xfId="4996" xr:uid="{09659034-6CF9-49F7-A8C5-4346B6E97EE0}"/>
    <cellStyle name="Comma 5 5 2 3 7 3" xfId="7160" xr:uid="{4332865F-B29E-4CA3-89C1-E612D6C010F2}"/>
    <cellStyle name="Comma 5 5 2 3 8" xfId="3422" xr:uid="{12179826-A00D-4982-BB04-F4C63A8CEA39}"/>
    <cellStyle name="Comma 5 5 2 3 9" xfId="5525" xr:uid="{123B4957-4FBC-4AA9-85D8-57C19EA3C906}"/>
    <cellStyle name="Comma 5 5 2 4" xfId="912" xr:uid="{CFC67735-CEFE-4677-8AE9-C566F2CC8CA5}"/>
    <cellStyle name="Comma 5 5 2 4 2" xfId="3360" xr:uid="{6E126D21-A394-43EB-A4A1-9D0501995EBE}"/>
    <cellStyle name="Comma 5 5 2 4 3" xfId="5460" xr:uid="{9E3CEE72-3CF0-443C-97F5-144E3D880E6D}"/>
    <cellStyle name="Comma 5 5 2 5" xfId="1238" xr:uid="{5D88EA84-ED80-442A-8BA4-F41F453E56E6}"/>
    <cellStyle name="Comma 5 5 2 5 2" xfId="3611" xr:uid="{6BEF416A-4EC4-438B-850A-0B4DF24B557A}"/>
    <cellStyle name="Comma 5 5 2 5 3" xfId="5723" xr:uid="{2FFEC42C-21DA-4017-A4BA-031BC083E3A1}"/>
    <cellStyle name="Comma 5 5 2 6" xfId="1551" xr:uid="{5EFFB047-1E48-4374-B8FF-692E1457D5F3}"/>
    <cellStyle name="Comma 5 5 2 6 2" xfId="3855" xr:uid="{6309671D-605C-4B17-9A04-05FE9F55DC55}"/>
    <cellStyle name="Comma 5 5 2 6 3" xfId="5978" xr:uid="{3EB5997B-0944-4B8C-B714-43E4DAA8E8CB}"/>
    <cellStyle name="Comma 5 5 2 7" xfId="2064" xr:uid="{2333AA97-ED9B-4816-BD69-81BEE5C73F2E}"/>
    <cellStyle name="Comma 5 5 2 7 2" xfId="4163" xr:uid="{5BC78F1A-C4CC-4C27-BDB6-A2B7607CDB21}"/>
    <cellStyle name="Comma 5 5 2 7 3" xfId="6327" xr:uid="{4DE8DECE-5051-4C69-A1DD-C92DB2AE1788}"/>
    <cellStyle name="Comma 5 5 2 8" xfId="2374" xr:uid="{1A642B10-4D21-4541-893D-18C28D0B59F6}"/>
    <cellStyle name="Comma 5 5 2 8 2" xfId="4471" xr:uid="{F3F6B9CA-2A96-442F-98E1-087090C1826D}"/>
    <cellStyle name="Comma 5 5 2 8 3" xfId="6635" xr:uid="{C16747BD-5BAF-4D29-942E-9F05F2833B87}"/>
    <cellStyle name="Comma 5 5 2 9" xfId="2636" xr:uid="{DF8CAC8D-8757-4FCF-83AB-1CA19E9DDA40}"/>
    <cellStyle name="Comma 5 5 2 9 2" xfId="4729" xr:uid="{23D58AFC-828B-45C2-B202-154F51F644ED}"/>
    <cellStyle name="Comma 5 5 2 9 3" xfId="6893" xr:uid="{AD90B887-0A6D-4B97-85D3-6EF961017439}"/>
    <cellStyle name="Comma 5 5 3" xfId="732" xr:uid="{0609F307-7069-4C93-A89C-65825CDF6541}"/>
    <cellStyle name="Comma 5 5 3 10" xfId="5295" xr:uid="{19812BBD-5C86-400C-87A6-04D94FC1D6DE}"/>
    <cellStyle name="Comma 5 5 3 11" xfId="5097" xr:uid="{F6B3DE62-93F9-4D1E-8B55-B45B9002B65B}"/>
    <cellStyle name="Comma 5 5 3 2" xfId="1049" xr:uid="{4405A7D5-3E06-4836-8107-123FA5CAFAA7}"/>
    <cellStyle name="Comma 5 5 3 2 2" xfId="3489" xr:uid="{48BE0FF4-5C29-4D8F-B195-1CFBA6816F75}"/>
    <cellStyle name="Comma 5 5 3 2 3" xfId="5592" xr:uid="{FBA75233-AFC3-4C4B-B281-52B5E303B1E2}"/>
    <cellStyle name="Comma 5 5 3 3" xfId="1367" xr:uid="{1DBE560E-EFC7-4DB5-B2B3-06A7970588E8}"/>
    <cellStyle name="Comma 5 5 3 3 2" xfId="3712" xr:uid="{4BC9C962-D61D-4FA5-BC1E-C8F63F8FBC68}"/>
    <cellStyle name="Comma 5 5 3 3 3" xfId="5827" xr:uid="{62A2E197-F5A3-4004-B429-F1B4B152B7FF}"/>
    <cellStyle name="Comma 5 5 3 4" xfId="1682" xr:uid="{005AC783-9710-49F5-8F61-9985C96C2B39}"/>
    <cellStyle name="Comma 5 5 3 4 2" xfId="3984" xr:uid="{3C676438-93D9-48A5-9CB0-8FD83E451525}"/>
    <cellStyle name="Comma 5 5 3 4 3" xfId="6107" xr:uid="{EF8A9D40-3E6F-4E39-9B14-97FB8CD1ECF0}"/>
    <cellStyle name="Comma 5 5 3 5" xfId="2193" xr:uid="{086559F1-509F-4685-B870-4EF4543EEDDB}"/>
    <cellStyle name="Comma 5 5 3 5 2" xfId="4292" xr:uid="{DD96C105-5B38-47C2-B881-10B6844920D7}"/>
    <cellStyle name="Comma 5 5 3 5 3" xfId="6456" xr:uid="{82DE6766-7AE2-4CEE-974E-609A5BE28459}"/>
    <cellStyle name="Comma 5 5 3 6" xfId="2503" xr:uid="{A8BD9320-41E5-4943-9E09-4A440F27753B}"/>
    <cellStyle name="Comma 5 5 3 6 2" xfId="4600" xr:uid="{53509A19-EA44-4609-8075-8027F6DC03F8}"/>
    <cellStyle name="Comma 5 5 3 6 3" xfId="6764" xr:uid="{A1351503-46C8-44DA-A582-82687847B78A}"/>
    <cellStyle name="Comma 5 5 3 7" xfId="2737" xr:uid="{C915BA60-E1CC-48C0-A734-3AFF6CEBE42B}"/>
    <cellStyle name="Comma 5 5 3 7 2" xfId="4830" xr:uid="{DB6DD659-BFDD-466E-AE63-0C865F7C8710}"/>
    <cellStyle name="Comma 5 5 3 7 3" xfId="6994" xr:uid="{82F7A05A-0795-4CEA-8E02-D173B744BE3A}"/>
    <cellStyle name="Comma 5 5 3 8" xfId="2950" xr:uid="{6B93840D-9CF0-4110-AD0B-4C50BDF73C07}"/>
    <cellStyle name="Comma 5 5 3 8 2" xfId="5035" xr:uid="{ED68668B-5DB2-4C13-B48D-C0245EE6FCD1}"/>
    <cellStyle name="Comma 5 5 3 8 3" xfId="7199" xr:uid="{FE75B70F-9F62-45E9-872D-00E45D2C7D69}"/>
    <cellStyle name="Comma 5 5 3 9" xfId="3196" xr:uid="{8A8C336B-CC52-416F-A86B-88B7D52E2311}"/>
    <cellStyle name="Comma 5 5 4" xfId="952" xr:uid="{068A892E-E47E-4984-83E7-D9FAD38F99FE}"/>
    <cellStyle name="Comma 5 5 4 10" xfId="5103" xr:uid="{0A82256D-0988-438B-B402-CC9F48EEB5BF}"/>
    <cellStyle name="Comma 5 5 4 2" xfId="1270" xr:uid="{9D6E5003-45B9-4F14-8BE8-CE0AC7409439}"/>
    <cellStyle name="Comma 5 5 4 2 2" xfId="3643" xr:uid="{CA2C5136-D87A-454C-B5C1-B2867ED0E6FA}"/>
    <cellStyle name="Comma 5 5 4 2 3" xfId="5755" xr:uid="{86478B84-08E4-4977-AFB4-D80FD04D9EBC}"/>
    <cellStyle name="Comma 5 5 4 3" xfId="1585" xr:uid="{ECF37BAB-A254-496E-99C4-B970443A2C05}"/>
    <cellStyle name="Comma 5 5 4 3 2" xfId="3887" xr:uid="{61088E24-9B02-4E50-94CB-C96C829E369E}"/>
    <cellStyle name="Comma 5 5 4 3 3" xfId="6010" xr:uid="{A058B907-6CE7-497E-A027-4F7CA4AE71DD}"/>
    <cellStyle name="Comma 5 5 4 4" xfId="2096" xr:uid="{AF966A62-C756-416B-B94B-9BAB4493A1E0}"/>
    <cellStyle name="Comma 5 5 4 4 2" xfId="4195" xr:uid="{45DAB15F-2D58-438D-9755-05138D159BB6}"/>
    <cellStyle name="Comma 5 5 4 4 3" xfId="6359" xr:uid="{A1C45D02-EAFD-40CB-BA59-F5365C1F105D}"/>
    <cellStyle name="Comma 5 5 4 5" xfId="2406" xr:uid="{F6E922A0-AE7B-45DA-845F-A2E9DCB188B1}"/>
    <cellStyle name="Comma 5 5 4 5 2" xfId="4503" xr:uid="{84839F70-A748-4F2B-8B32-0DE85268B997}"/>
    <cellStyle name="Comma 5 5 4 5 3" xfId="6667" xr:uid="{C0E2A4CD-92AA-48AE-803C-D76D982A351E}"/>
    <cellStyle name="Comma 5 5 4 6" xfId="2668" xr:uid="{992A8609-438C-41AD-8B0F-2DADF51159FB}"/>
    <cellStyle name="Comma 5 5 4 6 2" xfId="4761" xr:uid="{D4E3602D-3785-4E0E-BDE7-EF78829634DC}"/>
    <cellStyle name="Comma 5 5 4 6 3" xfId="6925" xr:uid="{0D3D345E-0412-4FDE-9F00-1F7F9B7647CF}"/>
    <cellStyle name="Comma 5 5 4 7" xfId="2881" xr:uid="{5182AA73-6D0A-45C8-9F6A-014650277B1F}"/>
    <cellStyle name="Comma 5 5 4 7 2" xfId="4966" xr:uid="{6EFE8E10-97BA-4006-8C26-5FE7F530A422}"/>
    <cellStyle name="Comma 5 5 4 7 3" xfId="7130" xr:uid="{CF929204-5C43-4170-8058-8995FFBAB804}"/>
    <cellStyle name="Comma 5 5 4 8" xfId="3392" xr:uid="{98F2ADEC-A0B8-451E-AB15-52FD365FA93D}"/>
    <cellStyle name="Comma 5 5 4 9" xfId="5495" xr:uid="{521A9100-91C0-4624-A5C9-4A27FA937CF3}"/>
    <cellStyle name="Comma 5 5 5" xfId="860" xr:uid="{6671ED08-019F-43FD-AAD4-8B583C3D60E8}"/>
    <cellStyle name="Comma 5 5 5 2" xfId="3308" xr:uid="{8147F71B-AFCF-4CBD-8D6D-452DAC7B1A3E}"/>
    <cellStyle name="Comma 5 5 5 3" xfId="5408" xr:uid="{20E89E3C-DAE1-4874-9296-6CA2C54106B2}"/>
    <cellStyle name="Comma 5 5 6" xfId="1184" xr:uid="{FE36CFF0-72B5-4EE9-BDF5-92ADB477125F}"/>
    <cellStyle name="Comma 5 5 6 2" xfId="3583" xr:uid="{FC9D32F1-39C6-4F00-A049-443714FBEDE6}"/>
    <cellStyle name="Comma 5 5 6 3" xfId="5691" xr:uid="{60E3808F-779E-49F0-BF32-EDF77F8DCFB3}"/>
    <cellStyle name="Comma 5 5 7" xfId="1497" xr:uid="{305458B6-12A2-4EC0-8883-15AB0C4BF824}"/>
    <cellStyle name="Comma 5 5 7 2" xfId="3803" xr:uid="{B9BBDCD1-8961-406B-BFEF-9FC2BEE907FF}"/>
    <cellStyle name="Comma 5 5 7 3" xfId="5926" xr:uid="{7347325C-DFF0-4974-B743-062124E5CCDD}"/>
    <cellStyle name="Comma 5 5 8" xfId="2012" xr:uid="{3754FAAB-00D9-4554-80BC-DE0A43E38130}"/>
    <cellStyle name="Comma 5 5 8 2" xfId="4111" xr:uid="{E2420A31-D05D-499A-889E-F1062F560E13}"/>
    <cellStyle name="Comma 5 5 8 3" xfId="6275" xr:uid="{40FC609B-4324-40DA-B40A-A5675999739B}"/>
    <cellStyle name="Comma 5 5 9" xfId="2322" xr:uid="{357D294D-595E-4262-8A2E-AA36C41AEDEC}"/>
    <cellStyle name="Comma 5 5 9 2" xfId="4419" xr:uid="{D83CF5B4-5EDC-4484-981F-E571D44E96E3}"/>
    <cellStyle name="Comma 5 5 9 3" xfId="6583" xr:uid="{E596876E-661A-4F8C-A8DC-1A997A6FBE90}"/>
    <cellStyle name="Comma 5 6" xfId="593" xr:uid="{72A736EF-81C0-432B-B1B1-622882627AF4}"/>
    <cellStyle name="Comma 5 6 10" xfId="2580" xr:uid="{0ECECC7F-1EAE-48B0-AC5F-AC57B9F5FF56}"/>
    <cellStyle name="Comma 5 6 10 2" xfId="4673" xr:uid="{95B73C97-C401-4D1D-ACA8-EBCC47082CA5}"/>
    <cellStyle name="Comma 5 6 10 3" xfId="6837" xr:uid="{A9EC2888-326A-430B-B566-42616E01AB60}"/>
    <cellStyle name="Comma 5 6 11" xfId="2791" xr:uid="{2B2DCDD4-9954-408A-B964-E0B1F9B4CF13}"/>
    <cellStyle name="Comma 5 6 11 2" xfId="4878" xr:uid="{A4ED7959-0370-4088-8061-520CA02F0E6B}"/>
    <cellStyle name="Comma 5 6 11 3" xfId="7042" xr:uid="{6484FE91-696D-4A2A-A5D8-0C02C5054C7F}"/>
    <cellStyle name="Comma 5 6 12" xfId="3082" xr:uid="{9BA309A1-39E9-4ACF-BB44-AA657D3F3FB4}"/>
    <cellStyle name="Comma 5 6 13" xfId="5179" xr:uid="{476EAFDF-AA51-47CB-8C39-0694E6D50A27}"/>
    <cellStyle name="Comma 5 6 14" xfId="6212" xr:uid="{8F8E608A-E20A-451F-8873-1414EEB78516}"/>
    <cellStyle name="Comma 5 6 2" xfId="657" xr:uid="{E209DD90-C160-4BB3-A18B-319C27EB4EB6}"/>
    <cellStyle name="Comma 5 6 2 10" xfId="2823" xr:uid="{9AE37F20-2966-4B53-A844-0E449671051A}"/>
    <cellStyle name="Comma 5 6 2 10 2" xfId="4908" xr:uid="{B8FA4162-952C-4850-9D59-B4F1DF7675B3}"/>
    <cellStyle name="Comma 5 6 2 10 3" xfId="7072" xr:uid="{4E88DEDA-169C-4683-BFB3-096E5AF0BDEF}"/>
    <cellStyle name="Comma 5 6 2 11" xfId="3130" xr:uid="{120AE466-5CFE-4435-B5CD-5AD5FA8FED0A}"/>
    <cellStyle name="Comma 5 6 2 12" xfId="5227" xr:uid="{A71E2298-DF0B-464F-BB06-32217A5C7327}"/>
    <cellStyle name="Comma 5 6 2 13" xfId="5819" xr:uid="{0DCE9FA6-CEED-481C-A0BC-DF8C0E3D9B52}"/>
    <cellStyle name="Comma 5 6 2 2" xfId="745" xr:uid="{4F2124A6-0621-467A-9CCE-072FBD7493AB}"/>
    <cellStyle name="Comma 5 6 2 2 10" xfId="5304" xr:uid="{9CC3DA34-76AA-4AF3-80C0-24C4F1DC1EBD}"/>
    <cellStyle name="Comma 5 6 2 2 11" xfId="6177" xr:uid="{B3CBBD27-324B-4B6E-82CB-C0DB39FB3EA5}"/>
    <cellStyle name="Comma 5 6 2 2 2" xfId="1057" xr:uid="{AD92C3AA-7B19-45FB-8491-3ADD6B189818}"/>
    <cellStyle name="Comma 5 6 2 2 2 2" xfId="3497" xr:uid="{43A459D9-C658-4B7E-AE9F-8CC7680FCB94}"/>
    <cellStyle name="Comma 5 6 2 2 2 3" xfId="5600" xr:uid="{601C74D7-025D-4015-AB76-6DA52305061C}"/>
    <cellStyle name="Comma 5 6 2 2 3" xfId="1375" xr:uid="{103272F1-1D78-4EEA-8DB8-FD412AA98681}"/>
    <cellStyle name="Comma 5 6 2 2 3 2" xfId="3714" xr:uid="{4528D46F-A037-44A7-AC96-F68FD3C43DEA}"/>
    <cellStyle name="Comma 5 6 2 2 3 3" xfId="5830" xr:uid="{72D9EDD8-ACA6-496A-9434-AD90C3EB1A0C}"/>
    <cellStyle name="Comma 5 6 2 2 4" xfId="1690" xr:uid="{1A17F0FD-944A-4F16-A648-E54B98614854}"/>
    <cellStyle name="Comma 5 6 2 2 4 2" xfId="3992" xr:uid="{59551A81-60A3-4016-8073-20C18C4695AC}"/>
    <cellStyle name="Comma 5 6 2 2 4 3" xfId="6115" xr:uid="{00A1082C-BB01-4C9E-B4EA-F62B61530A2E}"/>
    <cellStyle name="Comma 5 6 2 2 5" xfId="2201" xr:uid="{4DE2A5B6-83CB-4A1F-AAE9-DF0D7F43A342}"/>
    <cellStyle name="Comma 5 6 2 2 5 2" xfId="4300" xr:uid="{82F2DCA2-43DB-45B2-8F61-1CAEA1A2A4FA}"/>
    <cellStyle name="Comma 5 6 2 2 5 3" xfId="6464" xr:uid="{A2A0EA39-0E85-44A8-9391-02271F300B4C}"/>
    <cellStyle name="Comma 5 6 2 2 6" xfId="2511" xr:uid="{07C55C46-4BA0-4B86-875A-10E433638DA2}"/>
    <cellStyle name="Comma 5 6 2 2 6 2" xfId="4608" xr:uid="{DC3CCC2C-D90B-4C77-BBE8-E17F82F46B4B}"/>
    <cellStyle name="Comma 5 6 2 2 6 3" xfId="6772" xr:uid="{571099F2-BE68-4BE1-96C8-ECEB4E553DC7}"/>
    <cellStyle name="Comma 5 6 2 2 7" xfId="2739" xr:uid="{4C03E142-A3AA-46C5-9F47-4CC3929E02DB}"/>
    <cellStyle name="Comma 5 6 2 2 7 2" xfId="4832" xr:uid="{7824D4DF-4D7F-49E1-8102-1FF0325C7F5F}"/>
    <cellStyle name="Comma 5 6 2 2 7 3" xfId="6996" xr:uid="{79B7D292-40B1-434E-BE78-7202C8202BA1}"/>
    <cellStyle name="Comma 5 6 2 2 8" xfId="2952" xr:uid="{781D5E69-82BD-4563-B22B-AEE6B244D54B}"/>
    <cellStyle name="Comma 5 6 2 2 8 2" xfId="5037" xr:uid="{C41BD04B-BBE9-4F39-8F7F-31DC9B250E9A}"/>
    <cellStyle name="Comma 5 6 2 2 8 3" xfId="7201" xr:uid="{77800E1D-AF30-497C-B18F-CCF2576946D3}"/>
    <cellStyle name="Comma 5 6 2 2 9" xfId="3204" xr:uid="{0E4C3061-D8ED-4A67-B401-F3E845792803}"/>
    <cellStyle name="Comma 5 6 2 3" xfId="983" xr:uid="{1DF47942-20DF-4CD8-AFF2-648BCD4DE542}"/>
    <cellStyle name="Comma 5 6 2 3 10" xfId="5100" xr:uid="{2DEFD2FD-03A3-465B-8F77-6CF1C71E556A}"/>
    <cellStyle name="Comma 5 6 2 3 2" xfId="1301" xr:uid="{98A65560-BE82-4028-AA24-9C1C1498F2FF}"/>
    <cellStyle name="Comma 5 6 2 3 2 2" xfId="3674" xr:uid="{2F7B99A4-217B-4877-A7BD-B52290A16439}"/>
    <cellStyle name="Comma 5 6 2 3 2 3" xfId="5786" xr:uid="{99F123E3-22A0-4735-BE60-CFD536A21F86}"/>
    <cellStyle name="Comma 5 6 2 3 3" xfId="1616" xr:uid="{8F048D5E-B0FD-4DC3-8494-A72B758FA0AC}"/>
    <cellStyle name="Comma 5 6 2 3 3 2" xfId="3918" xr:uid="{F065B854-6BAC-4EC9-ADCF-D03DA42AD794}"/>
    <cellStyle name="Comma 5 6 2 3 3 3" xfId="6041" xr:uid="{C903A851-F263-44C9-9BE4-1436479135E5}"/>
    <cellStyle name="Comma 5 6 2 3 4" xfId="2127" xr:uid="{BCFC3A21-69D3-4A59-8CBB-B65E2FCDB047}"/>
    <cellStyle name="Comma 5 6 2 3 4 2" xfId="4226" xr:uid="{ED82981C-D89C-421D-A7D5-DF48B8E3FFDF}"/>
    <cellStyle name="Comma 5 6 2 3 4 3" xfId="6390" xr:uid="{481E0A4C-D578-47CB-91AC-518AB59EE049}"/>
    <cellStyle name="Comma 5 6 2 3 5" xfId="2437" xr:uid="{CA30BAD5-2373-4330-B3FA-4AB0F7046E50}"/>
    <cellStyle name="Comma 5 6 2 3 5 2" xfId="4534" xr:uid="{67C13C13-ABF9-4D36-AFB1-615B3A850499}"/>
    <cellStyle name="Comma 5 6 2 3 5 3" xfId="6698" xr:uid="{D3CC88CA-AE6A-4DFA-9B83-55CE5E2F433F}"/>
    <cellStyle name="Comma 5 6 2 3 6" xfId="2699" xr:uid="{9D9049C5-6AF3-45E4-8F4F-7298E1AB4689}"/>
    <cellStyle name="Comma 5 6 2 3 6 2" xfId="4792" xr:uid="{7D4A1F31-A50F-4A75-96FD-0AA9979AA6F7}"/>
    <cellStyle name="Comma 5 6 2 3 6 3" xfId="6956" xr:uid="{411885FF-54AE-4C65-9357-C494B5867968}"/>
    <cellStyle name="Comma 5 6 2 3 7" xfId="2912" xr:uid="{1F06F6AC-8649-481C-B7E3-A788AC486059}"/>
    <cellStyle name="Comma 5 6 2 3 7 2" xfId="4997" xr:uid="{B73FE93E-E7A8-4B25-806B-85FE6B5622DC}"/>
    <cellStyle name="Comma 5 6 2 3 7 3" xfId="7161" xr:uid="{038EE3B4-A589-4FD4-8807-C7181F2E078A}"/>
    <cellStyle name="Comma 5 6 2 3 8" xfId="3423" xr:uid="{EF8836DC-8992-4FE7-8AD3-8E7BD5E46176}"/>
    <cellStyle name="Comma 5 6 2 3 9" xfId="5526" xr:uid="{9EE12AA4-C3F8-4D70-93DA-8E683A39C3F4}"/>
    <cellStyle name="Comma 5 6 2 4" xfId="868" xr:uid="{3709F644-A8B4-43BC-AF91-7A7880AA60E9}"/>
    <cellStyle name="Comma 5 6 2 4 2" xfId="3316" xr:uid="{8A037969-A250-4FDF-8314-E87A1725DC9C}"/>
    <cellStyle name="Comma 5 6 2 4 3" xfId="5416" xr:uid="{1D223760-428D-4D00-BB9F-371CF6B46589}"/>
    <cellStyle name="Comma 5 6 2 5" xfId="1194" xr:uid="{021C07A4-A576-45F3-99B4-3E1D3773C1C8}"/>
    <cellStyle name="Comma 5 6 2 5 2" xfId="3585" xr:uid="{5F86D753-3334-4F6B-9FC8-0F30E8F7D0EC}"/>
    <cellStyle name="Comma 5 6 2 5 3" xfId="5693" xr:uid="{E366CD45-8998-425F-8068-D6257C0CAD59}"/>
    <cellStyle name="Comma 5 6 2 6" xfId="1507" xr:uid="{90C97FE3-424F-48CB-B298-F98140E05979}"/>
    <cellStyle name="Comma 5 6 2 6 2" xfId="3811" xr:uid="{01BA4DD1-0B5A-4A86-9988-035561830C23}"/>
    <cellStyle name="Comma 5 6 2 6 3" xfId="5934" xr:uid="{6F86C1AD-4826-4831-AB6F-305901F17303}"/>
    <cellStyle name="Comma 5 6 2 7" xfId="2020" xr:uid="{B93CCAEF-EA0D-4211-83D7-5AF7E14E570D}"/>
    <cellStyle name="Comma 5 6 2 7 2" xfId="4119" xr:uid="{ACFF54A4-B91F-4B91-8117-D727D0CD5F2A}"/>
    <cellStyle name="Comma 5 6 2 7 3" xfId="6283" xr:uid="{8D72E8D8-5740-49CD-B5A1-0B2BC46BDC39}"/>
    <cellStyle name="Comma 5 6 2 8" xfId="2330" xr:uid="{5A8F4090-7A37-4A4A-B548-277A5B9480B3}"/>
    <cellStyle name="Comma 5 6 2 8 2" xfId="4427" xr:uid="{8AFD131A-D11E-41AA-8DDC-175A9BBE372E}"/>
    <cellStyle name="Comma 5 6 2 8 3" xfId="6591" xr:uid="{B75BE4AD-670A-4AA3-8C84-D0B1B97080E9}"/>
    <cellStyle name="Comma 5 6 2 9" xfId="2610" xr:uid="{0A84AB61-8CB1-4F23-B280-A4AE01BB37B5}"/>
    <cellStyle name="Comma 5 6 2 9 2" xfId="4703" xr:uid="{7D680CBC-2172-4B75-9EB8-C3D0CB09C0AE}"/>
    <cellStyle name="Comma 5 6 2 9 3" xfId="6867" xr:uid="{E346C8F8-D0FB-45CD-96A2-19725F958A0B}"/>
    <cellStyle name="Comma 5 6 3" xfId="685" xr:uid="{AE4888CF-F86C-4864-AF8D-718734505C98}"/>
    <cellStyle name="Comma 5 6 3 10" xfId="5249" xr:uid="{12D7A711-8893-4F31-A047-A99A4D5B3E70}"/>
    <cellStyle name="Comma 5 6 3 11" xfId="5099" xr:uid="{520D2429-0FB0-46B9-861E-F82A9B8C6AB0}"/>
    <cellStyle name="Comma 5 6 3 2" xfId="1003" xr:uid="{31FA7DBE-7820-474F-B214-F67F79F69F26}"/>
    <cellStyle name="Comma 5 6 3 2 2" xfId="3443" xr:uid="{63423C10-B527-4E61-8164-5978E2C47DAF}"/>
    <cellStyle name="Comma 5 6 3 2 3" xfId="5546" xr:uid="{D39A706E-30C0-401B-8707-E74CA8615F4E}"/>
    <cellStyle name="Comma 5 6 3 3" xfId="1321" xr:uid="{50A4F3B2-FB9E-4F6E-8B91-1656402017AD}"/>
    <cellStyle name="Comma 5 6 3 3 2" xfId="3684" xr:uid="{E59EAC7B-C5E8-4747-BC42-75A74BAE564D}"/>
    <cellStyle name="Comma 5 6 3 3 3" xfId="5797" xr:uid="{6EFA4003-DF97-4931-87A3-4D11D9D34448}"/>
    <cellStyle name="Comma 5 6 3 4" xfId="1636" xr:uid="{0D484246-7DAC-48E7-B6E5-9F200EAFC8E8}"/>
    <cellStyle name="Comma 5 6 3 4 2" xfId="3938" xr:uid="{F8EC761E-7B04-4875-84E5-449DE661BC32}"/>
    <cellStyle name="Comma 5 6 3 4 3" xfId="6061" xr:uid="{F038EEA2-F599-4DDF-B43E-755ED0C9C10F}"/>
    <cellStyle name="Comma 5 6 3 5" xfId="2147" xr:uid="{BD38361C-1EE9-4C1D-AC9A-B8B7C3970E65}"/>
    <cellStyle name="Comma 5 6 3 5 2" xfId="4246" xr:uid="{22B697C3-5AA4-4C27-9621-F22418399C4C}"/>
    <cellStyle name="Comma 5 6 3 5 3" xfId="6410" xr:uid="{E2187CAD-3D7B-4C63-A41A-23422C11308C}"/>
    <cellStyle name="Comma 5 6 3 6" xfId="2457" xr:uid="{8541FF1D-A76E-46B4-989A-CCD48703A195}"/>
    <cellStyle name="Comma 5 6 3 6 2" xfId="4554" xr:uid="{F368DFC3-39AD-4524-896A-54F6784616EA}"/>
    <cellStyle name="Comma 5 6 3 6 3" xfId="6718" xr:uid="{725AEE6C-F5F3-43B7-B225-A1FBA3D074FF}"/>
    <cellStyle name="Comma 5 6 3 7" xfId="2709" xr:uid="{2E878524-2C4C-4D37-8265-362DEA8D72CC}"/>
    <cellStyle name="Comma 5 6 3 7 2" xfId="4802" xr:uid="{B67C9D2E-2B5C-49C7-B572-82D3717533D7}"/>
    <cellStyle name="Comma 5 6 3 7 3" xfId="6966" xr:uid="{EA22FC41-F8AB-4853-9D0F-5EEB16758EDB}"/>
    <cellStyle name="Comma 5 6 3 8" xfId="2922" xr:uid="{689EEE42-7213-4324-8EAF-AF29D61C3159}"/>
    <cellStyle name="Comma 5 6 3 8 2" xfId="5007" xr:uid="{20326A08-4894-4DC9-AEAB-CF97721BF2A5}"/>
    <cellStyle name="Comma 5 6 3 8 3" xfId="7171" xr:uid="{D462B181-25BC-4EBB-9FB4-84485E5329DC}"/>
    <cellStyle name="Comma 5 6 3 9" xfId="3150" xr:uid="{2C8E9958-CAB8-49A0-97EC-B210B3A75322}"/>
    <cellStyle name="Comma 5 6 4" xfId="956" xr:uid="{11CA5133-CCA0-4B47-85F6-7F1BCDC46099}"/>
    <cellStyle name="Comma 5 6 4 10" xfId="6204" xr:uid="{28417195-DF6E-402C-AA35-6371E09B7E71}"/>
    <cellStyle name="Comma 5 6 4 2" xfId="1274" xr:uid="{8FFA3A64-E4B4-44D8-BB4E-D1CD9A8B4509}"/>
    <cellStyle name="Comma 5 6 4 2 2" xfId="3647" xr:uid="{A876B070-1003-48D7-AC58-18DBAC7F0DE3}"/>
    <cellStyle name="Comma 5 6 4 2 3" xfId="5759" xr:uid="{5A8A2027-43A5-4E06-AA60-BE8A6A855729}"/>
    <cellStyle name="Comma 5 6 4 3" xfId="1589" xr:uid="{BB99528F-BEB7-4345-A7FB-A9D23D843A05}"/>
    <cellStyle name="Comma 5 6 4 3 2" xfId="3891" xr:uid="{0377C8BF-54B1-48CB-BE3A-F140DB22FFE2}"/>
    <cellStyle name="Comma 5 6 4 3 3" xfId="6014" xr:uid="{2E9AD6B4-1F51-4316-BED8-60391C430226}"/>
    <cellStyle name="Comma 5 6 4 4" xfId="2100" xr:uid="{E75C3D87-2AE6-49E5-A292-5F6A582B5155}"/>
    <cellStyle name="Comma 5 6 4 4 2" xfId="4199" xr:uid="{794D0C89-B629-441C-8EC8-EC2F0386D4F8}"/>
    <cellStyle name="Comma 5 6 4 4 3" xfId="6363" xr:uid="{C8C07D89-E3F0-4940-9C0F-92AD672672B1}"/>
    <cellStyle name="Comma 5 6 4 5" xfId="2410" xr:uid="{D1D13DAA-01E1-4C5D-8E37-5CF5C6CA3388}"/>
    <cellStyle name="Comma 5 6 4 5 2" xfId="4507" xr:uid="{8D32F0AE-969A-4C31-8E57-80EC8E36C510}"/>
    <cellStyle name="Comma 5 6 4 5 3" xfId="6671" xr:uid="{929315D2-AF3C-4192-A164-4F4815F13B4C}"/>
    <cellStyle name="Comma 5 6 4 6" xfId="2672" xr:uid="{B846232E-CE47-4B3B-9C33-A790FBB0CA9A}"/>
    <cellStyle name="Comma 5 6 4 6 2" xfId="4765" xr:uid="{4679E934-57CC-43C5-8D41-B91B990A8B95}"/>
    <cellStyle name="Comma 5 6 4 6 3" xfId="6929" xr:uid="{7F3A91A3-A250-4086-B71C-BC480DF79D0A}"/>
    <cellStyle name="Comma 5 6 4 7" xfId="2885" xr:uid="{F8157CED-0B7B-4D91-9F07-9915F05F8EFC}"/>
    <cellStyle name="Comma 5 6 4 7 2" xfId="4970" xr:uid="{A55A3319-86B4-4A6F-8615-3147D975A760}"/>
    <cellStyle name="Comma 5 6 4 7 3" xfId="7134" xr:uid="{CE810D74-F57A-4327-A0A0-863C11177DBD}"/>
    <cellStyle name="Comma 5 6 4 8" xfId="3396" xr:uid="{F25C9134-FD3A-42E4-8423-6B0EFA03AB0E}"/>
    <cellStyle name="Comma 5 6 4 9" xfId="5499" xr:uid="{807EE6FE-D967-4368-87C8-AF685704E6FD}"/>
    <cellStyle name="Comma 5 6 5" xfId="814" xr:uid="{284840DB-F962-4687-88A0-FCBB426352BC}"/>
    <cellStyle name="Comma 5 6 5 2" xfId="3262" xr:uid="{139D82F6-8929-484D-94F8-3E28012CB98D}"/>
    <cellStyle name="Comma 5 6 5 3" xfId="5362" xr:uid="{214B1131-1540-4B0E-9C90-F73985C0D3D4}"/>
    <cellStyle name="Comma 5 6 6" xfId="1138" xr:uid="{540B2A90-F7DF-497E-8A26-3EF65BC6BB8F}"/>
    <cellStyle name="Comma 5 6 6 2" xfId="3555" xr:uid="{6589D30D-537A-47AE-BEC1-6E9CE544826A}"/>
    <cellStyle name="Comma 5 6 6 3" xfId="5658" xr:uid="{3A4F83C1-251A-47E5-8A10-64D7A5D2494D}"/>
    <cellStyle name="Comma 5 6 7" xfId="1451" xr:uid="{16EE9018-96D8-48C2-A6C5-200DB2BF8CBF}"/>
    <cellStyle name="Comma 5 6 7 2" xfId="3757" xr:uid="{1E5DC421-183F-4765-949F-BCCABE90B669}"/>
    <cellStyle name="Comma 5 6 7 3" xfId="5880" xr:uid="{59BFDF77-5896-4161-B5D8-01B2FA7AD0BC}"/>
    <cellStyle name="Comma 5 6 8" xfId="1966" xr:uid="{9E5E6086-EA8E-4411-8D3B-3049A8CC531C}"/>
    <cellStyle name="Comma 5 6 8 2" xfId="4065" xr:uid="{68EEDE96-F635-42E0-AC66-799BA025EC5B}"/>
    <cellStyle name="Comma 5 6 8 3" xfId="6229" xr:uid="{0EA9DDBF-98A3-40E1-9152-6097974A86CC}"/>
    <cellStyle name="Comma 5 6 9" xfId="2276" xr:uid="{CC776086-6186-4B13-BFF5-EF89D3C087B3}"/>
    <cellStyle name="Comma 5 6 9 2" xfId="4373" xr:uid="{D255CB95-1670-4994-9F11-F5BC5B69BD55}"/>
    <cellStyle name="Comma 5 6 9 3" xfId="6537" xr:uid="{CA712249-5FEC-4A6D-909C-E7684C4AE681}"/>
    <cellStyle name="Comma 5 7" xfId="671" xr:uid="{E2DBEA73-A254-4034-982D-2701F7E989CE}"/>
    <cellStyle name="Comma 5 7 10" xfId="5237" xr:uid="{08AFEBC8-76A9-4045-A5A5-9ED8CF58EB6F}"/>
    <cellStyle name="Comma 5 7 11" xfId="5159" xr:uid="{23BF87AE-1A7A-4015-B698-C3EEC453BA76}"/>
    <cellStyle name="Comma 5 7 2" xfId="993" xr:uid="{B098A67B-F70E-4D7F-B6AA-86B4FB60831D}"/>
    <cellStyle name="Comma 5 7 2 2" xfId="3433" xr:uid="{BDA60650-59D8-4F89-80EC-D742E3F5F9F9}"/>
    <cellStyle name="Comma 5 7 2 3" xfId="5536" xr:uid="{4D266E08-6D0E-4A78-A202-08D06AAE2F7D}"/>
    <cellStyle name="Comma 5 7 3" xfId="1311" xr:uid="{921B23D0-3CBE-41D7-A6D8-835804956AD7}"/>
    <cellStyle name="Comma 5 7 3 2" xfId="3680" xr:uid="{70E396E5-A2D6-4B78-9885-FC6A26313F7A}"/>
    <cellStyle name="Comma 5 7 3 3" xfId="5792" xr:uid="{81814B65-BACD-478A-A750-D72E5A23B324}"/>
    <cellStyle name="Comma 5 7 4" xfId="1626" xr:uid="{3D7751BF-C191-431F-9F3B-B3B6E7BF8F46}"/>
    <cellStyle name="Comma 5 7 4 2" xfId="3928" xr:uid="{91BF05B6-FAB7-4855-B78D-4CBF34F5F6BA}"/>
    <cellStyle name="Comma 5 7 4 3" xfId="6051" xr:uid="{07D4E719-FE6B-4138-AA35-9318B72624D2}"/>
    <cellStyle name="Comma 5 7 5" xfId="2137" xr:uid="{46F7BA89-0EC6-4425-9687-3EA0BD39C8FA}"/>
    <cellStyle name="Comma 5 7 5 2" xfId="4236" xr:uid="{47A7ED67-2B84-407A-8436-C9419E78CC25}"/>
    <cellStyle name="Comma 5 7 5 3" xfId="6400" xr:uid="{9112B79E-4A11-433E-930F-98DC169422D6}"/>
    <cellStyle name="Comma 5 7 6" xfId="2447" xr:uid="{AAA02238-4232-4E07-89A1-847C10231AB8}"/>
    <cellStyle name="Comma 5 7 6 2" xfId="4544" xr:uid="{103065BE-A003-4F89-A1DE-88A367FF8F5C}"/>
    <cellStyle name="Comma 5 7 6 3" xfId="6708" xr:uid="{3E941F6F-36A0-4238-A16C-695D256F91EE}"/>
    <cellStyle name="Comma 5 7 7" xfId="2705" xr:uid="{F36FC91B-CA75-41DC-8FAF-EF4D67E8DB57}"/>
    <cellStyle name="Comma 5 7 7 2" xfId="4798" xr:uid="{2F546524-9313-43F0-B8DE-D55B486D68F8}"/>
    <cellStyle name="Comma 5 7 7 3" xfId="6962" xr:uid="{677F1D78-5AA2-4F56-BE5D-E31F6030865E}"/>
    <cellStyle name="Comma 5 7 8" xfId="2918" xr:uid="{DEBB9B52-8527-41D2-997E-A38640FE75F7}"/>
    <cellStyle name="Comma 5 7 8 2" xfId="5003" xr:uid="{C1B5D438-2AC8-4FBB-A638-FFF4DB33CA05}"/>
    <cellStyle name="Comma 5 7 8 3" xfId="7167" xr:uid="{5756875A-4C1B-4ABA-8000-324DD4FB10B7}"/>
    <cellStyle name="Comma 5 7 9" xfId="3140" xr:uid="{9562EE4B-3999-4FEC-B628-9B9C106E7152}"/>
    <cellStyle name="Comma 5 8" xfId="924" xr:uid="{22095183-8E01-4372-831D-2A8A58AF7659}"/>
    <cellStyle name="Comma 5 8 10" xfId="6176" xr:uid="{52887CD5-8A9D-4F0B-AAF7-32FF46406750}"/>
    <cellStyle name="Comma 5 8 2" xfId="1242" xr:uid="{3CB8CF33-46B0-4685-BE4B-F4A5B5E0F075}"/>
    <cellStyle name="Comma 5 8 2 2" xfId="3615" xr:uid="{7E2EDC94-7FF4-47C7-9D6D-598F6FA7018D}"/>
    <cellStyle name="Comma 5 8 2 3" xfId="5727" xr:uid="{E93186E4-54A9-42BE-8DEB-94423A70D2F0}"/>
    <cellStyle name="Comma 5 8 3" xfId="1557" xr:uid="{FE2B347B-8B28-4E2C-8577-8AB5FDA3877F}"/>
    <cellStyle name="Comma 5 8 3 2" xfId="3859" xr:uid="{D3FBE673-6644-4095-A9E4-B672158510C9}"/>
    <cellStyle name="Comma 5 8 3 3" xfId="5982" xr:uid="{F06632AA-8528-4DC5-81B1-E1C03B425F3A}"/>
    <cellStyle name="Comma 5 8 4" xfId="2068" xr:uid="{2B4CF42E-83FA-43DD-89C0-B63605F59705}"/>
    <cellStyle name="Comma 5 8 4 2" xfId="4167" xr:uid="{0C1C236D-BFA1-4C48-BD2B-ECF60DD51147}"/>
    <cellStyle name="Comma 5 8 4 3" xfId="6331" xr:uid="{BD7BEBFF-DDBF-46D4-B4BB-EDA0CD7760C5}"/>
    <cellStyle name="Comma 5 8 5" xfId="2378" xr:uid="{17E08BD6-A136-4D58-A49A-73784C04BD7A}"/>
    <cellStyle name="Comma 5 8 5 2" xfId="4475" xr:uid="{F2EA91DF-F278-4319-8AB3-90F086F74BD5}"/>
    <cellStyle name="Comma 5 8 5 3" xfId="6639" xr:uid="{C22FE1CC-1F63-4FA2-9941-09BDA086C9E8}"/>
    <cellStyle name="Comma 5 8 6" xfId="2640" xr:uid="{E85016DC-068B-4B59-B712-F599AB3E5131}"/>
    <cellStyle name="Comma 5 8 6 2" xfId="4733" xr:uid="{3F46AF96-42EF-4134-B3BD-5F3D3951CB66}"/>
    <cellStyle name="Comma 5 8 6 3" xfId="6897" xr:uid="{DB77A980-E7C6-49A6-90AD-B35C1058D1FA}"/>
    <cellStyle name="Comma 5 8 7" xfId="2853" xr:uid="{0BAA3BBC-E816-403E-A659-342828B6C7B2}"/>
    <cellStyle name="Comma 5 8 7 2" xfId="4938" xr:uid="{5E58D125-EA20-4F51-A31C-0E84DDCF0EF8}"/>
    <cellStyle name="Comma 5 8 7 3" xfId="7102" xr:uid="{76C4B673-C8D8-48B1-9B85-DEDB5A210E7A}"/>
    <cellStyle name="Comma 5 8 8" xfId="3364" xr:uid="{747A00EE-6E60-4925-B17A-255215B3C661}"/>
    <cellStyle name="Comma 5 8 9" xfId="5467" xr:uid="{32F36B55-5F76-4234-ABAF-0EE269E7114F}"/>
    <cellStyle name="Comma 5 9" xfId="804" xr:uid="{F25C716F-CD61-47DC-8453-2BB0D89F3F92}"/>
    <cellStyle name="Comma 5 9 2" xfId="3252" xr:uid="{8BD1AEA4-0BD7-4B22-B8F5-098D5D6021A6}"/>
    <cellStyle name="Comma 5 9 3" xfId="5352" xr:uid="{7577DCBC-2ADA-42ED-8E8A-E02515B828C8}"/>
    <cellStyle name="Comma 6" xfId="196" xr:uid="{5E5EF59B-ED73-43CC-938A-E7E5610B23D5}"/>
    <cellStyle name="Comma 6 10" xfId="5087" xr:uid="{0B80B01F-B2FC-4CB4-BED1-62EAFE23672D}"/>
    <cellStyle name="Comma 6 2" xfId="553" xr:uid="{4E9C7A29-4774-44D1-8AB8-03E75B0BE3C5}"/>
    <cellStyle name="Comma 6 2 2" xfId="739" xr:uid="{0DD1ABDC-07BC-4178-BB3B-D57D2BDD9120}"/>
    <cellStyle name="Comma 6 2 2 2" xfId="1053" xr:uid="{490F97C6-C43E-41C6-AFAD-3D3547F8C6C1}"/>
    <cellStyle name="Comma 6 2 2 2 2" xfId="3493" xr:uid="{6E1EBB1B-EF9F-4044-8DEB-7203CCE046DB}"/>
    <cellStyle name="Comma 6 2 2 2 3" xfId="5596" xr:uid="{34A446A2-9B96-47F0-942F-5135B287F7F8}"/>
    <cellStyle name="Comma 6 2 2 3" xfId="1371" xr:uid="{020C4835-2C0E-4D34-9F9B-BAB0BD809FDC}"/>
    <cellStyle name="Comma 6 2 2 4" xfId="1686" xr:uid="{1F1F5723-07CB-42FF-8573-BA7DEFC65C13}"/>
    <cellStyle name="Comma 6 2 2 4 2" xfId="3988" xr:uid="{6C2EE5E4-1BCC-4DC0-AF94-AC5098AF9CCF}"/>
    <cellStyle name="Comma 6 2 2 4 3" xfId="6111" xr:uid="{4F834315-2714-4683-95D0-046DA4DFB7D4}"/>
    <cellStyle name="Comma 6 2 2 5" xfId="2197" xr:uid="{149775F8-7630-48ED-92FF-C0F5545589BA}"/>
    <cellStyle name="Comma 6 2 2 5 2" xfId="4296" xr:uid="{73C4E089-4930-4A35-BC93-6343F937AC10}"/>
    <cellStyle name="Comma 6 2 2 5 3" xfId="6460" xr:uid="{028BD105-93E2-47C3-8A2E-22B7502AB7BD}"/>
    <cellStyle name="Comma 6 2 2 6" xfId="2507" xr:uid="{C20C9554-A9A9-429D-87CC-E562BD99A841}"/>
    <cellStyle name="Comma 6 2 2 6 2" xfId="4604" xr:uid="{DA7AEC83-25A0-4B38-BDFF-4794C0A8FF3F}"/>
    <cellStyle name="Comma 6 2 2 6 3" xfId="6768" xr:uid="{12CEE48C-6564-4A1E-B70D-30384515D8DC}"/>
    <cellStyle name="Comma 6 2 2 7" xfId="3200" xr:uid="{98819450-3CD9-4057-A161-13987C239AB8}"/>
    <cellStyle name="Comma 6 2 2 8" xfId="5299" xr:uid="{5BFE230C-2AD7-4930-BDDF-60E37C74CF6A}"/>
    <cellStyle name="Comma 6 2 3" xfId="864" xr:uid="{1A835E59-1A47-4E29-AB48-106277077BB9}"/>
    <cellStyle name="Comma 6 2 3 2" xfId="3312" xr:uid="{A541F8A5-4377-4549-9668-E10317C79CC6}"/>
    <cellStyle name="Comma 6 2 3 3" xfId="5412" xr:uid="{2F073F7B-012F-4DA0-8000-DCC9AF41E0EE}"/>
    <cellStyle name="Comma 6 2 4" xfId="1190" xr:uid="{2C7E92D9-43ED-4C3D-BDA3-741083814B4B}"/>
    <cellStyle name="Comma 6 2 5" xfId="1503" xr:uid="{84861A6F-423C-4887-8C9C-3A98A2334B9B}"/>
    <cellStyle name="Comma 6 2 5 2" xfId="3807" xr:uid="{73361A58-3752-4637-A3E8-23353E080432}"/>
    <cellStyle name="Comma 6 2 5 3" xfId="5930" xr:uid="{E73105DC-FC0F-48E6-B392-AF93187C8EF2}"/>
    <cellStyle name="Comma 6 2 6" xfId="2016" xr:uid="{F61566AA-EF61-465F-8109-BD7509F3F2EB}"/>
    <cellStyle name="Comma 6 2 6 2" xfId="4115" xr:uid="{65A76451-BBDA-48AA-9E43-E6582BA9BD60}"/>
    <cellStyle name="Comma 6 2 6 3" xfId="6279" xr:uid="{8D454005-F6A0-4AB4-A740-D8CC33E10D77}"/>
    <cellStyle name="Comma 6 2 7" xfId="2326" xr:uid="{939A6AD4-FD89-4E1C-BAE0-484CE2431C53}"/>
    <cellStyle name="Comma 6 2 7 2" xfId="4423" xr:uid="{5F5A4A97-20AB-4E77-B31F-54272BE29F0C}"/>
    <cellStyle name="Comma 6 2 7 3" xfId="6587" xr:uid="{7F2C85E7-C94C-4EBB-BF98-D84213CE9EC7}"/>
    <cellStyle name="Comma 6 2 8" xfId="3076" xr:uid="{9D15BFE6-4375-4968-9F54-57ADBE4BDF45}"/>
    <cellStyle name="Comma 6 2 9" xfId="5173" xr:uid="{1B57391A-01B6-49F7-96E1-86139469CD43}"/>
    <cellStyle name="Comma 6 3" xfId="677" xr:uid="{FDB46F82-535A-471C-BD8A-7CFE53102A0C}"/>
    <cellStyle name="Comma 6 3 2" xfId="997" xr:uid="{30F62B3B-B078-4218-A741-8E6B4DECCADC}"/>
    <cellStyle name="Comma 6 3 2 2" xfId="3437" xr:uid="{F385CFD2-23D0-4D92-BDD6-25FA950168BC}"/>
    <cellStyle name="Comma 6 3 2 3" xfId="5540" xr:uid="{D6B12284-D7C9-46D0-95F6-C9AF8B09B2C5}"/>
    <cellStyle name="Comma 6 3 3" xfId="1315" xr:uid="{F7BBBEC8-F288-4AC9-A511-9A6819C39185}"/>
    <cellStyle name="Comma 6 3 4" xfId="1630" xr:uid="{DECE1CC3-112B-4943-88EF-D1432F96684A}"/>
    <cellStyle name="Comma 6 3 4 2" xfId="3932" xr:uid="{A44064AF-9EE3-47E6-ACF5-EA199A670D3C}"/>
    <cellStyle name="Comma 6 3 4 3" xfId="6055" xr:uid="{3FAC253B-78F9-409C-A935-D62F5ED92701}"/>
    <cellStyle name="Comma 6 3 5" xfId="2141" xr:uid="{83EEC748-291A-44E0-856F-42A09E9892B2}"/>
    <cellStyle name="Comma 6 3 5 2" xfId="4240" xr:uid="{06311AEC-749A-4C04-B564-69AE0B755D7A}"/>
    <cellStyle name="Comma 6 3 5 3" xfId="6404" xr:uid="{38E53780-1A83-4B79-896F-6218F86FA3F0}"/>
    <cellStyle name="Comma 6 3 6" xfId="2451" xr:uid="{F4702A5F-71AA-446D-9184-E6148D042888}"/>
    <cellStyle name="Comma 6 3 6 2" xfId="4548" xr:uid="{7BF4D1E0-CD58-4FBD-8885-39E10CEAB958}"/>
    <cellStyle name="Comma 6 3 6 3" xfId="6712" xr:uid="{42F3E5AE-1551-4C24-8C3D-42CF777F4DAC}"/>
    <cellStyle name="Comma 6 3 7" xfId="3144" xr:uid="{40BC3D07-E3BE-47DA-A375-194A956EF099}"/>
    <cellStyle name="Comma 6 3 8" xfId="5242" xr:uid="{4E81CD16-474F-4976-A684-6DBA1239465E}"/>
    <cellStyle name="Comma 6 4" xfId="808" xr:uid="{42BC2698-63AD-4F9D-B48B-BD75126C3814}"/>
    <cellStyle name="Comma 6 4 2" xfId="3256" xr:uid="{18D55A8A-2A61-4623-9CE0-E745AF2CE0ED}"/>
    <cellStyle name="Comma 6 4 3" xfId="5356" xr:uid="{453C0514-B468-479E-8D0E-B31AD03F93C1}"/>
    <cellStyle name="Comma 6 5" xfId="1131" xr:uid="{6BA2F341-EA49-4D78-A357-52A0FD15827F}"/>
    <cellStyle name="Comma 6 6" xfId="1442" xr:uid="{25EB113E-97BF-4C4E-A661-0099426FC9E3}"/>
    <cellStyle name="Comma 6 6 2" xfId="3751" xr:uid="{A94F3A97-C0CD-4039-BBDC-C70D8A5E6A95}"/>
    <cellStyle name="Comma 6 6 3" xfId="5874" xr:uid="{EB4DCD41-3EBB-4B92-AD5E-B356B8C915CD}"/>
    <cellStyle name="Comma 6 7" xfId="1960" xr:uid="{72A02286-3E42-4821-9A05-B9F11E6DA920}"/>
    <cellStyle name="Comma 6 7 2" xfId="4059" xr:uid="{D153948B-6C8D-417C-A544-52B785EDA8DB}"/>
    <cellStyle name="Comma 6 7 3" xfId="6223" xr:uid="{68A99C37-9195-4CE4-A81D-240C9BBE0D77}"/>
    <cellStyle name="Comma 6 8" xfId="2270" xr:uid="{6E51E1D0-BC4E-4396-A21A-A0B048619360}"/>
    <cellStyle name="Comma 6 8 2" xfId="4367" xr:uid="{2667C15C-1D98-4532-B695-06CF1F52574C}"/>
    <cellStyle name="Comma 6 8 3" xfId="6531" xr:uid="{6AD9ADF1-CB92-4B56-8871-F77A385686E2}"/>
    <cellStyle name="Comma 6 9" xfId="3019" xr:uid="{DAA11493-6F56-4FB2-849B-0AB094E3359E}"/>
    <cellStyle name="Comma 7" xfId="380" xr:uid="{81F37E4F-BFAE-4BCA-852F-932F1CF32842}"/>
    <cellStyle name="Comma 7 10" xfId="5107" xr:uid="{9A04BA47-0D49-448F-9ECB-F0CCD167B9CB}"/>
    <cellStyle name="Comma 7 2" xfId="597" xr:uid="{F807FB66-CF87-47E9-A266-A8F1BB6B6F37}"/>
    <cellStyle name="Comma 7 2 2" xfId="746" xr:uid="{275D2260-F974-4745-B293-82E13DEE9265}"/>
    <cellStyle name="Comma 7 2 2 2" xfId="1058" xr:uid="{D4D2AB11-03D0-4CC3-813F-927162E2D64D}"/>
    <cellStyle name="Comma 7 2 2 2 2" xfId="3498" xr:uid="{27CE0D36-BF14-4C5F-A9FB-F096EC3D1D94}"/>
    <cellStyle name="Comma 7 2 2 2 3" xfId="5601" xr:uid="{5D384896-309C-44DF-9352-15A184D5D6F2}"/>
    <cellStyle name="Comma 7 2 2 3" xfId="1376" xr:uid="{69DEED24-C52F-4A6A-A019-382003585213}"/>
    <cellStyle name="Comma 7 2 2 4" xfId="1691" xr:uid="{647F08F1-C1BB-4C70-BB1E-BE13803EA641}"/>
    <cellStyle name="Comma 7 2 2 4 2" xfId="3993" xr:uid="{71837D08-F64E-4CAC-88C4-B9EAFDCE31F6}"/>
    <cellStyle name="Comma 7 2 2 4 3" xfId="6116" xr:uid="{66D1DE9C-EF94-4052-B96F-553F1193825C}"/>
    <cellStyle name="Comma 7 2 2 5" xfId="2202" xr:uid="{96E9E79A-9C8D-47C6-AFFC-1E8881250646}"/>
    <cellStyle name="Comma 7 2 2 5 2" xfId="4301" xr:uid="{DDF9879C-A903-42F8-9BE4-C80E7ABC5A8D}"/>
    <cellStyle name="Comma 7 2 2 5 3" xfId="6465" xr:uid="{F3122ED2-E982-4A17-924D-F771FBC51DCD}"/>
    <cellStyle name="Comma 7 2 2 6" xfId="2512" xr:uid="{60035135-21A5-40A8-B613-0A13E92E24FA}"/>
    <cellStyle name="Comma 7 2 2 6 2" xfId="4609" xr:uid="{8857542B-CFFE-4AA5-A2FB-CAB83E8115C1}"/>
    <cellStyle name="Comma 7 2 2 6 3" xfId="6773" xr:uid="{71F13EB9-F4C1-496A-831F-9C3744CA1008}"/>
    <cellStyle name="Comma 7 2 2 7" xfId="3205" xr:uid="{3D187241-B2CB-4507-BD13-7E50E0C06D92}"/>
    <cellStyle name="Comma 7 2 2 8" xfId="5305" xr:uid="{8DB94229-1E46-4D4B-8DEA-9A373A8DA0A4}"/>
    <cellStyle name="Comma 7 2 3" xfId="869" xr:uid="{62DC311D-BF37-4E8A-B02A-2E965566EA58}"/>
    <cellStyle name="Comma 7 2 3 2" xfId="3317" xr:uid="{1803A407-D790-4264-9119-896EC73AE781}"/>
    <cellStyle name="Comma 7 2 3 3" xfId="5417" xr:uid="{404C7A3F-133A-4D84-AC9F-69F5ECCCDC7E}"/>
    <cellStyle name="Comma 7 2 4" xfId="1195" xr:uid="{6A2EF5DC-6FB6-4E04-927F-3C9D814EE8E5}"/>
    <cellStyle name="Comma 7 2 5" xfId="1508" xr:uid="{69BF41BA-6561-42E4-B0D9-AED2276E5F8D}"/>
    <cellStyle name="Comma 7 2 5 2" xfId="3812" xr:uid="{80EB4D1A-E01E-4463-8EEA-D156B32D7CE7}"/>
    <cellStyle name="Comma 7 2 5 3" xfId="5935" xr:uid="{E18E3845-940D-47CE-ABC9-21AEFA81BD7B}"/>
    <cellStyle name="Comma 7 2 6" xfId="2021" xr:uid="{187C697C-CF7F-4ED7-83E8-B9A1A10B40A5}"/>
    <cellStyle name="Comma 7 2 6 2" xfId="4120" xr:uid="{176B08AF-EFA8-4624-95F7-0F0DFA66CA91}"/>
    <cellStyle name="Comma 7 2 6 3" xfId="6284" xr:uid="{C07686D8-CA12-4B38-9BE4-9AAF0D02A3FD}"/>
    <cellStyle name="Comma 7 2 7" xfId="2331" xr:uid="{D75B03F5-6ACB-42BC-BED8-1D8E6B6C21CB}"/>
    <cellStyle name="Comma 7 2 7 2" xfId="4428" xr:uid="{D4E7B50C-B97A-45F9-9E90-D640B10E9009}"/>
    <cellStyle name="Comma 7 2 7 3" xfId="6592" xr:uid="{8142B774-5860-4631-9874-A3561245901D}"/>
    <cellStyle name="Comma 7 2 8" xfId="3083" xr:uid="{E70025F1-CFB2-44F8-A4D5-8EC38E2258A7}"/>
    <cellStyle name="Comma 7 2 9" xfId="5180" xr:uid="{F1C4BD97-41DF-4099-B6BA-FA0B3D56B025}"/>
    <cellStyle name="Comma 7 3" xfId="686" xr:uid="{1B36A7C6-4544-4C74-8B12-7758DF0C5A83}"/>
    <cellStyle name="Comma 7 3 2" xfId="1004" xr:uid="{1E42C88A-A8D1-4432-9675-07915D7578FA}"/>
    <cellStyle name="Comma 7 3 2 2" xfId="3444" xr:uid="{922400CF-DBB9-4353-BD1E-751691C45051}"/>
    <cellStyle name="Comma 7 3 2 3" xfId="5547" xr:uid="{946952C4-9BEC-4AAE-860A-3B1291221739}"/>
    <cellStyle name="Comma 7 3 3" xfId="1322" xr:uid="{5E670B19-1F25-4DC9-9C53-384E9F50C917}"/>
    <cellStyle name="Comma 7 3 4" xfId="1637" xr:uid="{F4660B00-A3FF-45CA-8C88-EDF4866A9E10}"/>
    <cellStyle name="Comma 7 3 4 2" xfId="3939" xr:uid="{081B3A61-0BD9-46BC-A6F9-824750218DD3}"/>
    <cellStyle name="Comma 7 3 4 3" xfId="6062" xr:uid="{BBBB10F2-B3D7-4ECE-A1ED-C8CEF000ED8F}"/>
    <cellStyle name="Comma 7 3 5" xfId="2148" xr:uid="{E89D9BA6-1E9C-4742-A313-74F409D0D06B}"/>
    <cellStyle name="Comma 7 3 5 2" xfId="4247" xr:uid="{E1067114-D5C7-432B-AB20-D394CD567CDA}"/>
    <cellStyle name="Comma 7 3 5 3" xfId="6411" xr:uid="{629C7387-7547-4B5F-9A1D-7535C8E570EF}"/>
    <cellStyle name="Comma 7 3 6" xfId="2458" xr:uid="{5CA19F63-E426-460A-B82E-7E0B4D80988E}"/>
    <cellStyle name="Comma 7 3 6 2" xfId="4555" xr:uid="{4361CAD4-F41A-4525-AAB5-E21F1A2154AC}"/>
    <cellStyle name="Comma 7 3 6 3" xfId="6719" xr:uid="{044B7299-9F06-49DB-9664-36D2F791EA39}"/>
    <cellStyle name="Comma 7 3 7" xfId="3151" xr:uid="{CE91FBC9-2E7C-4071-84DD-A2B2CA51FCE9}"/>
    <cellStyle name="Comma 7 3 8" xfId="5250" xr:uid="{2C5A69D7-4450-4C7A-906E-43F93DF32281}"/>
    <cellStyle name="Comma 7 4" xfId="815" xr:uid="{FC755BC0-0B9F-467C-99C5-56F6EBC6F10D}"/>
    <cellStyle name="Comma 7 4 2" xfId="3263" xr:uid="{074DDC92-7F81-415F-9871-66061A647456}"/>
    <cellStyle name="Comma 7 4 3" xfId="5363" xr:uid="{2CF801C3-76E4-4B6F-BE21-C0D386D458E7}"/>
    <cellStyle name="Comma 7 5" xfId="1139" xr:uid="{5418F20B-EB90-4AF0-86F7-6C746473341A}"/>
    <cellStyle name="Comma 7 6" xfId="1452" xr:uid="{5FF636D4-21CE-47B2-AA1C-4B48B8D3718D}"/>
    <cellStyle name="Comma 7 6 2" xfId="3758" xr:uid="{0219C9D3-66DF-401D-B2BE-63ED7BAAAFD0}"/>
    <cellStyle name="Comma 7 6 3" xfId="5881" xr:uid="{1A0ABDBB-A239-44DE-8FEB-CCCC244E6C1C}"/>
    <cellStyle name="Comma 7 7" xfId="1967" xr:uid="{26C0CFFC-63CA-4CBB-9241-EB313C87DC49}"/>
    <cellStyle name="Comma 7 7 2" xfId="4066" xr:uid="{9D2785FB-2761-4B83-B732-5E0DD27B07A9}"/>
    <cellStyle name="Comma 7 7 3" xfId="6230" xr:uid="{3272DABA-29A7-403A-8BFF-337A78412A90}"/>
    <cellStyle name="Comma 7 8" xfId="2277" xr:uid="{E0A2599C-0E80-47AD-8182-24BFFAC413FC}"/>
    <cellStyle name="Comma 7 8 2" xfId="4374" xr:uid="{0764613A-F62F-49B8-AAEB-3ED95B67EC17}"/>
    <cellStyle name="Comma 7 8 3" xfId="6538" xr:uid="{CF3C2676-2602-4D59-BAEE-57F684A06BA7}"/>
    <cellStyle name="Comma 7 9" xfId="3027" xr:uid="{E6B7B529-E7AE-4848-A141-6E453750B111}"/>
    <cellStyle name="Comma 8" xfId="391" xr:uid="{1D52F962-A164-4DFB-8C48-FC7253D06767}"/>
    <cellStyle name="Comma 8 10" xfId="2586" xr:uid="{8F9975F5-00F4-40FA-9D77-5FD13B7C6544}"/>
    <cellStyle name="Comma 8 10 2" xfId="4679" xr:uid="{48C1D9E4-2DAC-4DFD-9D97-8E4AF593E816}"/>
    <cellStyle name="Comma 8 10 3" xfId="6843" xr:uid="{5AC58F97-1B6F-4C1A-B154-9472B45D4293}"/>
    <cellStyle name="Comma 8 11" xfId="2798" xr:uid="{776A3916-3EDB-49CE-8870-6ED59149110C}"/>
    <cellStyle name="Comma 8 11 2" xfId="4884" xr:uid="{0CC0A7F9-4EEC-406A-82EA-11EF5E1825CA}"/>
    <cellStyle name="Comma 8 11 3" xfId="7048" xr:uid="{988F6FBD-BC23-4923-A3A6-192630DF7B57}"/>
    <cellStyle name="Comma 8 12" xfId="3035" xr:uid="{42A36990-59B2-4BC9-B253-490F274C14C8}"/>
    <cellStyle name="Comma 8 13" xfId="5115" xr:uid="{4F781221-252E-44DD-8396-F6D18B931945}"/>
    <cellStyle name="Comma 8 14" xfId="6196" xr:uid="{255AF348-0E25-4490-A09D-68E25FA685C9}"/>
    <cellStyle name="Comma 8 2" xfId="605" xr:uid="{36C4FC05-9335-491B-94FF-B7D0B67E7B3D}"/>
    <cellStyle name="Comma 8 2 10" xfId="2829" xr:uid="{92AF481C-F53A-4170-8C91-2AC431B9E318}"/>
    <cellStyle name="Comma 8 2 10 2" xfId="4914" xr:uid="{C2727580-7953-4AA7-A0A9-A34DC2D4EED2}"/>
    <cellStyle name="Comma 8 2 10 3" xfId="7078" xr:uid="{35821042-7484-4E0F-AA36-ECAE4846E3D0}"/>
    <cellStyle name="Comma 8 2 11" xfId="3091" xr:uid="{B2BD5602-6FA5-4F07-BA83-3A94542B35DE}"/>
    <cellStyle name="Comma 8 2 12" xfId="5188" xr:uid="{79D4BA40-4F23-42C3-92A0-E8D2811A2519}"/>
    <cellStyle name="Comma 8 2 13" xfId="5712" xr:uid="{B3D50DEA-BEA2-4EEF-B551-CAB7677446E7}"/>
    <cellStyle name="Comma 8 2 2" xfId="754" xr:uid="{6E1E6247-4814-4C9E-A1F8-2C259CB169AA}"/>
    <cellStyle name="Comma 8 2 2 10" xfId="5313" xr:uid="{F8E5D152-E0B6-4698-BC51-79A1592E3399}"/>
    <cellStyle name="Comma 8 2 2 11" xfId="6164" xr:uid="{1CEA8018-661B-43A4-94F1-10336F78CFBE}"/>
    <cellStyle name="Comma 8 2 2 2" xfId="1066" xr:uid="{74DE4D16-4936-495E-952C-630C3F465B3D}"/>
    <cellStyle name="Comma 8 2 2 2 2" xfId="3506" xr:uid="{037DBADA-1C1B-4A38-B3F1-FB9F04121FBE}"/>
    <cellStyle name="Comma 8 2 2 2 3" xfId="5609" xr:uid="{02A7E57B-DE28-4484-834E-DAD5E37A317E}"/>
    <cellStyle name="Comma 8 2 2 3" xfId="1384" xr:uid="{94561B07-377A-4004-BEDF-0C451A87E4A4}"/>
    <cellStyle name="Comma 8 2 2 3 2" xfId="3720" xr:uid="{8784D542-08B9-43C8-896B-81896DE5CD67}"/>
    <cellStyle name="Comma 8 2 2 3 3" xfId="5838" xr:uid="{6373579B-BA66-4530-B64F-1B8BB1649A57}"/>
    <cellStyle name="Comma 8 2 2 4" xfId="1699" xr:uid="{76C8D6B7-DF5F-4C78-A0DA-CB2C8F902EA6}"/>
    <cellStyle name="Comma 8 2 2 4 2" xfId="4001" xr:uid="{E7CBDB76-4953-42FA-A030-5FD6D5A05B30}"/>
    <cellStyle name="Comma 8 2 2 4 3" xfId="6124" xr:uid="{195B3F21-8A78-448E-AF93-81AB52566513}"/>
    <cellStyle name="Comma 8 2 2 5" xfId="2210" xr:uid="{1728ECDE-F0D0-411B-8729-6DA2C951F8BD}"/>
    <cellStyle name="Comma 8 2 2 5 2" xfId="4309" xr:uid="{AC6B9352-74EF-40E6-9D74-5F495D3BD8E3}"/>
    <cellStyle name="Comma 8 2 2 5 3" xfId="6473" xr:uid="{62BE926D-CAE1-4722-9F96-043573062A99}"/>
    <cellStyle name="Comma 8 2 2 6" xfId="2520" xr:uid="{86F9C502-BFE1-4FCF-8A62-B0710D36FB22}"/>
    <cellStyle name="Comma 8 2 2 6 2" xfId="4617" xr:uid="{A0E145B9-DD5D-4114-9D79-C1AD685A4286}"/>
    <cellStyle name="Comma 8 2 2 6 3" xfId="6781" xr:uid="{5617DEFC-4E40-451F-9BB7-DAB237739882}"/>
    <cellStyle name="Comma 8 2 2 7" xfId="2745" xr:uid="{9A635CE1-5417-40D1-9E3D-D8FA3013E5E8}"/>
    <cellStyle name="Comma 8 2 2 7 2" xfId="4838" xr:uid="{1D72BAAE-7E28-4C03-B9E2-8FEADF263DFE}"/>
    <cellStyle name="Comma 8 2 2 7 3" xfId="7002" xr:uid="{93F5B369-FE37-47E8-95B4-D7F550E1DD6E}"/>
    <cellStyle name="Comma 8 2 2 8" xfId="2958" xr:uid="{21DCB9C3-7034-4883-8D1F-23131A647BE5}"/>
    <cellStyle name="Comma 8 2 2 8 2" xfId="5043" xr:uid="{AF5CDF4A-AA07-4B78-AD1C-EEE30C9A4C13}"/>
    <cellStyle name="Comma 8 2 2 8 3" xfId="7207" xr:uid="{3692BE89-8959-433F-987D-0726D9E47A23}"/>
    <cellStyle name="Comma 8 2 2 9" xfId="3213" xr:uid="{8BF7940E-FC26-438E-855E-176BD505B7AB}"/>
    <cellStyle name="Comma 8 2 3" xfId="962" xr:uid="{BBCD81CA-20E4-4CB0-A8B7-ED621FBCDB69}"/>
    <cellStyle name="Comma 8 2 3 10" xfId="6195" xr:uid="{92E205C1-6EB9-4074-A101-17DD8AC1BEB3}"/>
    <cellStyle name="Comma 8 2 3 2" xfId="1280" xr:uid="{D29A3081-AA7B-47E1-9DCB-55FF999E746C}"/>
    <cellStyle name="Comma 8 2 3 2 2" xfId="3653" xr:uid="{EF54BAC3-6CA1-4AC5-BA41-C677D38CED29}"/>
    <cellStyle name="Comma 8 2 3 2 3" xfId="5765" xr:uid="{FD54D327-52F6-4E58-8EC3-9184DA7111DC}"/>
    <cellStyle name="Comma 8 2 3 3" xfId="1595" xr:uid="{2897E87D-BCD3-45B8-8B8F-52E450C43D59}"/>
    <cellStyle name="Comma 8 2 3 3 2" xfId="3897" xr:uid="{FAE48B91-0688-480E-B3FA-0F22EA53B5E3}"/>
    <cellStyle name="Comma 8 2 3 3 3" xfId="6020" xr:uid="{95D39F5D-7167-477D-9ADA-015E5ADBF229}"/>
    <cellStyle name="Comma 8 2 3 4" xfId="2106" xr:uid="{21371F2C-9935-4795-8D84-2F53E66E4C55}"/>
    <cellStyle name="Comma 8 2 3 4 2" xfId="4205" xr:uid="{DECFF544-8596-47AE-9B27-C65E8A5B1296}"/>
    <cellStyle name="Comma 8 2 3 4 3" xfId="6369" xr:uid="{F1A63865-5D02-4F8F-BCC9-D846891F3EB6}"/>
    <cellStyle name="Comma 8 2 3 5" xfId="2416" xr:uid="{C1D71025-D697-44DA-B306-28BB72A5D89E}"/>
    <cellStyle name="Comma 8 2 3 5 2" xfId="4513" xr:uid="{8B616403-3E0E-4B26-82BC-22E61E68BDF3}"/>
    <cellStyle name="Comma 8 2 3 5 3" xfId="6677" xr:uid="{7ACE318E-BD4D-407E-8263-22B2917A04D3}"/>
    <cellStyle name="Comma 8 2 3 6" xfId="2678" xr:uid="{3A97CD17-C6EB-4EAD-9B2A-5574C6C42B63}"/>
    <cellStyle name="Comma 8 2 3 6 2" xfId="4771" xr:uid="{654DB9BC-8DAF-4662-A990-A2508CCEBC64}"/>
    <cellStyle name="Comma 8 2 3 6 3" xfId="6935" xr:uid="{23390D10-7F47-4339-AEC6-1B7F8C9FAE82}"/>
    <cellStyle name="Comma 8 2 3 7" xfId="2891" xr:uid="{9BEDC418-8862-4680-B069-B7271C361AD1}"/>
    <cellStyle name="Comma 8 2 3 7 2" xfId="4976" xr:uid="{9A23100A-07BD-41F3-A1B8-EA742E62542D}"/>
    <cellStyle name="Comma 8 2 3 7 3" xfId="7140" xr:uid="{912F1071-B967-4009-8632-FF72409C0F79}"/>
    <cellStyle name="Comma 8 2 3 8" xfId="3402" xr:uid="{0D676BDA-A289-4506-8C82-F3AA27540574}"/>
    <cellStyle name="Comma 8 2 3 9" xfId="5505" xr:uid="{C94EB825-961B-46DA-AA92-82F64D122901}"/>
    <cellStyle name="Comma 8 2 4" xfId="877" xr:uid="{B10612F5-0707-4038-8F1A-3F06AB3D874C}"/>
    <cellStyle name="Comma 8 2 4 2" xfId="3325" xr:uid="{24EA46CB-A48A-4B28-A910-2734DC01EA4C}"/>
    <cellStyle name="Comma 8 2 4 3" xfId="5425" xr:uid="{C225DEC1-1832-4C96-BB4E-26EAE909844B}"/>
    <cellStyle name="Comma 8 2 5" xfId="1203" xr:uid="{580D7F7C-921B-4DF4-A2FE-99227F2D8FCF}"/>
    <cellStyle name="Comma 8 2 5 2" xfId="3591" xr:uid="{CD86F3BE-760F-43AD-BC92-52A742543F30}"/>
    <cellStyle name="Comma 8 2 5 3" xfId="5699" xr:uid="{10C93347-7C1A-4AF7-8BCE-FABB1E4145A2}"/>
    <cellStyle name="Comma 8 2 6" xfId="1516" xr:uid="{59289BBA-357B-47B6-8777-A9EBD4E6A90B}"/>
    <cellStyle name="Comma 8 2 6 2" xfId="3820" xr:uid="{4C8C1D59-9CA3-45D2-A0F9-612839244626}"/>
    <cellStyle name="Comma 8 2 6 3" xfId="5943" xr:uid="{8E342227-8742-4F0C-9849-F8E953DC9D04}"/>
    <cellStyle name="Comma 8 2 7" xfId="2029" xr:uid="{362923C7-29DF-4F7F-A44E-94C74A21F32C}"/>
    <cellStyle name="Comma 8 2 7 2" xfId="4128" xr:uid="{B6A96879-86C3-4DC6-8550-249B208E0738}"/>
    <cellStyle name="Comma 8 2 7 3" xfId="6292" xr:uid="{45B94FE9-68BF-4BD5-B047-DB4E0958E67D}"/>
    <cellStyle name="Comma 8 2 8" xfId="2339" xr:uid="{73B38379-AFA8-4029-B1D3-8CFB61CFD903}"/>
    <cellStyle name="Comma 8 2 8 2" xfId="4436" xr:uid="{69F61C02-D3AF-421E-B3C7-D12BDFA34A09}"/>
    <cellStyle name="Comma 8 2 8 3" xfId="6600" xr:uid="{69D111A5-5A5D-43E9-9A86-2BB8A5B0880F}"/>
    <cellStyle name="Comma 8 2 9" xfId="2616" xr:uid="{737F6F67-D07E-4FB9-B1CC-642862266366}"/>
    <cellStyle name="Comma 8 2 9 2" xfId="4709" xr:uid="{C542691C-B791-4851-A748-D70A1B3D7BEF}"/>
    <cellStyle name="Comma 8 2 9 3" xfId="6873" xr:uid="{C7296617-A9E5-4787-82EE-AEA7B726BADD}"/>
    <cellStyle name="Comma 8 3" xfId="694" xr:uid="{182F8890-BCF2-42FA-8A9A-BE4F20996157}"/>
    <cellStyle name="Comma 8 3 10" xfId="5258" xr:uid="{C76D7DBA-9E17-4A05-BF51-2605EA1FD7FA}"/>
    <cellStyle name="Comma 8 3 11" xfId="6178" xr:uid="{106A5902-C327-4637-89D5-6C88E23BA35C}"/>
    <cellStyle name="Comma 8 3 2" xfId="1012" xr:uid="{F2D18FE0-31DC-4888-A4E7-4AE72D1F7EC5}"/>
    <cellStyle name="Comma 8 3 2 2" xfId="3452" xr:uid="{55B5899B-0BD5-4665-8BA4-E24C477C0210}"/>
    <cellStyle name="Comma 8 3 2 3" xfId="5555" xr:uid="{D9260576-605B-4AFE-A740-58410594C83D}"/>
    <cellStyle name="Comma 8 3 3" xfId="1330" xr:uid="{CA532AB9-4AB7-4ED4-8C98-6FD701CFFCC8}"/>
    <cellStyle name="Comma 8 3 3 2" xfId="3690" xr:uid="{99995DF6-4302-4BE3-A54D-1B8180FA9BCB}"/>
    <cellStyle name="Comma 8 3 3 3" xfId="5803" xr:uid="{CA59C8A9-80D9-4545-B0E5-ACAAE2A70B56}"/>
    <cellStyle name="Comma 8 3 4" xfId="1645" xr:uid="{76D9548A-340D-47ED-9456-BBB362730849}"/>
    <cellStyle name="Comma 8 3 4 2" xfId="3947" xr:uid="{F9EAD507-42C7-443B-9B13-580ED9BDAE19}"/>
    <cellStyle name="Comma 8 3 4 3" xfId="6070" xr:uid="{C11A5298-CC48-4162-BA20-E43FFAF6B661}"/>
    <cellStyle name="Comma 8 3 5" xfId="2156" xr:uid="{5C269F62-741C-4AA3-8558-611FFADC854F}"/>
    <cellStyle name="Comma 8 3 5 2" xfId="4255" xr:uid="{52767074-00AF-403B-B60D-DF7B84F5516B}"/>
    <cellStyle name="Comma 8 3 5 3" xfId="6419" xr:uid="{D2D82AEE-54D3-4C9D-969B-99750C50694B}"/>
    <cellStyle name="Comma 8 3 6" xfId="2466" xr:uid="{3DC5EBEF-2DB0-4D9A-AA97-78CE7FEF58F2}"/>
    <cellStyle name="Comma 8 3 6 2" xfId="4563" xr:uid="{A23DC8AA-FB50-45F2-9CEC-337A168DC9DB}"/>
    <cellStyle name="Comma 8 3 6 3" xfId="6727" xr:uid="{C0D5632D-445F-4763-8890-C5F871D4CEA2}"/>
    <cellStyle name="Comma 8 3 7" xfId="2715" xr:uid="{01D4D92D-5C67-42E1-AF22-4EC04DC383F8}"/>
    <cellStyle name="Comma 8 3 7 2" xfId="4808" xr:uid="{7E6DD23A-444E-4797-BF42-9D4B8FE07F51}"/>
    <cellStyle name="Comma 8 3 7 3" xfId="6972" xr:uid="{5C46B51C-6925-4C1F-AA44-13ACA4D83038}"/>
    <cellStyle name="Comma 8 3 8" xfId="2928" xr:uid="{A1A47B8D-2300-4CDE-9AD4-46C8D771DE19}"/>
    <cellStyle name="Comma 8 3 8 2" xfId="5013" xr:uid="{45E80E8B-ED00-46ED-BDAC-8D49403D7962}"/>
    <cellStyle name="Comma 8 3 8 3" xfId="7177" xr:uid="{8E291F7B-A927-42AC-8F31-63E6A5205217}"/>
    <cellStyle name="Comma 8 3 9" xfId="3159" xr:uid="{F420EF95-DF23-4CF0-9EF3-2074BB97BA5E}"/>
    <cellStyle name="Comma 8 4" xfId="930" xr:uid="{580C7B35-344B-4E86-AFB7-B21195DF88A9}"/>
    <cellStyle name="Comma 8 4 10" xfId="6169" xr:uid="{FF39FDB7-638D-4A0B-8672-131681318CCA}"/>
    <cellStyle name="Comma 8 4 2" xfId="1248" xr:uid="{653C55CC-148F-4769-8936-AE9C521EBB46}"/>
    <cellStyle name="Comma 8 4 2 2" xfId="3621" xr:uid="{A7751F51-8D3C-438B-90D9-811F995B0853}"/>
    <cellStyle name="Comma 8 4 2 3" xfId="5733" xr:uid="{5D1342BD-2049-421E-89C5-BD6CAAD1167C}"/>
    <cellStyle name="Comma 8 4 3" xfId="1563" xr:uid="{890A1153-26CB-402E-A993-B0F7E1017BCD}"/>
    <cellStyle name="Comma 8 4 3 2" xfId="3865" xr:uid="{91CC42BC-6ABF-4B0E-B0CE-0B02998D3CB6}"/>
    <cellStyle name="Comma 8 4 3 3" xfId="5988" xr:uid="{FC71E505-1E46-4D6F-B089-6F435393A225}"/>
    <cellStyle name="Comma 8 4 4" xfId="2074" xr:uid="{2123D76C-CCD7-4AFC-A2C3-F36392F1C4F7}"/>
    <cellStyle name="Comma 8 4 4 2" xfId="4173" xr:uid="{E0AB2D54-3923-4CDF-A5D5-1E0E4751CF22}"/>
    <cellStyle name="Comma 8 4 4 3" xfId="6337" xr:uid="{13DE2AF0-61F2-4BA9-A11E-E8D78E2ACBCB}"/>
    <cellStyle name="Comma 8 4 5" xfId="2384" xr:uid="{D4386192-517D-4DB4-BF08-88720F860E8A}"/>
    <cellStyle name="Comma 8 4 5 2" xfId="4481" xr:uid="{65DF4343-12D7-4982-8DAB-3905644008E4}"/>
    <cellStyle name="Comma 8 4 5 3" xfId="6645" xr:uid="{C86708FB-0DE2-43A8-BDE8-7CF980E6EE3B}"/>
    <cellStyle name="Comma 8 4 6" xfId="2646" xr:uid="{2FCA1C2B-BA41-4CD9-89DD-88FDB0FE533D}"/>
    <cellStyle name="Comma 8 4 6 2" xfId="4739" xr:uid="{AE4EC72A-CE87-4888-9FDE-8BDA3712E557}"/>
    <cellStyle name="Comma 8 4 6 3" xfId="6903" xr:uid="{AC68B43A-F214-41C3-BDFB-4F5AC25F1C12}"/>
    <cellStyle name="Comma 8 4 7" xfId="2859" xr:uid="{6DF13315-4A2E-45A7-ACA9-7DE00CF3BA6B}"/>
    <cellStyle name="Comma 8 4 7 2" xfId="4944" xr:uid="{D2690680-E297-4EED-B1BC-1F558B00221C}"/>
    <cellStyle name="Comma 8 4 7 3" xfId="7108" xr:uid="{676CD1C0-481B-43EC-B2FF-4ABC5D8B6198}"/>
    <cellStyle name="Comma 8 4 8" xfId="3370" xr:uid="{89BCE2CA-637C-4E30-BE69-03ABACA67420}"/>
    <cellStyle name="Comma 8 4 9" xfId="5473" xr:uid="{D37B8408-3300-46EE-92C7-CB4A6CB12FEB}"/>
    <cellStyle name="Comma 8 5" xfId="823" xr:uid="{651C495A-76ED-478F-BD79-246F02F44202}"/>
    <cellStyle name="Comma 8 5 2" xfId="3271" xr:uid="{CB5839B4-B55B-4FA5-B6E0-4C853BE165B9}"/>
    <cellStyle name="Comma 8 5 3" xfId="5371" xr:uid="{1BECFEE0-CF46-4103-BFDC-F74598E63A58}"/>
    <cellStyle name="Comma 8 6" xfId="1147" xr:uid="{A3384719-8CA6-4CDD-9722-0B9F77DDA5B0}"/>
    <cellStyle name="Comma 8 6 2" xfId="3561" xr:uid="{31C3405C-5AFD-4486-92E5-E60EE07C630A}"/>
    <cellStyle name="Comma 8 6 3" xfId="5664" xr:uid="{25A60A15-2810-4F0C-8987-BC642F13AF88}"/>
    <cellStyle name="Comma 8 7" xfId="1460" xr:uid="{F753BDD2-179E-4447-97C7-94DC921C4622}"/>
    <cellStyle name="Comma 8 7 2" xfId="3766" xr:uid="{6D9161BF-6910-4258-91AC-2CFE5B0012E6}"/>
    <cellStyle name="Comma 8 7 3" xfId="5889" xr:uid="{3B91EFE9-3A43-46DA-8FE2-D938E4D9C910}"/>
    <cellStyle name="Comma 8 8" xfId="1975" xr:uid="{5F74101F-21A0-4798-92BB-28956F6CF24D}"/>
    <cellStyle name="Comma 8 8 2" xfId="4074" xr:uid="{4337CAF1-0F84-4F9A-99EF-8CF0BCBECA1A}"/>
    <cellStyle name="Comma 8 8 3" xfId="6238" xr:uid="{3208CE42-0B7A-4B35-9151-5D18FA85212A}"/>
    <cellStyle name="Comma 8 9" xfId="2285" xr:uid="{E274A36C-9847-4AE4-B7A0-8CBF0C1E4EF8}"/>
    <cellStyle name="Comma 8 9 2" xfId="4382" xr:uid="{A0F68029-9B5F-434C-8DDE-4685AFC2E875}"/>
    <cellStyle name="Comma 8 9 3" xfId="6546" xr:uid="{D2BD5FCD-B3CD-4210-88EF-AF79776C1A0C}"/>
    <cellStyle name="Comma 9" xfId="394" xr:uid="{90161D66-6879-4607-A95A-73D3D5123E19}"/>
    <cellStyle name="Comma 9 10" xfId="5117" xr:uid="{AE0E41D6-8B1A-4F13-A8AB-C06A3B602830}"/>
    <cellStyle name="Comma 9 2" xfId="607" xr:uid="{F8958822-B2A3-49D6-A25F-FCFD8AFF19B4}"/>
    <cellStyle name="Comma 9 2 2" xfId="756" xr:uid="{012406BB-AC80-47CC-8F83-1A9AFC3475DF}"/>
    <cellStyle name="Comma 9 2 2 2" xfId="1068" xr:uid="{059BF534-DC75-4320-8D10-D96B0D8115FB}"/>
    <cellStyle name="Comma 9 2 2 2 2" xfId="3508" xr:uid="{0F5A9F04-0583-47CD-9A14-251C663C53D3}"/>
    <cellStyle name="Comma 9 2 2 2 3" xfId="5611" xr:uid="{290A9E3C-0536-43A6-9DFB-E1C532882F60}"/>
    <cellStyle name="Comma 9 2 2 3" xfId="1386" xr:uid="{7B3AC4CC-5C9A-4F57-B49A-FE7082770473}"/>
    <cellStyle name="Comma 9 2 2 4" xfId="1701" xr:uid="{C8AF6EEE-2499-4F79-8C8B-4EAFDD4251DD}"/>
    <cellStyle name="Comma 9 2 2 4 2" xfId="4003" xr:uid="{927FB35F-CD12-4802-BCE2-CA72F85F1A6A}"/>
    <cellStyle name="Comma 9 2 2 4 3" xfId="6126" xr:uid="{5BC5768E-2877-4CAD-9C8B-E9AA3764CAA0}"/>
    <cellStyle name="Comma 9 2 2 5" xfId="2212" xr:uid="{349F084D-199D-481D-A1D1-099256FDC501}"/>
    <cellStyle name="Comma 9 2 2 5 2" xfId="4311" xr:uid="{5A0B6E7B-543E-4975-BAFE-44F98BF6AF0C}"/>
    <cellStyle name="Comma 9 2 2 5 3" xfId="6475" xr:uid="{48327FE5-07EA-4BB9-92D3-E9ABE81D5CE2}"/>
    <cellStyle name="Comma 9 2 2 6" xfId="2522" xr:uid="{3A74235C-CF19-4B58-977D-5FF0711B2D16}"/>
    <cellStyle name="Comma 9 2 2 6 2" xfId="4619" xr:uid="{C4072B22-043A-4BA7-9B69-A52980B1A760}"/>
    <cellStyle name="Comma 9 2 2 6 3" xfId="6783" xr:uid="{2C46D4E9-C0AE-442E-9490-5C33C12A0F54}"/>
    <cellStyle name="Comma 9 2 2 7" xfId="3215" xr:uid="{4F2E10E0-5735-4F33-A0C6-C50B39A9FFFE}"/>
    <cellStyle name="Comma 9 2 2 8" xfId="5315" xr:uid="{7645E981-BD21-48E1-92CB-E8EBF511605B}"/>
    <cellStyle name="Comma 9 2 3" xfId="879" xr:uid="{32303719-0471-428F-9D41-1F58C29B2786}"/>
    <cellStyle name="Comma 9 2 3 2" xfId="3327" xr:uid="{7CFB3730-7327-4C76-B908-ADAA6DCD3124}"/>
    <cellStyle name="Comma 9 2 3 3" xfId="5427" xr:uid="{46F20041-1182-46A6-A825-9DB7CC64D2C9}"/>
    <cellStyle name="Comma 9 2 4" xfId="1205" xr:uid="{8FF60092-2188-4DDA-8A47-D92D620923D3}"/>
    <cellStyle name="Comma 9 2 5" xfId="1518" xr:uid="{2DE730FA-2D71-40F6-89DE-6C86D0857FCF}"/>
    <cellStyle name="Comma 9 2 5 2" xfId="3822" xr:uid="{1CC9B4F2-A049-4E3A-8797-F915BABEDB9A}"/>
    <cellStyle name="Comma 9 2 5 3" xfId="5945" xr:uid="{F0ACF847-106F-4861-A381-08AC032D81A3}"/>
    <cellStyle name="Comma 9 2 6" xfId="2031" xr:uid="{E610B56D-2188-4459-BF98-FBF15F0617CE}"/>
    <cellStyle name="Comma 9 2 6 2" xfId="4130" xr:uid="{F16AA653-3333-4EED-BB23-BA103EBF6321}"/>
    <cellStyle name="Comma 9 2 6 3" xfId="6294" xr:uid="{3067E7A4-FF3C-4431-8847-EBDA60B9F743}"/>
    <cellStyle name="Comma 9 2 7" xfId="2341" xr:uid="{83169695-D64B-43D0-AC35-0DA0B3939980}"/>
    <cellStyle name="Comma 9 2 7 2" xfId="4438" xr:uid="{93B08D23-8220-430F-93CA-3451D3E64514}"/>
    <cellStyle name="Comma 9 2 7 3" xfId="6602" xr:uid="{1BDC7223-E43A-4123-A7A4-AC1FA87A6D3B}"/>
    <cellStyle name="Comma 9 2 8" xfId="3093" xr:uid="{E5A9E62D-2196-4D74-8384-EA2556769E49}"/>
    <cellStyle name="Comma 9 2 9" xfId="5190" xr:uid="{55264B6B-C0AC-4393-92B5-DA0DCED13853}"/>
    <cellStyle name="Comma 9 3" xfId="696" xr:uid="{044BEC8D-E4F5-4948-9AA8-805EB2C549DD}"/>
    <cellStyle name="Comma 9 3 2" xfId="1014" xr:uid="{D8175D66-CE40-4857-8DCA-7523B45D4DEA}"/>
    <cellStyle name="Comma 9 3 2 2" xfId="3454" xr:uid="{053E13F3-E822-4E3C-89F6-2DF440F25935}"/>
    <cellStyle name="Comma 9 3 2 3" xfId="5557" xr:uid="{A934B530-5543-4EAD-AE04-610B1E34FCDC}"/>
    <cellStyle name="Comma 9 3 3" xfId="1332" xr:uid="{A650EE48-A794-423D-94CF-0ED01EB4A381}"/>
    <cellStyle name="Comma 9 3 4" xfId="1647" xr:uid="{93C648F2-C05E-4F10-9E0B-F286258AC7BD}"/>
    <cellStyle name="Comma 9 3 4 2" xfId="3949" xr:uid="{83E277DD-2EFD-479B-91D6-6EF5306B9E53}"/>
    <cellStyle name="Comma 9 3 4 3" xfId="6072" xr:uid="{30D9CA33-9009-4690-898D-B62E3CE3E1F9}"/>
    <cellStyle name="Comma 9 3 5" xfId="2158" xr:uid="{E78A20F5-6022-414F-AEFB-A7539A5CB2DA}"/>
    <cellStyle name="Comma 9 3 5 2" xfId="4257" xr:uid="{A9F45734-68D3-4846-B30F-82AFC9674AEF}"/>
    <cellStyle name="Comma 9 3 5 3" xfId="6421" xr:uid="{3AA37EBF-A79C-4482-B346-1CF6AC263F83}"/>
    <cellStyle name="Comma 9 3 6" xfId="2468" xr:uid="{C52B76D6-6BAC-49B2-A81A-7F8941FD034C}"/>
    <cellStyle name="Comma 9 3 6 2" xfId="4565" xr:uid="{014F871D-967D-4F89-8E0E-58478793D16F}"/>
    <cellStyle name="Comma 9 3 6 3" xfId="6729" xr:uid="{EF88267B-9865-4C0C-B4DA-C8D985705AFD}"/>
    <cellStyle name="Comma 9 3 7" xfId="3161" xr:uid="{00FF8543-5920-45C9-B0D1-83554C4519E3}"/>
    <cellStyle name="Comma 9 3 8" xfId="5260" xr:uid="{BD582098-E1FC-4662-9CA4-0713294FC95A}"/>
    <cellStyle name="Comma 9 4" xfId="825" xr:uid="{A7FE206A-56A2-42FD-A23D-94FEA60EA7B5}"/>
    <cellStyle name="Comma 9 4 2" xfId="3273" xr:uid="{C5808384-9209-43A3-98D9-63F6778F90EB}"/>
    <cellStyle name="Comma 9 4 3" xfId="5373" xr:uid="{203E2F31-19B1-4032-877A-0132751168A7}"/>
    <cellStyle name="Comma 9 5" xfId="1149" xr:uid="{8E625B8D-46DB-4FD6-883D-056BE09A4F1C}"/>
    <cellStyle name="Comma 9 6" xfId="1462" xr:uid="{53788AAA-3086-4E08-B6A1-CF9BFA440142}"/>
    <cellStyle name="Comma 9 6 2" xfId="3768" xr:uid="{A9541476-93FB-4D37-B186-A00C1D78B86E}"/>
    <cellStyle name="Comma 9 6 3" xfId="5891" xr:uid="{6D457F3C-5899-4E1F-BCDF-885454AD10CF}"/>
    <cellStyle name="Comma 9 7" xfId="1977" xr:uid="{B44ECADF-B086-4DDF-9413-3D32D36503BA}"/>
    <cellStyle name="Comma 9 7 2" xfId="4076" xr:uid="{BDE41E2E-787D-4B63-8F6F-4403B4597769}"/>
    <cellStyle name="Comma 9 7 3" xfId="6240" xr:uid="{655A972F-EF4D-4C91-B03D-FBE82941C703}"/>
    <cellStyle name="Comma 9 8" xfId="2287" xr:uid="{66AB7202-4D31-4721-8E8E-C17E695D7970}"/>
    <cellStyle name="Comma 9 8 2" xfId="4384" xr:uid="{C1A03955-F7C7-4B4F-9ED8-CEBED7D93E13}"/>
    <cellStyle name="Comma 9 8 3" xfId="6548" xr:uid="{6749A7C2-4999-41B1-85A4-091E40B7C2E4}"/>
    <cellStyle name="Comma 9 9" xfId="3037" xr:uid="{C235DDEF-150C-4F8B-A752-CB4C730BF4CF}"/>
    <cellStyle name="Emphasis 1" xfId="36" xr:uid="{5BDFB7A6-F8B9-4ED7-9EC5-8C4BDC26E080}"/>
    <cellStyle name="Emphasis 2" xfId="37" xr:uid="{36E6E6B4-E306-41D5-A24E-7C87331D5A36}"/>
    <cellStyle name="Emphasis 3" xfId="38" xr:uid="{19DC1C63-BBE8-4B07-A1FB-943D32A690E4}"/>
    <cellStyle name="Explanatory Text 2" xfId="208" xr:uid="{6CC5A033-CFA5-4EF0-BB31-5C7B475CF1ED}"/>
    <cellStyle name="Good 2" xfId="40" xr:uid="{402B5CEA-BEDE-431A-B07D-2E2FFE5D65EF}"/>
    <cellStyle name="Good 3" xfId="209" xr:uid="{D163BB65-D4B9-49D2-A944-665B70ABCD38}"/>
    <cellStyle name="Good 4" xfId="3004" xr:uid="{ACAEEFE4-91AD-416C-9A92-F62F6E8B4100}"/>
    <cellStyle name="Good 5" xfId="179" xr:uid="{A5608885-CA2B-42EF-8D2C-39E6FC3EDA0E}"/>
    <cellStyle name="Good 6" xfId="39" xr:uid="{25BA79E0-C927-4096-BFED-61D1775ED8D7}"/>
    <cellStyle name="Grey" xfId="210" xr:uid="{09C0F1E4-642D-4BF5-8BB5-6C0CE6D13A21}"/>
    <cellStyle name="Header - Style1" xfId="211" xr:uid="{D3A6C6E8-5AD5-4B67-850F-E9688E9BD633}"/>
    <cellStyle name="Heading" xfId="212" xr:uid="{416C514E-8674-4F7D-B9A6-39CE9138393C}"/>
    <cellStyle name="Heading 1 2" xfId="137" xr:uid="{F62CADCC-6A5B-410C-A8FF-E4C78A7C8964}"/>
    <cellStyle name="Heading 1 3" xfId="3005" xr:uid="{51B54984-854B-452F-B897-6F56C3AB8AC8}"/>
    <cellStyle name="Heading 1 4" xfId="180" xr:uid="{94034132-3352-4AE0-A6A6-1AC1A1726B7F}"/>
    <cellStyle name="Heading 1 5" xfId="41" xr:uid="{81C5D16F-EAB2-49B8-A33B-6ED39A126056}"/>
    <cellStyle name="Heading 2 2" xfId="138" xr:uid="{DD51CA9F-D51B-4D19-90E5-FE31A48977FF}"/>
    <cellStyle name="Heading 2 2 2" xfId="435" xr:uid="{01BDF5CF-95D2-42FA-B63E-7B69A3844727}"/>
    <cellStyle name="Heading 2 2 3" xfId="213" xr:uid="{C4880B27-B054-49D8-B609-21363F8BC4CA}"/>
    <cellStyle name="Heading 2 3" xfId="482" xr:uid="{08D9B6BC-04D6-42FF-B407-7131C6A92173}"/>
    <cellStyle name="Heading 2 4" xfId="3006" xr:uid="{40422C02-D9BC-4849-BF4A-F51AD6CA7484}"/>
    <cellStyle name="Heading 2 5" xfId="181" xr:uid="{49702893-21A3-42C2-8F8C-5C20266F5C82}"/>
    <cellStyle name="Heading 2 6" xfId="42" xr:uid="{9D0AE298-BED4-47CD-B03C-954672CC9625}"/>
    <cellStyle name="Heading 3 2" xfId="139" xr:uid="{CC260EE3-27ED-4A05-A658-8766EEA5548E}"/>
    <cellStyle name="Heading 3 2 2" xfId="436" xr:uid="{6A606CCB-8252-44A2-8245-482629901BB7}"/>
    <cellStyle name="Heading 3 2 3" xfId="214" xr:uid="{0E524DAA-1CE1-42D2-8420-ED417BD28BD0}"/>
    <cellStyle name="Heading 3 3" xfId="483" xr:uid="{2BF0F2BD-9FAC-488F-9A28-8F9D0784AC03}"/>
    <cellStyle name="Heading 3 4" xfId="3007" xr:uid="{114D76F0-E011-493D-82D9-8CEE0244135B}"/>
    <cellStyle name="Heading 3 5" xfId="182" xr:uid="{5BE0ACDE-C9D9-4CB8-9B41-9D68F8D6FA6C}"/>
    <cellStyle name="Heading 3 6" xfId="43" xr:uid="{BF18F52A-D197-47BD-A25A-334BD693CB16}"/>
    <cellStyle name="Heading 4 2" xfId="140" xr:uid="{FB29D24F-6B92-4142-BC96-76C8D74B285E}"/>
    <cellStyle name="Heading 4 3" xfId="3008" xr:uid="{5D64E1EE-BE5F-47B2-B970-AE8EF7AF6CFE}"/>
    <cellStyle name="Heading 4 4" xfId="183" xr:uid="{CE1DEB11-A7C7-47A0-B878-02AF9BC10897}"/>
    <cellStyle name="Heading 4 5" xfId="44" xr:uid="{AFD2C849-8678-4701-B09F-F74C5B5655EB}"/>
    <cellStyle name="Hyperlink" xfId="6" builtinId="8"/>
    <cellStyle name="Hyperlink 2" xfId="2" xr:uid="{00000000-0005-0000-0000-000000000000}"/>
    <cellStyle name="Input [yellow]" xfId="216" xr:uid="{FEE6BEC9-407A-441E-B4F7-764DBD96E423}"/>
    <cellStyle name="Input 10" xfId="545" xr:uid="{D56BDA2F-F2C9-42AB-A599-9F09BB6420F1}"/>
    <cellStyle name="Input 11" xfId="466" xr:uid="{9E4D95FB-79E0-4770-9511-25DD04DC7142}"/>
    <cellStyle name="Input 12" xfId="733" xr:uid="{EE407ADE-05A5-4EA3-87F9-8420E2A81B5E}"/>
    <cellStyle name="Input 13" xfId="798" xr:uid="{095D934E-79D6-4156-B248-B7347807E982}"/>
    <cellStyle name="Input 14" xfId="920" xr:uid="{ECDDA3FE-030D-4358-BFA7-A3F70C2B7AD1}"/>
    <cellStyle name="Input 15" xfId="1110" xr:uid="{0C1084D7-B70F-44B1-AD65-05A93CC21758}"/>
    <cellStyle name="Input 16" xfId="1427" xr:uid="{81EF86E0-029D-45F6-AE14-72AE7310AF0E}"/>
    <cellStyle name="Input 17" xfId="1744" xr:uid="{2514A758-82B8-46C1-A735-67626B086AE7}"/>
    <cellStyle name="Input 18" xfId="1752" xr:uid="{B1D4AD75-AF8B-4E99-B827-CE13304D0744}"/>
    <cellStyle name="Input 19" xfId="1761" xr:uid="{46833E3A-47F2-4B74-94CF-4DA015DA2A0F}"/>
    <cellStyle name="Input 2" xfId="141" xr:uid="{4CCA08EF-3D90-426C-B5B9-C100DCD72908}"/>
    <cellStyle name="Input 2 2" xfId="437" xr:uid="{0F17B085-0F00-4FD6-BA42-3B972156C41D}"/>
    <cellStyle name="Input 2 3" xfId="215" xr:uid="{0C4E4BE8-04C5-47AF-82E2-34246B04F052}"/>
    <cellStyle name="Input 20" xfId="1769" xr:uid="{D24A907B-690E-46A4-BAEC-A927CDB3F9A4}"/>
    <cellStyle name="Input 21" xfId="1777" xr:uid="{34829B88-C99B-4FDD-BADD-22CF6B1886CF}"/>
    <cellStyle name="Input 22" xfId="1785" xr:uid="{7372DE6F-95F3-423E-8F3D-928C4262B381}"/>
    <cellStyle name="Input 23" xfId="1795" xr:uid="{42A6E8C7-E3D5-450B-BB9A-9891974E3403}"/>
    <cellStyle name="Input 24" xfId="1792" xr:uid="{58B5E553-70C4-4CED-87F0-82C052171446}"/>
    <cellStyle name="Input 25" xfId="1809" xr:uid="{E555C035-82A4-4A7F-874F-CA993F35BCDD}"/>
    <cellStyle name="Input 26" xfId="1817" xr:uid="{0AE60C89-AD67-4398-B05E-623AD74E0624}"/>
    <cellStyle name="Input 27" xfId="1825" xr:uid="{EA049681-CCCE-493C-9A18-8A893C89A795}"/>
    <cellStyle name="Input 28" xfId="1833" xr:uid="{0D24DFB3-1283-4A3F-973B-C74BFCAEFF3B}"/>
    <cellStyle name="Input 29" xfId="1841" xr:uid="{4B690289-4739-4A1F-9056-305DE35DFA85}"/>
    <cellStyle name="Input 3" xfId="314" xr:uid="{C7BA5AED-1856-4C7D-8B88-68F6C1F255DB}"/>
    <cellStyle name="Input 30" xfId="1851" xr:uid="{AF5D11F8-78D4-4E7E-B4D4-F8E569227844}"/>
    <cellStyle name="Input 31" xfId="1852" xr:uid="{9E26C4AF-5717-48A7-AA47-80199095C390}"/>
    <cellStyle name="Input 32" xfId="1867" xr:uid="{550654A9-5A2E-477C-8E02-23D45425A63D}"/>
    <cellStyle name="Input 33" xfId="1875" xr:uid="{088C797B-7E5E-4FD3-B67D-30DAFBEDE230}"/>
    <cellStyle name="Input 34" xfId="1886" xr:uid="{6B350B70-B94E-4763-8632-46B827AF3672}"/>
    <cellStyle name="Input 35" xfId="1894" xr:uid="{1C8EC911-5058-4183-823C-2D5FDE19C052}"/>
    <cellStyle name="Input 36" xfId="1895" xr:uid="{48AEAE43-8D2A-4DA2-9805-E87C40D16852}"/>
    <cellStyle name="Input 37" xfId="1910" xr:uid="{A2FBF473-0E58-4CD5-B889-7A4B781B65BA}"/>
    <cellStyle name="Input 38" xfId="1918" xr:uid="{DFFAF204-EEA8-4FE8-8632-D5B4237BD08A}"/>
    <cellStyle name="Input 39" xfId="1927" xr:uid="{F75373F3-ACFF-4164-BC3A-AC0C727F35DA}"/>
    <cellStyle name="Input 4" xfId="484" xr:uid="{320E99C5-DB9C-489A-84DC-06D41A8765AA}"/>
    <cellStyle name="Input 40" xfId="1935" xr:uid="{55E256F7-6062-4104-8EAA-ECF86057A1EA}"/>
    <cellStyle name="Input 41" xfId="3009" xr:uid="{6CAE5402-29D5-4801-B0D6-991B3D2D31D7}"/>
    <cellStyle name="Input 42" xfId="184" xr:uid="{8396D497-E2C6-4D3C-86BC-825DFEAA926E}"/>
    <cellStyle name="Input 43" xfId="7301" xr:uid="{15D6193D-A24C-41CF-BB4A-448A0B6320EF}"/>
    <cellStyle name="Input 44" xfId="7304" xr:uid="{2B6F8E33-8C9B-40BB-82CF-554858B091E9}"/>
    <cellStyle name="Input 45" xfId="45" xr:uid="{427F09E1-D93D-4C0A-9C7B-F77FE9E972E4}"/>
    <cellStyle name="Input 46" xfId="7319" xr:uid="{C598DA08-B1E3-4CA5-B900-55434978653A}"/>
    <cellStyle name="Input 47" xfId="7340" xr:uid="{06E4CE6F-A9DF-4D38-881E-14F0F0ACAA2C}"/>
    <cellStyle name="Input 48" xfId="7393" xr:uid="{FC1DFB96-9674-4B8D-91DC-339F4AC2DF2A}"/>
    <cellStyle name="Input 49" xfId="7369" xr:uid="{06C2910D-4D32-46DE-A4AB-CFEEF8ECCB7A}"/>
    <cellStyle name="Input 5" xfId="515" xr:uid="{40C50F4D-8B67-4FD0-98BC-A9C3B899CB5F}"/>
    <cellStyle name="Input 50" xfId="7500" xr:uid="{7F344DCA-4C74-4584-B9E6-F301ED46385B}"/>
    <cellStyle name="Input 51" xfId="7394" xr:uid="{317FA96E-197E-4B89-8C2C-3DED2236E8DC}"/>
    <cellStyle name="Input 52" xfId="7417" xr:uid="{FA741478-0E9E-4EF4-A35E-CE96DE432A44}"/>
    <cellStyle name="Input 53" xfId="7365" xr:uid="{8F4B5340-B2AA-430F-9BC5-762B33F38F9C}"/>
    <cellStyle name="Input 54" xfId="7373" xr:uid="{F645E436-D682-4514-B574-711C83CC961B}"/>
    <cellStyle name="Input 55" xfId="7456" xr:uid="{0D02E034-3BF5-4BD2-8889-600913C97098}"/>
    <cellStyle name="Input 56" xfId="7481" xr:uid="{F8840583-3157-4A30-9E30-46EB68FC30F3}"/>
    <cellStyle name="Input 57" xfId="7411" xr:uid="{77D6ADC9-808B-4F4A-83A0-2CA00ED9EE7B}"/>
    <cellStyle name="Input 58" xfId="7328" xr:uid="{E238E212-4EA1-44DF-9177-E07F8DB6FBA2}"/>
    <cellStyle name="Input 6" xfId="516" xr:uid="{A73A4D68-A171-4301-8BF6-BF542D8218D3}"/>
    <cellStyle name="Input 7" xfId="514" xr:uid="{56EFE8C3-7B4B-4B67-AD8A-2FB455193FD1}"/>
    <cellStyle name="Input 8" xfId="534" xr:uid="{5F223618-9CA3-4FAA-B0A3-09FF15F7F4C8}"/>
    <cellStyle name="Input 9" xfId="544" xr:uid="{096B98CC-4D3B-45CE-BE4E-2BF3AE56654C}"/>
    <cellStyle name="Linked Cell 2" xfId="142" xr:uid="{3B675849-C071-4532-B0F6-D28FAEA6AD62}"/>
    <cellStyle name="Linked Cell 2 2" xfId="438" xr:uid="{7710A42C-C4CA-4AFB-B016-7DE77C4FB849}"/>
    <cellStyle name="Linked Cell 2 3" xfId="217" xr:uid="{90D8160F-FD06-460C-B87D-43D5B15FCF2B}"/>
    <cellStyle name="Linked Cell 3" xfId="485" xr:uid="{551D073E-E974-4E66-B383-A65A753C3D89}"/>
    <cellStyle name="Linked Cell 4" xfId="3010" xr:uid="{7AF4F588-9417-4371-8A8A-D0E12432BED0}"/>
    <cellStyle name="Linked Cell 5" xfId="185" xr:uid="{F7D59979-6FC4-45D3-B456-1950BE8F654F}"/>
    <cellStyle name="Linked Cell 6" xfId="46" xr:uid="{464B1632-F778-4E79-B690-C80C1CB2951A}"/>
    <cellStyle name="Neutral 2" xfId="48" xr:uid="{8F617692-DBE3-4B99-BAF9-A1B1FC934D1C}"/>
    <cellStyle name="Neutral 3" xfId="218" xr:uid="{16671C34-5669-4587-B852-CA36E8881725}"/>
    <cellStyle name="Neutral 4" xfId="3011" xr:uid="{7FC61C40-28EF-472B-B0D7-1ABBDAED2B4B}"/>
    <cellStyle name="Neutral 5" xfId="186" xr:uid="{50345142-6280-4577-A4A3-163B48B1E9FC}"/>
    <cellStyle name="Neutral 6" xfId="47" xr:uid="{BE512DA7-0A22-42B4-8FBE-3B274E4BBD6B}"/>
    <cellStyle name="Normal" xfId="0" builtinId="0"/>
    <cellStyle name="Normal - Style1" xfId="219" xr:uid="{ABBF9BB5-AA06-4F96-862A-C9DBEDA7FE5A}"/>
    <cellStyle name="Normal 10" xfId="299" xr:uid="{BBE786B6-362E-4E24-83C7-4AFF1D92543C}"/>
    <cellStyle name="Normal 10 2" xfId="7492" xr:uid="{3AA77280-6982-4FFB-9FDF-FB25C1BE4187}"/>
    <cellStyle name="Normal 10 2 2" xfId="7465" xr:uid="{CF234558-39D7-4BCB-8BA4-5AC29C074216}"/>
    <cellStyle name="Normal 10 3" xfId="7366" xr:uid="{00A74996-BF8A-4F3B-ABFC-91BA9EF654D4}"/>
    <cellStyle name="Normal 10 4" xfId="7466" xr:uid="{96C589C7-9F84-461B-8FE6-0BB280ACF67A}"/>
    <cellStyle name="Normal 100" xfId="1945" xr:uid="{5473FAD4-7737-4401-BFD1-F51D6EF41FE7}"/>
    <cellStyle name="Normal 100 2" xfId="2257" xr:uid="{0997E1BF-D958-42B6-A952-8F91CBE820D1}"/>
    <cellStyle name="Normal 100 2 2" xfId="4356" xr:uid="{EF367627-4B87-4828-B659-A8F7E81005B8}"/>
    <cellStyle name="Normal 100 2 3" xfId="6520" xr:uid="{8AD2565A-08B0-4BB7-8A9E-77B72A4C6902}"/>
    <cellStyle name="Normal 100 3" xfId="2567" xr:uid="{7B0BF5C0-DDA2-46D1-988F-98263A24A2FD}"/>
    <cellStyle name="Normal 100 3 2" xfId="4664" xr:uid="{4AB6F243-A904-4FBB-8F1E-F594B83ED316}"/>
    <cellStyle name="Normal 100 3 3" xfId="6828" xr:uid="{A401AB76-C8B1-4C0D-9C8A-895F68DEEB49}"/>
    <cellStyle name="Normal 100 4" xfId="2777" xr:uid="{0F7C8917-E21E-4DC3-A39B-A405B421F467}"/>
    <cellStyle name="Normal 100 4 2" xfId="4870" xr:uid="{F79D6149-7813-4074-B954-518DA0A3CC08}"/>
    <cellStyle name="Normal 100 4 3" xfId="7034" xr:uid="{8E3ABF4D-5EC9-41AC-A302-4A2EA3106442}"/>
    <cellStyle name="Normal 100 5" xfId="2990" xr:uid="{0D9CECD5-251F-4159-B2BC-2A2BAE85E5D6}"/>
    <cellStyle name="Normal 100 5 2" xfId="5075" xr:uid="{A8BE816B-8A25-4E40-9500-1072B70643A0}"/>
    <cellStyle name="Normal 100 5 3" xfId="7239" xr:uid="{401432A5-4B3E-4B0F-8EF2-94B86C0D3FB4}"/>
    <cellStyle name="Normal 100 6" xfId="4048" xr:uid="{2113EBA2-67B4-4E3A-A5C3-FA7D3616A948}"/>
    <cellStyle name="Normal 100 7" xfId="6211" xr:uid="{0102A2C2-7D8A-43C1-B512-95E6FB9AE1F7}"/>
    <cellStyle name="Normal 101" xfId="1428" xr:uid="{FC75307C-FB40-416A-86E1-2C83B2224123}"/>
    <cellStyle name="Normal 102" xfId="1446" xr:uid="{1410F834-18D2-4BD9-9A66-C42963660EA9}"/>
    <cellStyle name="Normal 103" xfId="1946" xr:uid="{5003E406-1BB4-4456-B8C3-EBD41E26B2C5}"/>
    <cellStyle name="Normal 104" xfId="1952" xr:uid="{54ECB9C0-2FC4-4355-B2CD-DD2EF4769722}"/>
    <cellStyle name="Normal 105" xfId="2258" xr:uid="{FE371DB4-36A5-4151-8C87-3244799E3274}"/>
    <cellStyle name="Normal 106" xfId="2568" xr:uid="{42586CD0-EB76-4421-BD9F-2A1966B9827F}"/>
    <cellStyle name="Normal 107" xfId="2573" xr:uid="{AC7BAE9D-23E2-4C48-88CB-7559E3A4FA2E}"/>
    <cellStyle name="Normal 108" xfId="2572" xr:uid="{BD82B071-93F8-4EAF-9E70-C2F6984E0390}"/>
    <cellStyle name="Normal 108 2" xfId="4667" xr:uid="{384B90E0-6988-432B-9864-BA95D50D7501}"/>
    <cellStyle name="Normal 108 3" xfId="6831" xr:uid="{8E56183B-127F-4707-9086-1A426C6B1399}"/>
    <cellStyle name="Normal 109" xfId="2778" xr:uid="{CAED58C9-DDBF-4E38-9AB1-40A853D2EF51}"/>
    <cellStyle name="Normal 11" xfId="317" xr:uid="{C7CE791F-A276-4814-8EA9-9FBBC1F689C3}"/>
    <cellStyle name="Normal 11 2" xfId="583" xr:uid="{B8E90593-BD70-4771-B67D-8865FA61995F}"/>
    <cellStyle name="Normal 11 2 2" xfId="7385" xr:uid="{29DDC221-32C6-4C22-9942-8C49956FCB3E}"/>
    <cellStyle name="Normal 11 2 3" xfId="7423" xr:uid="{02B58639-394F-4131-A48F-AA504ADE7534}"/>
    <cellStyle name="Normal 11 3" xfId="7462" xr:uid="{C23BB061-E627-42BD-88DE-6C25B1F7B939}"/>
    <cellStyle name="Normal 11 4" xfId="7428" xr:uid="{C1E7CA66-53E5-4492-ABDC-DFF1B2F13C30}"/>
    <cellStyle name="Normal 110" xfId="2783" xr:uid="{BAC87EC2-B9B8-4C45-B01F-8657638A4238}"/>
    <cellStyle name="Normal 111" xfId="2792" xr:uid="{079F9FBE-53AA-4D9D-ACBC-9D0BC191543C}"/>
    <cellStyle name="Normal 112" xfId="2784" xr:uid="{2F14F929-9334-44D4-A97E-E3ED8C63C413}"/>
    <cellStyle name="Normal 113" xfId="2991" xr:uid="{10D4CB49-B2AC-4B10-A023-32CC3AF02673}"/>
    <cellStyle name="Normal 114" xfId="2994" xr:uid="{382AE82B-74BC-4BB6-BCDD-C2C097C7E075}"/>
    <cellStyle name="Normal 115" xfId="2993" xr:uid="{87EB07B5-86E5-4E33-9623-288A82891202}"/>
    <cellStyle name="Normal 116" xfId="3023" xr:uid="{B05E0CB7-5E9B-4D14-A361-5B56D16B8B71}"/>
    <cellStyle name="Normal 117" xfId="5076" xr:uid="{9EABADD3-65CD-4C81-92AE-37BCC56BF747}"/>
    <cellStyle name="Normal 118" xfId="5147" xr:uid="{F56FC555-6FD7-4391-B7FB-12363E70F949}"/>
    <cellStyle name="Normal 119" xfId="7240" xr:uid="{091A4CDA-9908-48DC-811E-12722D84115B}"/>
    <cellStyle name="Normal 12" xfId="361" xr:uid="{44CB44E3-D86C-4977-BF21-3C91F3EF7ABF}"/>
    <cellStyle name="Normal 12 2" xfId="586" xr:uid="{9F0748B0-AC38-439E-9E8B-C464D7BE0996}"/>
    <cellStyle name="Normal 12 2 2" xfId="7501" xr:uid="{F94C951D-CBF1-44F1-8FF6-D00B887CE08C}"/>
    <cellStyle name="Normal 12 2 3" xfId="7450" xr:uid="{B1ED7D24-FE8B-4D2A-9290-95733633CD1A}"/>
    <cellStyle name="Normal 12 3" xfId="7510" xr:uid="{85A5C974-E0E5-4D30-99E4-92F3BB2C053E}"/>
    <cellStyle name="Normal 12 4" xfId="7445" xr:uid="{1687351E-3EFB-47F7-933B-E3083FAFD0F2}"/>
    <cellStyle name="Normal 120" xfId="7241" xr:uid="{BD9E9850-3F5F-4118-B96A-284C364E5B70}"/>
    <cellStyle name="Normal 121" xfId="7242" xr:uid="{3EA696E2-D592-45E9-8445-B6B0A7A88268}"/>
    <cellStyle name="Normal 122" xfId="7243" xr:uid="{72F267FB-0559-41D2-A71F-6514F50DEE8A}"/>
    <cellStyle name="Normal 123" xfId="7244" xr:uid="{6F981EE9-65BF-4936-9C74-A21BA8734954}"/>
    <cellStyle name="Normal 124" xfId="7245" xr:uid="{0BA3EB80-4C53-4908-B205-2689395306FA}"/>
    <cellStyle name="Normal 125" xfId="7246" xr:uid="{155BBD40-457E-43AB-91A0-D98609441596}"/>
    <cellStyle name="Normal 126" xfId="7247" xr:uid="{5EB968F1-0537-41FC-B764-2A56A6AA1D24}"/>
    <cellStyle name="Normal 127" xfId="7248" xr:uid="{F379687D-72CE-4874-87BF-942CB5D35832}"/>
    <cellStyle name="Normal 128" xfId="7249" xr:uid="{54915817-3394-4F5A-BE66-1B483293CEC5}"/>
    <cellStyle name="Normal 129" xfId="7250" xr:uid="{6CEFD91A-AB0A-4FF3-8B59-98CBA5C8B34A}"/>
    <cellStyle name="Normal 13" xfId="362" xr:uid="{D5C7AFB2-298F-491F-A95A-CB0A5D409774}"/>
    <cellStyle name="Normal 13 2" xfId="587" xr:uid="{47BCF804-DBE0-4DD5-8A89-883DD754FEB3}"/>
    <cellStyle name="Normal 13 2 2" xfId="7348" xr:uid="{EBCBF14D-C0DE-4FBC-A3FE-B969A743D10D}"/>
    <cellStyle name="Normal 13 2 3" xfId="7511" xr:uid="{0D8B9311-BBA9-4E29-8B6A-F728B73929BF}"/>
    <cellStyle name="Normal 13 3" xfId="7440" xr:uid="{B028494E-D515-4D77-916C-4C14C089B128}"/>
    <cellStyle name="Normal 13 4" xfId="7454" xr:uid="{C1C45B34-48D4-4877-8B64-67DCD45C43F9}"/>
    <cellStyle name="Normal 130" xfId="7251" xr:uid="{97CBADE6-6673-4A22-86B5-777452154CEB}"/>
    <cellStyle name="Normal 131" xfId="7252" xr:uid="{BFADE43B-B808-42B6-AE71-9FE5F6E412E4}"/>
    <cellStyle name="Normal 132" xfId="7253" xr:uid="{75C253EE-3F8A-499D-B1C6-EF10D9BE0888}"/>
    <cellStyle name="Normal 133" xfId="7254" xr:uid="{3E48D1E9-9F4E-47CD-BB93-7E4A026A2986}"/>
    <cellStyle name="Normal 134" xfId="7255" xr:uid="{12311D1B-0625-419C-B431-BBEFB7A2155C}"/>
    <cellStyle name="Normal 135" xfId="7256" xr:uid="{E10A116D-7D43-44FE-B75A-3FC54E75399C}"/>
    <cellStyle name="Normal 136" xfId="7257" xr:uid="{B0221019-2C68-47AF-8DC6-44A6B7A330CD}"/>
    <cellStyle name="Normal 137" xfId="7258" xr:uid="{A246A44E-1597-433A-AE70-6BC70370A22D}"/>
    <cellStyle name="Normal 138" xfId="7259" xr:uid="{77365ECA-555A-4509-A8D0-5D0C8B378C6E}"/>
    <cellStyle name="Normal 139" xfId="7260" xr:uid="{BCFE4526-EE68-4C77-A301-07093027C4D5}"/>
    <cellStyle name="Normal 14" xfId="363" xr:uid="{E9C1E7A6-B3CE-4207-BD3F-028FC5A1107B}"/>
    <cellStyle name="Normal 14 2" xfId="588" xr:uid="{69CB1F6F-8A19-4505-9E1E-48BAE51E9D07}"/>
    <cellStyle name="Normal 14 2 2" xfId="7473" xr:uid="{15466C5C-D481-4F66-8C38-C3720B57A63D}"/>
    <cellStyle name="Normal 14 2 3" xfId="7396" xr:uid="{4D5B6B8A-71E7-4465-B4F3-01AF2CF5CBEC}"/>
    <cellStyle name="Normal 14 3" xfId="7402" xr:uid="{D3E751FF-457A-4FB3-922B-6D8069DEF561}"/>
    <cellStyle name="Normal 14 4" xfId="7494" xr:uid="{C6028E24-D8A9-4626-AC29-FA5C557F05B0}"/>
    <cellStyle name="Normal 140" xfId="7261" xr:uid="{8D898062-C22D-42D7-9D12-8D68BC42A373}"/>
    <cellStyle name="Normal 141" xfId="7262" xr:uid="{F2522183-2CDB-4295-B24F-38716287E55B}"/>
    <cellStyle name="Normal 142" xfId="7263" xr:uid="{BCCC9814-839B-48E8-853B-39B6E5154BBF}"/>
    <cellStyle name="Normal 143" xfId="7264" xr:uid="{7BD43180-859C-4DAA-ABE9-27D7D30CC5B8}"/>
    <cellStyle name="Normal 144" xfId="7265" xr:uid="{E2448848-7CB8-404F-951E-4740D53AD2B4}"/>
    <cellStyle name="Normal 145" xfId="7266" xr:uid="{AE238ECD-41AB-469C-A2F0-77C30075AE42}"/>
    <cellStyle name="Normal 146" xfId="7267" xr:uid="{6AE9F831-51EA-4B79-B8B5-B0747496FD42}"/>
    <cellStyle name="Normal 147" xfId="7268" xr:uid="{4700E3E3-F589-4337-8D2D-A2659AC53900}"/>
    <cellStyle name="Normal 148" xfId="7269" xr:uid="{7FC0E641-7E54-4DED-9E2D-ECB1098BCCED}"/>
    <cellStyle name="Normal 149" xfId="7270" xr:uid="{3C2EFAB4-24A1-4EA2-87B9-51B2F43B58DF}"/>
    <cellStyle name="Normal 15" xfId="364" xr:uid="{A05E21FA-5C5D-4272-80BA-06924EF3F053}"/>
    <cellStyle name="Normal 15 2" xfId="589" xr:uid="{E5EFF8F0-CDF0-4009-8891-4E1E340365C8}"/>
    <cellStyle name="Normal 15 2 2" xfId="7350" xr:uid="{6E343C58-1B7A-48A9-9C14-77F2B895C964}"/>
    <cellStyle name="Normal 15 2 3" xfId="7370" xr:uid="{B63F7A46-4896-4150-BA00-A5A829B608EB}"/>
    <cellStyle name="Normal 15 3" xfId="7382" xr:uid="{C54512FC-4379-4603-9D96-C56BAC9998C1}"/>
    <cellStyle name="Normal 15 4" xfId="7364" xr:uid="{BF71741C-646C-4D88-8037-4F5065602778}"/>
    <cellStyle name="Normal 150" xfId="7271" xr:uid="{30345983-6567-462D-A4A2-88E73B363A6D}"/>
    <cellStyle name="Normal 151" xfId="7272" xr:uid="{D5A03256-5BE4-4E41-A55E-67B7CBC6DACF}"/>
    <cellStyle name="Normal 152" xfId="7273" xr:uid="{39D319B3-6A71-4EBA-A619-EC27FF16EBBB}"/>
    <cellStyle name="Normal 153" xfId="7274" xr:uid="{32F198DD-3D6E-46D5-95A5-E49BF310A327}"/>
    <cellStyle name="Normal 154" xfId="7275" xr:uid="{C57E68DD-BD15-4A59-A50A-C32E9F01E5BA}"/>
    <cellStyle name="Normal 155" xfId="7276" xr:uid="{49FB8422-C5D6-450C-A3C8-659D085F0D1F}"/>
    <cellStyle name="Normal 156" xfId="7278" xr:uid="{A57EF5B8-8D6F-4B13-8EE2-7FC8EFD2454D}"/>
    <cellStyle name="Normal 157" xfId="7282" xr:uid="{497EDF0D-C58C-4860-9600-FDE2109F23D0}"/>
    <cellStyle name="Normal 158" xfId="7287" xr:uid="{E1D597C4-F7E7-4D24-B751-69DBA64DC547}"/>
    <cellStyle name="Normal 159" xfId="7283" xr:uid="{6725FA00-CBC6-4814-BCC4-CD3FCDC183B8}"/>
    <cellStyle name="Normal 16" xfId="365" xr:uid="{7D3CD7A3-9ED7-4477-9F28-BA2407471118}"/>
    <cellStyle name="Normal 16 2" xfId="590" xr:uid="{12ADB6B6-98BE-4F7F-BA5B-83A6D5C2D36A}"/>
    <cellStyle name="Normal 16 2 2" xfId="7490" xr:uid="{10C1A4FE-C845-4693-8D35-B9979C01E1F7}"/>
    <cellStyle name="Normal 16 2 3" xfId="7499" xr:uid="{7DA642EF-A5D5-4A13-BC22-F2BCA37313F3}"/>
    <cellStyle name="Normal 16 3" xfId="7505" xr:uid="{2B72E7B1-1C0B-457D-861B-91DC5D8DA21B}"/>
    <cellStyle name="Normal 16 4" xfId="7352" xr:uid="{94225230-52FE-47BC-A7DF-2FF80AD27992}"/>
    <cellStyle name="Normal 160" xfId="7288" xr:uid="{C72FAEB9-2CA7-4B1D-BD51-25CD0FF7935C}"/>
    <cellStyle name="Normal 161" xfId="7289" xr:uid="{0891139D-2634-41B0-8AC9-EB91337FEA02}"/>
    <cellStyle name="Normal 162" xfId="7280" xr:uid="{4544D65E-D9FF-4F98-95C0-04F7A8E71897}"/>
    <cellStyle name="Normal 163" xfId="7281" xr:uid="{7EB4DF0D-7EA9-40EE-BD3A-4C566B76267E}"/>
    <cellStyle name="Normal 164" xfId="7279" xr:uid="{00209743-5F87-4CD6-8FF9-45C6F31CA1B2}"/>
    <cellStyle name="Normal 165" xfId="7290" xr:uid="{DD53FAC6-1A85-4D7A-896A-C2D6762957C3}"/>
    <cellStyle name="Normal 166" xfId="7291" xr:uid="{7B8DC738-CF64-4402-A971-44DA3BF6AB74}"/>
    <cellStyle name="Normal 167" xfId="7292" xr:uid="{C3FC8CD4-E33F-4B16-9B6A-216E1430D100}"/>
    <cellStyle name="Normal 168" xfId="7293" xr:uid="{49743AEB-11F7-43A6-8DDC-2210752DD660}"/>
    <cellStyle name="Normal 169" xfId="7294" xr:uid="{BABA0E15-B1F8-4958-96F1-8D674A5D4277}"/>
    <cellStyle name="Normal 17" xfId="366" xr:uid="{673D4CB6-5676-4606-BDC6-3F0ADCC1ACCD}"/>
    <cellStyle name="Normal 17 2" xfId="591" xr:uid="{AA8B69CE-F591-4413-9BE6-9FCDD8E05997}"/>
    <cellStyle name="Normal 17 2 2" xfId="7383" xr:uid="{6B34258C-33B9-4F64-A2CA-8082A2508C45}"/>
    <cellStyle name="Normal 17 2 3" xfId="7487" xr:uid="{E0FEEE2B-C31A-4AA4-B1E8-769C80A350B0}"/>
    <cellStyle name="Normal 17 3" xfId="7502" xr:uid="{3B6AB6E4-4CA5-455C-96CE-895C4F2BA320}"/>
    <cellStyle name="Normal 17 4" xfId="7507" xr:uid="{F3805EF9-8259-4994-A1BD-69F6BB928FCD}"/>
    <cellStyle name="Normal 170" xfId="169" xr:uid="{98DED576-4068-4EF9-808D-6E4057CF00B6}"/>
    <cellStyle name="Normal 171" xfId="306" xr:uid="{1D066A07-FD66-45A5-82C1-A8E1E303AED7}"/>
    <cellStyle name="Normal 172" xfId="7307" xr:uid="{7BF24FD5-0759-4CCE-A2C9-3FD27D1BA597}"/>
    <cellStyle name="Normal 173" xfId="162" xr:uid="{EB6FE60B-C340-48AD-BAAB-9C9CA7DC98D8}"/>
    <cellStyle name="Normal 174" xfId="7310" xr:uid="{39C2A3E0-8B41-4915-879A-5168D910D214}"/>
    <cellStyle name="Normal 175" xfId="7312" xr:uid="{C066F21C-D396-476C-BE46-8C470F91158A}"/>
    <cellStyle name="Normal 176" xfId="7313" xr:uid="{8C551402-D1CC-4FDF-A405-FF1442D43842}"/>
    <cellStyle name="Normal 177" xfId="8" xr:uid="{58498366-AF78-4A27-B053-F8D35892144C}"/>
    <cellStyle name="Normal 178" xfId="167" xr:uid="{F6E79C6E-0C3A-47CF-9349-A56ABA57BE91}"/>
    <cellStyle name="Normal 179" xfId="7331" xr:uid="{DFB2D5D2-C8C3-4EA0-9FE7-4D974C860E6E}"/>
    <cellStyle name="Normal 18" xfId="367" xr:uid="{6B1E81DA-DFBF-4534-BFA1-AE9B1FD8F4F1}"/>
    <cellStyle name="Normal 18 10" xfId="1126" xr:uid="{5DE41A05-B406-4DE3-A682-8330E0FB202D}"/>
    <cellStyle name="Normal 18 10 2" xfId="3550" xr:uid="{856F43B2-788E-45E7-B5D7-D11E047A94DA}"/>
    <cellStyle name="Normal 18 10 3" xfId="5653" xr:uid="{0978D516-6AB8-4BF1-B120-0A4E98B9F74A}"/>
    <cellStyle name="Normal 18 11" xfId="1435" xr:uid="{64AB51C1-4B9F-4437-806F-76C1CDAD535B}"/>
    <cellStyle name="Normal 18 11 2" xfId="3746" xr:uid="{6B544189-D751-4784-8882-C287C1DBF30C}"/>
    <cellStyle name="Normal 18 11 3" xfId="5868" xr:uid="{5D17F478-9D5E-4D1C-A916-3C2BE1BD6C2F}"/>
    <cellStyle name="Normal 18 12" xfId="1955" xr:uid="{73CD0B0D-FC3E-4ABE-9275-91281E260339}"/>
    <cellStyle name="Normal 18 12 2" xfId="4054" xr:uid="{7EC44F65-7D9E-419B-88E3-331EB45E2C47}"/>
    <cellStyle name="Normal 18 12 3" xfId="6218" xr:uid="{34B12340-A966-487E-B219-27BE4AD65F70}"/>
    <cellStyle name="Normal 18 13" xfId="2265" xr:uid="{AF645117-852D-410F-8172-5ECF17099C0B}"/>
    <cellStyle name="Normal 18 13 2" xfId="4362" xr:uid="{ADF4F912-3B39-4C69-BCDF-7CEA9126D8CC}"/>
    <cellStyle name="Normal 18 13 3" xfId="6526" xr:uid="{0C1BA772-E871-455C-8AD1-0F0CB333E7D2}"/>
    <cellStyle name="Normal 18 14" xfId="2575" xr:uid="{C191BF60-23A3-44D2-8E32-76EB43CC4BEB}"/>
    <cellStyle name="Normal 18 14 2" xfId="4668" xr:uid="{332E6E40-70A9-41D3-9040-35B413FB4519}"/>
    <cellStyle name="Normal 18 14 3" xfId="6832" xr:uid="{93B8CA65-C0B2-4C85-AEC0-90B923DDC55B}"/>
    <cellStyle name="Normal 18 15" xfId="2786" xr:uid="{8F74E621-DC2A-4199-B2E0-B8F4EFD2F427}"/>
    <cellStyle name="Normal 18 15 2" xfId="4873" xr:uid="{4D1DC587-E090-4996-9CCE-1C077425C540}"/>
    <cellStyle name="Normal 18 15 3" xfId="7037" xr:uid="{641B1AEE-8BCF-41B7-B09A-70CCB384DFC7}"/>
    <cellStyle name="Normal 18 16" xfId="3025" xr:uid="{7A13EA0C-84F0-441D-8C62-6B6896F2A462}"/>
    <cellStyle name="Normal 18 17" xfId="5105" xr:uid="{01711F62-A0E0-409F-8359-EF8A7858F350}"/>
    <cellStyle name="Normal 18 2" xfId="387" xr:uid="{8753840E-4814-4471-ACA4-9BAA8B95E202}"/>
    <cellStyle name="Normal 18 2 10" xfId="2583" xr:uid="{98A4F6A6-8AFD-4215-B9C6-F9BCF0F7C7A7}"/>
    <cellStyle name="Normal 18 2 10 2" xfId="4676" xr:uid="{39F815B3-8B0B-46B7-BA33-FAA2F1277E13}"/>
    <cellStyle name="Normal 18 2 10 3" xfId="6840" xr:uid="{57C78567-68BC-493E-982E-CBA4E048C138}"/>
    <cellStyle name="Normal 18 2 11" xfId="2795" xr:uid="{F7E0F4FC-2DEB-4B46-9337-05ABDA7D66E8}"/>
    <cellStyle name="Normal 18 2 11 2" xfId="4881" xr:uid="{0B1C5BEA-6BB5-4C43-9E40-7E55D7AB5F8F}"/>
    <cellStyle name="Normal 18 2 11 3" xfId="7045" xr:uid="{BDEDCC9C-7099-4ADF-B707-39CAA2CB478D}"/>
    <cellStyle name="Normal 18 2 12" xfId="3032" xr:uid="{1C12C175-7799-4A89-828A-F92E36AABF7F}"/>
    <cellStyle name="Normal 18 2 13" xfId="5112" xr:uid="{A3CD18CF-A56B-4BCF-8113-9457A6D64658}"/>
    <cellStyle name="Normal 18 2 2" xfId="602" xr:uid="{41F50318-5E42-4735-A2AD-35F435FA64DC}"/>
    <cellStyle name="Normal 18 2 2 10" xfId="2826" xr:uid="{8A9758A0-B41D-4303-91F6-FBD2B7634239}"/>
    <cellStyle name="Normal 18 2 2 10 2" xfId="4911" xr:uid="{7F677FA6-3948-4D14-ACD8-815A4C8C71E3}"/>
    <cellStyle name="Normal 18 2 2 10 3" xfId="7075" xr:uid="{A27E42FC-F1A9-4E72-9478-ED2239645433}"/>
    <cellStyle name="Normal 18 2 2 11" xfId="3088" xr:uid="{955DBB5E-BE5E-4253-8AB0-826A6C535CC4}"/>
    <cellStyle name="Normal 18 2 2 12" xfId="5185" xr:uid="{79E7679D-8E73-4C1B-A7F5-6103E97A505C}"/>
    <cellStyle name="Normal 18 2 2 2" xfId="751" xr:uid="{144BA053-1757-4E03-B09E-35C9756D3C96}"/>
    <cellStyle name="Normal 18 2 2 2 10" xfId="5310" xr:uid="{26496FA7-9C7D-4E55-AB6B-29B2F9ABBD71}"/>
    <cellStyle name="Normal 18 2 2 2 2" xfId="1063" xr:uid="{F0BD2C7D-6E37-4E49-AF40-72DA1DA66910}"/>
    <cellStyle name="Normal 18 2 2 2 2 2" xfId="3503" xr:uid="{42FD04B6-5313-485D-B854-B0E608D946F7}"/>
    <cellStyle name="Normal 18 2 2 2 2 3" xfId="5606" xr:uid="{3668B20A-5D54-4A16-8270-AC9C702E3EB5}"/>
    <cellStyle name="Normal 18 2 2 2 3" xfId="1381" xr:uid="{D78228B1-EE63-4928-8DA6-36E1664A21BE}"/>
    <cellStyle name="Normal 18 2 2 2 3 2" xfId="3717" xr:uid="{43C413F9-2839-4E76-9AE9-3009382D83AB}"/>
    <cellStyle name="Normal 18 2 2 2 3 3" xfId="5835" xr:uid="{9EB9A047-6E90-4C4E-A705-992ABFAB81BE}"/>
    <cellStyle name="Normal 18 2 2 2 4" xfId="1696" xr:uid="{31B7D95A-ED59-424A-A463-B0113614F50A}"/>
    <cellStyle name="Normal 18 2 2 2 4 2" xfId="3998" xr:uid="{3EBC3495-A491-46D4-AA1A-126872E9C944}"/>
    <cellStyle name="Normal 18 2 2 2 4 3" xfId="6121" xr:uid="{4B512B54-AB37-4D59-9DC9-E5B0DA46D45C}"/>
    <cellStyle name="Normal 18 2 2 2 5" xfId="2207" xr:uid="{FF4C9C88-AD60-4BE2-A4D3-4602C26ABC72}"/>
    <cellStyle name="Normal 18 2 2 2 5 2" xfId="4306" xr:uid="{BCC2E3BF-E93A-42F0-95D8-3657DC50E288}"/>
    <cellStyle name="Normal 18 2 2 2 5 3" xfId="6470" xr:uid="{667024D3-C870-410E-9128-F09DBBBD5BAF}"/>
    <cellStyle name="Normal 18 2 2 2 6" xfId="2517" xr:uid="{383EFA16-C0F2-43A5-8B72-BF50171FD36C}"/>
    <cellStyle name="Normal 18 2 2 2 6 2" xfId="4614" xr:uid="{18B2857D-9A13-4D43-A7C8-A5EEB5144CC3}"/>
    <cellStyle name="Normal 18 2 2 2 6 3" xfId="6778" xr:uid="{2CBB5F83-5398-4248-A175-8ABF64A61602}"/>
    <cellStyle name="Normal 18 2 2 2 7" xfId="2742" xr:uid="{2B81AEC0-1D7F-4756-86DB-0231B5FDD52D}"/>
    <cellStyle name="Normal 18 2 2 2 7 2" xfId="4835" xr:uid="{765D8CA8-E566-4FE4-8CC4-FC33978225D0}"/>
    <cellStyle name="Normal 18 2 2 2 7 3" xfId="6999" xr:uid="{6041CACF-A672-4F5A-B745-8BFED4DAE828}"/>
    <cellStyle name="Normal 18 2 2 2 8" xfId="2955" xr:uid="{E9647DD1-5EF4-422E-BC82-A9C4099CC023}"/>
    <cellStyle name="Normal 18 2 2 2 8 2" xfId="5040" xr:uid="{8E753BC0-FC36-463F-9E03-CAB8197015D4}"/>
    <cellStyle name="Normal 18 2 2 2 8 3" xfId="7204" xr:uid="{33523CA3-9010-4D4A-8E21-7440D19E9704}"/>
    <cellStyle name="Normal 18 2 2 2 9" xfId="3210" xr:uid="{3A9BCD03-4544-41D5-98DE-81475EBD067C}"/>
    <cellStyle name="Normal 18 2 2 3" xfId="959" xr:uid="{334DE632-FCE8-4CEA-97DF-B7BAE04ACF78}"/>
    <cellStyle name="Normal 18 2 2 3 2" xfId="1277" xr:uid="{44BF2E03-4E78-4625-A5EE-191D80544217}"/>
    <cellStyle name="Normal 18 2 2 3 2 2" xfId="3650" xr:uid="{1AEF1D55-30B9-4BA9-A088-C1DCA59DC961}"/>
    <cellStyle name="Normal 18 2 2 3 2 3" xfId="5762" xr:uid="{051DC76E-5D61-4002-9BBB-C9AD912ACC4D}"/>
    <cellStyle name="Normal 18 2 2 3 3" xfId="1592" xr:uid="{C166CA5B-DA9B-4C3F-AEC3-271C8AEB2069}"/>
    <cellStyle name="Normal 18 2 2 3 3 2" xfId="3894" xr:uid="{FB8AF771-1283-41F3-8B38-E147EE77854F}"/>
    <cellStyle name="Normal 18 2 2 3 3 3" xfId="6017" xr:uid="{3FA9CB9C-4525-45F8-8A6A-F23A7A7FE848}"/>
    <cellStyle name="Normal 18 2 2 3 4" xfId="2103" xr:uid="{44819543-D080-4972-9238-D0AA0A960AF9}"/>
    <cellStyle name="Normal 18 2 2 3 4 2" xfId="4202" xr:uid="{FF4B04B8-C60E-4908-B76F-CF0FF564D1B8}"/>
    <cellStyle name="Normal 18 2 2 3 4 3" xfId="6366" xr:uid="{A9032197-846F-4EBD-8A89-FFCD140CA06A}"/>
    <cellStyle name="Normal 18 2 2 3 5" xfId="2413" xr:uid="{58EDC5FF-D409-4981-9DB9-F4797C29F147}"/>
    <cellStyle name="Normal 18 2 2 3 5 2" xfId="4510" xr:uid="{766A5F9D-D7FA-4439-AAB4-B3C51B5D6E27}"/>
    <cellStyle name="Normal 18 2 2 3 5 3" xfId="6674" xr:uid="{E3D6FDE1-C6C0-4B70-8273-2118EA313E77}"/>
    <cellStyle name="Normal 18 2 2 3 6" xfId="2675" xr:uid="{72920FC7-1AB7-46F9-9580-FB588F0B894C}"/>
    <cellStyle name="Normal 18 2 2 3 6 2" xfId="4768" xr:uid="{87537CDF-43AB-4036-8E88-400AE70DF977}"/>
    <cellStyle name="Normal 18 2 2 3 6 3" xfId="6932" xr:uid="{02139024-B9A4-45CA-A0EB-00245D21AF82}"/>
    <cellStyle name="Normal 18 2 2 3 7" xfId="2888" xr:uid="{DC4BA14B-EFEC-47B7-854C-47C8F9C2AA74}"/>
    <cellStyle name="Normal 18 2 2 3 7 2" xfId="4973" xr:uid="{4B98EEAE-7A4D-4B70-B5E4-B2C306811F19}"/>
    <cellStyle name="Normal 18 2 2 3 7 3" xfId="7137" xr:uid="{EC196C40-3D1C-42EB-B96C-1383E37EE723}"/>
    <cellStyle name="Normal 18 2 2 3 8" xfId="3399" xr:uid="{09E71D53-F62C-407F-ADAF-339B51D662F9}"/>
    <cellStyle name="Normal 18 2 2 3 9" xfId="5502" xr:uid="{5082952C-81AA-4A7F-B319-CA73555235D0}"/>
    <cellStyle name="Normal 18 2 2 4" xfId="874" xr:uid="{1B75144E-1D3C-47A1-9CC1-1779DD6CA803}"/>
    <cellStyle name="Normal 18 2 2 4 2" xfId="3322" xr:uid="{C08F77C4-B087-4FF8-BADA-94DD83FBDDE8}"/>
    <cellStyle name="Normal 18 2 2 4 3" xfId="5422" xr:uid="{C68CC268-82D9-4C0A-BA09-9FF260C6BE26}"/>
    <cellStyle name="Normal 18 2 2 5" xfId="1200" xr:uid="{568D3135-9512-41B8-8CED-C452EA7DD10C}"/>
    <cellStyle name="Normal 18 2 2 5 2" xfId="3588" xr:uid="{3D73CDA5-2CDF-46F2-9F7D-0034866BE3A4}"/>
    <cellStyle name="Normal 18 2 2 5 3" xfId="5696" xr:uid="{68C33597-A6F3-4A24-8BBF-4D11DCACC598}"/>
    <cellStyle name="Normal 18 2 2 6" xfId="1513" xr:uid="{CA2DEAC1-52B7-4848-9C87-16886E22DDF5}"/>
    <cellStyle name="Normal 18 2 2 6 2" xfId="3817" xr:uid="{1B0E9693-591D-479B-A063-531FD4FAD65D}"/>
    <cellStyle name="Normal 18 2 2 6 3" xfId="5940" xr:uid="{51E6E37E-9893-490E-8561-14A390A91BB4}"/>
    <cellStyle name="Normal 18 2 2 7" xfId="2026" xr:uid="{89B46642-F63E-4BB8-90F8-8D0FA11BFD9D}"/>
    <cellStyle name="Normal 18 2 2 7 2" xfId="4125" xr:uid="{8F982F6E-A211-443C-AA3E-2B134FDD52F3}"/>
    <cellStyle name="Normal 18 2 2 7 3" xfId="6289" xr:uid="{8B5F29A6-47A2-4F85-9FFB-D47E98AB36A6}"/>
    <cellStyle name="Normal 18 2 2 8" xfId="2336" xr:uid="{F4504C2A-080A-499B-9820-E37DE83D9CFE}"/>
    <cellStyle name="Normal 18 2 2 8 2" xfId="4433" xr:uid="{719F7C93-8CDE-4FA0-8849-D48F47CF36B0}"/>
    <cellStyle name="Normal 18 2 2 8 3" xfId="6597" xr:uid="{F83EC044-EAE4-44BE-8948-8A86A72A132C}"/>
    <cellStyle name="Normal 18 2 2 9" xfId="2613" xr:uid="{B22391A1-A5FE-4F67-B730-239885629412}"/>
    <cellStyle name="Normal 18 2 2 9 2" xfId="4706" xr:uid="{1205DB40-251B-4D9C-9C6A-471D9F52E9C1}"/>
    <cellStyle name="Normal 18 2 2 9 3" xfId="6870" xr:uid="{33BE3A77-2AC8-422F-840B-2F2BA1E2519B}"/>
    <cellStyle name="Normal 18 2 3" xfId="691" xr:uid="{34A5D08D-3409-48B6-B075-A26060EC66BD}"/>
    <cellStyle name="Normal 18 2 3 10" xfId="5255" xr:uid="{F0B51CC2-6229-4C13-81F5-C92313D10A03}"/>
    <cellStyle name="Normal 18 2 3 2" xfId="1009" xr:uid="{92C3F879-3284-4844-AEF8-2D66543C6905}"/>
    <cellStyle name="Normal 18 2 3 2 2" xfId="3449" xr:uid="{278DF226-B78B-46FB-B700-F7F0EC753FD5}"/>
    <cellStyle name="Normal 18 2 3 2 3" xfId="5552" xr:uid="{9D85A5B0-CEFB-4A58-BEF4-5A9C00E08C96}"/>
    <cellStyle name="Normal 18 2 3 3" xfId="1327" xr:uid="{ACBB9C29-6B9F-43BE-ACF8-2BCA35F2DF23}"/>
    <cellStyle name="Normal 18 2 3 3 2" xfId="3687" xr:uid="{5A2EDB7B-8F95-4C69-A764-8D4405AB57B7}"/>
    <cellStyle name="Normal 18 2 3 3 3" xfId="5800" xr:uid="{17DFFE70-74C9-4146-8ECE-75146047423B}"/>
    <cellStyle name="Normal 18 2 3 4" xfId="1642" xr:uid="{DF95AF47-8B69-41B2-8F78-5B08252CF741}"/>
    <cellStyle name="Normal 18 2 3 4 2" xfId="3944" xr:uid="{5539346E-6CC7-4E07-9C27-A023B3152408}"/>
    <cellStyle name="Normal 18 2 3 4 3" xfId="6067" xr:uid="{4B51813B-B2C7-4134-BEA8-BC618A04D265}"/>
    <cellStyle name="Normal 18 2 3 5" xfId="2153" xr:uid="{70B23E0E-B008-447C-8EAA-5056C7BA2DA5}"/>
    <cellStyle name="Normal 18 2 3 5 2" xfId="4252" xr:uid="{6E0EB07E-7457-49B2-9348-4A8390A50290}"/>
    <cellStyle name="Normal 18 2 3 5 3" xfId="6416" xr:uid="{C51571F2-7458-4C53-B258-F8B9B8BA61C4}"/>
    <cellStyle name="Normal 18 2 3 6" xfId="2463" xr:uid="{DE16BDAF-6FAD-47FB-9BB5-0EE35D024EC4}"/>
    <cellStyle name="Normal 18 2 3 6 2" xfId="4560" xr:uid="{78A95A0A-D661-4E66-BD88-0ACE5589ECF5}"/>
    <cellStyle name="Normal 18 2 3 6 3" xfId="6724" xr:uid="{F3DEC557-2F70-4586-A353-F1812D5D6CC2}"/>
    <cellStyle name="Normal 18 2 3 7" xfId="2712" xr:uid="{B1CA60F7-1F4F-495B-B8BE-6CF435578D80}"/>
    <cellStyle name="Normal 18 2 3 7 2" xfId="4805" xr:uid="{5B08A4FB-DA94-4267-B6A2-B31530F4C7C0}"/>
    <cellStyle name="Normal 18 2 3 7 3" xfId="6969" xr:uid="{9763C15D-5E42-4942-99C6-271606205AA0}"/>
    <cellStyle name="Normal 18 2 3 8" xfId="2925" xr:uid="{D4D787CA-B27C-4967-A97F-BEA435FA5848}"/>
    <cellStyle name="Normal 18 2 3 8 2" xfId="5010" xr:uid="{61BD2AB2-E92B-4731-9CE0-6CCB0092EEC0}"/>
    <cellStyle name="Normal 18 2 3 8 3" xfId="7174" xr:uid="{670B6012-C23C-4214-BDB9-FFD730E9011F}"/>
    <cellStyle name="Normal 18 2 3 9" xfId="3156" xr:uid="{B7A41A8C-3442-4D02-A294-DECFF3279E9D}"/>
    <cellStyle name="Normal 18 2 4" xfId="927" xr:uid="{E7BB14DE-8D07-4FCE-B94E-C3D4F53CB358}"/>
    <cellStyle name="Normal 18 2 4 2" xfId="1245" xr:uid="{8FFB7531-7BF9-4FA1-B153-240B5182B964}"/>
    <cellStyle name="Normal 18 2 4 2 2" xfId="3618" xr:uid="{A661711C-F54B-479F-BC1F-B9AB1E56202F}"/>
    <cellStyle name="Normal 18 2 4 2 3" xfId="5730" xr:uid="{FE58547B-E117-4D08-B269-ABF36171B9A3}"/>
    <cellStyle name="Normal 18 2 4 3" xfId="1560" xr:uid="{4F08ACC2-9D32-4299-B0CC-0B911C47D8F9}"/>
    <cellStyle name="Normal 18 2 4 3 2" xfId="3862" xr:uid="{06816C64-3283-4B98-B58C-082AB903A25E}"/>
    <cellStyle name="Normal 18 2 4 3 3" xfId="5985" xr:uid="{E95EF42E-92B6-4C20-9374-03FADD6CC789}"/>
    <cellStyle name="Normal 18 2 4 4" xfId="2071" xr:uid="{69C4DDD1-5C52-4C64-89AB-DFB74AD6C856}"/>
    <cellStyle name="Normal 18 2 4 4 2" xfId="4170" xr:uid="{EE8E8822-7564-4D23-BCC6-7F3745C25226}"/>
    <cellStyle name="Normal 18 2 4 4 3" xfId="6334" xr:uid="{208C59F1-2AED-49D5-81A7-485F52952621}"/>
    <cellStyle name="Normal 18 2 4 5" xfId="2381" xr:uid="{7C828D37-A993-4AA5-B659-8186688443F3}"/>
    <cellStyle name="Normal 18 2 4 5 2" xfId="4478" xr:uid="{15FF278E-E3AA-44FB-948E-1E026B4EEBF1}"/>
    <cellStyle name="Normal 18 2 4 5 3" xfId="6642" xr:uid="{F8A4CA1F-9D81-4B27-A97C-BBEDFCBCF05A}"/>
    <cellStyle name="Normal 18 2 4 6" xfId="2643" xr:uid="{7B6180B8-58F7-4008-9F6D-8FC7CA09F2E2}"/>
    <cellStyle name="Normal 18 2 4 6 2" xfId="4736" xr:uid="{B4B936F5-BE2F-4E26-9F41-F890FC024078}"/>
    <cellStyle name="Normal 18 2 4 6 3" xfId="6900" xr:uid="{322C899C-1ED5-498A-B672-B46B11DD60A5}"/>
    <cellStyle name="Normal 18 2 4 7" xfId="2856" xr:uid="{7155E3F7-5154-4DB7-9D2B-816AE804CECC}"/>
    <cellStyle name="Normal 18 2 4 7 2" xfId="4941" xr:uid="{55DC5169-F34A-4A26-89F7-580FE9AC5452}"/>
    <cellStyle name="Normal 18 2 4 7 3" xfId="7105" xr:uid="{5695D469-F4D1-44C8-B13B-7479BD263445}"/>
    <cellStyle name="Normal 18 2 4 8" xfId="3367" xr:uid="{058554D6-1AD8-493D-8813-49960D23E89F}"/>
    <cellStyle name="Normal 18 2 4 9" xfId="5470" xr:uid="{8F9B149C-3CA2-4D38-B02D-3CBE86C61FC1}"/>
    <cellStyle name="Normal 18 2 5" xfId="820" xr:uid="{8644EE39-BB2C-4E4C-B83A-E75F825E8214}"/>
    <cellStyle name="Normal 18 2 5 2" xfId="3268" xr:uid="{546E21DC-CBEC-42A2-94DC-6EDD8879FE0A}"/>
    <cellStyle name="Normal 18 2 5 3" xfId="5368" xr:uid="{130CB7F9-FFE7-48D6-B1D8-1CB70A98766C}"/>
    <cellStyle name="Normal 18 2 6" xfId="1144" xr:uid="{DFF1A439-9A94-4176-BB9F-1ED8C2F34FD1}"/>
    <cellStyle name="Normal 18 2 6 2" xfId="3558" xr:uid="{87C956A0-62DF-40E4-B471-3A1CF306E383}"/>
    <cellStyle name="Normal 18 2 6 3" xfId="5661" xr:uid="{6C547845-BB85-4F61-8877-36ED01428FCB}"/>
    <cellStyle name="Normal 18 2 7" xfId="1457" xr:uid="{4324A82F-7728-411C-8A3A-7959BBE89E9C}"/>
    <cellStyle name="Normal 18 2 7 2" xfId="3763" xr:uid="{F0DBF93C-3FB7-46B4-A0B2-4CFEC2369466}"/>
    <cellStyle name="Normal 18 2 7 3" xfId="5886" xr:uid="{43A18E33-0825-434B-86E3-8367725A68DC}"/>
    <cellStyle name="Normal 18 2 8" xfId="1972" xr:uid="{7EB35CC6-3A66-4655-8078-94A76245F24D}"/>
    <cellStyle name="Normal 18 2 8 2" xfId="4071" xr:uid="{A2EBB456-1A23-45E2-B7D9-205B266D7D99}"/>
    <cellStyle name="Normal 18 2 8 3" xfId="6235" xr:uid="{768A0BEA-EE4A-40DB-956D-260164692C36}"/>
    <cellStyle name="Normal 18 2 9" xfId="2282" xr:uid="{331A22EF-114E-4B65-BB82-2F1A07480E0C}"/>
    <cellStyle name="Normal 18 2 9 2" xfId="4379" xr:uid="{158987D2-1D1A-4F29-8F24-E10F932C49B3}"/>
    <cellStyle name="Normal 18 2 9 3" xfId="6543" xr:uid="{844D7393-10BF-4CE9-87B6-CDF1ED9B8E60}"/>
    <cellStyle name="Normal 18 3" xfId="400" xr:uid="{3EADB958-D18B-4CD0-B471-3CFEFBC8C28C}"/>
    <cellStyle name="Normal 18 3 10" xfId="2589" xr:uid="{153D2D3C-A8B4-4C3A-A22C-719A9496B002}"/>
    <cellStyle name="Normal 18 3 10 2" xfId="4682" xr:uid="{6C28A316-62F1-4CE7-8F21-5AE8B19C8BFB}"/>
    <cellStyle name="Normal 18 3 10 3" xfId="6846" xr:uid="{24904FC9-F050-4B1C-B62E-F2971913C7AA}"/>
    <cellStyle name="Normal 18 3 11" xfId="2801" xr:uid="{23AAFFBD-ABAB-4C6F-931A-00964AF61D27}"/>
    <cellStyle name="Normal 18 3 11 2" xfId="4887" xr:uid="{35968A26-3BF5-4FF6-84D3-C0BF09E26E0B}"/>
    <cellStyle name="Normal 18 3 11 3" xfId="7051" xr:uid="{C9382F15-22D7-49FC-913F-FB26BC9A6B06}"/>
    <cellStyle name="Normal 18 3 12" xfId="3042" xr:uid="{261F25DC-9B56-49AB-B678-2E88CC065409}"/>
    <cellStyle name="Normal 18 3 13" xfId="5122" xr:uid="{D192C532-7844-471A-9B11-11B422D84F07}"/>
    <cellStyle name="Normal 18 3 2" xfId="612" xr:uid="{8DB9599C-398C-4656-8E0D-11E406324B14}"/>
    <cellStyle name="Normal 18 3 2 10" xfId="2832" xr:uid="{854917FA-BC9B-4C62-A57C-DB83C72EAE5C}"/>
    <cellStyle name="Normal 18 3 2 10 2" xfId="4917" xr:uid="{79999F61-70DA-49AE-95A8-356B596C2D93}"/>
    <cellStyle name="Normal 18 3 2 10 3" xfId="7081" xr:uid="{FC39DD3A-139B-465C-91CC-AEBD306B6A4C}"/>
    <cellStyle name="Normal 18 3 2 11" xfId="3098" xr:uid="{C0C955F7-C75F-4EFC-9427-FFF0A8AF511A}"/>
    <cellStyle name="Normal 18 3 2 12" xfId="5195" xr:uid="{A7971BAB-63D2-432C-869D-DBC5F675016C}"/>
    <cellStyle name="Normal 18 3 2 2" xfId="761" xr:uid="{E3FA78A5-D937-46F8-9299-59C772FD3F9A}"/>
    <cellStyle name="Normal 18 3 2 2 10" xfId="5320" xr:uid="{4052173A-542A-4017-BE39-344F909FBB4F}"/>
    <cellStyle name="Normal 18 3 2 2 2" xfId="1073" xr:uid="{6B15E8A4-7AE6-46B7-8139-EDDB19BD4758}"/>
    <cellStyle name="Normal 18 3 2 2 2 2" xfId="3513" xr:uid="{8F65A9E7-6ACC-4FA7-B8E1-889FB27CBD00}"/>
    <cellStyle name="Normal 18 3 2 2 2 3" xfId="5616" xr:uid="{0286F5B4-9031-49B5-B5A5-089DC0DD7EDE}"/>
    <cellStyle name="Normal 18 3 2 2 3" xfId="1391" xr:uid="{E785E126-C576-4A93-86D1-D8F2B88C06BF}"/>
    <cellStyle name="Normal 18 3 2 2 3 2" xfId="3723" xr:uid="{B46862F7-1F0B-40F1-ABD9-E2E11C68F086}"/>
    <cellStyle name="Normal 18 3 2 2 3 3" xfId="5841" xr:uid="{9644B8CC-589B-4F01-870E-DD8728A6D1BB}"/>
    <cellStyle name="Normal 18 3 2 2 4" xfId="1706" xr:uid="{A25A8D2D-FAF1-4D8D-B7EB-D24A592B861F}"/>
    <cellStyle name="Normal 18 3 2 2 4 2" xfId="4008" xr:uid="{54E4F3F8-B6DE-4B1D-8065-6883B82B5332}"/>
    <cellStyle name="Normal 18 3 2 2 4 3" xfId="6131" xr:uid="{18144FB0-F7B8-4DEC-AA48-9C001CEB32C3}"/>
    <cellStyle name="Normal 18 3 2 2 5" xfId="2217" xr:uid="{EB5C0F64-F3E7-4535-B81A-E28FFEC287B2}"/>
    <cellStyle name="Normal 18 3 2 2 5 2" xfId="4316" xr:uid="{F96E0F87-0DC3-430E-8756-101D8F63E8E2}"/>
    <cellStyle name="Normal 18 3 2 2 5 3" xfId="6480" xr:uid="{B8889553-A433-4EF8-9813-F0C37BF1204C}"/>
    <cellStyle name="Normal 18 3 2 2 6" xfId="2527" xr:uid="{C9AA97AA-1C80-416C-8F91-8CA0CEF12475}"/>
    <cellStyle name="Normal 18 3 2 2 6 2" xfId="4624" xr:uid="{41552DEE-FF9C-4C4A-883B-74FD9E764CEC}"/>
    <cellStyle name="Normal 18 3 2 2 6 3" xfId="6788" xr:uid="{8B28FC47-F72C-4156-A1DB-E6A5A2A18FCF}"/>
    <cellStyle name="Normal 18 3 2 2 7" xfId="2748" xr:uid="{875581A5-0F0A-41E2-82BA-4F4370AE3813}"/>
    <cellStyle name="Normal 18 3 2 2 7 2" xfId="4841" xr:uid="{886597C6-CA19-4D83-86C5-E788784416E8}"/>
    <cellStyle name="Normal 18 3 2 2 7 3" xfId="7005" xr:uid="{0EE9DAAF-E5C8-4E3C-99AB-39A4C453E2B8}"/>
    <cellStyle name="Normal 18 3 2 2 8" xfId="2961" xr:uid="{E478EF57-0D69-4AF7-A7C7-15607047612B}"/>
    <cellStyle name="Normal 18 3 2 2 8 2" xfId="5046" xr:uid="{F59E5E1D-8CD8-4B3A-AC47-21EC68A35395}"/>
    <cellStyle name="Normal 18 3 2 2 8 3" xfId="7210" xr:uid="{CFA7C8DE-640E-4985-9226-7FCA98D7FDBC}"/>
    <cellStyle name="Normal 18 3 2 2 9" xfId="3220" xr:uid="{CABFC672-A123-4EC6-A30C-75A0FB0F891C}"/>
    <cellStyle name="Normal 18 3 2 3" xfId="965" xr:uid="{677F3BDD-500F-4D33-98D2-1F48050386E8}"/>
    <cellStyle name="Normal 18 3 2 3 2" xfId="1283" xr:uid="{223F88C0-F4E6-4797-8FB2-291F6B80D42F}"/>
    <cellStyle name="Normal 18 3 2 3 2 2" xfId="3656" xr:uid="{306BA852-3FF8-4592-BACE-C673EA20E64C}"/>
    <cellStyle name="Normal 18 3 2 3 2 3" xfId="5768" xr:uid="{7C185F1F-F402-4889-B4B6-DD94FBDF3610}"/>
    <cellStyle name="Normal 18 3 2 3 3" xfId="1598" xr:uid="{C582D3DB-7BD7-4782-9188-6E532D035BFF}"/>
    <cellStyle name="Normal 18 3 2 3 3 2" xfId="3900" xr:uid="{6BEFD051-16A0-4DC8-A8C0-4920AF5C7B64}"/>
    <cellStyle name="Normal 18 3 2 3 3 3" xfId="6023" xr:uid="{C812689B-C46A-47B2-8EB2-8B9968DC94E6}"/>
    <cellStyle name="Normal 18 3 2 3 4" xfId="2109" xr:uid="{B17A6F9B-F431-4242-9C4A-C6086A6E74F4}"/>
    <cellStyle name="Normal 18 3 2 3 4 2" xfId="4208" xr:uid="{ACD7A41F-739B-4CC4-A43D-D2934DEEE0D0}"/>
    <cellStyle name="Normal 18 3 2 3 4 3" xfId="6372" xr:uid="{408E80FD-CA08-45E4-9E2E-2F3F3D7476AD}"/>
    <cellStyle name="Normal 18 3 2 3 5" xfId="2419" xr:uid="{CB42601D-34C7-4BC2-8F17-F1B1D9BCB9FB}"/>
    <cellStyle name="Normal 18 3 2 3 5 2" xfId="4516" xr:uid="{FEDD113E-B0AC-4109-A18F-262F0957DB0C}"/>
    <cellStyle name="Normal 18 3 2 3 5 3" xfId="6680" xr:uid="{E031574F-D4F1-402E-8781-C3281F5890EE}"/>
    <cellStyle name="Normal 18 3 2 3 6" xfId="2681" xr:uid="{F9729200-AB90-437B-8D2E-8C71B0505EC7}"/>
    <cellStyle name="Normal 18 3 2 3 6 2" xfId="4774" xr:uid="{818B25F5-9C96-49DB-BD4F-E92D2D508BEA}"/>
    <cellStyle name="Normal 18 3 2 3 6 3" xfId="6938" xr:uid="{C46A8D14-7093-4E5A-8F78-C2EC2A96507A}"/>
    <cellStyle name="Normal 18 3 2 3 7" xfId="2894" xr:uid="{DC78AD0B-06B8-4150-A52E-7288C50E3593}"/>
    <cellStyle name="Normal 18 3 2 3 7 2" xfId="4979" xr:uid="{EC06F064-F292-43C3-B8DF-F2D0A1B93717}"/>
    <cellStyle name="Normal 18 3 2 3 7 3" xfId="7143" xr:uid="{9303E8B7-A6A2-4850-9532-514CF8F3D471}"/>
    <cellStyle name="Normal 18 3 2 3 8" xfId="3405" xr:uid="{93CCFA90-A1D7-457F-B4D3-B13CBF74DB47}"/>
    <cellStyle name="Normal 18 3 2 3 9" xfId="5508" xr:uid="{51DFC80C-E1D8-4957-9D90-76FF20D14AFA}"/>
    <cellStyle name="Normal 18 3 2 4" xfId="884" xr:uid="{32226B86-F3A9-43FC-9F4C-4FC7D0D876EC}"/>
    <cellStyle name="Normal 18 3 2 4 2" xfId="3332" xr:uid="{58B7F7B4-295E-4884-9FCD-8DA2614EE07C}"/>
    <cellStyle name="Normal 18 3 2 4 3" xfId="5432" xr:uid="{16C48EF8-17BC-445F-B932-2622BAF3150E}"/>
    <cellStyle name="Normal 18 3 2 5" xfId="1210" xr:uid="{162DA223-8B9F-4922-BB27-F4DEBE6AEB18}"/>
    <cellStyle name="Normal 18 3 2 5 2" xfId="3594" xr:uid="{86EF7184-FAF4-48F8-8F0E-A3E6310CF0A5}"/>
    <cellStyle name="Normal 18 3 2 5 3" xfId="5703" xr:uid="{BAAEF7D6-823E-4CCD-8832-1DA5294D8E19}"/>
    <cellStyle name="Normal 18 3 2 6" xfId="1523" xr:uid="{33336511-06DB-41AB-8852-B30F8659AA07}"/>
    <cellStyle name="Normal 18 3 2 6 2" xfId="3827" xr:uid="{ADADA341-3515-49EF-BA6A-03E15D1387C1}"/>
    <cellStyle name="Normal 18 3 2 6 3" xfId="5950" xr:uid="{921FE8D0-BD51-44B7-92C8-116A1B1F1316}"/>
    <cellStyle name="Normal 18 3 2 7" xfId="2036" xr:uid="{5A23523A-9291-44B9-960D-F306B4A8CFF9}"/>
    <cellStyle name="Normal 18 3 2 7 2" xfId="4135" xr:uid="{3D2F85AD-9908-4795-A5E1-5F61467863DC}"/>
    <cellStyle name="Normal 18 3 2 7 3" xfId="6299" xr:uid="{508C403E-3874-44F1-9069-83A392419350}"/>
    <cellStyle name="Normal 18 3 2 8" xfId="2346" xr:uid="{3E734F05-3728-4F89-B85C-E4979ED72E93}"/>
    <cellStyle name="Normal 18 3 2 8 2" xfId="4443" xr:uid="{8DD8F643-CAFE-4451-A2CC-A8247591D397}"/>
    <cellStyle name="Normal 18 3 2 8 3" xfId="6607" xr:uid="{ABD3ED2F-9474-4BA6-99EB-FA59976A56D8}"/>
    <cellStyle name="Normal 18 3 2 9" xfId="2619" xr:uid="{320A86AB-8FF8-42B9-8C2B-021F723810AD}"/>
    <cellStyle name="Normal 18 3 2 9 2" xfId="4712" xr:uid="{48C92C92-F279-4890-9D6B-4175E76D70F8}"/>
    <cellStyle name="Normal 18 3 2 9 3" xfId="6876" xr:uid="{8993CB5E-D5C1-4501-92D1-224EE143C123}"/>
    <cellStyle name="Normal 18 3 3" xfId="701" xr:uid="{510DCAFF-33AF-4507-AF7D-340D76B893B5}"/>
    <cellStyle name="Normal 18 3 3 10" xfId="5265" xr:uid="{5DCBAECB-BFBC-4952-A49F-F29481088064}"/>
    <cellStyle name="Normal 18 3 3 2" xfId="1019" xr:uid="{514FD3F3-23FF-43C8-B3B2-7F38B143815B}"/>
    <cellStyle name="Normal 18 3 3 2 2" xfId="3459" xr:uid="{2FD2E141-6763-489B-A3F4-8C9475722106}"/>
    <cellStyle name="Normal 18 3 3 2 3" xfId="5562" xr:uid="{901DBB53-B3B0-4BB0-A450-F80EA4A931EB}"/>
    <cellStyle name="Normal 18 3 3 3" xfId="1337" xr:uid="{63C43D6F-02AC-48A8-9BA0-B5839D3D43A1}"/>
    <cellStyle name="Normal 18 3 3 3 2" xfId="3693" xr:uid="{BFB0B63B-EC69-47FF-8469-DD0F2E79589D}"/>
    <cellStyle name="Normal 18 3 3 3 3" xfId="5807" xr:uid="{5831444C-ED66-474E-B52A-A445FF6D8B85}"/>
    <cellStyle name="Normal 18 3 3 4" xfId="1652" xr:uid="{C70A9A28-0593-4043-B0B1-8315688ABFC3}"/>
    <cellStyle name="Normal 18 3 3 4 2" xfId="3954" xr:uid="{BA062307-240B-4B0B-8719-1EE91EF74FA8}"/>
    <cellStyle name="Normal 18 3 3 4 3" xfId="6077" xr:uid="{2AB74362-65DB-405C-9E10-632153FE27F0}"/>
    <cellStyle name="Normal 18 3 3 5" xfId="2163" xr:uid="{63D464A4-D82C-4F72-A9B8-24DE119C67E8}"/>
    <cellStyle name="Normal 18 3 3 5 2" xfId="4262" xr:uid="{C6DCD4B0-CE83-483E-AE6C-9A058CF5B5EF}"/>
    <cellStyle name="Normal 18 3 3 5 3" xfId="6426" xr:uid="{12267B48-37D9-4277-B500-52D9CB6D0644}"/>
    <cellStyle name="Normal 18 3 3 6" xfId="2473" xr:uid="{64C1D266-B2BA-4B15-AFCE-20F94A2D8924}"/>
    <cellStyle name="Normal 18 3 3 6 2" xfId="4570" xr:uid="{8E3B9427-B8E1-4556-99AF-1B2B017CC8F7}"/>
    <cellStyle name="Normal 18 3 3 6 3" xfId="6734" xr:uid="{AF521590-184C-45A3-90A4-9585ADF07424}"/>
    <cellStyle name="Normal 18 3 3 7" xfId="2718" xr:uid="{5AA03C6B-18AF-4507-93A0-CF9AF8A53078}"/>
    <cellStyle name="Normal 18 3 3 7 2" xfId="4811" xr:uid="{FB996DE0-0200-498A-9D85-E52E267E7510}"/>
    <cellStyle name="Normal 18 3 3 7 3" xfId="6975" xr:uid="{A59F67B7-F535-445F-B1A2-C71A16B92040}"/>
    <cellStyle name="Normal 18 3 3 8" xfId="2931" xr:uid="{E0F0F188-CD43-4F6E-92F7-BF60F137B7CB}"/>
    <cellStyle name="Normal 18 3 3 8 2" xfId="5016" xr:uid="{46992E69-8DD1-40C5-9351-18074DD1EC47}"/>
    <cellStyle name="Normal 18 3 3 8 3" xfId="7180" xr:uid="{E5D97DFD-09DF-484A-95BC-BA492A7F5836}"/>
    <cellStyle name="Normal 18 3 3 9" xfId="3166" xr:uid="{631D70D1-FE7D-4314-9157-F901EAE3C722}"/>
    <cellStyle name="Normal 18 3 4" xfId="933" xr:uid="{F71F9B13-9C30-46F1-98AB-3D06E1DDC471}"/>
    <cellStyle name="Normal 18 3 4 2" xfId="1251" xr:uid="{9810FE60-3FB3-4CD8-8B62-818C2F9541F4}"/>
    <cellStyle name="Normal 18 3 4 2 2" xfId="3624" xr:uid="{10343145-0E8D-4380-9684-1E8DE617F171}"/>
    <cellStyle name="Normal 18 3 4 2 3" xfId="5736" xr:uid="{C1787098-258F-45C7-A37C-7E72A7FDDC3B}"/>
    <cellStyle name="Normal 18 3 4 3" xfId="1566" xr:uid="{103FA0DB-7A60-4187-A396-B7A1ADE5640A}"/>
    <cellStyle name="Normal 18 3 4 3 2" xfId="3868" xr:uid="{3ECEAB21-EE69-49F3-84F0-4711A3D86437}"/>
    <cellStyle name="Normal 18 3 4 3 3" xfId="5991" xr:uid="{061895F6-3DFC-4B4E-AD2A-843266B6B6E8}"/>
    <cellStyle name="Normal 18 3 4 4" xfId="2077" xr:uid="{67FF5DCC-26B5-48BA-AC35-BF4BD6CF815F}"/>
    <cellStyle name="Normal 18 3 4 4 2" xfId="4176" xr:uid="{EF6538DD-F945-41B0-8380-EFF9E5314037}"/>
    <cellStyle name="Normal 18 3 4 4 3" xfId="6340" xr:uid="{C92B0550-0AC0-4910-BDC3-D2141C3350E5}"/>
    <cellStyle name="Normal 18 3 4 5" xfId="2387" xr:uid="{E76C894A-B6F9-4690-96CE-C2867E742517}"/>
    <cellStyle name="Normal 18 3 4 5 2" xfId="4484" xr:uid="{5513F643-9789-41BB-B2A7-A6ADD1FD2F72}"/>
    <cellStyle name="Normal 18 3 4 5 3" xfId="6648" xr:uid="{75673698-2DCC-4E5C-81E0-9E2DCF8C52D2}"/>
    <cellStyle name="Normal 18 3 4 6" xfId="2649" xr:uid="{ECF23F08-1E89-4E17-93FC-E351097850A9}"/>
    <cellStyle name="Normal 18 3 4 6 2" xfId="4742" xr:uid="{E6F87667-AD02-455F-B47D-E7B0AC52A99D}"/>
    <cellStyle name="Normal 18 3 4 6 3" xfId="6906" xr:uid="{AA393FBE-241A-451B-8E63-51DF11F38C3F}"/>
    <cellStyle name="Normal 18 3 4 7" xfId="2862" xr:uid="{BDE898ED-D034-4571-B2A0-AAD6395D02BD}"/>
    <cellStyle name="Normal 18 3 4 7 2" xfId="4947" xr:uid="{ED2C5F65-A887-4B9F-9C2F-E19A94D33C3A}"/>
    <cellStyle name="Normal 18 3 4 7 3" xfId="7111" xr:uid="{8514EE05-9C54-4DF7-A67D-BFE0F40C2C84}"/>
    <cellStyle name="Normal 18 3 4 8" xfId="3373" xr:uid="{0E1F9343-B4D2-470D-907A-CB27775087D9}"/>
    <cellStyle name="Normal 18 3 4 9" xfId="5476" xr:uid="{A66B6878-D057-4E24-92EA-81BE453A69D3}"/>
    <cellStyle name="Normal 18 3 5" xfId="830" xr:uid="{80306DBE-F07C-4F11-B08D-A395DE73B909}"/>
    <cellStyle name="Normal 18 3 5 2" xfId="3278" xr:uid="{75FAF980-B648-4C37-A35B-02AF342CB9D3}"/>
    <cellStyle name="Normal 18 3 5 3" xfId="5378" xr:uid="{AD9C65B1-3D8B-4560-91E8-78045D298AAE}"/>
    <cellStyle name="Normal 18 3 6" xfId="1154" xr:uid="{335748EF-A58F-4183-AFEB-43308250BF2F}"/>
    <cellStyle name="Normal 18 3 6 2" xfId="3564" xr:uid="{9EA0199B-6F1A-4C02-975F-97CCF8CAFDC6}"/>
    <cellStyle name="Normal 18 3 6 3" xfId="5667" xr:uid="{3E8D72BF-9C5F-4D41-A371-2F6DF228863F}"/>
    <cellStyle name="Normal 18 3 7" xfId="1467" xr:uid="{10B6F186-D181-4283-B590-D6A667797A1B}"/>
    <cellStyle name="Normal 18 3 7 2" xfId="3773" xr:uid="{CC7127F8-EE1F-474B-84D7-865466098150}"/>
    <cellStyle name="Normal 18 3 7 3" xfId="5896" xr:uid="{674A652E-35F0-4D71-9ECC-3480985C9F7C}"/>
    <cellStyle name="Normal 18 3 8" xfId="1982" xr:uid="{49D63892-40DD-4B4E-B65C-461C2A5F6E44}"/>
    <cellStyle name="Normal 18 3 8 2" xfId="4081" xr:uid="{D5B0416D-4007-4493-9D0E-3F037D1FFECC}"/>
    <cellStyle name="Normal 18 3 8 3" xfId="6245" xr:uid="{1749AAE6-24C0-4B9D-BE04-F70E9FF76F26}"/>
    <cellStyle name="Normal 18 3 9" xfId="2292" xr:uid="{E5201049-542E-470D-9234-1408DC4A9A6B}"/>
    <cellStyle name="Normal 18 3 9 2" xfId="4389" xr:uid="{86022D11-F72A-4ACC-826B-6B363595F986}"/>
    <cellStyle name="Normal 18 3 9 3" xfId="6553" xr:uid="{0A1A7A94-C2B9-4776-8F22-DB0C5F7E3135}"/>
    <cellStyle name="Normal 18 4" xfId="413" xr:uid="{04001406-80BE-48CE-AFA2-1ACEF86B0C31}"/>
    <cellStyle name="Normal 18 4 10" xfId="2593" xr:uid="{678F14F5-BE7E-4E75-8B68-2B86EEE3237B}"/>
    <cellStyle name="Normal 18 4 10 2" xfId="4686" xr:uid="{F06AA847-63F5-443F-83EC-91ADBD9F19E4}"/>
    <cellStyle name="Normal 18 4 10 3" xfId="6850" xr:uid="{02E8D5C7-68A6-4BE3-BFA5-83FDC44F2DF3}"/>
    <cellStyle name="Normal 18 4 11" xfId="2805" xr:uid="{03CE4A5C-8195-4771-9BDC-6F004BADFAFC}"/>
    <cellStyle name="Normal 18 4 11 2" xfId="4891" xr:uid="{F0EC7C8B-597B-4303-B780-F6BC0D4BE0D7}"/>
    <cellStyle name="Normal 18 4 11 3" xfId="7055" xr:uid="{EA2D29C7-3032-4F0D-915E-A9C046B49907}"/>
    <cellStyle name="Normal 18 4 12" xfId="3049" xr:uid="{C4981F9A-8EE3-44B1-94AB-3A6D668A1A10}"/>
    <cellStyle name="Normal 18 4 13" xfId="5129" xr:uid="{2BA11337-743D-4C1F-9463-C2D21D924E06}"/>
    <cellStyle name="Normal 18 4 2" xfId="619" xr:uid="{5EBC7333-7D13-4E00-ACD5-EEA8C25FC358}"/>
    <cellStyle name="Normal 18 4 2 10" xfId="2836" xr:uid="{3511170E-FD7B-4C8A-B391-82E900002E98}"/>
    <cellStyle name="Normal 18 4 2 10 2" xfId="4921" xr:uid="{012F4D7C-3BE9-4D62-8B17-53C491853C6B}"/>
    <cellStyle name="Normal 18 4 2 10 3" xfId="7085" xr:uid="{C4C8A0B7-7E79-4E27-988F-51D19760A750}"/>
    <cellStyle name="Normal 18 4 2 11" xfId="3105" xr:uid="{ACC2745A-3CC3-4132-A7B1-B6E03B8E8ABF}"/>
    <cellStyle name="Normal 18 4 2 12" xfId="5202" xr:uid="{86EADF42-07D5-461F-A265-CB853C7B95B6}"/>
    <cellStyle name="Normal 18 4 2 2" xfId="768" xr:uid="{6105D1AE-53B2-451D-B8F3-79735272B770}"/>
    <cellStyle name="Normal 18 4 2 2 10" xfId="5327" xr:uid="{F35947A9-BC81-430D-975B-A63B4B460FEF}"/>
    <cellStyle name="Normal 18 4 2 2 2" xfId="1080" xr:uid="{F914DCBD-9F71-4B41-8A09-4413ABD133BA}"/>
    <cellStyle name="Normal 18 4 2 2 2 2" xfId="3520" xr:uid="{1BEB88B9-1938-4AD4-863F-EDDB013F7177}"/>
    <cellStyle name="Normal 18 4 2 2 2 3" xfId="5623" xr:uid="{F50FC497-BB6B-4F68-A7E6-3B3CEF070728}"/>
    <cellStyle name="Normal 18 4 2 2 3" xfId="1398" xr:uid="{176E0F94-51A2-4DBC-A19E-D7657F05DAF9}"/>
    <cellStyle name="Normal 18 4 2 2 3 2" xfId="3727" xr:uid="{6F9CEF6A-86DC-4E31-9CC2-DB329438BECE}"/>
    <cellStyle name="Normal 18 4 2 2 3 3" xfId="5845" xr:uid="{3E2B826E-055B-43B2-BC3A-C224C9ECC359}"/>
    <cellStyle name="Normal 18 4 2 2 4" xfId="1713" xr:uid="{F8B49C52-F13C-4FEA-985D-12264DC21778}"/>
    <cellStyle name="Normal 18 4 2 2 4 2" xfId="4015" xr:uid="{6FD4DF40-2A22-4B4E-AF88-2BB8FC0C88A5}"/>
    <cellStyle name="Normal 18 4 2 2 4 3" xfId="6138" xr:uid="{EC742BE4-EB38-4543-8958-4ED8F3CF912D}"/>
    <cellStyle name="Normal 18 4 2 2 5" xfId="2224" xr:uid="{44B3A0E6-E455-4AE2-9D86-F3A51568B987}"/>
    <cellStyle name="Normal 18 4 2 2 5 2" xfId="4323" xr:uid="{57F8C658-68C1-450B-B13B-66AC4DB37283}"/>
    <cellStyle name="Normal 18 4 2 2 5 3" xfId="6487" xr:uid="{27CDEFCE-FB67-4FA0-AA8A-A9C64FA57395}"/>
    <cellStyle name="Normal 18 4 2 2 6" xfId="2534" xr:uid="{DAB2EAFF-BFB9-470D-8C00-853C0220C9A0}"/>
    <cellStyle name="Normal 18 4 2 2 6 2" xfId="4631" xr:uid="{0BB15092-7477-438C-A52B-0090CEBE44DA}"/>
    <cellStyle name="Normal 18 4 2 2 6 3" xfId="6795" xr:uid="{43882E62-D113-4DF3-94AD-A9F74F1F5EBD}"/>
    <cellStyle name="Normal 18 4 2 2 7" xfId="2752" xr:uid="{63915A33-CD97-4A0F-B7BA-E57896439CBC}"/>
    <cellStyle name="Normal 18 4 2 2 7 2" xfId="4845" xr:uid="{1DCAFB72-40B0-487E-8188-33744D83C941}"/>
    <cellStyle name="Normal 18 4 2 2 7 3" xfId="7009" xr:uid="{AA84D94C-DC3D-4D80-BAC3-F69209BAEE4C}"/>
    <cellStyle name="Normal 18 4 2 2 8" xfId="2965" xr:uid="{C0A519B6-D8E8-47CF-B474-04E9E7C3AC0E}"/>
    <cellStyle name="Normal 18 4 2 2 8 2" xfId="5050" xr:uid="{3A26E34B-2F4D-4ED1-AE28-DB60F3850A3D}"/>
    <cellStyle name="Normal 18 4 2 2 8 3" xfId="7214" xr:uid="{F54878CA-25D5-4320-8190-636D49D9BAC9}"/>
    <cellStyle name="Normal 18 4 2 2 9" xfId="3227" xr:uid="{A9E73372-E971-417A-9AFC-F139F6440E95}"/>
    <cellStyle name="Normal 18 4 2 3" xfId="969" xr:uid="{3FF46131-9EE7-48CD-85AA-B2471353B50C}"/>
    <cellStyle name="Normal 18 4 2 3 2" xfId="1287" xr:uid="{72D863F1-5E20-4073-AA45-B1FA004034BC}"/>
    <cellStyle name="Normal 18 4 2 3 2 2" xfId="3660" xr:uid="{81B254A8-D419-4327-B040-3D34E53A0725}"/>
    <cellStyle name="Normal 18 4 2 3 2 3" xfId="5772" xr:uid="{0A8ADFBF-7363-4C9D-8373-A1B8388BE302}"/>
    <cellStyle name="Normal 18 4 2 3 3" xfId="1602" xr:uid="{F5A498F0-9D8F-48CA-AD18-8442E97A406F}"/>
    <cellStyle name="Normal 18 4 2 3 3 2" xfId="3904" xr:uid="{E729B8AC-6CCB-4ECC-AF1E-4B5EAD632878}"/>
    <cellStyle name="Normal 18 4 2 3 3 3" xfId="6027" xr:uid="{E683910C-FE9B-422B-80A8-5572C68C975F}"/>
    <cellStyle name="Normal 18 4 2 3 4" xfId="2113" xr:uid="{C2196E58-D45F-446C-BC48-A8E4419AC0B5}"/>
    <cellStyle name="Normal 18 4 2 3 4 2" xfId="4212" xr:uid="{A9559334-10EE-478C-B565-1F85B830E2DF}"/>
    <cellStyle name="Normal 18 4 2 3 4 3" xfId="6376" xr:uid="{310BE790-BA58-4718-A355-D9652CC2AD38}"/>
    <cellStyle name="Normal 18 4 2 3 5" xfId="2423" xr:uid="{B4337E17-DF62-432F-A404-A8906762BE12}"/>
    <cellStyle name="Normal 18 4 2 3 5 2" xfId="4520" xr:uid="{12BEC68E-DE9B-46CB-8326-073CF492FD19}"/>
    <cellStyle name="Normal 18 4 2 3 5 3" xfId="6684" xr:uid="{01BBDB50-0B35-4F38-BE4E-29A8D7E400EC}"/>
    <cellStyle name="Normal 18 4 2 3 6" xfId="2685" xr:uid="{D08A796C-D739-490D-8043-3551572EB1CE}"/>
    <cellStyle name="Normal 18 4 2 3 6 2" xfId="4778" xr:uid="{626A2017-F5C9-45C1-A926-220A3CD801E8}"/>
    <cellStyle name="Normal 18 4 2 3 6 3" xfId="6942" xr:uid="{9296C56B-7EED-4719-8A30-EAC38FC9E52E}"/>
    <cellStyle name="Normal 18 4 2 3 7" xfId="2898" xr:uid="{98441499-5483-40F5-B089-04E815116074}"/>
    <cellStyle name="Normal 18 4 2 3 7 2" xfId="4983" xr:uid="{D2A0E222-8727-4501-BDAE-DB9D639FB2F7}"/>
    <cellStyle name="Normal 18 4 2 3 7 3" xfId="7147" xr:uid="{5FD6C0DA-0320-4C70-818A-FC45366D5106}"/>
    <cellStyle name="Normal 18 4 2 3 8" xfId="3409" xr:uid="{7290D127-CF20-4EF1-A65A-BA85D3B076A8}"/>
    <cellStyle name="Normal 18 4 2 3 9" xfId="5512" xr:uid="{D0AA61AF-A945-4480-9D63-53D042E10B01}"/>
    <cellStyle name="Normal 18 4 2 4" xfId="891" xr:uid="{E0A500D2-BD52-419E-AAC3-3F3F68AAC063}"/>
    <cellStyle name="Normal 18 4 2 4 2" xfId="3339" xr:uid="{467AB1DF-9D3F-4C94-9BAA-EFE7ED55275D}"/>
    <cellStyle name="Normal 18 4 2 4 3" xfId="5439" xr:uid="{5A42A18B-C9CB-4F35-9C0D-F23298EA1B4F}"/>
    <cellStyle name="Normal 18 4 2 5" xfId="1217" xr:uid="{608A9DF4-C688-43C6-AAD0-0905618A9EAD}"/>
    <cellStyle name="Normal 18 4 2 5 2" xfId="3598" xr:uid="{FD718DEE-2F97-4A5F-8DFC-7E5CFD40AFFC}"/>
    <cellStyle name="Normal 18 4 2 5 3" xfId="5708" xr:uid="{192C368F-0EB4-452C-913E-E08260237E7A}"/>
    <cellStyle name="Normal 18 4 2 6" xfId="1530" xr:uid="{790FE46F-E67F-44EB-ACD6-1DF0D374D147}"/>
    <cellStyle name="Normal 18 4 2 6 2" xfId="3834" xr:uid="{F35F9831-B161-494E-BE03-2CA240576CB8}"/>
    <cellStyle name="Normal 18 4 2 6 3" xfId="5957" xr:uid="{16244AF8-A881-4B2D-A3AF-319FBAC9DAAF}"/>
    <cellStyle name="Normal 18 4 2 7" xfId="2043" xr:uid="{FA04A49E-FA44-4BC6-B88F-693019621FFD}"/>
    <cellStyle name="Normal 18 4 2 7 2" xfId="4142" xr:uid="{196FC3D8-3745-4D6B-9A22-EF6B93444C4F}"/>
    <cellStyle name="Normal 18 4 2 7 3" xfId="6306" xr:uid="{A56D96C0-8FD6-4E0A-8775-2AE4FD02A5ED}"/>
    <cellStyle name="Normal 18 4 2 8" xfId="2353" xr:uid="{B1FB77CF-F62B-4623-935C-5FC2D06DCADA}"/>
    <cellStyle name="Normal 18 4 2 8 2" xfId="4450" xr:uid="{D4C66CF2-F56B-4DAD-81ED-74D8F763CF6F}"/>
    <cellStyle name="Normal 18 4 2 8 3" xfId="6614" xr:uid="{1DA318EA-109D-4ECE-B23A-39BBAD4855D9}"/>
    <cellStyle name="Normal 18 4 2 9" xfId="2623" xr:uid="{E28D1DCF-814D-4803-AD0F-2210CF2EFA9B}"/>
    <cellStyle name="Normal 18 4 2 9 2" xfId="4716" xr:uid="{631B8CB7-BDB2-4DF3-9787-9FF2A08E0AA5}"/>
    <cellStyle name="Normal 18 4 2 9 3" xfId="6880" xr:uid="{81EF975C-5D5D-470E-B32F-C3B5A2154199}"/>
    <cellStyle name="Normal 18 4 3" xfId="708" xr:uid="{3A91D051-2576-456D-AAC0-DC6CBFD313C3}"/>
    <cellStyle name="Normal 18 4 3 10" xfId="5272" xr:uid="{158C8CFE-FA6E-4988-A620-0E5AAED3FF68}"/>
    <cellStyle name="Normal 18 4 3 2" xfId="1026" xr:uid="{3A441441-E51F-475E-9517-86F6594F0D6C}"/>
    <cellStyle name="Normal 18 4 3 2 2" xfId="3466" xr:uid="{D4097A0E-36BF-469D-807B-4C7761012AD0}"/>
    <cellStyle name="Normal 18 4 3 2 3" xfId="5569" xr:uid="{EFC1F3A1-B48A-44D6-8446-30BCD58AA1D4}"/>
    <cellStyle name="Normal 18 4 3 3" xfId="1344" xr:uid="{360D4BE1-20C0-4262-8372-465F84ED2A8A}"/>
    <cellStyle name="Normal 18 4 3 3 2" xfId="3697" xr:uid="{D80E1893-6E6B-44CB-B495-1A90E15E3C66}"/>
    <cellStyle name="Normal 18 4 3 3 3" xfId="5811" xr:uid="{57AE8746-F5DD-460A-94CA-D947CEF5A4C8}"/>
    <cellStyle name="Normal 18 4 3 4" xfId="1659" xr:uid="{9271DF36-1C88-45B1-B8C5-9748EED12E06}"/>
    <cellStyle name="Normal 18 4 3 4 2" xfId="3961" xr:uid="{A88C14C6-DA1E-4D49-84DD-93227E655830}"/>
    <cellStyle name="Normal 18 4 3 4 3" xfId="6084" xr:uid="{6501FD0E-62A7-41A9-BC4B-F0171ED29E28}"/>
    <cellStyle name="Normal 18 4 3 5" xfId="2170" xr:uid="{853EBF62-7A15-47DB-A587-646A64998732}"/>
    <cellStyle name="Normal 18 4 3 5 2" xfId="4269" xr:uid="{A09842D0-4F44-41A1-BFE3-32F4BAD4E271}"/>
    <cellStyle name="Normal 18 4 3 5 3" xfId="6433" xr:uid="{B32CF0FF-F1A2-46AB-BEA4-B50E0811C774}"/>
    <cellStyle name="Normal 18 4 3 6" xfId="2480" xr:uid="{ED9054B1-46BB-40C1-96AA-7F222C1FE42F}"/>
    <cellStyle name="Normal 18 4 3 6 2" xfId="4577" xr:uid="{3FDCCBC0-C8E3-4F92-80EF-D21F5ACBC5A0}"/>
    <cellStyle name="Normal 18 4 3 6 3" xfId="6741" xr:uid="{89DD9233-8F70-4BC6-A5C1-A9417C82292F}"/>
    <cellStyle name="Normal 18 4 3 7" xfId="2722" xr:uid="{69B826CD-9EEC-46EB-B0EA-3C272FC33F58}"/>
    <cellStyle name="Normal 18 4 3 7 2" xfId="4815" xr:uid="{B5EA15F3-3FA5-41C8-84ED-84A0ABA6011E}"/>
    <cellStyle name="Normal 18 4 3 7 3" xfId="6979" xr:uid="{C37FA6B1-A6C9-4D8A-90C5-8B038C000375}"/>
    <cellStyle name="Normal 18 4 3 8" xfId="2935" xr:uid="{A9B15B8B-6C7F-4E04-9AD9-970217AB3DB4}"/>
    <cellStyle name="Normal 18 4 3 8 2" xfId="5020" xr:uid="{26BDDCCB-B62D-406F-BC08-EE97031954FF}"/>
    <cellStyle name="Normal 18 4 3 8 3" xfId="7184" xr:uid="{375AE5E2-7BA3-4336-9548-653099AFC74C}"/>
    <cellStyle name="Normal 18 4 3 9" xfId="3173" xr:uid="{16536D69-6A34-4291-9FBF-6D1123E7EAF5}"/>
    <cellStyle name="Normal 18 4 4" xfId="937" xr:uid="{C7E87CA1-A064-419F-B25E-600A1986DA24}"/>
    <cellStyle name="Normal 18 4 4 2" xfId="1255" xr:uid="{BD02C603-4190-45D2-9FEA-2DF7690F477C}"/>
    <cellStyle name="Normal 18 4 4 2 2" xfId="3628" xr:uid="{370AACC1-C138-4A26-94E6-A8A542096352}"/>
    <cellStyle name="Normal 18 4 4 2 3" xfId="5740" xr:uid="{A7BB4099-E770-4685-80BF-06C4E749D67A}"/>
    <cellStyle name="Normal 18 4 4 3" xfId="1570" xr:uid="{0C6F4977-9857-4B41-AC81-CEB703A3D286}"/>
    <cellStyle name="Normal 18 4 4 3 2" xfId="3872" xr:uid="{DBA86BB7-AA90-4F78-A202-66336468EA07}"/>
    <cellStyle name="Normal 18 4 4 3 3" xfId="5995" xr:uid="{101B9135-7148-41F2-9EC6-583A50D16A9C}"/>
    <cellStyle name="Normal 18 4 4 4" xfId="2081" xr:uid="{714DA1DC-78D1-44BB-BC3E-6CD91442B67F}"/>
    <cellStyle name="Normal 18 4 4 4 2" xfId="4180" xr:uid="{FAB020AF-3D54-43C7-97D0-B290F1915EDC}"/>
    <cellStyle name="Normal 18 4 4 4 3" xfId="6344" xr:uid="{16D4C586-1EBC-4AD5-BBA8-9BF872664D89}"/>
    <cellStyle name="Normal 18 4 4 5" xfId="2391" xr:uid="{9B757619-BC16-4CAC-8F83-E508F0B7CC0D}"/>
    <cellStyle name="Normal 18 4 4 5 2" xfId="4488" xr:uid="{EE24479F-4389-41F3-A383-320626B1C8D7}"/>
    <cellStyle name="Normal 18 4 4 5 3" xfId="6652" xr:uid="{FB3E9C60-EE77-49F4-A52B-1AF658CD960C}"/>
    <cellStyle name="Normal 18 4 4 6" xfId="2653" xr:uid="{34B7CD48-6AAD-43E6-B45C-009AD76466F6}"/>
    <cellStyle name="Normal 18 4 4 6 2" xfId="4746" xr:uid="{60C5DB0C-0DF3-4FBF-9572-9FFADA59625B}"/>
    <cellStyle name="Normal 18 4 4 6 3" xfId="6910" xr:uid="{37CBA502-F207-4D5E-97A1-F1A1C11A254F}"/>
    <cellStyle name="Normal 18 4 4 7" xfId="2866" xr:uid="{B211F51B-2E7C-469A-823C-A5E2465A9E29}"/>
    <cellStyle name="Normal 18 4 4 7 2" xfId="4951" xr:uid="{9C9EB9F8-D767-43A7-AD89-1251B0C74631}"/>
    <cellStyle name="Normal 18 4 4 7 3" xfId="7115" xr:uid="{4428A91F-B4D6-420A-ABB1-7D48EA1B125D}"/>
    <cellStyle name="Normal 18 4 4 8" xfId="3377" xr:uid="{B13C67B5-BAF2-459C-9C64-050AE733ECD7}"/>
    <cellStyle name="Normal 18 4 4 9" xfId="5480" xr:uid="{EFE0527E-53E1-40D7-806E-1FDA6E22CD2E}"/>
    <cellStyle name="Normal 18 4 5" xfId="837" xr:uid="{D3B6E66A-7F2D-4160-8151-FFA2E1347FCE}"/>
    <cellStyle name="Normal 18 4 5 2" xfId="3285" xr:uid="{FCAE1C61-BEF6-4C24-BEF1-E3EBECB17B6F}"/>
    <cellStyle name="Normal 18 4 5 3" xfId="5385" xr:uid="{7B03DCFD-1769-4559-BE3C-72B42EC4D214}"/>
    <cellStyle name="Normal 18 4 6" xfId="1161" xr:uid="{2B4644E6-6241-49C7-98FD-4272A832EFA3}"/>
    <cellStyle name="Normal 18 4 6 2" xfId="3568" xr:uid="{565C04F9-DD85-452D-9690-6B3B748B72FA}"/>
    <cellStyle name="Normal 18 4 6 3" xfId="5671" xr:uid="{7AA213C0-967B-468B-B7F6-4A3BD44B2377}"/>
    <cellStyle name="Normal 18 4 7" xfId="1474" xr:uid="{22F885C5-23BE-4955-B60D-51A668323CCE}"/>
    <cellStyle name="Normal 18 4 7 2" xfId="3780" xr:uid="{F9343225-11F0-4CCA-B370-FE83A51FF92A}"/>
    <cellStyle name="Normal 18 4 7 3" xfId="5903" xr:uid="{823086C0-E77F-43C3-9BE0-BD9FB769C737}"/>
    <cellStyle name="Normal 18 4 8" xfId="1989" xr:uid="{3F68197E-4AB7-4724-9226-79973DF20709}"/>
    <cellStyle name="Normal 18 4 8 2" xfId="4088" xr:uid="{7F4A4376-263D-4DCE-82BE-672997D7759E}"/>
    <cellStyle name="Normal 18 4 8 3" xfId="6252" xr:uid="{1FCCAEE1-CBCD-4DEE-97C8-04BCD1696D7C}"/>
    <cellStyle name="Normal 18 4 9" xfId="2299" xr:uid="{50081D2B-1956-4E20-A919-985DECFDC16D}"/>
    <cellStyle name="Normal 18 4 9 2" xfId="4396" xr:uid="{CBDB3793-A14C-413F-9460-6872AB9C01EE}"/>
    <cellStyle name="Normal 18 4 9 3" xfId="6560" xr:uid="{2B91BDD3-A6D1-418A-BB17-8473F566DBD2}"/>
    <cellStyle name="Normal 18 5" xfId="476" xr:uid="{FEF81873-7CBF-43DF-BA76-4A5A645C2D66}"/>
    <cellStyle name="Normal 18 5 10" xfId="2819" xr:uid="{15AC4953-7400-42A4-8A5E-A75A24710ABF}"/>
    <cellStyle name="Normal 18 5 10 2" xfId="4905" xr:uid="{D39B4CB7-CC16-4E7C-9C87-8EF1EAF91C80}"/>
    <cellStyle name="Normal 18 5 10 3" xfId="7069" xr:uid="{20CFBC85-3AEF-4D55-8C82-EBB90D084417}"/>
    <cellStyle name="Normal 18 5 11" xfId="3071" xr:uid="{AD509C32-CE2D-4D2D-87C6-B46A745FC71C}"/>
    <cellStyle name="Normal 18 5 12" xfId="5156" xr:uid="{A627EAD0-BE1B-48FB-84AD-50F93B85CEA4}"/>
    <cellStyle name="Normal 18 5 2" xfId="731" xr:uid="{BCE71AEC-D4A9-4F3E-9C5F-268C98DF7B2E}"/>
    <cellStyle name="Normal 18 5 2 10" xfId="5294" xr:uid="{7CA0F328-E77E-4C83-AC1B-B01068B0F3B8}"/>
    <cellStyle name="Normal 18 5 2 2" xfId="1048" xr:uid="{AEE176AF-E38C-4B4D-B106-6F1DF32E2874}"/>
    <cellStyle name="Normal 18 5 2 2 2" xfId="3488" xr:uid="{9D58E148-30DE-4C0B-9882-CFCB21BACA20}"/>
    <cellStyle name="Normal 18 5 2 2 3" xfId="5591" xr:uid="{F9BD0301-C07C-4D32-BC52-10FB629D3FB9}"/>
    <cellStyle name="Normal 18 5 2 3" xfId="1366" xr:uid="{94727346-51AC-45F9-8D5C-4F9CA1B304D2}"/>
    <cellStyle name="Normal 18 5 2 3 2" xfId="3711" xr:uid="{70912E54-406C-4F5F-9483-558F8DD1C312}"/>
    <cellStyle name="Normal 18 5 2 3 3" xfId="5826" xr:uid="{9E3355A8-95AA-4C30-95C2-461DF7A9C276}"/>
    <cellStyle name="Normal 18 5 2 4" xfId="1681" xr:uid="{755FAE94-0B0D-47AA-91A4-7468B94E962C}"/>
    <cellStyle name="Normal 18 5 2 4 2" xfId="3983" xr:uid="{8CEC9D52-B806-4574-BA16-2F4B558A6B7D}"/>
    <cellStyle name="Normal 18 5 2 4 3" xfId="6106" xr:uid="{6283C212-150C-4D05-86D8-967DE73D4E5C}"/>
    <cellStyle name="Normal 18 5 2 5" xfId="2192" xr:uid="{DF23D52C-7DA8-4D6C-8F25-B15F54130F77}"/>
    <cellStyle name="Normal 18 5 2 5 2" xfId="4291" xr:uid="{15EBB6B1-AB7A-4319-A951-300C3CDE44FE}"/>
    <cellStyle name="Normal 18 5 2 5 3" xfId="6455" xr:uid="{0BF172D1-123E-4B32-A91A-4840FB13A922}"/>
    <cellStyle name="Normal 18 5 2 6" xfId="2502" xr:uid="{9E6832C7-C097-49E8-B32A-3BA5E1CCA442}"/>
    <cellStyle name="Normal 18 5 2 6 2" xfId="4599" xr:uid="{2330C403-8606-4CC3-B5A7-892BF2DAC154}"/>
    <cellStyle name="Normal 18 5 2 6 3" xfId="6763" xr:uid="{BC064F34-ACF2-42DD-A00A-A67FF3CE4B59}"/>
    <cellStyle name="Normal 18 5 2 7" xfId="2736" xr:uid="{091AE264-B907-4E66-BF47-127615DA033E}"/>
    <cellStyle name="Normal 18 5 2 7 2" xfId="4829" xr:uid="{0BBFF73A-8346-4B05-B7B8-5CA3A4BB8C87}"/>
    <cellStyle name="Normal 18 5 2 7 3" xfId="6993" xr:uid="{A61ED5F3-D05C-4B2C-A905-1BED8730B037}"/>
    <cellStyle name="Normal 18 5 2 8" xfId="2949" xr:uid="{AADF22A3-F0DE-44C0-AE8A-2742207DD572}"/>
    <cellStyle name="Normal 18 5 2 8 2" xfId="5034" xr:uid="{6A71E27C-92D4-4B0B-8739-293E3AFA4792}"/>
    <cellStyle name="Normal 18 5 2 8 3" xfId="7198" xr:uid="{C6E80B23-6C07-4491-AEA4-464B4D82081A}"/>
    <cellStyle name="Normal 18 5 2 9" xfId="3195" xr:uid="{3E528D88-976B-4D1F-BEC3-4589184456D7}"/>
    <cellStyle name="Normal 18 5 3" xfId="951" xr:uid="{EA2F5302-A633-407F-844E-0252EFC158D4}"/>
    <cellStyle name="Normal 18 5 3 2" xfId="1269" xr:uid="{9889328B-B816-4331-A06C-E3C00A847AA5}"/>
    <cellStyle name="Normal 18 5 3 2 2" xfId="3642" xr:uid="{97FDFA4D-0333-4C80-AADC-94E7AFBBF672}"/>
    <cellStyle name="Normal 18 5 3 2 3" xfId="5754" xr:uid="{5C8DEB87-9085-446D-A320-B66B0AF6C166}"/>
    <cellStyle name="Normal 18 5 3 3" xfId="1584" xr:uid="{E28A3CDA-715F-41B6-B7EE-6718C23C2CDB}"/>
    <cellStyle name="Normal 18 5 3 3 2" xfId="3886" xr:uid="{3AFA5991-32BD-41F2-A794-87F9C913E8A6}"/>
    <cellStyle name="Normal 18 5 3 3 3" xfId="6009" xr:uid="{D5614120-78FA-4A15-8D02-1374A28FF2C6}"/>
    <cellStyle name="Normal 18 5 3 4" xfId="2095" xr:uid="{67C3F573-F421-47F3-A018-23191EDA63EC}"/>
    <cellStyle name="Normal 18 5 3 4 2" xfId="4194" xr:uid="{6B75BCC2-68FF-412F-8D31-6FDFAE0E798C}"/>
    <cellStyle name="Normal 18 5 3 4 3" xfId="6358" xr:uid="{74EB3560-E71D-4EFA-A880-C3C72FC14003}"/>
    <cellStyle name="Normal 18 5 3 5" xfId="2405" xr:uid="{12C07FC3-E274-4638-8452-37201AF5CDD9}"/>
    <cellStyle name="Normal 18 5 3 5 2" xfId="4502" xr:uid="{DEC6AF6C-648D-44EB-80CA-C79913011702}"/>
    <cellStyle name="Normal 18 5 3 5 3" xfId="6666" xr:uid="{2E3A09D8-EABA-45C8-BC85-1AFB65886D9B}"/>
    <cellStyle name="Normal 18 5 3 6" xfId="2667" xr:uid="{56432804-3F85-49FC-B74E-4EF202C2E471}"/>
    <cellStyle name="Normal 18 5 3 6 2" xfId="4760" xr:uid="{AC61741D-4968-4921-8536-13575AAF62D1}"/>
    <cellStyle name="Normal 18 5 3 6 3" xfId="6924" xr:uid="{8AFB70A0-874A-4015-BAC9-7CC01E4EF21C}"/>
    <cellStyle name="Normal 18 5 3 7" xfId="2880" xr:uid="{2946D1DB-E91E-477F-BC8F-66A46662757F}"/>
    <cellStyle name="Normal 18 5 3 7 2" xfId="4965" xr:uid="{BEDB3FEC-7E69-49C4-9A58-AFB43CF73EEF}"/>
    <cellStyle name="Normal 18 5 3 7 3" xfId="7129" xr:uid="{9BC82AE2-8469-4997-9B6E-F22B9591C02C}"/>
    <cellStyle name="Normal 18 5 3 8" xfId="3391" xr:uid="{1345534A-AAD7-4DE5-8D57-8E9BABD80A46}"/>
    <cellStyle name="Normal 18 5 3 9" xfId="5494" xr:uid="{292E5BD5-FF03-429A-A9B1-D69E01A99A61}"/>
    <cellStyle name="Normal 18 5 4" xfId="859" xr:uid="{55D9EB8B-3E86-4C0E-AEC0-22A638C4E98F}"/>
    <cellStyle name="Normal 18 5 4 2" xfId="3307" xr:uid="{E6C59399-103D-49F2-A6AD-C8193C89DA3A}"/>
    <cellStyle name="Normal 18 5 4 3" xfId="5407" xr:uid="{C0B833AA-DCC7-4400-A2AA-1C954FC3C11F}"/>
    <cellStyle name="Normal 18 5 5" xfId="1183" xr:uid="{1DD1BE87-599B-441F-85BA-269B8E3E5E23}"/>
    <cellStyle name="Normal 18 5 5 2" xfId="3582" xr:uid="{7AEEA011-6DE5-4720-A82C-C51E78DAD322}"/>
    <cellStyle name="Normal 18 5 5 3" xfId="5690" xr:uid="{D83940A4-424F-45B1-BE18-9C9E06A2A1E7}"/>
    <cellStyle name="Normal 18 5 6" xfId="1496" xr:uid="{7A87DDC4-4302-4031-AFAB-DF0A231FFC9E}"/>
    <cellStyle name="Normal 18 5 6 2" xfId="3802" xr:uid="{AD2AF3EE-7D84-44D7-992C-89F8287A183A}"/>
    <cellStyle name="Normal 18 5 6 3" xfId="5925" xr:uid="{0079C7A7-C462-45F3-989D-7A9FF90EAF0E}"/>
    <cellStyle name="Normal 18 5 7" xfId="2011" xr:uid="{3C6FE0BA-77D7-47D9-95EF-DB3FB849F980}"/>
    <cellStyle name="Normal 18 5 7 2" xfId="4110" xr:uid="{D86F054E-6204-4A6A-96AA-D67F0C6E62BB}"/>
    <cellStyle name="Normal 18 5 7 3" xfId="6274" xr:uid="{467D09F7-9FED-4EC3-9292-8CB8648AD9D1}"/>
    <cellStyle name="Normal 18 5 8" xfId="2321" xr:uid="{0BA9841A-BD48-4536-8183-E57A34807648}"/>
    <cellStyle name="Normal 18 5 8 2" xfId="4418" xr:uid="{A4061AF9-0CCF-4CCE-9630-54E6A319C14E}"/>
    <cellStyle name="Normal 18 5 8 3" xfId="6582" xr:uid="{9B12B89C-C4EC-4DF2-973D-046F84D21FAE}"/>
    <cellStyle name="Normal 18 5 9" xfId="2607" xr:uid="{F04450D5-B541-4519-B240-0D8DF9689835}"/>
    <cellStyle name="Normal 18 5 9 2" xfId="4700" xr:uid="{99991ABE-0335-435E-8098-AC33FE86C5C6}"/>
    <cellStyle name="Normal 18 5 9 3" xfId="6864" xr:uid="{4D85BF30-764C-4022-BA9A-B5D3DD2BD84A}"/>
    <cellStyle name="Normal 18 6" xfId="592" xr:uid="{4ABD0DFF-F102-4BC5-B147-7E60DC74A328}"/>
    <cellStyle name="Normal 18 6 10" xfId="2790" xr:uid="{A6F22543-2707-473B-9885-583B1101DD9B}"/>
    <cellStyle name="Normal 18 6 10 2" xfId="4877" xr:uid="{FED5E5CA-71C6-4EE4-B89B-FB2FC2F4D120}"/>
    <cellStyle name="Normal 18 6 10 3" xfId="7041" xr:uid="{CE289EAD-25C5-4AFA-9FE7-5355835094D8}"/>
    <cellStyle name="Normal 18 6 11" xfId="3081" xr:uid="{9F6B201F-63D9-47E1-A68C-9952C80A47EB}"/>
    <cellStyle name="Normal 18 6 12" xfId="5178" xr:uid="{24878332-8290-4814-BD7A-20766C83B240}"/>
    <cellStyle name="Normal 18 6 2" xfId="684" xr:uid="{46E943AC-F9F8-42DB-92F1-AD1D7B51F0FB}"/>
    <cellStyle name="Normal 18 6 2 10" xfId="5248" xr:uid="{14B76EFF-9221-4C76-83CD-7F02C346B250}"/>
    <cellStyle name="Normal 18 6 2 2" xfId="1002" xr:uid="{958FFD69-7120-44BB-927B-EA357D6378E4}"/>
    <cellStyle name="Normal 18 6 2 2 2" xfId="3442" xr:uid="{1CDE7113-0556-4709-A907-49184FA67C3D}"/>
    <cellStyle name="Normal 18 6 2 2 3" xfId="5545" xr:uid="{01801660-0078-4C29-808A-5D6C673F4FE1}"/>
    <cellStyle name="Normal 18 6 2 3" xfId="1320" xr:uid="{1014F5CA-4D6D-41DA-9E5D-EAF8835F238C}"/>
    <cellStyle name="Normal 18 6 2 3 2" xfId="3683" xr:uid="{6E8EF35A-9785-456A-9B29-0D93CC1BF243}"/>
    <cellStyle name="Normal 18 6 2 3 3" xfId="5796" xr:uid="{BC13573C-1311-47AD-BCC6-9F96CAECDE6B}"/>
    <cellStyle name="Normal 18 6 2 4" xfId="1635" xr:uid="{41886FC8-E654-4F01-87BB-EE2ADF13FFF3}"/>
    <cellStyle name="Normal 18 6 2 4 2" xfId="3937" xr:uid="{BE3017AC-A6BD-4E7B-8E0B-676016C0FFF3}"/>
    <cellStyle name="Normal 18 6 2 4 3" xfId="6060" xr:uid="{5DE0C28D-E2D4-4BEF-8EED-8D79034A59AA}"/>
    <cellStyle name="Normal 18 6 2 5" xfId="2146" xr:uid="{DFBCA4E0-7470-42BA-8D00-75C5476FC56D}"/>
    <cellStyle name="Normal 18 6 2 5 2" xfId="4245" xr:uid="{26244B48-4FD8-4B75-A45C-96694EF2A8D4}"/>
    <cellStyle name="Normal 18 6 2 5 3" xfId="6409" xr:uid="{CB0185F3-8095-494B-9561-B6EBD09E921B}"/>
    <cellStyle name="Normal 18 6 2 6" xfId="2456" xr:uid="{DC1B1793-A483-4604-B709-3EC7CFF28D96}"/>
    <cellStyle name="Normal 18 6 2 6 2" xfId="4553" xr:uid="{DEEB392B-05D3-4719-BCD7-871B5138D671}"/>
    <cellStyle name="Normal 18 6 2 6 3" xfId="6717" xr:uid="{58199138-B32B-4BC1-9F23-8D347172BCA2}"/>
    <cellStyle name="Normal 18 6 2 7" xfId="2708" xr:uid="{B87E9569-2EE5-427C-B095-47A1F1A32221}"/>
    <cellStyle name="Normal 18 6 2 7 2" xfId="4801" xr:uid="{9632B297-F6C6-4F92-BAC5-232A6627C64C}"/>
    <cellStyle name="Normal 18 6 2 7 3" xfId="6965" xr:uid="{FF89F29D-7DCC-4131-8AC0-9D0B929A539B}"/>
    <cellStyle name="Normal 18 6 2 8" xfId="2921" xr:uid="{BA6170A6-F260-4EE1-9AC9-6C4C809FEF00}"/>
    <cellStyle name="Normal 18 6 2 8 2" xfId="5006" xr:uid="{7F62F80A-09AA-415A-93A3-F63053B786FB}"/>
    <cellStyle name="Normal 18 6 2 8 3" xfId="7170" xr:uid="{5C2A266F-AA5C-48DA-81BC-A963516699AF}"/>
    <cellStyle name="Normal 18 6 2 9" xfId="3149" xr:uid="{55DDF524-98AC-4231-8ADF-5F176B32872D}"/>
    <cellStyle name="Normal 18 6 3" xfId="955" xr:uid="{94390536-CFDF-4981-A3E8-0D0EE1E2C159}"/>
    <cellStyle name="Normal 18 6 3 2" xfId="1273" xr:uid="{FABBB2C8-F78F-484F-AA80-5EEFBBD32A45}"/>
    <cellStyle name="Normal 18 6 3 2 2" xfId="3646" xr:uid="{23E85448-4A71-49DF-8299-067B7851D2CB}"/>
    <cellStyle name="Normal 18 6 3 2 3" xfId="5758" xr:uid="{36AAFB95-37A5-46FB-BD85-BDD9C42599AE}"/>
    <cellStyle name="Normal 18 6 3 3" xfId="1588" xr:uid="{2EFEF8AA-19E0-4659-BBFE-4A66B7B53B89}"/>
    <cellStyle name="Normal 18 6 3 3 2" xfId="3890" xr:uid="{A1AC9D81-EED2-43A5-AE74-68A19BA3BFDB}"/>
    <cellStyle name="Normal 18 6 3 3 3" xfId="6013" xr:uid="{62F0C36B-5995-4217-BD96-56641E105B67}"/>
    <cellStyle name="Normal 18 6 3 4" xfId="2099" xr:uid="{812F88B6-40BE-4F98-98B7-D063C70C5006}"/>
    <cellStyle name="Normal 18 6 3 4 2" xfId="4198" xr:uid="{2C93714E-BF2C-45DD-BBC3-9DCD2AF5D4A4}"/>
    <cellStyle name="Normal 18 6 3 4 3" xfId="6362" xr:uid="{285209F7-E766-402D-9C7A-7AE0BF85B6EC}"/>
    <cellStyle name="Normal 18 6 3 5" xfId="2409" xr:uid="{E6595821-8543-4B39-B1A6-51C44621F3A2}"/>
    <cellStyle name="Normal 18 6 3 5 2" xfId="4506" xr:uid="{0A7B35C0-8FC6-48B1-A460-3B11B2A99B2E}"/>
    <cellStyle name="Normal 18 6 3 5 3" xfId="6670" xr:uid="{7832717C-100C-4E43-AA75-B8F03D67505E}"/>
    <cellStyle name="Normal 18 6 3 6" xfId="2671" xr:uid="{B36C6F9D-9B18-4CDB-9C64-5D6E2F3424C0}"/>
    <cellStyle name="Normal 18 6 3 6 2" xfId="4764" xr:uid="{F1A86F6D-9864-4142-8602-EC9955D1BF0E}"/>
    <cellStyle name="Normal 18 6 3 6 3" xfId="6928" xr:uid="{FDD73060-0CC0-406C-B99A-5373EC9B781D}"/>
    <cellStyle name="Normal 18 6 3 7" xfId="2884" xr:uid="{6CB4EB64-671A-44E2-8B0B-CDEE6961FCB5}"/>
    <cellStyle name="Normal 18 6 3 7 2" xfId="4969" xr:uid="{E5DC6EFC-C0A5-4F48-A592-7156545365DB}"/>
    <cellStyle name="Normal 18 6 3 7 3" xfId="7133" xr:uid="{EB2E90A8-C7AB-442A-AEAE-C7C25E1DAF86}"/>
    <cellStyle name="Normal 18 6 3 8" xfId="3395" xr:uid="{689A0DD3-C05A-457E-AF48-9E458E34741E}"/>
    <cellStyle name="Normal 18 6 3 9" xfId="5498" xr:uid="{D47FD4BE-5E1F-4C13-94B3-8B7754D6F66F}"/>
    <cellStyle name="Normal 18 6 4" xfId="813" xr:uid="{C418D774-4467-4BDA-9A33-8E1819177286}"/>
    <cellStyle name="Normal 18 6 4 2" xfId="3261" xr:uid="{00C7F0B8-35B2-43FB-AF61-532E71AA8527}"/>
    <cellStyle name="Normal 18 6 4 3" xfId="5361" xr:uid="{5D5100F0-29B9-4901-B1CF-7DCCF7D1FA7A}"/>
    <cellStyle name="Normal 18 6 5" xfId="1137" xr:uid="{B9F25DF1-7214-4206-968D-AE049D70AA1C}"/>
    <cellStyle name="Normal 18 6 5 2" xfId="3554" xr:uid="{724B01E7-F78A-448C-BF53-BD88C02C593D}"/>
    <cellStyle name="Normal 18 6 5 3" xfId="5657" xr:uid="{D657E5B2-8E7E-4645-BB61-2A7960AC964B}"/>
    <cellStyle name="Normal 18 6 6" xfId="1450" xr:uid="{24ABB892-D025-4F76-928E-05344FA98D63}"/>
    <cellStyle name="Normal 18 6 6 2" xfId="3756" xr:uid="{25D339A4-D68E-41A9-8C52-B32FFEB2EE83}"/>
    <cellStyle name="Normal 18 6 6 3" xfId="5879" xr:uid="{8128F26E-04C7-473C-9870-CE129B72FEBC}"/>
    <cellStyle name="Normal 18 6 7" xfId="1965" xr:uid="{88B508BF-160A-471F-829E-741DB2427C82}"/>
    <cellStyle name="Normal 18 6 7 2" xfId="4064" xr:uid="{BDB9E196-6C32-4D35-A4F2-7A69B7C88E21}"/>
    <cellStyle name="Normal 18 6 7 3" xfId="6228" xr:uid="{08E784D3-1EE1-48C5-9D48-2B6FB99EDFE4}"/>
    <cellStyle name="Normal 18 6 8" xfId="2275" xr:uid="{4D1F1ADE-B8D8-4466-96BC-6348A59AB34A}"/>
    <cellStyle name="Normal 18 6 8 2" xfId="4372" xr:uid="{B3F39A34-0525-4E87-95F4-6D0AC0F389B9}"/>
    <cellStyle name="Normal 18 6 8 3" xfId="6536" xr:uid="{27CCDE1B-C525-42C2-AED7-874747550E7A}"/>
    <cellStyle name="Normal 18 6 9" xfId="2579" xr:uid="{CD4EE18E-1C8C-4AD8-8D1C-582F2EAB767E}"/>
    <cellStyle name="Normal 18 6 9 2" xfId="4672" xr:uid="{C5CE6E9C-8608-4821-93BD-BFF40526EA7B}"/>
    <cellStyle name="Normal 18 6 9 3" xfId="6836" xr:uid="{0BA1C417-DDDD-4572-BE34-6D550A51096A}"/>
    <cellStyle name="Normal 18 7" xfId="670" xr:uid="{B3689E50-9AC4-4475-9655-35B93A067FE8}"/>
    <cellStyle name="Normal 18 7 10" xfId="5236" xr:uid="{F5C94990-791C-4A4B-BEF5-F609788E7237}"/>
    <cellStyle name="Normal 18 7 2" xfId="992" xr:uid="{C1737166-6191-4703-B276-477A2423CBFE}"/>
    <cellStyle name="Normal 18 7 2 2" xfId="3432" xr:uid="{40B3AE20-A880-4AD9-ACD8-2E79467B62BB}"/>
    <cellStyle name="Normal 18 7 2 3" xfId="5535" xr:uid="{572551B9-2281-4585-B0D7-51F345D3B94C}"/>
    <cellStyle name="Normal 18 7 3" xfId="1310" xr:uid="{84FDBEB5-DA5C-43B6-A58A-0058BD89E6E6}"/>
    <cellStyle name="Normal 18 7 3 2" xfId="3679" xr:uid="{F0A04D79-5F58-4640-8C1E-191ACC748E94}"/>
    <cellStyle name="Normal 18 7 3 3" xfId="5791" xr:uid="{F4E555D8-B843-4389-802E-B164CF59B1FF}"/>
    <cellStyle name="Normal 18 7 4" xfId="1625" xr:uid="{89FC7FB7-1F49-4F3F-90AC-763C4A84BE58}"/>
    <cellStyle name="Normal 18 7 4 2" xfId="3927" xr:uid="{8C1BC72A-F8A9-43C7-A0B1-61534D6D2D59}"/>
    <cellStyle name="Normal 18 7 4 3" xfId="6050" xr:uid="{D625AF55-FD49-48E2-B2D4-A747D150932F}"/>
    <cellStyle name="Normal 18 7 5" xfId="2136" xr:uid="{6777D1B8-FA44-4084-B253-374D5932A698}"/>
    <cellStyle name="Normal 18 7 5 2" xfId="4235" xr:uid="{4F9877F7-7452-400F-81C0-E4764C953249}"/>
    <cellStyle name="Normal 18 7 5 3" xfId="6399" xr:uid="{4379D1B4-09DB-40B6-971F-AC942903440A}"/>
    <cellStyle name="Normal 18 7 6" xfId="2446" xr:uid="{C727282F-A69D-48BE-B61E-6D0CF824C6F3}"/>
    <cellStyle name="Normal 18 7 6 2" xfId="4543" xr:uid="{43A3E680-145F-4302-9D0F-DF0AE45EC7C3}"/>
    <cellStyle name="Normal 18 7 6 3" xfId="6707" xr:uid="{AC1271A9-B187-48A0-A408-19CB771BF680}"/>
    <cellStyle name="Normal 18 7 7" xfId="2704" xr:uid="{C077D496-D79D-4B68-A9D6-5EC9A30CAB0F}"/>
    <cellStyle name="Normal 18 7 7 2" xfId="4797" xr:uid="{E28FE8D1-C1D0-434A-BFCA-2D04C90D1271}"/>
    <cellStyle name="Normal 18 7 7 3" xfId="6961" xr:uid="{E2F45412-43C8-46EF-A985-58BF659AABF7}"/>
    <cellStyle name="Normal 18 7 8" xfId="2917" xr:uid="{77071CE4-76FE-48F4-88FB-31D10D2A5B08}"/>
    <cellStyle name="Normal 18 7 8 2" xfId="5002" xr:uid="{3577FF7A-A23A-4E3D-9D1D-BAA00D85CBBE}"/>
    <cellStyle name="Normal 18 7 8 3" xfId="7166" xr:uid="{8BB29EEE-AD0F-422F-BCC4-7DAF14D7CD10}"/>
    <cellStyle name="Normal 18 7 9" xfId="3139" xr:uid="{0F79D31D-3D9A-46D9-B650-9BCA262C0F84}"/>
    <cellStyle name="Normal 18 8" xfId="923" xr:uid="{A783B451-113C-4037-B4FE-CE730CB8EA3A}"/>
    <cellStyle name="Normal 18 8 2" xfId="1241" xr:uid="{B3E75D3F-AEE3-4E5F-AA8A-1CBF0C30CD50}"/>
    <cellStyle name="Normal 18 8 2 2" xfId="3614" xr:uid="{CA470CB5-AF03-4347-885F-DF23E577C6EF}"/>
    <cellStyle name="Normal 18 8 2 3" xfId="5726" xr:uid="{3D5FB86D-7F1E-414C-ABCD-CE5AC6A1992F}"/>
    <cellStyle name="Normal 18 8 3" xfId="1556" xr:uid="{6295909B-E2A3-4F41-8E51-586A32EEA34C}"/>
    <cellStyle name="Normal 18 8 3 2" xfId="3858" xr:uid="{60CCDC10-FA6D-4249-B2EA-D640BDACDA59}"/>
    <cellStyle name="Normal 18 8 3 3" xfId="5981" xr:uid="{9CC18B24-B133-4250-870F-170C9056DD89}"/>
    <cellStyle name="Normal 18 8 4" xfId="2067" xr:uid="{936567E0-F728-46FD-B633-BAFDA34755DE}"/>
    <cellStyle name="Normal 18 8 4 2" xfId="4166" xr:uid="{0033388E-B5CD-43A4-8A25-0E632C2CDBBF}"/>
    <cellStyle name="Normal 18 8 4 3" xfId="6330" xr:uid="{5073F0C7-3E02-459C-BDFC-B3C407F8EAFA}"/>
    <cellStyle name="Normal 18 8 5" xfId="2377" xr:uid="{379B8907-0691-47AA-95CB-565897722AAC}"/>
    <cellStyle name="Normal 18 8 5 2" xfId="4474" xr:uid="{5A69BCF9-CC5D-45A5-97A4-33A066E25595}"/>
    <cellStyle name="Normal 18 8 5 3" xfId="6638" xr:uid="{8A48E57D-B367-404A-9108-0F59250C2215}"/>
    <cellStyle name="Normal 18 8 6" xfId="2639" xr:uid="{F3500A95-448F-4465-AB9D-0DF107766CFD}"/>
    <cellStyle name="Normal 18 8 6 2" xfId="4732" xr:uid="{FA6EFF13-E147-4C76-B4AB-0E63392F2E86}"/>
    <cellStyle name="Normal 18 8 6 3" xfId="6896" xr:uid="{29119961-469C-4E6B-9075-72E2D027F851}"/>
    <cellStyle name="Normal 18 8 7" xfId="2852" xr:uid="{A072D617-DDC3-4B6F-BC5D-9E07A3FC26F8}"/>
    <cellStyle name="Normal 18 8 7 2" xfId="4937" xr:uid="{590B8772-2280-4126-BB5B-65BEF56A375B}"/>
    <cellStyle name="Normal 18 8 7 3" xfId="7101" xr:uid="{425A0C7E-CD5C-4AF0-9136-AEB5F0BD7E63}"/>
    <cellStyle name="Normal 18 8 8" xfId="3363" xr:uid="{4EF1AB1E-F5E3-41B1-9E45-C52707D4FAE0}"/>
    <cellStyle name="Normal 18 8 9" xfId="5466" xr:uid="{ADC1C5D5-ECE5-49D3-9516-7535BF7BE25F}"/>
    <cellStyle name="Normal 18 9" xfId="803" xr:uid="{A8154311-CAA6-472A-A619-4040FB46A4F0}"/>
    <cellStyle name="Normal 18 9 2" xfId="3251" xr:uid="{D7C9F81C-EF4F-4613-BF29-887798C083B1}"/>
    <cellStyle name="Normal 18 9 3" xfId="5351" xr:uid="{2ACC6EE1-B034-4E1B-BA42-7ED304BE530E}"/>
    <cellStyle name="Normal 180" xfId="7401" xr:uid="{3B305AFF-EC2D-4427-A3AE-15808B71ED78}"/>
    <cellStyle name="Normal 181" xfId="7459" xr:uid="{9FB94416-3D72-4179-9921-E43A6F703D2A}"/>
    <cellStyle name="Normal 182" xfId="7480" xr:uid="{AD4DCC76-BE47-4243-B60E-C83E2A964045}"/>
    <cellStyle name="Normal 183" xfId="7408" xr:uid="{D06F0E64-0A6F-4AE8-8E51-1B39E8B07D5A}"/>
    <cellStyle name="Normal 184" xfId="7407" xr:uid="{A3C03B59-E884-44DB-83C6-0E606124BF7D}"/>
    <cellStyle name="Normal 185" xfId="7504" xr:uid="{E09286FA-4751-4D7C-B5DE-A2DB4661E68D}"/>
    <cellStyle name="Normal 186" xfId="7338" xr:uid="{B23C5628-6264-43B0-A88B-A9921B2DF65B}"/>
    <cellStyle name="Normal 187" xfId="7453" xr:uid="{3BDBC21F-9C00-4538-B1C3-AEE2A63329D9}"/>
    <cellStyle name="Normal 188" xfId="7467" xr:uid="{6FA13930-E03D-4375-9139-C2DB203CF94B}"/>
    <cellStyle name="Normal 189" xfId="7405" xr:uid="{066CF331-06B1-483C-BDD9-E6271177AC61}"/>
    <cellStyle name="Normal 19" xfId="305" xr:uid="{93383D1B-6583-471E-A1F4-CA633572D313}"/>
    <cellStyle name="Normal 19 2" xfId="478" xr:uid="{876FBB60-BAD3-4E95-9E4E-E4972624C541}"/>
    <cellStyle name="Normal 19 2 2" xfId="7435" xr:uid="{20BEF776-D4EF-421E-A7C3-56CAC07529C1}"/>
    <cellStyle name="Normal 19 2 3" xfId="7399" xr:uid="{75E8E7B1-5DB8-4603-BF69-52C72F704C6D}"/>
    <cellStyle name="Normal 19 3" xfId="575" xr:uid="{6F717965-B791-4C09-8FEF-ADE1A23C09DF}"/>
    <cellStyle name="Normal 19 3 2" xfId="7508" xr:uid="{F6E1DEF2-E5F6-48D8-BBB2-3390235E72C9}"/>
    <cellStyle name="Normal 19 4" xfId="7413" xr:uid="{EC7A73F3-5BE3-443E-B931-BC3D93BD682A}"/>
    <cellStyle name="Normal 190" xfId="7363" xr:uid="{C6D46074-E218-451F-AD9F-87BCBDD68578}"/>
    <cellStyle name="Normal 2" xfId="3" xr:uid="{00000000-0005-0000-0000-000002000000}"/>
    <cellStyle name="Normal 2 10" xfId="7311" xr:uid="{6AFB12E8-368C-4D7E-BA0A-DED7CA25ACD1}"/>
    <cellStyle name="Normal 2 11" xfId="49" xr:uid="{FB2D6605-F878-412C-BD76-7F8834D7E426}"/>
    <cellStyle name="Normal 2 2" xfId="5" xr:uid="{7E463365-F5A0-401C-ABC8-8D4DAB310268}"/>
    <cellStyle name="Normal 2 2 2" xfId="7285" xr:uid="{2D94538C-B933-403C-B059-14C5BA2A41F8}"/>
    <cellStyle name="Normal 2 2 3" xfId="221" xr:uid="{8510510F-FD23-43CB-8045-C4CB2863AACF}"/>
    <cellStyle name="Normal 2 2 4" xfId="168" xr:uid="{0DB50D10-D840-4077-8EA5-6BAFF00D4DCD}"/>
    <cellStyle name="Normal 2 2 5" xfId="148" xr:uid="{FD7F1E4D-BAE4-433E-AE6C-F9A7619BF45A}"/>
    <cellStyle name="Normal 2 3" xfId="127" xr:uid="{784482C9-E299-4EE6-BDB7-C90A7CCB3635}"/>
    <cellStyle name="Normal 2 3 2" xfId="220" xr:uid="{859C4C25-41BF-44A3-AC7D-E001E26EBC09}"/>
    <cellStyle name="Normal 2 4" xfId="431" xr:uid="{06796E02-1F58-4BCB-B8D8-219C7D30DD92}"/>
    <cellStyle name="Normal 2 5" xfId="548" xr:uid="{B2FE9955-84C1-485A-B1E9-DA942BE0C9F0}"/>
    <cellStyle name="Normal 2 6" xfId="1850" xr:uid="{65A15AD0-4F29-4001-9647-40459D5F13D0}"/>
    <cellStyle name="Normal 2 7" xfId="1943" xr:uid="{98E15643-4781-4A7F-9998-F1E5EC8CA705}"/>
    <cellStyle name="Normal 2 8" xfId="191" xr:uid="{4C7CF0A3-A3FA-4FDC-9BBF-2CE272617081}"/>
    <cellStyle name="Normal 2 9" xfId="165" xr:uid="{910D83B0-5FE5-4B55-BF39-44C9D7CA6503}"/>
    <cellStyle name="Normal 20" xfId="372" xr:uid="{614A979D-E905-4047-8C38-6D327AEE7502}"/>
    <cellStyle name="Normal 20 2" xfId="503" xr:uid="{EAE71FF6-484B-487C-984A-BEB977740951}"/>
    <cellStyle name="Normal 20 2 2" xfId="7390" xr:uid="{7A86B6D0-CDE9-4085-BE86-B981D3B35CF5}"/>
    <cellStyle name="Normal 20 2 3" xfId="7493" xr:uid="{8333D3FA-215A-4FF4-92A6-79E008509782}"/>
    <cellStyle name="Normal 20 3" xfId="596" xr:uid="{036EF70E-3829-46F5-8319-EA5DFFFB505A}"/>
    <cellStyle name="Normal 20 3 2" xfId="7358" xr:uid="{D37083E9-4672-4870-AB63-D816CF1F1641}"/>
    <cellStyle name="Normal 20 4" xfId="7416" xr:uid="{25B7FC0C-84E0-4FAC-B55C-95C1B66A11B3}"/>
    <cellStyle name="Normal 21" xfId="369" xr:uid="{AEB8276A-E13B-4E96-BE78-B3F928E5813F}"/>
    <cellStyle name="Normal 21 2" xfId="523" xr:uid="{E18340BE-3AF7-4305-8BF0-C2497D21154E}"/>
    <cellStyle name="Normal 21 2 2" xfId="7341" xr:uid="{A3019071-0B3D-4B3F-9D48-D334822CD2E6}"/>
    <cellStyle name="Normal 21 2 3" xfId="7335" xr:uid="{731D200A-A147-4CA2-B2F9-E4063F691701}"/>
    <cellStyle name="Normal 21 3" xfId="594" xr:uid="{93BBBFAE-47B0-44B3-8D62-6D7107658664}"/>
    <cellStyle name="Normal 21 3 2" xfId="7470" xr:uid="{15716E74-E0EB-4FDA-B240-C883AF248F14}"/>
    <cellStyle name="Normal 21 4" xfId="7349" xr:uid="{6AFB0F1C-0E86-476A-86A6-584F8D07B58D}"/>
    <cellStyle name="Normal 22" xfId="202" xr:uid="{62FA396A-F297-48A4-B5F3-92F072E1F05F}"/>
    <cellStyle name="Normal 22 2" xfId="526" xr:uid="{1D25C584-3E76-4355-821D-09EE82DB6283}"/>
    <cellStyle name="Normal 22 3" xfId="554" xr:uid="{93F35EB4-2CBC-45AA-861A-D498DEAC03B3}"/>
    <cellStyle name="Normal 23" xfId="371" xr:uid="{1A858475-5810-414C-8B8E-A9F3CEC1345C}"/>
    <cellStyle name="Normal 23 2" xfId="527" xr:uid="{38B1CFD5-CEC9-4B7D-8B80-A9818C5BE566}"/>
    <cellStyle name="Normal 23 3" xfId="595" xr:uid="{691A95AE-9117-4505-8887-D20DFAD8EEEF}"/>
    <cellStyle name="Normal 23 4" xfId="1437" xr:uid="{E5B708E0-A816-45C4-8983-FED108D33CE6}"/>
    <cellStyle name="Normal 24" xfId="370" xr:uid="{9E75C51C-641F-45D9-AF14-2C9B8822FA5D}"/>
    <cellStyle name="Normal 24 2" xfId="7482" xr:uid="{436572D9-D439-49AD-9239-FD1E2C2283A4}"/>
    <cellStyle name="Normal 25" xfId="379" xr:uid="{29D6F737-823C-4FA5-85BF-0B6E5A0DC210}"/>
    <cellStyle name="Normal 25 2" xfId="7489" xr:uid="{7973E510-F215-424D-ADC1-988FF98117AB}"/>
    <cellStyle name="Normal 26" xfId="381" xr:uid="{226B38A5-425A-4FEF-B868-553EE65F3AD1}"/>
    <cellStyle name="Normal 26 2" xfId="7381" xr:uid="{6137DC75-2295-450A-BEB6-776E658C9F21}"/>
    <cellStyle name="Normal 27" xfId="390" xr:uid="{29C4EFA5-4497-413C-8C9F-F3C0616DF9B3}"/>
    <cellStyle name="Normal 27 10" xfId="2585" xr:uid="{49F43A96-760B-4EF2-9AAD-95A8A2DE6A79}"/>
    <cellStyle name="Normal 27 10 2" xfId="4678" xr:uid="{FB6E3332-3DBF-4899-ABBA-A23FB963A61B}"/>
    <cellStyle name="Normal 27 10 3" xfId="6842" xr:uid="{10E736F6-9CE9-486B-86E1-BFE13987A7CA}"/>
    <cellStyle name="Normal 27 11" xfId="2797" xr:uid="{EF42D7CA-E743-4943-8D3D-6AE31950C343}"/>
    <cellStyle name="Normal 27 11 2" xfId="4883" xr:uid="{CD6FD1CC-1753-4C9D-8E38-7F9416195F0D}"/>
    <cellStyle name="Normal 27 11 3" xfId="7047" xr:uid="{0041F6EC-6160-4A79-BC87-B10682390388}"/>
    <cellStyle name="Normal 27 12" xfId="3034" xr:uid="{D72C2078-E061-4321-BE6E-C6C9412D4322}"/>
    <cellStyle name="Normal 27 13" xfId="5114" xr:uid="{4D8E21CA-697F-42ED-84E3-92F65C54CE75}"/>
    <cellStyle name="Normal 27 14" xfId="7361" xr:uid="{21296DA0-6B9A-4C85-921B-59F9C043001F}"/>
    <cellStyle name="Normal 27 2" xfId="604" xr:uid="{4661114D-39A5-49AA-95B2-48FEBBB607A0}"/>
    <cellStyle name="Normal 27 2 10" xfId="2828" xr:uid="{76DAD5AD-820A-4203-BB26-CD4966D42A34}"/>
    <cellStyle name="Normal 27 2 10 2" xfId="4913" xr:uid="{4AC1C543-CE85-4A1F-A677-F087083DC9F1}"/>
    <cellStyle name="Normal 27 2 10 3" xfId="7077" xr:uid="{B79426D8-E780-4EA0-9D62-2C91DB55F836}"/>
    <cellStyle name="Normal 27 2 11" xfId="3090" xr:uid="{A7E8C614-A548-42EE-B7F4-6B3182614CE6}"/>
    <cellStyle name="Normal 27 2 12" xfId="5187" xr:uid="{6947916E-24D4-492B-B9D9-C1ED1493CD70}"/>
    <cellStyle name="Normal 27 2 2" xfId="753" xr:uid="{99AED09B-339E-4998-89C4-CB9D2D1CF914}"/>
    <cellStyle name="Normal 27 2 2 10" xfId="5312" xr:uid="{4EDA3D19-B19C-47E2-9929-19C7C713ABE8}"/>
    <cellStyle name="Normal 27 2 2 2" xfId="1065" xr:uid="{E4F00287-42FC-4BD7-8934-C87541996D0D}"/>
    <cellStyle name="Normal 27 2 2 2 2" xfId="3505" xr:uid="{2501EB61-2A07-40C6-BD9F-3094A23A4839}"/>
    <cellStyle name="Normal 27 2 2 2 3" xfId="5608" xr:uid="{7DE0C5F3-DC98-43FC-AA82-AFAC480877C9}"/>
    <cellStyle name="Normal 27 2 2 3" xfId="1383" xr:uid="{95863519-115C-44A0-953B-34AECF277A0E}"/>
    <cellStyle name="Normal 27 2 2 3 2" xfId="3719" xr:uid="{AFFBF13F-ECDE-49FB-92DC-674BB9367034}"/>
    <cellStyle name="Normal 27 2 2 3 3" xfId="5837" xr:uid="{7CE93864-E86A-4F7E-920B-3C95465ECBEB}"/>
    <cellStyle name="Normal 27 2 2 4" xfId="1698" xr:uid="{73108A0A-A4D3-4AE2-BE29-D680DA89B95C}"/>
    <cellStyle name="Normal 27 2 2 4 2" xfId="4000" xr:uid="{788C83C8-00FD-41A0-92B3-9BDE5CD93E56}"/>
    <cellStyle name="Normal 27 2 2 4 3" xfId="6123" xr:uid="{42498587-181A-42AB-8113-E9DAAA3E5DB7}"/>
    <cellStyle name="Normal 27 2 2 5" xfId="2209" xr:uid="{10C75154-713E-432D-9BD1-4C7DECA600F0}"/>
    <cellStyle name="Normal 27 2 2 5 2" xfId="4308" xr:uid="{D4EBBA99-0597-4DE4-93E2-DEA452F0200E}"/>
    <cellStyle name="Normal 27 2 2 5 3" xfId="6472" xr:uid="{A246D41E-C783-4B3E-83E6-01247AC58D91}"/>
    <cellStyle name="Normal 27 2 2 6" xfId="2519" xr:uid="{657949E7-D452-44FD-8142-A71F8144BC0B}"/>
    <cellStyle name="Normal 27 2 2 6 2" xfId="4616" xr:uid="{EAE767C3-F8EA-4EDF-911E-F04825827F52}"/>
    <cellStyle name="Normal 27 2 2 6 3" xfId="6780" xr:uid="{69EA85E2-9E70-4FA3-881E-E55674A7B93E}"/>
    <cellStyle name="Normal 27 2 2 7" xfId="2744" xr:uid="{07A3555F-F6AE-41C0-8890-E97CCA5300F9}"/>
    <cellStyle name="Normal 27 2 2 7 2" xfId="4837" xr:uid="{559BFDD9-1098-4C83-A782-82F45B2DBB78}"/>
    <cellStyle name="Normal 27 2 2 7 3" xfId="7001" xr:uid="{CD931EA4-D223-464B-AA98-D5BBB6B9C592}"/>
    <cellStyle name="Normal 27 2 2 8" xfId="2957" xr:uid="{54BF390A-1560-4803-A84F-0D3EE3AAF366}"/>
    <cellStyle name="Normal 27 2 2 8 2" xfId="5042" xr:uid="{10B54350-6CD1-424E-BA1C-9822EED778A6}"/>
    <cellStyle name="Normal 27 2 2 8 3" xfId="7206" xr:uid="{6CF0C6AF-CFB9-4E7D-92AC-E149288F6ACC}"/>
    <cellStyle name="Normal 27 2 2 9" xfId="3212" xr:uid="{41CC7D84-074F-4F90-8F82-1C2565A4C471}"/>
    <cellStyle name="Normal 27 2 3" xfId="961" xr:uid="{0E162252-6B01-4A0F-8F88-965F859C9650}"/>
    <cellStyle name="Normal 27 2 3 2" xfId="1279" xr:uid="{9C25A83D-723B-481D-A565-19A6EF44149D}"/>
    <cellStyle name="Normal 27 2 3 2 2" xfId="3652" xr:uid="{3BCF62AF-BF83-449E-BEA7-9B3AE5DA6FEB}"/>
    <cellStyle name="Normal 27 2 3 2 3" xfId="5764" xr:uid="{07794AB6-061A-4CE7-A4CB-C806F4F58368}"/>
    <cellStyle name="Normal 27 2 3 3" xfId="1594" xr:uid="{F8AB4762-564D-41CA-8807-A8384048F32B}"/>
    <cellStyle name="Normal 27 2 3 3 2" xfId="3896" xr:uid="{0F28D31E-4FBF-4491-BBA7-DF66197655FE}"/>
    <cellStyle name="Normal 27 2 3 3 3" xfId="6019" xr:uid="{050C318F-C617-4CBA-A08C-BCF162EFFA93}"/>
    <cellStyle name="Normal 27 2 3 4" xfId="2105" xr:uid="{9E3539C7-4A0F-49BF-9CD6-6B3A476A658C}"/>
    <cellStyle name="Normal 27 2 3 4 2" xfId="4204" xr:uid="{2838D979-8C9C-4BC9-8FBA-8F7A7388AF12}"/>
    <cellStyle name="Normal 27 2 3 4 3" xfId="6368" xr:uid="{C73F048F-6219-4F0E-9F4B-22FCCBDB8A01}"/>
    <cellStyle name="Normal 27 2 3 5" xfId="2415" xr:uid="{DE0AACCE-190F-45E3-932B-68754D2F67C2}"/>
    <cellStyle name="Normal 27 2 3 5 2" xfId="4512" xr:uid="{FA5B9B7B-406C-4DBB-BA46-F9483CE607AA}"/>
    <cellStyle name="Normal 27 2 3 5 3" xfId="6676" xr:uid="{CC0B85D9-800D-4BAD-AC78-1636C0C7E0A0}"/>
    <cellStyle name="Normal 27 2 3 6" xfId="2677" xr:uid="{77F6DE40-D58C-4E43-A34E-F57BDCA9B08A}"/>
    <cellStyle name="Normal 27 2 3 6 2" xfId="4770" xr:uid="{4921D305-1646-4B18-A14C-258F08D28E3C}"/>
    <cellStyle name="Normal 27 2 3 6 3" xfId="6934" xr:uid="{35844BB6-32AA-4C33-B5FF-6724F1191AD8}"/>
    <cellStyle name="Normal 27 2 3 7" xfId="2890" xr:uid="{DF660A31-0313-4968-A99C-2894B5F6E8F9}"/>
    <cellStyle name="Normal 27 2 3 7 2" xfId="4975" xr:uid="{66340C4C-B6F6-4775-8A10-F87DB0EC8B20}"/>
    <cellStyle name="Normal 27 2 3 7 3" xfId="7139" xr:uid="{7D21DF58-FC0C-4809-9353-B004221217E1}"/>
    <cellStyle name="Normal 27 2 3 8" xfId="3401" xr:uid="{E04D30A6-3030-407F-B55C-515BE5C6ACCA}"/>
    <cellStyle name="Normal 27 2 3 9" xfId="5504" xr:uid="{E7FBE7F3-7DCE-4C36-9BB8-CE6C35F5D28E}"/>
    <cellStyle name="Normal 27 2 4" xfId="876" xr:uid="{4EFFF497-DC45-455E-BA4F-E02FCC45C4B5}"/>
    <cellStyle name="Normal 27 2 4 2" xfId="3324" xr:uid="{78E0DDBB-8F0F-411C-B3FC-79CF08E3ACC7}"/>
    <cellStyle name="Normal 27 2 4 3" xfId="5424" xr:uid="{48C9CDE1-0319-47E9-8ED3-9D96B66892CE}"/>
    <cellStyle name="Normal 27 2 5" xfId="1202" xr:uid="{9014D864-F710-4523-8E46-085E3E40DDFD}"/>
    <cellStyle name="Normal 27 2 5 2" xfId="3590" xr:uid="{DD11EDF1-70C9-4281-97FA-DF5919A66BF5}"/>
    <cellStyle name="Normal 27 2 5 3" xfId="5698" xr:uid="{B5891864-6AE0-42A7-B36C-F2FBEC3D8B77}"/>
    <cellStyle name="Normal 27 2 6" xfId="1515" xr:uid="{5D501DEF-A468-42AF-8CC4-F4E714002673}"/>
    <cellStyle name="Normal 27 2 6 2" xfId="3819" xr:uid="{88B1A795-A66A-463E-907C-2926A512BE0A}"/>
    <cellStyle name="Normal 27 2 6 3" xfId="5942" xr:uid="{AE83D071-C08C-43BD-A125-2EFE8FE38E20}"/>
    <cellStyle name="Normal 27 2 7" xfId="2028" xr:uid="{CA55DB37-38B5-4BF2-B165-7687630ED9AD}"/>
    <cellStyle name="Normal 27 2 7 2" xfId="4127" xr:uid="{0BC013CD-7895-4EA4-9D19-26B80BAECC9F}"/>
    <cellStyle name="Normal 27 2 7 3" xfId="6291" xr:uid="{EC1A6FD4-2FE7-48C6-82C8-795B3615E124}"/>
    <cellStyle name="Normal 27 2 8" xfId="2338" xr:uid="{1202E114-AB09-489B-9A28-C3994F99BB70}"/>
    <cellStyle name="Normal 27 2 8 2" xfId="4435" xr:uid="{54B91672-6CA1-4E2E-8449-1A19D1530D26}"/>
    <cellStyle name="Normal 27 2 8 3" xfId="6599" xr:uid="{50C193AE-0CF2-44E0-9B2B-62AFE57C86D5}"/>
    <cellStyle name="Normal 27 2 9" xfId="2615" xr:uid="{04B714C6-B548-4DD4-95DB-89393D71C966}"/>
    <cellStyle name="Normal 27 2 9 2" xfId="4708" xr:uid="{304D120E-3F95-4FAB-B013-8471577046EB}"/>
    <cellStyle name="Normal 27 2 9 3" xfId="6872" xr:uid="{40F5FD38-1ABC-48A2-B185-8AB7ADB8D1C0}"/>
    <cellStyle name="Normal 27 3" xfId="693" xr:uid="{1F76B29F-F75D-4289-B08B-BCA20B5DA501}"/>
    <cellStyle name="Normal 27 3 10" xfId="5257" xr:uid="{9F95BC39-738F-4C43-B396-F273E0ABC42D}"/>
    <cellStyle name="Normal 27 3 2" xfId="1011" xr:uid="{FEC8D24E-C16D-4DB3-877A-2853D259D271}"/>
    <cellStyle name="Normal 27 3 2 2" xfId="3451" xr:uid="{40650EED-0B94-4CBE-BFA2-400A48BD5DFB}"/>
    <cellStyle name="Normal 27 3 2 3" xfId="5554" xr:uid="{68D7B382-869D-4BEC-847E-4A5A28827ADA}"/>
    <cellStyle name="Normal 27 3 3" xfId="1329" xr:uid="{A45319AC-6B98-4E64-8EFA-E22C0DC4E118}"/>
    <cellStyle name="Normal 27 3 3 2" xfId="3689" xr:uid="{97F875B1-DC9F-444B-A5EF-B822E0ABF196}"/>
    <cellStyle name="Normal 27 3 3 3" xfId="5802" xr:uid="{E900C988-B7C2-4189-9935-BC464B497114}"/>
    <cellStyle name="Normal 27 3 4" xfId="1644" xr:uid="{B0503DB3-ADEA-4614-B7EB-671FEF6E61D2}"/>
    <cellStyle name="Normal 27 3 4 2" xfId="3946" xr:uid="{51438F3F-2503-47E1-9126-2D87F999E90C}"/>
    <cellStyle name="Normal 27 3 4 3" xfId="6069" xr:uid="{4E792228-EC47-4596-B6FE-AF97D670865D}"/>
    <cellStyle name="Normal 27 3 5" xfId="2155" xr:uid="{818CADFB-6EF3-4FB5-AC29-A281FD700E91}"/>
    <cellStyle name="Normal 27 3 5 2" xfId="4254" xr:uid="{0F8245DB-84BA-4AD9-B0F9-09C8E7D20DC1}"/>
    <cellStyle name="Normal 27 3 5 3" xfId="6418" xr:uid="{15D326E6-3E74-4045-837D-ED28AE4280E4}"/>
    <cellStyle name="Normal 27 3 6" xfId="2465" xr:uid="{D8210CB5-D125-4F92-A4BE-DA61BCBB0DE7}"/>
    <cellStyle name="Normal 27 3 6 2" xfId="4562" xr:uid="{CBA5F472-B693-4629-8BF6-C165BCADAA8F}"/>
    <cellStyle name="Normal 27 3 6 3" xfId="6726" xr:uid="{E10E5D23-B794-4494-81BC-40D40C788C9D}"/>
    <cellStyle name="Normal 27 3 7" xfId="2714" xr:uid="{AAAC0E6F-4E83-4581-BABA-68F097F8AFAB}"/>
    <cellStyle name="Normal 27 3 7 2" xfId="4807" xr:uid="{68789599-26E4-41B5-9CB1-BE6E1A6ACD70}"/>
    <cellStyle name="Normal 27 3 7 3" xfId="6971" xr:uid="{7AD3E4BC-CCF7-47CB-A30A-77AA438D0500}"/>
    <cellStyle name="Normal 27 3 8" xfId="2927" xr:uid="{B094977C-B6F2-48EA-A0B0-1A05628C65FD}"/>
    <cellStyle name="Normal 27 3 8 2" xfId="5012" xr:uid="{E6148AC4-3DA1-4D43-8DB2-1012645173EC}"/>
    <cellStyle name="Normal 27 3 8 3" xfId="7176" xr:uid="{36389160-D797-49B2-83F2-566D2BA437CB}"/>
    <cellStyle name="Normal 27 3 9" xfId="3158" xr:uid="{6B98F04B-1F86-44BB-846A-D3740317D29E}"/>
    <cellStyle name="Normal 27 4" xfId="929" xr:uid="{760E8D78-92FF-49CD-BCB6-CEAA537D15A8}"/>
    <cellStyle name="Normal 27 4 2" xfId="1247" xr:uid="{3C34F138-DC20-486B-B013-874A55BCDF6D}"/>
    <cellStyle name="Normal 27 4 2 2" xfId="3620" xr:uid="{2798860F-DD0B-4B07-9BA0-D449FCAEAFBA}"/>
    <cellStyle name="Normal 27 4 2 3" xfId="5732" xr:uid="{3A40E52B-72BD-46D1-96D2-D4EA6FBEDE9F}"/>
    <cellStyle name="Normal 27 4 3" xfId="1562" xr:uid="{7DDD36D0-E1B3-4535-8386-02CDBE649C37}"/>
    <cellStyle name="Normal 27 4 3 2" xfId="3864" xr:uid="{6B776696-8ADD-4630-940F-80BF8009A0CC}"/>
    <cellStyle name="Normal 27 4 3 3" xfId="5987" xr:uid="{CDCC4306-B8B8-4414-B7B1-913E0501E38C}"/>
    <cellStyle name="Normal 27 4 4" xfId="2073" xr:uid="{3EA407D6-25AA-4A2A-AFDD-338F29B97DB2}"/>
    <cellStyle name="Normal 27 4 4 2" xfId="4172" xr:uid="{E5148F4E-4D1F-4F1B-914E-207D9EDCF388}"/>
    <cellStyle name="Normal 27 4 4 3" xfId="6336" xr:uid="{5132DE84-B816-4984-BD90-E108CF0DF60D}"/>
    <cellStyle name="Normal 27 4 5" xfId="2383" xr:uid="{16E355A0-8E82-4DB2-BCA6-D765DD303579}"/>
    <cellStyle name="Normal 27 4 5 2" xfId="4480" xr:uid="{30384E32-976C-4002-B988-8B481C1E6FCF}"/>
    <cellStyle name="Normal 27 4 5 3" xfId="6644" xr:uid="{236C0756-0BEF-4538-ACE1-650274061D0E}"/>
    <cellStyle name="Normal 27 4 6" xfId="2645" xr:uid="{2D26C9A6-996D-465E-8ABA-B9566F07E4F1}"/>
    <cellStyle name="Normal 27 4 6 2" xfId="4738" xr:uid="{3CAB83FB-BC59-4EA2-854D-AE27EBE27D8A}"/>
    <cellStyle name="Normal 27 4 6 3" xfId="6902" xr:uid="{55631F8C-C766-49B0-BE1A-32B8B6A99617}"/>
    <cellStyle name="Normal 27 4 7" xfId="2858" xr:uid="{AE0544A0-816F-4993-93A7-DEDA68739A34}"/>
    <cellStyle name="Normal 27 4 7 2" xfId="4943" xr:uid="{A3E7880D-601D-4B03-B565-164018511A11}"/>
    <cellStyle name="Normal 27 4 7 3" xfId="7107" xr:uid="{F99EE604-BBCE-4804-BC9C-A694758B8C70}"/>
    <cellStyle name="Normal 27 4 8" xfId="3369" xr:uid="{8B686A64-EA22-478F-9A62-53FADAFB4501}"/>
    <cellStyle name="Normal 27 4 9" xfId="5472" xr:uid="{952C49AE-50CA-4921-A396-7AB48DC86435}"/>
    <cellStyle name="Normal 27 5" xfId="822" xr:uid="{DC6EFE84-3EAA-42F9-B3B4-FB701621D027}"/>
    <cellStyle name="Normal 27 5 2" xfId="3270" xr:uid="{4DA457A8-2E00-4010-B6FD-343A1C4AA54E}"/>
    <cellStyle name="Normal 27 5 3" xfId="5370" xr:uid="{3AFB415F-8F0D-47EE-95AC-186FBF772C85}"/>
    <cellStyle name="Normal 27 6" xfId="1146" xr:uid="{87DA521E-5A59-46BE-B7A0-E684915DE274}"/>
    <cellStyle name="Normal 27 6 2" xfId="3560" xr:uid="{345EC56A-DC6F-4723-8902-7C65B525EAAD}"/>
    <cellStyle name="Normal 27 6 3" xfId="5663" xr:uid="{DFF17024-7F06-4A79-B023-491778EA6AAD}"/>
    <cellStyle name="Normal 27 7" xfId="1459" xr:uid="{1DA90CCE-7CB2-4701-973A-43204D6D7E5A}"/>
    <cellStyle name="Normal 27 7 2" xfId="3765" xr:uid="{B1AC44FE-5B21-45A4-9F7E-EA7A415B2FBA}"/>
    <cellStyle name="Normal 27 7 3" xfId="5888" xr:uid="{385F31B3-FAF1-430D-B4FA-9B311D9E4DBA}"/>
    <cellStyle name="Normal 27 8" xfId="1974" xr:uid="{C654AD23-2EAB-41EE-810D-41498E9DA3F7}"/>
    <cellStyle name="Normal 27 8 2" xfId="4073" xr:uid="{D7AA2C53-6418-46E1-9205-7DBCFCDDD5C3}"/>
    <cellStyle name="Normal 27 8 3" xfId="6237" xr:uid="{375106D2-7279-4F5B-88A8-E8DA2FB18A0F}"/>
    <cellStyle name="Normal 27 9" xfId="2284" xr:uid="{688B9159-5E08-4472-8904-BED696F770E0}"/>
    <cellStyle name="Normal 27 9 2" xfId="4381" xr:uid="{816C626F-670E-4DF3-89A0-70BC7D4C0D09}"/>
    <cellStyle name="Normal 27 9 3" xfId="6545" xr:uid="{B58FC10E-61D4-4D82-A56E-FC26B9A74550}"/>
    <cellStyle name="Normal 28" xfId="393" xr:uid="{24B3A6A9-A95D-470B-A2E9-5C544AA25D70}"/>
    <cellStyle name="Normal 29" xfId="402" xr:uid="{2026B16E-10BF-4777-A0C8-14EAB1D3129F}"/>
    <cellStyle name="Normal 3" xfId="4" xr:uid="{00000000-0005-0000-0000-000003000000}"/>
    <cellStyle name="Normal 3 2" xfId="360" xr:uid="{FD40B071-A5A1-48AC-AA93-01FB3A8A5C5A}"/>
    <cellStyle name="Normal 3 3" xfId="7286" xr:uid="{4AF30D77-0B95-4E2E-8A26-9C4B07CD5683}"/>
    <cellStyle name="Normal 3 4" xfId="222" xr:uid="{79656EE1-E365-4C22-B151-482762DDF521}"/>
    <cellStyle name="Normal 3 5" xfId="166" xr:uid="{F9A41828-8B61-4B47-AD8D-F77BADE42537}"/>
    <cellStyle name="Normal 3 6" xfId="50" xr:uid="{BA0B51E5-D9D3-482C-A6AF-59FEEA44DB1E}"/>
    <cellStyle name="Normal 3 7" xfId="7414" xr:uid="{9E23CD24-8D61-4D15-BB23-B5F2E049AF0B}"/>
    <cellStyle name="Normal 30" xfId="408" xr:uid="{8B188889-D9D6-440E-B50F-154781AD03EF}"/>
    <cellStyle name="Normal 31" xfId="411" xr:uid="{801C58D0-EAFB-45C7-A349-78E2200CD41A}"/>
    <cellStyle name="Normal 32" xfId="410" xr:uid="{49F395DD-12AE-4D51-9B66-649A03B5B8B7}"/>
    <cellStyle name="Normal 33" xfId="416" xr:uid="{5AACD224-B035-4EB3-901D-8A593BE3C9CD}"/>
    <cellStyle name="Normal 34" xfId="419" xr:uid="{C2A192C7-BA09-4E18-AA43-80DEEF051EB6}"/>
    <cellStyle name="Normal 34 10" xfId="2595" xr:uid="{E7A05519-3C16-44DB-8408-2889993AD428}"/>
    <cellStyle name="Normal 34 10 2" xfId="4688" xr:uid="{763C595F-6EE1-412D-87E5-A8585C3DA18B}"/>
    <cellStyle name="Normal 34 10 3" xfId="6852" xr:uid="{FF066692-FF8B-4548-974E-BAF01A772EBF}"/>
    <cellStyle name="Normal 34 11" xfId="2807" xr:uid="{00432D0D-97DA-4074-8D6E-DE3436BBEBCD}"/>
    <cellStyle name="Normal 34 11 2" xfId="4893" xr:uid="{37735E58-BFC9-46B6-A2AB-D0679DC5984E}"/>
    <cellStyle name="Normal 34 11 3" xfId="7057" xr:uid="{2638723F-0018-4501-A009-C0D0951FBC81}"/>
    <cellStyle name="Normal 34 12" xfId="3051" xr:uid="{BFFCDC41-1B5B-435A-9C4B-8EFC4282CC16}"/>
    <cellStyle name="Normal 34 13" xfId="5132" xr:uid="{383C6791-A6B8-4603-B39C-6D32B8F537EF}"/>
    <cellStyle name="Normal 34 2" xfId="621" xr:uid="{2DCD8E8E-0D83-469A-86EC-6B2CA99EE2F6}"/>
    <cellStyle name="Normal 34 2 10" xfId="2838" xr:uid="{32EBBE30-5420-4F0B-A989-8748990B3CB4}"/>
    <cellStyle name="Normal 34 2 10 2" xfId="4923" xr:uid="{3707D6EB-3C18-48E4-A270-31B18A9CE62B}"/>
    <cellStyle name="Normal 34 2 10 3" xfId="7087" xr:uid="{F4A08056-9905-4BA8-9AD7-45BBCD4F508E}"/>
    <cellStyle name="Normal 34 2 11" xfId="3107" xr:uid="{0EAF89E3-0304-4588-B983-D952D7FC8846}"/>
    <cellStyle name="Normal 34 2 12" xfId="5204" xr:uid="{14C147D0-58C2-42DD-8802-7F6DDB101E38}"/>
    <cellStyle name="Normal 34 2 2" xfId="770" xr:uid="{5B5DC9E7-B5F4-4821-A062-07ACF3A0531A}"/>
    <cellStyle name="Normal 34 2 2 10" xfId="5329" xr:uid="{754FC9D5-CE67-4F34-82AD-E89A5BB75814}"/>
    <cellStyle name="Normal 34 2 2 2" xfId="1082" xr:uid="{B44BEF4A-E5E2-4F28-9A37-945F01E1C838}"/>
    <cellStyle name="Normal 34 2 2 2 2" xfId="3522" xr:uid="{8CEC8394-1761-4781-81B0-BD169B8988E1}"/>
    <cellStyle name="Normal 34 2 2 2 3" xfId="5625" xr:uid="{5A15EBFD-5149-49D5-9025-D0050FFFF8C0}"/>
    <cellStyle name="Normal 34 2 2 3" xfId="1400" xr:uid="{1353F6E1-63C1-4BEB-A427-8ABFEB6FD825}"/>
    <cellStyle name="Normal 34 2 2 3 2" xfId="3729" xr:uid="{DAD67A8B-9D18-4325-8D3F-9DE5B7B279B7}"/>
    <cellStyle name="Normal 34 2 2 3 3" xfId="5847" xr:uid="{A7BCFECA-EB92-4C0F-B8C5-D9DC8F56D496}"/>
    <cellStyle name="Normal 34 2 2 4" xfId="1715" xr:uid="{BFD9F8AF-AE7B-4C5D-A0E2-422BDA16EDEF}"/>
    <cellStyle name="Normal 34 2 2 4 2" xfId="4017" xr:uid="{A103F35F-1CA8-4D9A-9DFA-6E98607F2C2B}"/>
    <cellStyle name="Normal 34 2 2 4 3" xfId="6140" xr:uid="{663D2434-EEB6-41D2-B89C-AE2ADFB6ABC8}"/>
    <cellStyle name="Normal 34 2 2 5" xfId="2226" xr:uid="{4888FBF1-C188-4BD8-8947-11940E289177}"/>
    <cellStyle name="Normal 34 2 2 5 2" xfId="4325" xr:uid="{590E4C85-D33A-4444-A5F1-45A0D9BCD4E2}"/>
    <cellStyle name="Normal 34 2 2 5 3" xfId="6489" xr:uid="{6713A9FA-7125-4DF6-AD1E-64EB149006DE}"/>
    <cellStyle name="Normal 34 2 2 6" xfId="2536" xr:uid="{79E49036-AA0D-4634-91D4-1AFC774613D5}"/>
    <cellStyle name="Normal 34 2 2 6 2" xfId="4633" xr:uid="{14BADD23-0921-4A4A-9ED8-74FE27D9E8BF}"/>
    <cellStyle name="Normal 34 2 2 6 3" xfId="6797" xr:uid="{89DA595A-A410-4ED9-B645-9D04AE8AE270}"/>
    <cellStyle name="Normal 34 2 2 7" xfId="2754" xr:uid="{1B1EC4F5-4C45-4F69-BE3D-D5F38706ED6E}"/>
    <cellStyle name="Normal 34 2 2 7 2" xfId="4847" xr:uid="{B3C2296D-64DB-493B-8969-8A71926AF29D}"/>
    <cellStyle name="Normal 34 2 2 7 3" xfId="7011" xr:uid="{B3263070-B7EA-4172-9AD0-97E2FA7C35FE}"/>
    <cellStyle name="Normal 34 2 2 8" xfId="2967" xr:uid="{180F9528-F629-4C61-BD0D-EF0B3608DC08}"/>
    <cellStyle name="Normal 34 2 2 8 2" xfId="5052" xr:uid="{3D21F8F0-D5E7-46F1-B701-A8E7940AC50E}"/>
    <cellStyle name="Normal 34 2 2 8 3" xfId="7216" xr:uid="{C5228A5E-B09B-4524-B70E-3668BEFA39BF}"/>
    <cellStyle name="Normal 34 2 2 9" xfId="3229" xr:uid="{EBC4A0B4-BC41-4C26-9E82-1FB8D337F45F}"/>
    <cellStyle name="Normal 34 2 3" xfId="971" xr:uid="{747B3531-63FF-4844-BF46-519957EFA3B9}"/>
    <cellStyle name="Normal 34 2 3 2" xfId="1289" xr:uid="{D83B9D8D-DEB3-4323-8C68-73499807AEA9}"/>
    <cellStyle name="Normal 34 2 3 2 2" xfId="3662" xr:uid="{1D86AEC7-233B-4B2D-A02A-A8F7BD1B25AD}"/>
    <cellStyle name="Normal 34 2 3 2 3" xfId="5774" xr:uid="{C85E843D-D4D3-4AF9-AF89-8D3219E0FE60}"/>
    <cellStyle name="Normal 34 2 3 3" xfId="1604" xr:uid="{64C68C84-3FDD-4EC5-94DD-B1A99432DD2A}"/>
    <cellStyle name="Normal 34 2 3 3 2" xfId="3906" xr:uid="{B456E24E-BFDE-44C1-9D93-11452B7F32EC}"/>
    <cellStyle name="Normal 34 2 3 3 3" xfId="6029" xr:uid="{C3CA8B47-B18F-4410-9068-461E140D51C5}"/>
    <cellStyle name="Normal 34 2 3 4" xfId="2115" xr:uid="{F0E741DF-23CB-4663-A7CC-BC852E24C4F4}"/>
    <cellStyle name="Normal 34 2 3 4 2" xfId="4214" xr:uid="{E8166B1D-EF8C-4588-B468-93449A2CBA59}"/>
    <cellStyle name="Normal 34 2 3 4 3" xfId="6378" xr:uid="{814E4419-B185-468A-85C7-679E02156F2A}"/>
    <cellStyle name="Normal 34 2 3 5" xfId="2425" xr:uid="{9C74F457-296C-46E3-9823-1DE53FE28E20}"/>
    <cellStyle name="Normal 34 2 3 5 2" xfId="4522" xr:uid="{B72B334B-B996-44F6-91B8-FA40DAE0C5FF}"/>
    <cellStyle name="Normal 34 2 3 5 3" xfId="6686" xr:uid="{3269D481-AA87-4965-AB39-8D8334974745}"/>
    <cellStyle name="Normal 34 2 3 6" xfId="2687" xr:uid="{29F48C9F-59EE-489B-B6B2-965E5E1D7E0A}"/>
    <cellStyle name="Normal 34 2 3 6 2" xfId="4780" xr:uid="{2EE371E7-4B01-4F11-934F-7DFEC6782DFA}"/>
    <cellStyle name="Normal 34 2 3 6 3" xfId="6944" xr:uid="{366EEC5D-550B-48FB-BBD6-A0A64D030AA5}"/>
    <cellStyle name="Normal 34 2 3 7" xfId="2900" xr:uid="{BE87BF90-8BC5-436F-8C32-3D45A27A75F8}"/>
    <cellStyle name="Normal 34 2 3 7 2" xfId="4985" xr:uid="{29262F50-47F6-4100-9129-AEE50178B268}"/>
    <cellStyle name="Normal 34 2 3 7 3" xfId="7149" xr:uid="{3CE9F966-AF50-4E42-BD1C-53BF7F675AC0}"/>
    <cellStyle name="Normal 34 2 3 8" xfId="3411" xr:uid="{9E3623A9-8601-47A7-8431-B35F73A626AE}"/>
    <cellStyle name="Normal 34 2 3 9" xfId="5514" xr:uid="{D59FC4B2-D57F-425F-8756-E66FCDE4BA50}"/>
    <cellStyle name="Normal 34 2 4" xfId="893" xr:uid="{3EE92D15-CD53-4875-8ECD-923660AFA9EA}"/>
    <cellStyle name="Normal 34 2 4 2" xfId="3341" xr:uid="{A1EF1896-5B9E-42E8-B3C0-B319E4C17E00}"/>
    <cellStyle name="Normal 34 2 4 3" xfId="5441" xr:uid="{629D3DC5-2DE2-4AC0-B94D-010DC3C8B6A8}"/>
    <cellStyle name="Normal 34 2 5" xfId="1219" xr:uid="{1BF4B58C-EDD9-47D3-B26A-8E69122038B5}"/>
    <cellStyle name="Normal 34 2 5 2" xfId="3600" xr:uid="{1DE5F5C2-945A-414F-9CC5-C561F109C7A0}"/>
    <cellStyle name="Normal 34 2 5 3" xfId="5710" xr:uid="{70220D4B-D173-41D6-84B0-A777DF29C237}"/>
    <cellStyle name="Normal 34 2 6" xfId="1532" xr:uid="{DB6434F0-84CF-4638-A631-7CE3C1A045B6}"/>
    <cellStyle name="Normal 34 2 6 2" xfId="3836" xr:uid="{A1127274-8419-467F-BACE-24E17041ACBF}"/>
    <cellStyle name="Normal 34 2 6 3" xfId="5959" xr:uid="{F80BF732-E375-420F-9D9B-2C583504B383}"/>
    <cellStyle name="Normal 34 2 7" xfId="2045" xr:uid="{BB79E12A-6448-4D8A-8800-B055BCCC0792}"/>
    <cellStyle name="Normal 34 2 7 2" xfId="4144" xr:uid="{C14083F2-E5BC-47D4-AAFF-32BDC6AB97CA}"/>
    <cellStyle name="Normal 34 2 7 3" xfId="6308" xr:uid="{2F28329F-DF36-4A98-BA85-D9C651B9A283}"/>
    <cellStyle name="Normal 34 2 8" xfId="2355" xr:uid="{1D38B74F-6DC5-4E77-B55D-6EF82958457D}"/>
    <cellStyle name="Normal 34 2 8 2" xfId="4452" xr:uid="{7112570C-83AD-4A04-A4A8-EEFBB163B493}"/>
    <cellStyle name="Normal 34 2 8 3" xfId="6616" xr:uid="{04EBC5E9-21E1-4EF0-8E16-3428B286C0B2}"/>
    <cellStyle name="Normal 34 2 9" xfId="2625" xr:uid="{6F367A12-F490-459D-A263-08C08715E8B1}"/>
    <cellStyle name="Normal 34 2 9 2" xfId="4718" xr:uid="{432AB84C-A5BC-4E54-8E5B-322BB583CB90}"/>
    <cellStyle name="Normal 34 2 9 3" xfId="6882" xr:uid="{04D11DAB-0C2A-4361-8C06-064DB5134AE1}"/>
    <cellStyle name="Normal 34 3" xfId="710" xr:uid="{0BA94B61-CC36-4F0C-8F2A-837EA4C835BE}"/>
    <cellStyle name="Normal 34 3 10" xfId="5274" xr:uid="{CF356115-0294-4682-8ED0-789602D72775}"/>
    <cellStyle name="Normal 34 3 2" xfId="1028" xr:uid="{7D0B6DBF-805E-4796-8F96-904221555546}"/>
    <cellStyle name="Normal 34 3 2 2" xfId="3468" xr:uid="{D4D7442E-382E-4E16-BB5B-3E7F9B667973}"/>
    <cellStyle name="Normal 34 3 2 3" xfId="5571" xr:uid="{2188FFE2-9B27-4B3D-8882-AB93CE4052B4}"/>
    <cellStyle name="Normal 34 3 3" xfId="1346" xr:uid="{9F9CE66F-F0CD-4FB4-BF95-5972A1800F6A}"/>
    <cellStyle name="Normal 34 3 3 2" xfId="3699" xr:uid="{FE85BBFF-5AB9-4421-B928-057F0D3846A9}"/>
    <cellStyle name="Normal 34 3 3 3" xfId="5813" xr:uid="{CAF0B969-A9CE-4D2E-A786-39A55D6565E2}"/>
    <cellStyle name="Normal 34 3 4" xfId="1661" xr:uid="{F710A231-1B45-453A-A00E-19AF0C3B3F4D}"/>
    <cellStyle name="Normal 34 3 4 2" xfId="3963" xr:uid="{9D8F25C2-22F0-49BF-8C9B-3830C7B6B231}"/>
    <cellStyle name="Normal 34 3 4 3" xfId="6086" xr:uid="{EEB06EB1-A90F-4E56-BEA4-EA7EC89B667B}"/>
    <cellStyle name="Normal 34 3 5" xfId="2172" xr:uid="{4C1CCE17-5E6A-4212-AE66-B68E0A81FE52}"/>
    <cellStyle name="Normal 34 3 5 2" xfId="4271" xr:uid="{567C6455-BB6C-4EF2-A654-D3E748CB6415}"/>
    <cellStyle name="Normal 34 3 5 3" xfId="6435" xr:uid="{23BA40FB-5E9E-4183-A367-B0AFAF26430E}"/>
    <cellStyle name="Normal 34 3 6" xfId="2482" xr:uid="{90232525-A89B-4B22-8858-33D8D0F42781}"/>
    <cellStyle name="Normal 34 3 6 2" xfId="4579" xr:uid="{3BFB13DE-4251-4EFA-B086-99A54E4FD09A}"/>
    <cellStyle name="Normal 34 3 6 3" xfId="6743" xr:uid="{D28E70D2-CB08-4FA7-A0E7-0C7EFDF23768}"/>
    <cellStyle name="Normal 34 3 7" xfId="2724" xr:uid="{5EBAE8B3-48A5-43E5-9765-67B964032F66}"/>
    <cellStyle name="Normal 34 3 7 2" xfId="4817" xr:uid="{1286DB5F-F606-426F-9DAB-105DE7311AFE}"/>
    <cellStyle name="Normal 34 3 7 3" xfId="6981" xr:uid="{65DB1B18-46FD-42D9-A5F6-557A2E548260}"/>
    <cellStyle name="Normal 34 3 8" xfId="2937" xr:uid="{26D1097B-905F-4549-B8DD-1032C5DEEE88}"/>
    <cellStyle name="Normal 34 3 8 2" xfId="5022" xr:uid="{59D4D429-26A2-4FD5-859E-3CB1F5B1E16E}"/>
    <cellStyle name="Normal 34 3 8 3" xfId="7186" xr:uid="{AF80DB16-C846-4521-A86A-799A87AF6378}"/>
    <cellStyle name="Normal 34 3 9" xfId="3175" xr:uid="{980C95C3-83E6-46E3-B4EE-C0566F296A5E}"/>
    <cellStyle name="Normal 34 4" xfId="939" xr:uid="{A53ADE39-2238-4DC9-B5EB-2D6D8AD516DE}"/>
    <cellStyle name="Normal 34 4 2" xfId="1257" xr:uid="{40D657C1-AC67-4897-806F-5E0BBDD4AFE0}"/>
    <cellStyle name="Normal 34 4 2 2" xfId="3630" xr:uid="{98807C70-8845-4C74-A906-04397B0F4FEA}"/>
    <cellStyle name="Normal 34 4 2 3" xfId="5742" xr:uid="{3464979B-5FEE-4066-B94D-E9811D907A13}"/>
    <cellStyle name="Normal 34 4 3" xfId="1572" xr:uid="{C0E5F77B-BC20-42C7-A641-17154753CD5C}"/>
    <cellStyle name="Normal 34 4 3 2" xfId="3874" xr:uid="{1AA0C687-4279-49CB-B955-62C0D5202B00}"/>
    <cellStyle name="Normal 34 4 3 3" xfId="5997" xr:uid="{B528B5E9-D61F-483C-9AB8-4584C1B382AB}"/>
    <cellStyle name="Normal 34 4 4" xfId="2083" xr:uid="{DAAE583B-A427-46E1-A617-D46634BA2EFF}"/>
    <cellStyle name="Normal 34 4 4 2" xfId="4182" xr:uid="{077D8902-90DC-4BBF-B451-7A526C6FA1DD}"/>
    <cellStyle name="Normal 34 4 4 3" xfId="6346" xr:uid="{82B1B9EF-EF6C-49D3-9C56-15EE80EDA3B6}"/>
    <cellStyle name="Normal 34 4 5" xfId="2393" xr:uid="{74BE07E3-0E7A-4B66-A8ED-87EA0FA1CD62}"/>
    <cellStyle name="Normal 34 4 5 2" xfId="4490" xr:uid="{1FA0A25C-E32B-4870-AF1D-BB3297BD5BB6}"/>
    <cellStyle name="Normal 34 4 5 3" xfId="6654" xr:uid="{B1871CB2-3E6A-4FD8-A242-27281A185ACB}"/>
    <cellStyle name="Normal 34 4 6" xfId="2655" xr:uid="{C0B0F399-587B-4C94-A418-9DFE7DCCAE3B}"/>
    <cellStyle name="Normal 34 4 6 2" xfId="4748" xr:uid="{58623766-FE76-4469-93BB-E6FE2A0273E5}"/>
    <cellStyle name="Normal 34 4 6 3" xfId="6912" xr:uid="{EC7DFC39-1003-49F3-AB1D-02E05D094B00}"/>
    <cellStyle name="Normal 34 4 7" xfId="2868" xr:uid="{3059F020-501D-4D5A-A692-1F91EA035885}"/>
    <cellStyle name="Normal 34 4 7 2" xfId="4953" xr:uid="{F37A8382-B994-4D9D-B13F-E6A7800CAAB2}"/>
    <cellStyle name="Normal 34 4 7 3" xfId="7117" xr:uid="{BC4605E0-A80F-443E-9F9A-E108D3141E6C}"/>
    <cellStyle name="Normal 34 4 8" xfId="3379" xr:uid="{2D36020A-243D-4BCE-80C9-E0D5304237BF}"/>
    <cellStyle name="Normal 34 4 9" xfId="5482" xr:uid="{A656C8AE-937F-452E-BB8A-4C450C270D64}"/>
    <cellStyle name="Normal 34 5" xfId="839" xr:uid="{3513658E-F0BE-47FF-BA63-E6DC7B99D3DA}"/>
    <cellStyle name="Normal 34 5 2" xfId="3287" xr:uid="{8E42D82A-0AC4-4597-BFED-35BC045A1557}"/>
    <cellStyle name="Normal 34 5 3" xfId="5387" xr:uid="{78DDEB11-74FF-4E20-94D0-264E48AA86FD}"/>
    <cellStyle name="Normal 34 6" xfId="1163" xr:uid="{E15B631B-450B-482F-8E4A-8F4117F9CE20}"/>
    <cellStyle name="Normal 34 6 2" xfId="3570" xr:uid="{F6483720-2568-486C-B5FF-DEB44CE06EDB}"/>
    <cellStyle name="Normal 34 6 3" xfId="5673" xr:uid="{F67793E5-E545-4EE5-A65F-E47C1709A440}"/>
    <cellStyle name="Normal 34 7" xfId="1476" xr:uid="{339D0121-0EA4-40C0-8176-47FA97007703}"/>
    <cellStyle name="Normal 34 7 2" xfId="3782" xr:uid="{2F4BB7E5-F405-4210-B5A3-5595CD20AEB2}"/>
    <cellStyle name="Normal 34 7 3" xfId="5905" xr:uid="{91EC7554-665E-4123-AEF6-A66B8DA34D7F}"/>
    <cellStyle name="Normal 34 8" xfId="1991" xr:uid="{DCC5A0C6-0975-473A-B008-3F45B27B01F9}"/>
    <cellStyle name="Normal 34 8 2" xfId="4090" xr:uid="{F9062634-F037-4D79-9E44-96F4EB384AB8}"/>
    <cellStyle name="Normal 34 8 3" xfId="6254" xr:uid="{58EDF22A-136F-4375-9BBC-64E15425F4EA}"/>
    <cellStyle name="Normal 34 9" xfId="2301" xr:uid="{C8A6C0C1-1D84-4298-BC18-547BA68C2138}"/>
    <cellStyle name="Normal 34 9 2" xfId="4398" xr:uid="{922C8796-6DF6-4431-B26A-B6A36692A028}"/>
    <cellStyle name="Normal 34 9 3" xfId="6562" xr:uid="{5506D34C-6CBA-4FAB-B98C-C0BF9BA6009D}"/>
    <cellStyle name="Normal 35" xfId="422" xr:uid="{0941B6D8-3984-4C13-B339-6D3B201FF83F}"/>
    <cellStyle name="Normal 35 10" xfId="2597" xr:uid="{FE27E82C-5C7A-4273-9BF8-8D5DF34277DF}"/>
    <cellStyle name="Normal 35 10 2" xfId="4690" xr:uid="{E0DC4BFC-2688-4842-B2F7-CE08D06BEE80}"/>
    <cellStyle name="Normal 35 10 3" xfId="6854" xr:uid="{2B287CC9-3C28-44FB-BB01-4BBDA633A940}"/>
    <cellStyle name="Normal 35 11" xfId="2809" xr:uid="{FFE3EDFA-BFEC-4FF0-8805-236B6FB9A68F}"/>
    <cellStyle name="Normal 35 11 2" xfId="4895" xr:uid="{0F9948D9-10E6-42A4-8C12-A7D7B5EB0D93}"/>
    <cellStyle name="Normal 35 11 3" xfId="7059" xr:uid="{2C99E2D4-800E-42E0-A52A-ECE05A5A6154}"/>
    <cellStyle name="Normal 35 12" xfId="3054" xr:uid="{EC2523E6-4F1F-4B29-BC08-32417F85C10E}"/>
    <cellStyle name="Normal 35 13" xfId="5135" xr:uid="{17C1FE01-F2EC-40B9-9579-EF83DE31F0AF}"/>
    <cellStyle name="Normal 35 2" xfId="624" xr:uid="{CC32E6B5-8B5C-43AC-8B64-15C2E2831683}"/>
    <cellStyle name="Normal 35 2 10" xfId="2840" xr:uid="{57CCB3E0-E077-4B19-923F-BE0F6A329A36}"/>
    <cellStyle name="Normal 35 2 10 2" xfId="4925" xr:uid="{97E04E59-E935-4FCC-9622-413CA3A8DC01}"/>
    <cellStyle name="Normal 35 2 10 3" xfId="7089" xr:uid="{EF1E403C-EFAA-4779-A9E7-55B849D1DA6D}"/>
    <cellStyle name="Normal 35 2 11" xfId="3110" xr:uid="{AA927FC7-7272-49C3-AF71-1AF46BCC097A}"/>
    <cellStyle name="Normal 35 2 12" xfId="5207" xr:uid="{47640BA2-1758-4B2C-83A3-84F157E16E3C}"/>
    <cellStyle name="Normal 35 2 2" xfId="773" xr:uid="{8C061960-2475-48A3-A838-C9FA02DFED26}"/>
    <cellStyle name="Normal 35 2 2 10" xfId="5332" xr:uid="{BFD2F416-A873-41D6-902C-DAB6FD936169}"/>
    <cellStyle name="Normal 35 2 2 2" xfId="1085" xr:uid="{DF3CD5B0-42A7-4DBF-8D70-D1FE698C7FAE}"/>
    <cellStyle name="Normal 35 2 2 2 2" xfId="3525" xr:uid="{2B906728-DDFD-4293-A198-6C5272117B28}"/>
    <cellStyle name="Normal 35 2 2 2 3" xfId="5628" xr:uid="{FECEBADA-D198-4A10-A08E-EBA7286840E3}"/>
    <cellStyle name="Normal 35 2 2 3" xfId="1403" xr:uid="{491B455E-72BE-4401-B087-362FC6C58DFA}"/>
    <cellStyle name="Normal 35 2 2 3 2" xfId="3731" xr:uid="{9A2F3A7F-F663-452E-80E6-DC4476858775}"/>
    <cellStyle name="Normal 35 2 2 3 3" xfId="5849" xr:uid="{6C6DF8B9-4CE6-442E-ADC4-9640F4FFFA6C}"/>
    <cellStyle name="Normal 35 2 2 4" xfId="1718" xr:uid="{206D0915-50C0-4A56-9A80-4C95E42623F7}"/>
    <cellStyle name="Normal 35 2 2 4 2" xfId="4020" xr:uid="{D2AB20C0-21CB-41AF-8000-DAC3554FA943}"/>
    <cellStyle name="Normal 35 2 2 4 3" xfId="6143" xr:uid="{9FDC1B2D-9262-45D1-9D67-759F242EE953}"/>
    <cellStyle name="Normal 35 2 2 5" xfId="2229" xr:uid="{B9C166CB-863D-4ADA-BA1D-BB0225001BEA}"/>
    <cellStyle name="Normal 35 2 2 5 2" xfId="4328" xr:uid="{5D307A3B-840B-4001-BEEE-715F9BA024DC}"/>
    <cellStyle name="Normal 35 2 2 5 3" xfId="6492" xr:uid="{209F1013-82FE-4D39-B666-D2A2B01B1F0E}"/>
    <cellStyle name="Normal 35 2 2 6" xfId="2539" xr:uid="{43085E15-43CF-491C-9A14-54509847F60B}"/>
    <cellStyle name="Normal 35 2 2 6 2" xfId="4636" xr:uid="{7064B401-7874-4553-9358-8CEA1C1C6CFE}"/>
    <cellStyle name="Normal 35 2 2 6 3" xfId="6800" xr:uid="{7E7BBD0A-25D8-4208-B087-BC049C0B4ED6}"/>
    <cellStyle name="Normal 35 2 2 7" xfId="2756" xr:uid="{28933912-6935-48A8-B379-32794C45AC78}"/>
    <cellStyle name="Normal 35 2 2 7 2" xfId="4849" xr:uid="{786A690F-D7E8-4C50-BDFC-78CB1CD8F7E2}"/>
    <cellStyle name="Normal 35 2 2 7 3" xfId="7013" xr:uid="{EB4C5057-79A3-44FA-8ABF-1691E84D43D4}"/>
    <cellStyle name="Normal 35 2 2 8" xfId="2969" xr:uid="{B14808EC-D0A7-477B-A0D1-940D0C245CA1}"/>
    <cellStyle name="Normal 35 2 2 8 2" xfId="5054" xr:uid="{D75F5E29-53CA-409D-A9A5-4F17960B2C71}"/>
    <cellStyle name="Normal 35 2 2 8 3" xfId="7218" xr:uid="{3DAA8749-63B5-4B87-8718-A75CEFC89CC2}"/>
    <cellStyle name="Normal 35 2 2 9" xfId="3232" xr:uid="{138CD37F-85D7-4FD8-91A0-929D27C75BA3}"/>
    <cellStyle name="Normal 35 2 3" xfId="973" xr:uid="{4FE7487A-E843-4B60-8ADF-4EB1F5A31C2C}"/>
    <cellStyle name="Normal 35 2 3 2" xfId="1291" xr:uid="{4056D4D9-DE39-466A-85B5-B370F99E9C9F}"/>
    <cellStyle name="Normal 35 2 3 2 2" xfId="3664" xr:uid="{0FFA04E2-D859-4214-8653-E1D4FA62A305}"/>
    <cellStyle name="Normal 35 2 3 2 3" xfId="5776" xr:uid="{C4D1C90F-EBFF-440C-881F-6A7E72E4D18C}"/>
    <cellStyle name="Normal 35 2 3 3" xfId="1606" xr:uid="{4CCAF36B-57EA-41C1-A634-5AC7B05353F8}"/>
    <cellStyle name="Normal 35 2 3 3 2" xfId="3908" xr:uid="{534C4A6E-D0CE-4143-884F-7AB2E42EC7C8}"/>
    <cellStyle name="Normal 35 2 3 3 3" xfId="6031" xr:uid="{B62DEB26-DCDA-4516-AA39-BA882ED89954}"/>
    <cellStyle name="Normal 35 2 3 4" xfId="2117" xr:uid="{9C0F535E-F312-4F06-9C5F-FB30EAD4FC22}"/>
    <cellStyle name="Normal 35 2 3 4 2" xfId="4216" xr:uid="{516E61DF-A59A-4419-9FBB-79DFE4387EA6}"/>
    <cellStyle name="Normal 35 2 3 4 3" xfId="6380" xr:uid="{F63BAC3D-3252-4A74-B94F-A2572EE1C1E1}"/>
    <cellStyle name="Normal 35 2 3 5" xfId="2427" xr:uid="{085ABAEC-E428-446F-B553-2D8FEAF02453}"/>
    <cellStyle name="Normal 35 2 3 5 2" xfId="4524" xr:uid="{87C8293D-93B9-4ABF-BE84-5C1F2AE79BA1}"/>
    <cellStyle name="Normal 35 2 3 5 3" xfId="6688" xr:uid="{0433E42F-051E-49FA-B4F6-56618E15BBC2}"/>
    <cellStyle name="Normal 35 2 3 6" xfId="2689" xr:uid="{B2D78D8A-5519-4845-9533-6E8F2CBDFF44}"/>
    <cellStyle name="Normal 35 2 3 6 2" xfId="4782" xr:uid="{AB3DDF76-2017-49F4-A2CB-EF6D77DA4D52}"/>
    <cellStyle name="Normal 35 2 3 6 3" xfId="6946" xr:uid="{A8402B56-6D4B-407A-A99B-8EFB04408A3E}"/>
    <cellStyle name="Normal 35 2 3 7" xfId="2902" xr:uid="{07F5F242-C890-40BD-85BF-421F085E2463}"/>
    <cellStyle name="Normal 35 2 3 7 2" xfId="4987" xr:uid="{02DE26D1-7643-479D-9A80-B412FBE93C08}"/>
    <cellStyle name="Normal 35 2 3 7 3" xfId="7151" xr:uid="{4548B7D6-C29D-41D4-A19F-A6A3DBC2C1D7}"/>
    <cellStyle name="Normal 35 2 3 8" xfId="3413" xr:uid="{92466B98-7A37-4F6B-B87B-0628B65268EB}"/>
    <cellStyle name="Normal 35 2 3 9" xfId="5516" xr:uid="{89F3C128-02DF-47A1-A76C-B20847765DCF}"/>
    <cellStyle name="Normal 35 2 4" xfId="896" xr:uid="{FB2FC1B4-C625-4D22-B083-6A6148A35685}"/>
    <cellStyle name="Normal 35 2 4 2" xfId="3344" xr:uid="{E32420FA-9BAA-4CF6-8465-4AC6D49C6FBD}"/>
    <cellStyle name="Normal 35 2 4 3" xfId="5444" xr:uid="{259146E9-4546-4886-A6C0-FCD0F199E2BD}"/>
    <cellStyle name="Normal 35 2 5" xfId="1222" xr:uid="{4B779111-F96F-4718-84FE-B61E5BDD242E}"/>
    <cellStyle name="Normal 35 2 5 2" xfId="3602" xr:uid="{C4B043F6-6FC6-4ED3-8F68-D2AEEBE4E854}"/>
    <cellStyle name="Normal 35 2 5 3" xfId="5713" xr:uid="{FD69E812-119E-4E09-8FB2-B23F5632B7D5}"/>
    <cellStyle name="Normal 35 2 6" xfId="1535" xr:uid="{29F66BBE-1A1A-448F-9A99-BBDBC138E055}"/>
    <cellStyle name="Normal 35 2 6 2" xfId="3839" xr:uid="{9E95CD93-1BDD-4458-994C-56890C38D0E5}"/>
    <cellStyle name="Normal 35 2 6 3" xfId="5962" xr:uid="{85D15756-ED40-4436-B646-CB995E1A29CC}"/>
    <cellStyle name="Normal 35 2 7" xfId="2048" xr:uid="{9CA1B611-40D5-4026-90E7-A0EDCB037DC1}"/>
    <cellStyle name="Normal 35 2 7 2" xfId="4147" xr:uid="{9D522D65-BEE0-4609-AE5F-CBB714D2F6F3}"/>
    <cellStyle name="Normal 35 2 7 3" xfId="6311" xr:uid="{32928074-788A-4356-9F4F-AD31CF1F5E29}"/>
    <cellStyle name="Normal 35 2 8" xfId="2358" xr:uid="{E5CEC2DB-5B34-4516-ABF7-0889901A960C}"/>
    <cellStyle name="Normal 35 2 8 2" xfId="4455" xr:uid="{FA682009-7365-4FCC-A925-2B6A2D11F983}"/>
    <cellStyle name="Normal 35 2 8 3" xfId="6619" xr:uid="{7B61E545-4C47-4716-9A5E-06B8150CA54E}"/>
    <cellStyle name="Normal 35 2 9" xfId="2627" xr:uid="{DB98A587-D6BC-46AE-B5BA-A70A383C845C}"/>
    <cellStyle name="Normal 35 2 9 2" xfId="4720" xr:uid="{B5AFBD4E-0D10-409D-97EC-E2F2203E8472}"/>
    <cellStyle name="Normal 35 2 9 3" xfId="6884" xr:uid="{07239C1C-293C-45E4-B010-85C85B0C8ACF}"/>
    <cellStyle name="Normal 35 3" xfId="713" xr:uid="{0A825795-E9F4-4357-B6CE-B3A4260E6AF9}"/>
    <cellStyle name="Normal 35 3 10" xfId="5277" xr:uid="{F91C5BD1-4A6C-46F2-97E5-35D0055B15BA}"/>
    <cellStyle name="Normal 35 3 2" xfId="1031" xr:uid="{0A755864-A0DC-42A4-BC68-A96DB8009A6A}"/>
    <cellStyle name="Normal 35 3 2 2" xfId="3471" xr:uid="{1F52DFCF-BA6F-465E-82FF-947B16E3B43B}"/>
    <cellStyle name="Normal 35 3 2 3" xfId="5574" xr:uid="{ABBA7FEC-175B-4A4C-8FD9-CAF42E5B21CF}"/>
    <cellStyle name="Normal 35 3 3" xfId="1349" xr:uid="{D67DB787-8ED3-4DA8-8AD9-29E94A1410E3}"/>
    <cellStyle name="Normal 35 3 3 2" xfId="3701" xr:uid="{AEDA8E5F-8720-481D-97A1-6FCE402A375F}"/>
    <cellStyle name="Normal 35 3 3 3" xfId="5815" xr:uid="{1729BAD0-66A7-45DA-8543-B53486B1B41B}"/>
    <cellStyle name="Normal 35 3 4" xfId="1664" xr:uid="{7F254481-E9E3-4F41-8C6B-085B8913043A}"/>
    <cellStyle name="Normal 35 3 4 2" xfId="3966" xr:uid="{BD8A637F-213D-4216-AC79-3666EAD8726E}"/>
    <cellStyle name="Normal 35 3 4 3" xfId="6089" xr:uid="{B433D320-F39E-44EB-9E0D-D44C62905A86}"/>
    <cellStyle name="Normal 35 3 5" xfId="2175" xr:uid="{25C03786-DB50-468C-B417-3930932F6C76}"/>
    <cellStyle name="Normal 35 3 5 2" xfId="4274" xr:uid="{AA348AB1-4AEE-4F21-9F77-42896F053DF6}"/>
    <cellStyle name="Normal 35 3 5 3" xfId="6438" xr:uid="{6DF77C1D-2D3E-4B42-9C35-5CB328309059}"/>
    <cellStyle name="Normal 35 3 6" xfId="2485" xr:uid="{43BB5EA9-26B6-40E2-814F-D88481231627}"/>
    <cellStyle name="Normal 35 3 6 2" xfId="4582" xr:uid="{CA12AF2C-EAD1-4F53-B7B6-6B815D0B00CD}"/>
    <cellStyle name="Normal 35 3 6 3" xfId="6746" xr:uid="{D8C0CEC6-BC4A-44C5-AD6B-A31219E47FB7}"/>
    <cellStyle name="Normal 35 3 7" xfId="2726" xr:uid="{A6619A4D-2EE3-457E-A10C-888DC3B0E34C}"/>
    <cellStyle name="Normal 35 3 7 2" xfId="4819" xr:uid="{194FC0BC-FC70-4F7E-BF66-873C2A3E0C8C}"/>
    <cellStyle name="Normal 35 3 7 3" xfId="6983" xr:uid="{8EB75BC1-1009-458E-A473-3073C8945427}"/>
    <cellStyle name="Normal 35 3 8" xfId="2939" xr:uid="{738C60C3-68AF-4012-B6D2-F830BEB1110A}"/>
    <cellStyle name="Normal 35 3 8 2" xfId="5024" xr:uid="{A345E46E-C151-461C-9FEB-391798F57D68}"/>
    <cellStyle name="Normal 35 3 8 3" xfId="7188" xr:uid="{64D4E150-D8F6-450C-AAA7-55EB2848D69C}"/>
    <cellStyle name="Normal 35 3 9" xfId="3178" xr:uid="{F5C79872-5D3C-4670-B3EB-1DA20A9EDBD9}"/>
    <cellStyle name="Normal 35 4" xfId="941" xr:uid="{68361033-C518-41D2-AA78-98078E3E4754}"/>
    <cellStyle name="Normal 35 4 2" xfId="1259" xr:uid="{83DC431E-37B1-4494-A019-A789E2722CDE}"/>
    <cellStyle name="Normal 35 4 2 2" xfId="3632" xr:uid="{7798628D-1089-4E15-9B18-FCF9B2DEBCDC}"/>
    <cellStyle name="Normal 35 4 2 3" xfId="5744" xr:uid="{85759994-1982-4BC9-9B63-6EB3184D59A6}"/>
    <cellStyle name="Normal 35 4 3" xfId="1574" xr:uid="{377D033E-FC2D-4921-A307-29D6BCFF7810}"/>
    <cellStyle name="Normal 35 4 3 2" xfId="3876" xr:uid="{707AFF49-292C-4E41-BEB9-8C9BB5344B7A}"/>
    <cellStyle name="Normal 35 4 3 3" xfId="5999" xr:uid="{8200C5A7-ECEF-4A6E-AF67-48576BB68797}"/>
    <cellStyle name="Normal 35 4 4" xfId="2085" xr:uid="{77AD441E-DD63-4560-B953-0CD561DE7D48}"/>
    <cellStyle name="Normal 35 4 4 2" xfId="4184" xr:uid="{85EC030D-4D06-46D2-9914-E14AEB08DC44}"/>
    <cellStyle name="Normal 35 4 4 3" xfId="6348" xr:uid="{61461C96-8459-4A5A-AC65-A2380A644BC1}"/>
    <cellStyle name="Normal 35 4 5" xfId="2395" xr:uid="{E3EABBF3-249E-4825-90F6-A94EF64CEB85}"/>
    <cellStyle name="Normal 35 4 5 2" xfId="4492" xr:uid="{D86CA7D2-81FC-4703-A557-6D16917855D1}"/>
    <cellStyle name="Normal 35 4 5 3" xfId="6656" xr:uid="{A42BCCF1-E215-4883-B87E-F9E0FFD1DBD3}"/>
    <cellStyle name="Normal 35 4 6" xfId="2657" xr:uid="{A85C4F26-DABF-4CE3-AA3D-CBBDD67DFCF6}"/>
    <cellStyle name="Normal 35 4 6 2" xfId="4750" xr:uid="{EDF84FB3-771A-4B87-8240-1741E8700769}"/>
    <cellStyle name="Normal 35 4 6 3" xfId="6914" xr:uid="{E1CB57E7-64B9-4E27-A79C-24A6E4E41D2C}"/>
    <cellStyle name="Normal 35 4 7" xfId="2870" xr:uid="{56BD220E-935F-4000-B7C4-C514DFF63EF5}"/>
    <cellStyle name="Normal 35 4 7 2" xfId="4955" xr:uid="{04D38572-9AE9-46A2-991B-CE0AF316D2D2}"/>
    <cellStyle name="Normal 35 4 7 3" xfId="7119" xr:uid="{1D168AD8-EE31-4FDA-B7F8-A8F229466222}"/>
    <cellStyle name="Normal 35 4 8" xfId="3381" xr:uid="{CBBF533D-7A7B-4BC4-B9B7-8B65A57D9FC2}"/>
    <cellStyle name="Normal 35 4 9" xfId="5484" xr:uid="{1C02323B-AFA8-4279-A35B-04001479AAF4}"/>
    <cellStyle name="Normal 35 5" xfId="842" xr:uid="{D39E3BC5-CA03-4C0B-B15A-BF74B7BA424C}"/>
    <cellStyle name="Normal 35 5 2" xfId="3290" xr:uid="{4A5C5116-03AF-4A4B-9B4A-E3C2DDA63463}"/>
    <cellStyle name="Normal 35 5 3" xfId="5390" xr:uid="{F35C055B-5696-41E0-ADA4-2CF427D34717}"/>
    <cellStyle name="Normal 35 6" xfId="1166" xr:uid="{53B0CE4D-DFFF-4745-B0D3-E31E41966553}"/>
    <cellStyle name="Normal 35 6 2" xfId="3572" xr:uid="{DC7E37F1-0924-461E-949F-8A58DCAFE20C}"/>
    <cellStyle name="Normal 35 6 3" xfId="5676" xr:uid="{F7A7509A-61D9-45FB-B6C7-6CC4A4DF94D8}"/>
    <cellStyle name="Normal 35 7" xfId="1479" xr:uid="{C92D2BF8-7447-47B2-A9E4-4AF8905FB04A}"/>
    <cellStyle name="Normal 35 7 2" xfId="3785" xr:uid="{903FA01C-6D90-4CEA-85FD-A958BF1492CA}"/>
    <cellStyle name="Normal 35 7 3" xfId="5908" xr:uid="{B88DC565-374F-467F-8361-A6BCA6FABA34}"/>
    <cellStyle name="Normal 35 8" xfId="1994" xr:uid="{C76A80ED-CD56-4349-A4CC-9F7B1B0833B9}"/>
    <cellStyle name="Normal 35 8 2" xfId="4093" xr:uid="{40AD9087-C0F7-4262-AFC7-73788858CF82}"/>
    <cellStyle name="Normal 35 8 3" xfId="6257" xr:uid="{F4016B32-D514-4DE9-B9B9-6CACD1B9BE21}"/>
    <cellStyle name="Normal 35 9" xfId="2304" xr:uid="{B7596E30-5D28-41F9-AA01-368B662A3CC5}"/>
    <cellStyle name="Normal 35 9 2" xfId="4401" xr:uid="{9590A024-5E15-4694-9610-9FCCC6C5B610}"/>
    <cellStyle name="Normal 35 9 3" xfId="6565" xr:uid="{B324B8D4-B9E8-4DEC-B57B-7A6DBE6922CC}"/>
    <cellStyle name="Normal 36" xfId="425" xr:uid="{E9D6D7E4-1563-48F6-8271-9D8C7F0299E5}"/>
    <cellStyle name="Normal 36 10" xfId="2599" xr:uid="{0756D134-FFE4-4305-931E-307557D126FA}"/>
    <cellStyle name="Normal 36 10 2" xfId="4692" xr:uid="{2CDA3C8F-31C5-43CB-9872-18BAB0133043}"/>
    <cellStyle name="Normal 36 10 3" xfId="6856" xr:uid="{19E096C4-8DEB-49D2-96C0-5BD4FBAC0E13}"/>
    <cellStyle name="Normal 36 11" xfId="2811" xr:uid="{B1D9ED31-68AA-4676-9DEB-02A1AA00B0DD}"/>
    <cellStyle name="Normal 36 11 2" xfId="4897" xr:uid="{60DB363B-F234-4385-BD8A-A761FBAF86A6}"/>
    <cellStyle name="Normal 36 11 3" xfId="7061" xr:uid="{1DD32163-94AB-40D5-AB9B-953E237D83AE}"/>
    <cellStyle name="Normal 36 12" xfId="3057" xr:uid="{C2C76BFD-ACF7-4CB0-84C2-0CB2656DE416}"/>
    <cellStyle name="Normal 36 13" xfId="5138" xr:uid="{83377181-15F6-4B8F-B1A9-EC4B502E3C80}"/>
    <cellStyle name="Normal 36 2" xfId="627" xr:uid="{CAF5E2DA-6511-4671-915A-0FE31624535A}"/>
    <cellStyle name="Normal 36 2 10" xfId="2842" xr:uid="{C2C271DF-31BE-4948-B238-2AB1EEA0EDF6}"/>
    <cellStyle name="Normal 36 2 10 2" xfId="4927" xr:uid="{CB980A46-B1FE-4B41-B679-8BA139D850D6}"/>
    <cellStyle name="Normal 36 2 10 3" xfId="7091" xr:uid="{9C25B9A6-8460-463C-AE74-C515F1E0FBE7}"/>
    <cellStyle name="Normal 36 2 11" xfId="3113" xr:uid="{E8A6BE4E-70D4-4478-9819-078E7763736E}"/>
    <cellStyle name="Normal 36 2 12" xfId="5210" xr:uid="{8A07208B-8BD8-4448-BCBC-850CF1D66654}"/>
    <cellStyle name="Normal 36 2 2" xfId="776" xr:uid="{583D8A0A-EBA1-4208-9AED-D3C93152454F}"/>
    <cellStyle name="Normal 36 2 2 10" xfId="5335" xr:uid="{7A1B8D83-35B7-48F4-A2CF-68B32EB33EEB}"/>
    <cellStyle name="Normal 36 2 2 2" xfId="1088" xr:uid="{C1618FEA-26F4-49C3-BB12-21FA7842AA10}"/>
    <cellStyle name="Normal 36 2 2 2 2" xfId="3528" xr:uid="{84D001ED-76CF-4FDD-A09C-FEA08C4BE48B}"/>
    <cellStyle name="Normal 36 2 2 2 3" xfId="5631" xr:uid="{9FA07687-3798-4CAD-923D-8A2B0C909C50}"/>
    <cellStyle name="Normal 36 2 2 3" xfId="1406" xr:uid="{36F41FC7-C43B-453D-8A76-EEBD8549B772}"/>
    <cellStyle name="Normal 36 2 2 3 2" xfId="3733" xr:uid="{C049E355-96E3-4212-916E-C34485B1AC01}"/>
    <cellStyle name="Normal 36 2 2 3 3" xfId="5851" xr:uid="{9D96015A-6DDB-453C-A0F2-DB845A922FFD}"/>
    <cellStyle name="Normal 36 2 2 4" xfId="1721" xr:uid="{5DD4B96A-411B-4F89-A844-03023AEB2819}"/>
    <cellStyle name="Normal 36 2 2 4 2" xfId="4023" xr:uid="{67D86EE7-DC1B-4E8F-BEF3-94F09F103B3A}"/>
    <cellStyle name="Normal 36 2 2 4 3" xfId="6146" xr:uid="{5E2F9956-098A-47E8-A002-32CDBF6F0F13}"/>
    <cellStyle name="Normal 36 2 2 5" xfId="2232" xr:uid="{38A69FB4-FC49-4BD7-B9BF-A3D1F2E85CDF}"/>
    <cellStyle name="Normal 36 2 2 5 2" xfId="4331" xr:uid="{20F6AAA1-6C14-48BC-B723-6E23AA179C42}"/>
    <cellStyle name="Normal 36 2 2 5 3" xfId="6495" xr:uid="{1D2FE665-CE37-47E8-A66A-8B16EDA12AED}"/>
    <cellStyle name="Normal 36 2 2 6" xfId="2542" xr:uid="{DABA9FF6-7507-40FD-AA7D-1CB7954E73BA}"/>
    <cellStyle name="Normal 36 2 2 6 2" xfId="4639" xr:uid="{CA7EAAE8-3B63-4072-AAAF-C298B68ED7D6}"/>
    <cellStyle name="Normal 36 2 2 6 3" xfId="6803" xr:uid="{074D847B-054F-47DA-A4FB-347F0BA051C2}"/>
    <cellStyle name="Normal 36 2 2 7" xfId="2758" xr:uid="{B965D3AC-E342-49E0-B1BB-DC86EE78DC0F}"/>
    <cellStyle name="Normal 36 2 2 7 2" xfId="4851" xr:uid="{40C1296B-CACE-44AD-B599-09DA88CE28E1}"/>
    <cellStyle name="Normal 36 2 2 7 3" xfId="7015" xr:uid="{69B9B0C4-55EE-4FC4-A792-B03B4CA2BEB1}"/>
    <cellStyle name="Normal 36 2 2 8" xfId="2971" xr:uid="{6DDCF9DF-D460-4526-8934-31A94E8A472F}"/>
    <cellStyle name="Normal 36 2 2 8 2" xfId="5056" xr:uid="{A034DEEA-4EB1-42AE-8481-F3EACC7C3D1D}"/>
    <cellStyle name="Normal 36 2 2 8 3" xfId="7220" xr:uid="{9044B926-7C96-4729-BAB7-CA191355BDF2}"/>
    <cellStyle name="Normal 36 2 2 9" xfId="3235" xr:uid="{F71A9B8B-B1C8-4216-BF12-2E32342DCBD4}"/>
    <cellStyle name="Normal 36 2 3" xfId="975" xr:uid="{679E1198-9DCF-4D12-8A00-AB5B58A72143}"/>
    <cellStyle name="Normal 36 2 3 2" xfId="1293" xr:uid="{53F83015-73CA-4EAD-A285-E08ABD4A7B39}"/>
    <cellStyle name="Normal 36 2 3 2 2" xfId="3666" xr:uid="{7DE9C31A-AB62-4A9E-87B1-C764A37515A6}"/>
    <cellStyle name="Normal 36 2 3 2 3" xfId="5778" xr:uid="{A3F190DC-C878-43A8-81D2-95ABA1163DBA}"/>
    <cellStyle name="Normal 36 2 3 3" xfId="1608" xr:uid="{A7560D2B-E5F6-4CC4-8E51-9DF3C4D508FF}"/>
    <cellStyle name="Normal 36 2 3 3 2" xfId="3910" xr:uid="{DA06AE59-2E41-492C-89D4-6A054A0CCF39}"/>
    <cellStyle name="Normal 36 2 3 3 3" xfId="6033" xr:uid="{41BC42CB-DD5F-44D1-9ADE-2338C2BD70A6}"/>
    <cellStyle name="Normal 36 2 3 4" xfId="2119" xr:uid="{26FEDA7A-8AD6-4B51-9FB8-864310E5B8E6}"/>
    <cellStyle name="Normal 36 2 3 4 2" xfId="4218" xr:uid="{AB94E0D3-53E6-4FC4-9818-5F9384AD6DBB}"/>
    <cellStyle name="Normal 36 2 3 4 3" xfId="6382" xr:uid="{7006CEFA-7852-435D-A94A-617CB4F8857B}"/>
    <cellStyle name="Normal 36 2 3 5" xfId="2429" xr:uid="{3D724BF2-042D-4E1D-A436-18369C34DFFD}"/>
    <cellStyle name="Normal 36 2 3 5 2" xfId="4526" xr:uid="{8F0C9654-6077-46C6-86CF-3464C8BC56E2}"/>
    <cellStyle name="Normal 36 2 3 5 3" xfId="6690" xr:uid="{3A0DE1B0-C8B5-4620-BDFE-2AF209D60453}"/>
    <cellStyle name="Normal 36 2 3 6" xfId="2691" xr:uid="{BD076BCB-D709-4D2A-9F36-BA8761831B9E}"/>
    <cellStyle name="Normal 36 2 3 6 2" xfId="4784" xr:uid="{D5362C48-D7A9-451F-AADE-02DA4542D1C2}"/>
    <cellStyle name="Normal 36 2 3 6 3" xfId="6948" xr:uid="{CA8B0D19-61C4-4E10-8BDD-C92CC041E167}"/>
    <cellStyle name="Normal 36 2 3 7" xfId="2904" xr:uid="{BB174758-E75A-44F9-A276-39533E00B4AB}"/>
    <cellStyle name="Normal 36 2 3 7 2" xfId="4989" xr:uid="{2EF8739C-A51B-4E31-B703-E3FB27F34F12}"/>
    <cellStyle name="Normal 36 2 3 7 3" xfId="7153" xr:uid="{F73F90AE-F554-476B-9880-40934A4EE136}"/>
    <cellStyle name="Normal 36 2 3 8" xfId="3415" xr:uid="{07C0BCCB-F8BE-4B29-9DAB-4D6A1296383A}"/>
    <cellStyle name="Normal 36 2 3 9" xfId="5518" xr:uid="{F127A6A9-5BB7-419D-AE23-68454390A6BE}"/>
    <cellStyle name="Normal 36 2 4" xfId="899" xr:uid="{C872C908-015B-4936-B5C7-4A98668CDDB8}"/>
    <cellStyle name="Normal 36 2 4 2" xfId="3347" xr:uid="{162E41A0-10C8-4F16-B525-1A212665C3FA}"/>
    <cellStyle name="Normal 36 2 4 3" xfId="5447" xr:uid="{FFF3336F-D342-4919-9DDA-B386B1BFC02F}"/>
    <cellStyle name="Normal 36 2 5" xfId="1225" xr:uid="{40849ADC-DC25-47B4-A874-85DC4E56CDE1}"/>
    <cellStyle name="Normal 36 2 5 2" xfId="3604" xr:uid="{459BAFBC-AC2C-4829-91A7-4BC4427F1595}"/>
    <cellStyle name="Normal 36 2 5 3" xfId="5715" xr:uid="{7D0EB559-F122-48CB-B90B-8E249ACF53A0}"/>
    <cellStyle name="Normal 36 2 6" xfId="1538" xr:uid="{48455532-B5D8-45FA-9E00-397B46A12BDB}"/>
    <cellStyle name="Normal 36 2 6 2" xfId="3842" xr:uid="{305CEDBA-D7ED-4814-BCDE-39351DD18BE1}"/>
    <cellStyle name="Normal 36 2 6 3" xfId="5965" xr:uid="{D437DA83-0324-48C9-973C-3AE40B86B3F4}"/>
    <cellStyle name="Normal 36 2 7" xfId="2051" xr:uid="{5C463C87-07CE-4524-9236-63A0177E224C}"/>
    <cellStyle name="Normal 36 2 7 2" xfId="4150" xr:uid="{CECA9B1F-5E9A-49C9-941D-0D3609FA691B}"/>
    <cellStyle name="Normal 36 2 7 3" xfId="6314" xr:uid="{E634FADD-9D29-4947-AF2E-FEA52A85944E}"/>
    <cellStyle name="Normal 36 2 8" xfId="2361" xr:uid="{EEB7CE49-ECAE-4078-AA89-090B27F82928}"/>
    <cellStyle name="Normal 36 2 8 2" xfId="4458" xr:uid="{94DF4A0D-FB4A-4BB5-8DE7-1070408DB2B5}"/>
    <cellStyle name="Normal 36 2 8 3" xfId="6622" xr:uid="{29684425-B900-4CE6-922A-87FEFF999E77}"/>
    <cellStyle name="Normal 36 2 9" xfId="2629" xr:uid="{C4355C91-FECC-43EB-9BB6-5D7A92B4B9C4}"/>
    <cellStyle name="Normal 36 2 9 2" xfId="4722" xr:uid="{A3DE8A08-3A3F-47E1-9E60-ED1AF99656B7}"/>
    <cellStyle name="Normal 36 2 9 3" xfId="6886" xr:uid="{73C9BB0B-7EAF-4757-AB25-DB1094769DA4}"/>
    <cellStyle name="Normal 36 3" xfId="716" xr:uid="{1AD384BF-B17F-407D-8BD9-7D528D1B8C85}"/>
    <cellStyle name="Normal 36 3 10" xfId="5280" xr:uid="{02B35224-88E3-4C12-996E-8DBA6A07E186}"/>
    <cellStyle name="Normal 36 3 2" xfId="1034" xr:uid="{BFB3C5DB-8E48-4B49-8AC4-FDF5B8EDE53F}"/>
    <cellStyle name="Normal 36 3 2 2" xfId="3474" xr:uid="{3A05FAAD-7AD9-4137-BF57-FB73BD716AF4}"/>
    <cellStyle name="Normal 36 3 2 3" xfId="5577" xr:uid="{3DF80976-9F1B-430A-B144-EEBFB7FFE4D5}"/>
    <cellStyle name="Normal 36 3 3" xfId="1352" xr:uid="{54FC7AE5-5F3D-4227-9007-183736217D99}"/>
    <cellStyle name="Normal 36 3 3 2" xfId="3703" xr:uid="{4FB15CDC-FDE7-4A2D-A77E-6F0978427689}"/>
    <cellStyle name="Normal 36 3 3 3" xfId="5817" xr:uid="{16FDBECF-D700-4F73-9177-26CBF5473431}"/>
    <cellStyle name="Normal 36 3 4" xfId="1667" xr:uid="{CAD2B4D0-ACC8-4C94-8CF5-23062B7A587F}"/>
    <cellStyle name="Normal 36 3 4 2" xfId="3969" xr:uid="{4A025406-3A54-4015-9DE9-E02810C142E6}"/>
    <cellStyle name="Normal 36 3 4 3" xfId="6092" xr:uid="{0F342D09-800C-4FF6-9B31-8C048EF45988}"/>
    <cellStyle name="Normal 36 3 5" xfId="2178" xr:uid="{5E6F80C7-5C0E-4916-846C-B1F0A3C472A5}"/>
    <cellStyle name="Normal 36 3 5 2" xfId="4277" xr:uid="{912164D9-FE99-47F5-BAD1-4FDB7BD41867}"/>
    <cellStyle name="Normal 36 3 5 3" xfId="6441" xr:uid="{AA226B2F-25F9-427D-9965-C5FB6950283D}"/>
    <cellStyle name="Normal 36 3 6" xfId="2488" xr:uid="{9BC17D68-F70D-4232-BFD6-C9D3316A575B}"/>
    <cellStyle name="Normal 36 3 6 2" xfId="4585" xr:uid="{B8DEEBA3-3068-4304-850F-8E110EAF05DA}"/>
    <cellStyle name="Normal 36 3 6 3" xfId="6749" xr:uid="{4702AC18-4BF2-476D-BDD8-94C45C73F32A}"/>
    <cellStyle name="Normal 36 3 7" xfId="2728" xr:uid="{7A065A49-BE16-438C-ABC4-E9CBC02DBCDA}"/>
    <cellStyle name="Normal 36 3 7 2" xfId="4821" xr:uid="{14338B70-B585-45A2-8249-F63223583044}"/>
    <cellStyle name="Normal 36 3 7 3" xfId="6985" xr:uid="{4EA3D903-2C51-45DB-A9AC-D6DF237490EB}"/>
    <cellStyle name="Normal 36 3 8" xfId="2941" xr:uid="{6D7D972C-C66A-4E80-A1E6-0170C55E2BCF}"/>
    <cellStyle name="Normal 36 3 8 2" xfId="5026" xr:uid="{B8E279DE-3534-46C4-BB02-7F21A7EAD783}"/>
    <cellStyle name="Normal 36 3 8 3" xfId="7190" xr:uid="{C9AD3C51-F7A1-482C-8D48-9E6CF710A688}"/>
    <cellStyle name="Normal 36 3 9" xfId="3181" xr:uid="{F84B8543-261A-4A29-8C28-9C6DE98BC55E}"/>
    <cellStyle name="Normal 36 4" xfId="943" xr:uid="{8E5DB451-1055-4756-BCF6-D58547CF8E64}"/>
    <cellStyle name="Normal 36 4 2" xfId="1261" xr:uid="{5CF4346C-C733-46C7-9F2F-4B138B05D3C9}"/>
    <cellStyle name="Normal 36 4 2 2" xfId="3634" xr:uid="{DDD93A28-8259-45D8-AD62-F4011308E8D8}"/>
    <cellStyle name="Normal 36 4 2 3" xfId="5746" xr:uid="{A38796F7-634B-46A0-BCD8-C84679EA7391}"/>
    <cellStyle name="Normal 36 4 3" xfId="1576" xr:uid="{E8DCDFF9-F4C9-43CB-BCC1-536A2336FE85}"/>
    <cellStyle name="Normal 36 4 3 2" xfId="3878" xr:uid="{3129770B-DB51-4F24-BB31-2CDFA3C76E9D}"/>
    <cellStyle name="Normal 36 4 3 3" xfId="6001" xr:uid="{E1175270-6F4C-4BA1-8EFE-6A1FFE0B89DD}"/>
    <cellStyle name="Normal 36 4 4" xfId="2087" xr:uid="{E9E9E356-FD54-4B5A-BCBF-0D75B8939F8C}"/>
    <cellStyle name="Normal 36 4 4 2" xfId="4186" xr:uid="{EDBABC6D-833D-4450-B577-455F41FA3E94}"/>
    <cellStyle name="Normal 36 4 4 3" xfId="6350" xr:uid="{AD22C16E-9221-4FD8-BA96-0E6A8F852FD5}"/>
    <cellStyle name="Normal 36 4 5" xfId="2397" xr:uid="{24EC4408-8665-43D9-B721-B5A1B48F624D}"/>
    <cellStyle name="Normal 36 4 5 2" xfId="4494" xr:uid="{1C0FF1CD-7CEA-4B17-AD70-A197D3C2B0C3}"/>
    <cellStyle name="Normal 36 4 5 3" xfId="6658" xr:uid="{95BB1D50-61CA-4077-94F3-A981756E3F83}"/>
    <cellStyle name="Normal 36 4 6" xfId="2659" xr:uid="{8152BB52-C292-4263-AAE7-9D53EB962BD3}"/>
    <cellStyle name="Normal 36 4 6 2" xfId="4752" xr:uid="{3ADED706-B88B-4595-A78A-C72914E90904}"/>
    <cellStyle name="Normal 36 4 6 3" xfId="6916" xr:uid="{7BDCD099-7C15-40A9-B77F-BCBCF0571A66}"/>
    <cellStyle name="Normal 36 4 7" xfId="2872" xr:uid="{0CDDFFD8-7B37-40F1-91A8-7144DD08F5E4}"/>
    <cellStyle name="Normal 36 4 7 2" xfId="4957" xr:uid="{3D9278C4-C899-4B4C-AE38-9AE1BD7F74FF}"/>
    <cellStyle name="Normal 36 4 7 3" xfId="7121" xr:uid="{CF591F11-BEC6-497B-8D4C-C5419C2F41EE}"/>
    <cellStyle name="Normal 36 4 8" xfId="3383" xr:uid="{8933EEB0-DCF3-4E2F-BC75-1CB738BBA6C5}"/>
    <cellStyle name="Normal 36 4 9" xfId="5486" xr:uid="{19378B3F-77E4-4918-9E6D-9C668C12F4AD}"/>
    <cellStyle name="Normal 36 5" xfId="845" xr:uid="{1A7C1E4D-0636-4FCE-8C30-3D0C36F66F9A}"/>
    <cellStyle name="Normal 36 5 2" xfId="3293" xr:uid="{6E84107A-DD87-4E43-BEC4-6234CD716D27}"/>
    <cellStyle name="Normal 36 5 3" xfId="5393" xr:uid="{2EA1CBC4-EF57-4FB8-AFF1-F38BAF8DD783}"/>
    <cellStyle name="Normal 36 6" xfId="1169" xr:uid="{003594DE-1B59-474F-B9F8-AD2786B49A7B}"/>
    <cellStyle name="Normal 36 6 2" xfId="3574" xr:uid="{63F5C6AB-B329-438F-B148-BDA4F8042A33}"/>
    <cellStyle name="Normal 36 6 3" xfId="5679" xr:uid="{84833BFD-DEC6-45F6-A844-BB8D1891FDFF}"/>
    <cellStyle name="Normal 36 7" xfId="1482" xr:uid="{4755E737-10FB-43B7-923B-AC41585AE5A8}"/>
    <cellStyle name="Normal 36 7 2" xfId="3788" xr:uid="{BBBB6F13-4644-4F6A-A265-5D4F32D6A669}"/>
    <cellStyle name="Normal 36 7 3" xfId="5911" xr:uid="{E90CD585-C1EE-4AA1-A07B-434287985F8F}"/>
    <cellStyle name="Normal 36 8" xfId="1997" xr:uid="{4F76C095-FAEC-4812-9BCB-0B2330A8B8D2}"/>
    <cellStyle name="Normal 36 8 2" xfId="4096" xr:uid="{757E6F5B-852B-4F70-9106-9513ABF0F1A0}"/>
    <cellStyle name="Normal 36 8 3" xfId="6260" xr:uid="{61600580-2683-4AF7-82E0-F0B12F2F9AFD}"/>
    <cellStyle name="Normal 36 9" xfId="2307" xr:uid="{EEF3231D-8583-42FD-8030-E75C72B19169}"/>
    <cellStyle name="Normal 36 9 2" xfId="4404" xr:uid="{31FB24D6-A48B-4429-8FD8-96BC13D9561C}"/>
    <cellStyle name="Normal 36 9 3" xfId="6568" xr:uid="{D3C52A88-C49F-4888-9C75-FC38116E6FE0}"/>
    <cellStyle name="Normal 37" xfId="428" xr:uid="{0797423B-E57F-4806-95D5-434FC139BFFF}"/>
    <cellStyle name="Normal 37 10" xfId="2601" xr:uid="{C1E31D37-FA02-44F8-B5FB-A9C305F3C3C9}"/>
    <cellStyle name="Normal 37 10 2" xfId="4694" xr:uid="{F491E9F3-F4FA-4D49-B030-B5C0A0A77D09}"/>
    <cellStyle name="Normal 37 10 3" xfId="6858" xr:uid="{934329F5-1D5C-4EC4-A6EA-B9901A591319}"/>
    <cellStyle name="Normal 37 11" xfId="2813" xr:uid="{4337B57E-23DD-4BF8-972B-F8439E68997E}"/>
    <cellStyle name="Normal 37 11 2" xfId="4899" xr:uid="{FCA932FE-AD36-4509-AD9D-DB3D326785EB}"/>
    <cellStyle name="Normal 37 11 3" xfId="7063" xr:uid="{73E125ED-97DA-4C33-B980-071FE126FB13}"/>
    <cellStyle name="Normal 37 12" xfId="3060" xr:uid="{67C88E8A-CD35-420B-BF57-911EF5BC30A2}"/>
    <cellStyle name="Normal 37 13" xfId="5141" xr:uid="{E4A3061C-8913-4033-BB0F-966B76108405}"/>
    <cellStyle name="Normal 37 2" xfId="630" xr:uid="{0C794526-A641-4A91-9F05-B3955851269E}"/>
    <cellStyle name="Normal 37 2 10" xfId="2844" xr:uid="{4483EC39-4AF8-460C-8856-182D11EB5DAB}"/>
    <cellStyle name="Normal 37 2 10 2" xfId="4929" xr:uid="{D773481B-5E4E-4CB0-83E2-E9DD4740E396}"/>
    <cellStyle name="Normal 37 2 10 3" xfId="7093" xr:uid="{DCB33F7C-6EB4-4BB8-86CB-2F8CBD069FCD}"/>
    <cellStyle name="Normal 37 2 11" xfId="3116" xr:uid="{2F247D0C-0F4D-4BEA-AA3A-93BBF5727E0C}"/>
    <cellStyle name="Normal 37 2 12" xfId="5213" xr:uid="{A2BDC24D-4B15-408C-82C9-F373E44DE73A}"/>
    <cellStyle name="Normal 37 2 2" xfId="779" xr:uid="{6617EE24-C713-485E-88CA-6E377DC2D28F}"/>
    <cellStyle name="Normal 37 2 2 10" xfId="5338" xr:uid="{07261EA2-C962-4D48-BD1F-4994365A4F6B}"/>
    <cellStyle name="Normal 37 2 2 2" xfId="1091" xr:uid="{43DF1ED7-D6CB-4E71-9E62-8BBE5A247A5E}"/>
    <cellStyle name="Normal 37 2 2 2 2" xfId="3531" xr:uid="{68286B2F-DD3A-4A88-A91F-C76DCAB6F645}"/>
    <cellStyle name="Normal 37 2 2 2 3" xfId="5634" xr:uid="{9D318B49-A317-4D35-A119-0A6D58E012A2}"/>
    <cellStyle name="Normal 37 2 2 3" xfId="1409" xr:uid="{C2D67F2F-D516-4F5F-94D9-1CF1F579292F}"/>
    <cellStyle name="Normal 37 2 2 3 2" xfId="3735" xr:uid="{7D9CDD95-276D-4447-B7FC-D18F74D75F5A}"/>
    <cellStyle name="Normal 37 2 2 3 3" xfId="5853" xr:uid="{F8571B8B-1D2D-46EE-B76E-E92E42EB3995}"/>
    <cellStyle name="Normal 37 2 2 4" xfId="1724" xr:uid="{21BD68AD-EADC-4530-842C-29AEA5C5B05C}"/>
    <cellStyle name="Normal 37 2 2 4 2" xfId="4026" xr:uid="{C3FD69DB-8AEE-43B2-BD8E-A0890800154D}"/>
    <cellStyle name="Normal 37 2 2 4 3" xfId="6149" xr:uid="{830E0B1A-86A1-45A4-B62F-1096DE13B8A8}"/>
    <cellStyle name="Normal 37 2 2 5" xfId="2235" xr:uid="{81C3C532-251C-413E-A092-104D013E3839}"/>
    <cellStyle name="Normal 37 2 2 5 2" xfId="4334" xr:uid="{64A0DFE3-2607-4540-82C6-2D797C039BD4}"/>
    <cellStyle name="Normal 37 2 2 5 3" xfId="6498" xr:uid="{5B3A5ADD-EEB1-456B-B354-101D3E78322F}"/>
    <cellStyle name="Normal 37 2 2 6" xfId="2545" xr:uid="{5B4D7954-9162-4136-8B66-5821296C62AF}"/>
    <cellStyle name="Normal 37 2 2 6 2" xfId="4642" xr:uid="{4933C3A2-5C6B-4C44-AA24-8383503787AF}"/>
    <cellStyle name="Normal 37 2 2 6 3" xfId="6806" xr:uid="{A8B751C7-F31D-4512-8E95-ABB8216742FE}"/>
    <cellStyle name="Normal 37 2 2 7" xfId="2760" xr:uid="{7345AAD0-9D15-4FEC-8CAC-34D2C2635521}"/>
    <cellStyle name="Normal 37 2 2 7 2" xfId="4853" xr:uid="{D555F00E-D1C0-4F3E-A978-624D05277EE1}"/>
    <cellStyle name="Normal 37 2 2 7 3" xfId="7017" xr:uid="{430C0C8B-18AE-40CE-B9EC-F60D734C92BB}"/>
    <cellStyle name="Normal 37 2 2 8" xfId="2973" xr:uid="{286E784D-5A98-4015-B383-A50CCA6EA313}"/>
    <cellStyle name="Normal 37 2 2 8 2" xfId="5058" xr:uid="{19E12597-7AB8-44CE-983F-B4789FB4CD3B}"/>
    <cellStyle name="Normal 37 2 2 8 3" xfId="7222" xr:uid="{6E8265E0-9A27-4E91-857D-1F03F81DB7AD}"/>
    <cellStyle name="Normal 37 2 2 9" xfId="3238" xr:uid="{C493161B-E883-44A2-AA2E-7126CEB22C86}"/>
    <cellStyle name="Normal 37 2 3" xfId="977" xr:uid="{7E912860-E763-4DAF-9C31-E35FFCBD9847}"/>
    <cellStyle name="Normal 37 2 3 2" xfId="1295" xr:uid="{1EB985F8-6C76-40F8-B317-25F066990789}"/>
    <cellStyle name="Normal 37 2 3 2 2" xfId="3668" xr:uid="{74989F59-0343-4492-B057-2E2F1B2DD34A}"/>
    <cellStyle name="Normal 37 2 3 2 3" xfId="5780" xr:uid="{598CF2A7-2401-407D-B54F-78D43F2302B6}"/>
    <cellStyle name="Normal 37 2 3 3" xfId="1610" xr:uid="{111DABDD-8F2A-42EA-B17C-F1C6538EA5EB}"/>
    <cellStyle name="Normal 37 2 3 3 2" xfId="3912" xr:uid="{FE96DB6B-3CC8-4A69-86CD-4A1ED7D4BA8D}"/>
    <cellStyle name="Normal 37 2 3 3 3" xfId="6035" xr:uid="{4E8FBE1A-3781-4CBC-B379-9203DAE7CA8F}"/>
    <cellStyle name="Normal 37 2 3 4" xfId="2121" xr:uid="{BE8507CF-C5BC-45D9-A164-A91143483997}"/>
    <cellStyle name="Normal 37 2 3 4 2" xfId="4220" xr:uid="{BC1FEF33-523C-4EDA-886A-575889E5B951}"/>
    <cellStyle name="Normal 37 2 3 4 3" xfId="6384" xr:uid="{2456A938-2AA9-49AF-82FF-0EBE2F76C9E6}"/>
    <cellStyle name="Normal 37 2 3 5" xfId="2431" xr:uid="{212A2F10-F192-469B-AC0A-4571A2D2030A}"/>
    <cellStyle name="Normal 37 2 3 5 2" xfId="4528" xr:uid="{C6691662-3D8F-463A-8422-684AB9B27454}"/>
    <cellStyle name="Normal 37 2 3 5 3" xfId="6692" xr:uid="{4287A9F8-6A60-4BF8-BCE3-86407E3E748E}"/>
    <cellStyle name="Normal 37 2 3 6" xfId="2693" xr:uid="{56070982-204F-4DE1-9676-4AA831318B1B}"/>
    <cellStyle name="Normal 37 2 3 6 2" xfId="4786" xr:uid="{D79C9183-2165-45D8-B3B9-86CE56DEEECD}"/>
    <cellStyle name="Normal 37 2 3 6 3" xfId="6950" xr:uid="{F3258FE8-74A9-41B9-BB56-9B9EA6B54EB6}"/>
    <cellStyle name="Normal 37 2 3 7" xfId="2906" xr:uid="{B45FA246-07C3-45E0-A65E-5A89B1765B08}"/>
    <cellStyle name="Normal 37 2 3 7 2" xfId="4991" xr:uid="{8592BCEC-B2ED-4180-A558-69552CB77D34}"/>
    <cellStyle name="Normal 37 2 3 7 3" xfId="7155" xr:uid="{406D92EA-458F-4CD3-90EB-4405D06DA44E}"/>
    <cellStyle name="Normal 37 2 3 8" xfId="3417" xr:uid="{A0AF8DB9-8B1B-49C5-82C0-619DFC69EB3D}"/>
    <cellStyle name="Normal 37 2 3 9" xfId="5520" xr:uid="{4E472FF9-1FE8-44A7-A6BF-7080293D7F95}"/>
    <cellStyle name="Normal 37 2 4" xfId="902" xr:uid="{05A08AF7-B9D3-454D-9EB5-103701D8FEF0}"/>
    <cellStyle name="Normal 37 2 4 2" xfId="3350" xr:uid="{14942FE4-268D-49F6-98D9-100A1E43CB69}"/>
    <cellStyle name="Normal 37 2 4 3" xfId="5450" xr:uid="{3BD5C24B-CE58-4A33-A48B-1429A429D3F0}"/>
    <cellStyle name="Normal 37 2 5" xfId="1228" xr:uid="{EAA394FD-FB77-4EC3-B2A0-CD0563842873}"/>
    <cellStyle name="Normal 37 2 5 2" xfId="3606" xr:uid="{206FE9DC-BD00-4F68-8C8F-81B6A06785D0}"/>
    <cellStyle name="Normal 37 2 5 3" xfId="5717" xr:uid="{A98B1507-4E85-4B4F-8405-27A56A4448F4}"/>
    <cellStyle name="Normal 37 2 6" xfId="1541" xr:uid="{BF280E08-132F-4FA6-8CB9-0AED306AA5C7}"/>
    <cellStyle name="Normal 37 2 6 2" xfId="3845" xr:uid="{CF318072-3537-4D08-8878-AD4F22B40DA4}"/>
    <cellStyle name="Normal 37 2 6 3" xfId="5968" xr:uid="{4D919850-AE7E-4B3D-9DBB-BE0E7EC4C51C}"/>
    <cellStyle name="Normal 37 2 7" xfId="2054" xr:uid="{AF53508D-642E-49A9-ADCD-52987917F3EC}"/>
    <cellStyle name="Normal 37 2 7 2" xfId="4153" xr:uid="{6A2690FB-8FC1-48FD-9277-91ADA708368D}"/>
    <cellStyle name="Normal 37 2 7 3" xfId="6317" xr:uid="{3D9A8373-891C-4AAA-8E43-000E0D22B92F}"/>
    <cellStyle name="Normal 37 2 8" xfId="2364" xr:uid="{6B475A46-C572-472C-A201-E3DBC97A2CDE}"/>
    <cellStyle name="Normal 37 2 8 2" xfId="4461" xr:uid="{262DCD79-2974-4B6C-8B56-CDA1AFB39740}"/>
    <cellStyle name="Normal 37 2 8 3" xfId="6625" xr:uid="{01A69848-1A6A-4715-B702-CDEA0B247168}"/>
    <cellStyle name="Normal 37 2 9" xfId="2631" xr:uid="{748C96AF-495F-4171-8808-37B670245361}"/>
    <cellStyle name="Normal 37 2 9 2" xfId="4724" xr:uid="{5410451C-49C5-494E-810B-65F6FB48320B}"/>
    <cellStyle name="Normal 37 2 9 3" xfId="6888" xr:uid="{980D6E45-34AD-4C60-BB49-7616CB019D9A}"/>
    <cellStyle name="Normal 37 3" xfId="719" xr:uid="{788F4D02-B156-4484-9294-461CEB1DB749}"/>
    <cellStyle name="Normal 37 3 10" xfId="5283" xr:uid="{DC67F299-C112-4570-A962-D2CFE3C30066}"/>
    <cellStyle name="Normal 37 3 2" xfId="1037" xr:uid="{588BE6F1-6916-4934-81F5-8B6133340007}"/>
    <cellStyle name="Normal 37 3 2 2" xfId="3477" xr:uid="{AA8792C2-1224-4DF4-8241-B0317E4654E9}"/>
    <cellStyle name="Normal 37 3 2 3" xfId="5580" xr:uid="{DE6E599D-34ED-477C-BEC8-7EC182C8C5E5}"/>
    <cellStyle name="Normal 37 3 3" xfId="1355" xr:uid="{723B646B-507F-485F-A87E-8D6564ABCE6F}"/>
    <cellStyle name="Normal 37 3 3 2" xfId="3705" xr:uid="{B113502C-BC5E-41E7-8144-C8355D8EB224}"/>
    <cellStyle name="Normal 37 3 3 3" xfId="5820" xr:uid="{91200BF1-DB96-4F1B-8521-F2C619EF1B69}"/>
    <cellStyle name="Normal 37 3 4" xfId="1670" xr:uid="{F2C9C4B8-E0A1-48AE-9A86-11F7953DB9EB}"/>
    <cellStyle name="Normal 37 3 4 2" xfId="3972" xr:uid="{38F21101-D92E-42A2-81CF-75E2DD6E0B4F}"/>
    <cellStyle name="Normal 37 3 4 3" xfId="6095" xr:uid="{E1C6C34E-5863-44C4-A460-1FC3CAAAD621}"/>
    <cellStyle name="Normal 37 3 5" xfId="2181" xr:uid="{C36604C9-A949-42C6-8EE4-2E08DB13A95F}"/>
    <cellStyle name="Normal 37 3 5 2" xfId="4280" xr:uid="{C453AF90-3D7C-43D5-AED2-550592440D4C}"/>
    <cellStyle name="Normal 37 3 5 3" xfId="6444" xr:uid="{44525377-01A1-45ED-BA77-82A96EAC4273}"/>
    <cellStyle name="Normal 37 3 6" xfId="2491" xr:uid="{A035217B-FCD1-426D-B820-CB5F2D9E3214}"/>
    <cellStyle name="Normal 37 3 6 2" xfId="4588" xr:uid="{44BCAAC7-A769-4465-8F1A-02C01C3B912A}"/>
    <cellStyle name="Normal 37 3 6 3" xfId="6752" xr:uid="{B825320D-230A-4BFB-B6DD-86A742838CBC}"/>
    <cellStyle name="Normal 37 3 7" xfId="2730" xr:uid="{CEB90D05-D61E-4A56-99AF-7026152AFDE4}"/>
    <cellStyle name="Normal 37 3 7 2" xfId="4823" xr:uid="{9676F761-6990-4DD3-9DF4-2628CC9DA3E8}"/>
    <cellStyle name="Normal 37 3 7 3" xfId="6987" xr:uid="{76562213-7EFB-4B48-8811-C09301C735AA}"/>
    <cellStyle name="Normal 37 3 8" xfId="2943" xr:uid="{0F8E36D8-FD9F-4522-BB3E-D18B55066F41}"/>
    <cellStyle name="Normal 37 3 8 2" xfId="5028" xr:uid="{2258A2C8-5FC7-4A8E-949D-10C9FC7A318F}"/>
    <cellStyle name="Normal 37 3 8 3" xfId="7192" xr:uid="{16659DE4-6D2E-49BD-8807-C19D1ECF60FB}"/>
    <cellStyle name="Normal 37 3 9" xfId="3184" xr:uid="{1EDF629A-D9B9-404D-94CF-91CFA117B357}"/>
    <cellStyle name="Normal 37 4" xfId="945" xr:uid="{683597CB-3AA3-4D85-A029-5D68E7A41CAA}"/>
    <cellStyle name="Normal 37 4 2" xfId="1263" xr:uid="{4E343F16-7E1A-4FF4-AF92-720453E258E3}"/>
    <cellStyle name="Normal 37 4 2 2" xfId="3636" xr:uid="{DBEB2260-2EAC-4DBB-9BC4-25AD674EA3E3}"/>
    <cellStyle name="Normal 37 4 2 3" xfId="5748" xr:uid="{5AF1F070-3675-487C-B8C1-ACFC295C9EE9}"/>
    <cellStyle name="Normal 37 4 3" xfId="1578" xr:uid="{9FF544E9-9A5E-483B-A5A8-20C38BAEC298}"/>
    <cellStyle name="Normal 37 4 3 2" xfId="3880" xr:uid="{A90A3198-AFB1-468B-96C8-100EDB9B78C2}"/>
    <cellStyle name="Normal 37 4 3 3" xfId="6003" xr:uid="{4C27407C-09DD-42E2-A8FF-65847BF39320}"/>
    <cellStyle name="Normal 37 4 4" xfId="2089" xr:uid="{B777FB8D-0E32-4DFA-A1BB-5F45BFDE56B3}"/>
    <cellStyle name="Normal 37 4 4 2" xfId="4188" xr:uid="{4D881110-EA58-47D1-A601-9DC142086F70}"/>
    <cellStyle name="Normal 37 4 4 3" xfId="6352" xr:uid="{92052263-3D5B-4196-985C-5C3DC64E3D73}"/>
    <cellStyle name="Normal 37 4 5" xfId="2399" xr:uid="{6673CD1F-0998-47D2-95F5-0BB41D1E84B3}"/>
    <cellStyle name="Normal 37 4 5 2" xfId="4496" xr:uid="{2FF8FF98-7C08-4218-96D3-54A5E1EF0B5A}"/>
    <cellStyle name="Normal 37 4 5 3" xfId="6660" xr:uid="{EE72A6C3-2719-4B76-9127-19BD9D1D177D}"/>
    <cellStyle name="Normal 37 4 6" xfId="2661" xr:uid="{515FA784-8866-4F6F-8E03-762635E83937}"/>
    <cellStyle name="Normal 37 4 6 2" xfId="4754" xr:uid="{59413382-D9CE-4A8F-ADB7-887C8917B7D9}"/>
    <cellStyle name="Normal 37 4 6 3" xfId="6918" xr:uid="{36F83E71-FFEA-470F-AAC9-E4887CC2D36D}"/>
    <cellStyle name="Normal 37 4 7" xfId="2874" xr:uid="{B55B0B46-AE9C-4E98-A547-BA155C532B6E}"/>
    <cellStyle name="Normal 37 4 7 2" xfId="4959" xr:uid="{3EED100B-0568-456C-AB2C-2E796E036A4D}"/>
    <cellStyle name="Normal 37 4 7 3" xfId="7123" xr:uid="{699D1C74-49E6-4B7D-87DB-16625B85FA3F}"/>
    <cellStyle name="Normal 37 4 8" xfId="3385" xr:uid="{A2BAA10F-AFAD-47BE-95A8-4C454AC5D97A}"/>
    <cellStyle name="Normal 37 4 9" xfId="5488" xr:uid="{8486EEFF-DC48-4E4C-9C50-C28E67947ECB}"/>
    <cellStyle name="Normal 37 5" xfId="848" xr:uid="{BECCC38A-D073-4D71-984B-BACB5481069D}"/>
    <cellStyle name="Normal 37 5 2" xfId="3296" xr:uid="{62385275-393E-437C-A7BB-F91AB1392EE7}"/>
    <cellStyle name="Normal 37 5 3" xfId="5396" xr:uid="{F5D83F29-ADAF-49F8-A6FB-6C19DBD5E09B}"/>
    <cellStyle name="Normal 37 6" xfId="1172" xr:uid="{20069448-114F-43EC-B2DC-7BDDE9E1513E}"/>
    <cellStyle name="Normal 37 6 2" xfId="3576" xr:uid="{7E30D321-FACA-48BC-B110-E3AB0B187DC9}"/>
    <cellStyle name="Normal 37 6 3" xfId="5681" xr:uid="{C2F615D3-157E-482D-B117-CB6E1057C3EB}"/>
    <cellStyle name="Normal 37 7" xfId="1485" xr:uid="{F5F470EC-C025-425F-86CC-041E9CB26497}"/>
    <cellStyle name="Normal 37 7 2" xfId="3791" xr:uid="{17EE4496-4B31-4B5A-8DEC-E958321D53CC}"/>
    <cellStyle name="Normal 37 7 3" xfId="5914" xr:uid="{0ACE3D55-0FBE-4EE4-AF0D-3071BB82D308}"/>
    <cellStyle name="Normal 37 8" xfId="2000" xr:uid="{B29BD14E-8841-45E7-8822-7ADCF508972A}"/>
    <cellStyle name="Normal 37 8 2" xfId="4099" xr:uid="{B5008DC6-5382-48EA-ADFC-9623C5BB9E90}"/>
    <cellStyle name="Normal 37 8 3" xfId="6263" xr:uid="{0B8E223F-A4D1-4BC7-8187-F3A0CE1E0136}"/>
    <cellStyle name="Normal 37 9" xfId="2310" xr:uid="{E187D2AA-F343-4DF5-9063-C32429603A4A}"/>
    <cellStyle name="Normal 37 9 2" xfId="4407" xr:uid="{7FBFC999-2F7A-48C7-93CA-6E08B3B8E356}"/>
    <cellStyle name="Normal 37 9 3" xfId="6571" xr:uid="{23231056-078F-489A-85DB-DAC17011F1C6}"/>
    <cellStyle name="Normal 38" xfId="449" xr:uid="{4076F1B9-4E4E-4464-B863-8BC3A642626A}"/>
    <cellStyle name="Normal 38 10" xfId="2603" xr:uid="{55D8BF61-FE4C-4E6F-8082-B43EBE686C02}"/>
    <cellStyle name="Normal 38 10 2" xfId="4696" xr:uid="{58BF819A-E6E7-4F29-8372-4B3A120D012B}"/>
    <cellStyle name="Normal 38 10 3" xfId="6860" xr:uid="{5FBF922D-D209-4BB4-83CE-1623C573F348}"/>
    <cellStyle name="Normal 38 11" xfId="2815" xr:uid="{BE565C1C-DD1E-4EBC-BD92-6FB37253921D}"/>
    <cellStyle name="Normal 38 11 2" xfId="4901" xr:uid="{C52A0EA6-E784-4D81-A66C-38966534F2DE}"/>
    <cellStyle name="Normal 38 11 3" xfId="7065" xr:uid="{06528AB2-112C-4D1A-8948-79BF586E17D2}"/>
    <cellStyle name="Normal 38 12" xfId="3063" xr:uid="{3F3F4B5A-91E6-4131-8A8C-BCAE71634FE5}"/>
    <cellStyle name="Normal 38 13" xfId="5148" xr:uid="{090A5390-3D3F-4D95-8512-6390B9F635EA}"/>
    <cellStyle name="Normal 38 2" xfId="635" xr:uid="{151B3032-D1DC-4613-91BA-BBA1C228B81B}"/>
    <cellStyle name="Normal 38 2 10" xfId="2846" xr:uid="{F7F6E783-815C-4462-87E1-25E95A359E27}"/>
    <cellStyle name="Normal 38 2 10 2" xfId="4931" xr:uid="{2C699028-9D6C-484C-A288-D934B641CB35}"/>
    <cellStyle name="Normal 38 2 10 3" xfId="7095" xr:uid="{AD341E5D-1507-4B62-9633-D9D866DA24A1}"/>
    <cellStyle name="Normal 38 2 11" xfId="3119" xr:uid="{C6E57121-61CA-441F-8870-909B7F81B30B}"/>
    <cellStyle name="Normal 38 2 12" xfId="5216" xr:uid="{0C7E1EA9-6FDD-4970-B4A2-97585133F58D}"/>
    <cellStyle name="Normal 38 2 2" xfId="782" xr:uid="{8E064363-7A61-4586-8A36-43994E34EC75}"/>
    <cellStyle name="Normal 38 2 2 10" xfId="5341" xr:uid="{4AB331C2-ED01-42D9-9E55-774B4AA0CE22}"/>
    <cellStyle name="Normal 38 2 2 2" xfId="1094" xr:uid="{55236739-F678-4DC3-8B49-BE719BCB3037}"/>
    <cellStyle name="Normal 38 2 2 2 2" xfId="3534" xr:uid="{32B8A77A-43FF-4848-BA65-9266AFA51BD2}"/>
    <cellStyle name="Normal 38 2 2 2 3" xfId="5637" xr:uid="{BA8FEC03-CB46-44DE-9141-A1BDC11AC653}"/>
    <cellStyle name="Normal 38 2 2 3" xfId="1412" xr:uid="{DEDD4331-ECD0-4E3D-8C70-F8B7C187E4BB}"/>
    <cellStyle name="Normal 38 2 2 3 2" xfId="3737" xr:uid="{A1D9D9BA-7BE9-43C2-B56F-7723BE17C9C0}"/>
    <cellStyle name="Normal 38 2 2 3 3" xfId="5855" xr:uid="{12703CEC-5C89-41F2-ABA0-A53731D8B5FA}"/>
    <cellStyle name="Normal 38 2 2 4" xfId="1727" xr:uid="{2833E062-C325-4931-AF74-38487130E46F}"/>
    <cellStyle name="Normal 38 2 2 4 2" xfId="4029" xr:uid="{CE2BB44C-236E-4099-B237-FFF79CA6D1EC}"/>
    <cellStyle name="Normal 38 2 2 4 3" xfId="6152" xr:uid="{B891702A-129E-4665-A883-3CB9D36921C7}"/>
    <cellStyle name="Normal 38 2 2 5" xfId="2238" xr:uid="{14672585-28EF-473A-A7C2-2975B238ED7A}"/>
    <cellStyle name="Normal 38 2 2 5 2" xfId="4337" xr:uid="{F8DCF55E-7BD5-4279-A60D-0C612746CD0F}"/>
    <cellStyle name="Normal 38 2 2 5 3" xfId="6501" xr:uid="{464BA26C-6CBA-4D3A-B827-51392EB4D7F6}"/>
    <cellStyle name="Normal 38 2 2 6" xfId="2548" xr:uid="{9671CBE4-005C-40C2-9044-47D4AAA8CE38}"/>
    <cellStyle name="Normal 38 2 2 6 2" xfId="4645" xr:uid="{C5681F93-EB35-4785-BD2A-7C00FD7E6C9A}"/>
    <cellStyle name="Normal 38 2 2 6 3" xfId="6809" xr:uid="{102CCB79-59F0-41A4-BD5A-4D16F0697DEA}"/>
    <cellStyle name="Normal 38 2 2 7" xfId="2762" xr:uid="{A1D169D0-86C3-4E76-A6DC-3485B4269F39}"/>
    <cellStyle name="Normal 38 2 2 7 2" xfId="4855" xr:uid="{75D54879-1705-4448-A19E-5BE718E6CFF0}"/>
    <cellStyle name="Normal 38 2 2 7 3" xfId="7019" xr:uid="{F716967B-4C5D-4FC0-9B89-3BDC0057FD1B}"/>
    <cellStyle name="Normal 38 2 2 8" xfId="2975" xr:uid="{0419243C-19D7-4D77-9BAC-B6C3C4D8AA82}"/>
    <cellStyle name="Normal 38 2 2 8 2" xfId="5060" xr:uid="{50F65CE8-C045-4E14-B4F5-63E28B4FAA85}"/>
    <cellStyle name="Normal 38 2 2 8 3" xfId="7224" xr:uid="{BE55BA4F-8014-46B4-958C-4E61A6137146}"/>
    <cellStyle name="Normal 38 2 2 9" xfId="3241" xr:uid="{0FABD8AE-94CE-4BC8-9665-DDA427F88534}"/>
    <cellStyle name="Normal 38 2 3" xfId="979" xr:uid="{DDDF5BEE-6A23-486C-9BD8-8D52746ADD0C}"/>
    <cellStyle name="Normal 38 2 3 2" xfId="1297" xr:uid="{EF56028A-0B1A-4936-8C5F-DA945BCE9649}"/>
    <cellStyle name="Normal 38 2 3 2 2" xfId="3670" xr:uid="{FF3AE41D-EE6B-4D5D-827F-F300A9EAE507}"/>
    <cellStyle name="Normal 38 2 3 2 3" xfId="5782" xr:uid="{3C1D3DD1-5800-4CB2-934C-CF90CE8058E6}"/>
    <cellStyle name="Normal 38 2 3 3" xfId="1612" xr:uid="{C8B49CB3-9389-4552-9FD8-D826D8287213}"/>
    <cellStyle name="Normal 38 2 3 3 2" xfId="3914" xr:uid="{E7874A21-B57B-461B-B41B-697F9A2AFDEF}"/>
    <cellStyle name="Normal 38 2 3 3 3" xfId="6037" xr:uid="{9ECAAB1A-10B1-4099-9B57-08483DC856DE}"/>
    <cellStyle name="Normal 38 2 3 4" xfId="2123" xr:uid="{1569DB3B-0F84-4B0B-9C26-C23F4CA6D74D}"/>
    <cellStyle name="Normal 38 2 3 4 2" xfId="4222" xr:uid="{977A5893-858E-49D9-AB69-210AD1D74765}"/>
    <cellStyle name="Normal 38 2 3 4 3" xfId="6386" xr:uid="{85941949-F3A3-4A31-9F56-1CE7DBE793AB}"/>
    <cellStyle name="Normal 38 2 3 5" xfId="2433" xr:uid="{FED97A41-2D14-4272-97EE-C0115E8A99B1}"/>
    <cellStyle name="Normal 38 2 3 5 2" xfId="4530" xr:uid="{DB5D545E-6B03-403B-BAC7-CA96AF6989EE}"/>
    <cellStyle name="Normal 38 2 3 5 3" xfId="6694" xr:uid="{682C83DF-94E4-41DD-A61D-0E0A9B759637}"/>
    <cellStyle name="Normal 38 2 3 6" xfId="2695" xr:uid="{8D83FDB6-2804-4583-AF37-02C358831196}"/>
    <cellStyle name="Normal 38 2 3 6 2" xfId="4788" xr:uid="{3CD235D1-5EAE-4F89-894F-2CC1E26E63BA}"/>
    <cellStyle name="Normal 38 2 3 6 3" xfId="6952" xr:uid="{917B8B23-3C48-49C3-8B4F-79235CB75C60}"/>
    <cellStyle name="Normal 38 2 3 7" xfId="2908" xr:uid="{37F675CB-D818-485B-A289-88FC224A6EA7}"/>
    <cellStyle name="Normal 38 2 3 7 2" xfId="4993" xr:uid="{7698747B-316F-4825-B617-8B82FC5F2BAF}"/>
    <cellStyle name="Normal 38 2 3 7 3" xfId="7157" xr:uid="{2688A4F0-B2C7-4EC0-A0DF-618B3D2E7071}"/>
    <cellStyle name="Normal 38 2 3 8" xfId="3419" xr:uid="{AC2383E6-9156-4A19-AB8B-95E6B7C0785E}"/>
    <cellStyle name="Normal 38 2 3 9" xfId="5522" xr:uid="{485967FC-CCB0-4201-A6BF-93331F8B3D51}"/>
    <cellStyle name="Normal 38 2 4" xfId="905" xr:uid="{A7EC53B7-388A-4742-8AF1-6B83CB1A9EE6}"/>
    <cellStyle name="Normal 38 2 4 2" xfId="3353" xr:uid="{09621668-38D3-4057-AAC4-90A38D909940}"/>
    <cellStyle name="Normal 38 2 4 3" xfId="5453" xr:uid="{07B2A884-09FB-446E-82A0-B6C52F28EDA4}"/>
    <cellStyle name="Normal 38 2 5" xfId="1231" xr:uid="{D1FA7B55-818A-4B26-9568-5E429CDE9E22}"/>
    <cellStyle name="Normal 38 2 5 2" xfId="3608" xr:uid="{6DA6028B-989A-4BE4-B4A1-2B463CAF98C0}"/>
    <cellStyle name="Normal 38 2 5 3" xfId="5720" xr:uid="{D84701A0-C2F2-47D7-A081-4A2F9EB6F1E3}"/>
    <cellStyle name="Normal 38 2 6" xfId="1544" xr:uid="{C50AAA7D-B2BC-4016-AE09-22C9BB7E3FA0}"/>
    <cellStyle name="Normal 38 2 6 2" xfId="3848" xr:uid="{19B0094C-4DEB-4C27-B98A-7A929324395A}"/>
    <cellStyle name="Normal 38 2 6 3" xfId="5971" xr:uid="{4C03B422-4D80-45D5-9A45-7DAD60370104}"/>
    <cellStyle name="Normal 38 2 7" xfId="2057" xr:uid="{CF583911-6EF3-45DA-91AC-722EA2FA37B2}"/>
    <cellStyle name="Normal 38 2 7 2" xfId="4156" xr:uid="{71B5F083-A003-43C4-AE31-793F633B12B9}"/>
    <cellStyle name="Normal 38 2 7 3" xfId="6320" xr:uid="{515E2B9A-5045-4E36-AFB6-2991B3111AE4}"/>
    <cellStyle name="Normal 38 2 8" xfId="2367" xr:uid="{3E61387A-6565-427D-B012-65F657731680}"/>
    <cellStyle name="Normal 38 2 8 2" xfId="4464" xr:uid="{9DA7F5A8-08D1-4259-8E99-6D97A7E4FFDA}"/>
    <cellStyle name="Normal 38 2 8 3" xfId="6628" xr:uid="{05C93BBE-3526-4F49-9D7F-19C6BD21788F}"/>
    <cellStyle name="Normal 38 2 9" xfId="2633" xr:uid="{9591B895-F43A-4A5B-8004-1BF7C1892701}"/>
    <cellStyle name="Normal 38 2 9 2" xfId="4726" xr:uid="{400A4919-4416-4D4F-B6A0-F22A89C16D04}"/>
    <cellStyle name="Normal 38 2 9 3" xfId="6890" xr:uid="{CEBCE085-96BF-416B-A34C-16764C976E35}"/>
    <cellStyle name="Normal 38 3" xfId="723" xr:uid="{02D7D7B3-2B92-4F7D-A212-9517D62162DA}"/>
    <cellStyle name="Normal 38 3 10" xfId="5286" xr:uid="{DEF5872C-5E5B-413B-B6B1-A3D19BB40A07}"/>
    <cellStyle name="Normal 38 3 2" xfId="1040" xr:uid="{94886001-5BE4-4792-9A8F-562D846A8293}"/>
    <cellStyle name="Normal 38 3 2 2" xfId="3480" xr:uid="{90D6E4B2-4815-45EB-9036-8AA870BC0179}"/>
    <cellStyle name="Normal 38 3 2 3" xfId="5583" xr:uid="{4F13BD34-DAAD-4B87-BC4B-7A140A400758}"/>
    <cellStyle name="Normal 38 3 3" xfId="1358" xr:uid="{F1861FCB-F549-4549-BF0F-EF64F854C3B5}"/>
    <cellStyle name="Normal 38 3 3 2" xfId="3707" xr:uid="{C9517ED1-0DC0-401D-8D35-556E4A7B649B}"/>
    <cellStyle name="Normal 38 3 3 3" xfId="5822" xr:uid="{04D5ECC9-C9AC-4A07-A8DD-2ABA109090E3}"/>
    <cellStyle name="Normal 38 3 4" xfId="1673" xr:uid="{DBFE8FD5-6DE7-4726-9ADB-6F0C0BCCBA5F}"/>
    <cellStyle name="Normal 38 3 4 2" xfId="3975" xr:uid="{96BF0E23-1E91-4EA4-A609-2096B7532F10}"/>
    <cellStyle name="Normal 38 3 4 3" xfId="6098" xr:uid="{F65B488D-6FF3-446D-AFE6-9F37511230E9}"/>
    <cellStyle name="Normal 38 3 5" xfId="2184" xr:uid="{9B455E73-F139-44E5-AF04-6CD5C02986F6}"/>
    <cellStyle name="Normal 38 3 5 2" xfId="4283" xr:uid="{63030F19-BC20-4C47-9BE5-53364C5E7708}"/>
    <cellStyle name="Normal 38 3 5 3" xfId="6447" xr:uid="{524CEA02-1C16-4DD3-BA88-CB92AA66D556}"/>
    <cellStyle name="Normal 38 3 6" xfId="2494" xr:uid="{344B72C7-6BB8-4C67-AB13-FF0A12885200}"/>
    <cellStyle name="Normal 38 3 6 2" xfId="4591" xr:uid="{10DCA984-0B7E-4184-808A-D2D4B6DBCB70}"/>
    <cellStyle name="Normal 38 3 6 3" xfId="6755" xr:uid="{5028892C-CA55-40C7-B20E-F663D386B5FC}"/>
    <cellStyle name="Normal 38 3 7" xfId="2732" xr:uid="{046C5B29-5C94-455A-BC17-D635579ECC73}"/>
    <cellStyle name="Normal 38 3 7 2" xfId="4825" xr:uid="{ED25ACEA-8297-4C29-8A89-EC1B8849E338}"/>
    <cellStyle name="Normal 38 3 7 3" xfId="6989" xr:uid="{A9DDEF82-4326-4014-9018-DCBDB31397C3}"/>
    <cellStyle name="Normal 38 3 8" xfId="2945" xr:uid="{FD809AE9-BEB5-40DB-BA93-E749053E9444}"/>
    <cellStyle name="Normal 38 3 8 2" xfId="5030" xr:uid="{FF3FAA41-AFE9-4B75-980B-537F427C48DA}"/>
    <cellStyle name="Normal 38 3 8 3" xfId="7194" xr:uid="{5D5E702A-5712-49A8-A1C6-DE1D12E06411}"/>
    <cellStyle name="Normal 38 3 9" xfId="3187" xr:uid="{A0C1DFC2-B77D-43AE-9333-D072E126C2FA}"/>
    <cellStyle name="Normal 38 4" xfId="947" xr:uid="{1372E22E-438E-4207-9D83-27213265986A}"/>
    <cellStyle name="Normal 38 4 2" xfId="1265" xr:uid="{3A4BE76D-D665-4C50-9A29-38E58235675D}"/>
    <cellStyle name="Normal 38 4 2 2" xfId="3638" xr:uid="{4093033F-B171-4A09-8BF4-64CED4341C49}"/>
    <cellStyle name="Normal 38 4 2 3" xfId="5750" xr:uid="{9842659E-7764-467B-92AF-875A26E89CA6}"/>
    <cellStyle name="Normal 38 4 3" xfId="1580" xr:uid="{259442B6-80C9-490A-985F-F33B2A5C8E3C}"/>
    <cellStyle name="Normal 38 4 3 2" xfId="3882" xr:uid="{7BBDE36D-7EDC-48EB-AEB2-47389574994F}"/>
    <cellStyle name="Normal 38 4 3 3" xfId="6005" xr:uid="{3A666264-13D6-42FA-A3F6-F098E0D23DA0}"/>
    <cellStyle name="Normal 38 4 4" xfId="2091" xr:uid="{F880704F-AAD0-41C5-A27A-E7D797A67ED0}"/>
    <cellStyle name="Normal 38 4 4 2" xfId="4190" xr:uid="{61B5FE0A-A93F-4DF0-BA58-04AC6522314B}"/>
    <cellStyle name="Normal 38 4 4 3" xfId="6354" xr:uid="{C4337C81-CCF4-452C-8303-4A943B8D20CC}"/>
    <cellStyle name="Normal 38 4 5" xfId="2401" xr:uid="{C9323FC4-FE33-4D78-86D0-27BEF5528875}"/>
    <cellStyle name="Normal 38 4 5 2" xfId="4498" xr:uid="{B42B6882-3149-4422-A973-AFEB8D25191C}"/>
    <cellStyle name="Normal 38 4 5 3" xfId="6662" xr:uid="{A343FF17-2935-4EED-AC01-A7EA45BCA121}"/>
    <cellStyle name="Normal 38 4 6" xfId="2663" xr:uid="{E41EE2E4-779E-4563-9726-C9FE1A19DEB4}"/>
    <cellStyle name="Normal 38 4 6 2" xfId="4756" xr:uid="{530FA567-5F16-4A20-B00D-7BC238D36EE7}"/>
    <cellStyle name="Normal 38 4 6 3" xfId="6920" xr:uid="{369048D9-A11F-4EE3-A4AC-BA1F5820E0CF}"/>
    <cellStyle name="Normal 38 4 7" xfId="2876" xr:uid="{3A73029C-9B95-4F20-9ABB-37D1A047F0CF}"/>
    <cellStyle name="Normal 38 4 7 2" xfId="4961" xr:uid="{C311B56C-91FC-4168-9E9D-D7FFEFAA8C71}"/>
    <cellStyle name="Normal 38 4 7 3" xfId="7125" xr:uid="{548D8C57-0DCC-4694-82C0-8BACE906CC81}"/>
    <cellStyle name="Normal 38 4 8" xfId="3387" xr:uid="{243B8F37-255C-49EE-8400-3A5CBF95B303}"/>
    <cellStyle name="Normal 38 4 9" xfId="5490" xr:uid="{0F782360-5F59-4208-8913-034D371D3797}"/>
    <cellStyle name="Normal 38 5" xfId="851" xr:uid="{580F64DD-BAA9-454C-94AC-C1B55BBDDA7D}"/>
    <cellStyle name="Normal 38 5 2" xfId="3299" xr:uid="{B0EDADB3-6B70-404D-8F77-B3D31FD93088}"/>
    <cellStyle name="Normal 38 5 3" xfId="5399" xr:uid="{098C48E7-D078-4AC7-BDC9-57E17E25B1F9}"/>
    <cellStyle name="Normal 38 6" xfId="1175" xr:uid="{29CA2C49-B158-424D-99DF-2A5C660DDB49}"/>
    <cellStyle name="Normal 38 6 2" xfId="3578" xr:uid="{CA6C771A-A1B7-42F1-92E2-A81BD5FDC3A6}"/>
    <cellStyle name="Normal 38 6 3" xfId="5684" xr:uid="{ACB2216F-8A6B-4CC3-BFF9-6E3900A98D67}"/>
    <cellStyle name="Normal 38 7" xfId="1488" xr:uid="{5D995AC2-94FE-47EA-A975-208B6AE726A9}"/>
    <cellStyle name="Normal 38 7 2" xfId="3794" xr:uid="{07647634-6818-44E1-88D2-8367715F54B9}"/>
    <cellStyle name="Normal 38 7 3" xfId="5917" xr:uid="{96C78CFC-A607-44F8-914D-C05F8462D0BC}"/>
    <cellStyle name="Normal 38 8" xfId="2003" xr:uid="{62484268-13B3-445F-BC93-10660D39D381}"/>
    <cellStyle name="Normal 38 8 2" xfId="4102" xr:uid="{DC096C53-B80B-4E02-A782-0764C42F3D8F}"/>
    <cellStyle name="Normal 38 8 3" xfId="6266" xr:uid="{EEE1D4C2-6A46-461A-8116-2BAF7E9419C3}"/>
    <cellStyle name="Normal 38 9" xfId="2313" xr:uid="{ABC0C43C-8A30-421E-BD74-24BF575B9371}"/>
    <cellStyle name="Normal 38 9 2" xfId="4410" xr:uid="{648051C3-F474-4797-84D1-777D2AE5E54F}"/>
    <cellStyle name="Normal 38 9 3" xfId="6574" xr:uid="{368ED66A-2790-41D5-869E-2B41FC7597C3}"/>
    <cellStyle name="Normal 39" xfId="452" xr:uid="{7F08C32A-4760-417E-9601-B54C694D3F34}"/>
    <cellStyle name="Normal 4" xfId="126" xr:uid="{619E3D11-5935-48BA-8DD1-C7FEBDF9F269}"/>
    <cellStyle name="Normal 4 2" xfId="224" xr:uid="{B34F293B-E28A-4B36-8D5D-A3E259697C76}"/>
    <cellStyle name="Normal 4 3" xfId="225" xr:uid="{72152CF4-B4BD-4B44-86C9-185AB8BBB258}"/>
    <cellStyle name="Normal 4 4" xfId="223" xr:uid="{157CE064-070A-4F6E-B4D7-9D60A751DDC6}"/>
    <cellStyle name="Normal 4 5" xfId="7388" xr:uid="{408F65A6-904D-4F4A-BB7A-650A1C09948B}"/>
    <cellStyle name="Normal 40" xfId="469" xr:uid="{3FE1BD6D-F0BC-4619-8378-44BD228A935B}"/>
    <cellStyle name="Normal 41" xfId="459" xr:uid="{1EE95EAC-6C19-46D3-9A8C-933233A15D77}"/>
    <cellStyle name="Normal 42" xfId="465" xr:uid="{6589CECD-96E8-4E57-9151-12D9D873DEAB}"/>
    <cellStyle name="Normal 43" xfId="537" xr:uid="{4E26F373-4878-4444-92DF-CDE94A1AFDC9}"/>
    <cellStyle name="Normal 43 2" xfId="652" xr:uid="{871DB884-4107-4DA3-A4CC-3842FC121C5F}"/>
    <cellStyle name="Normal 43 3" xfId="1438" xr:uid="{BEED4298-A8F5-435B-9F7F-29A4FF889F21}"/>
    <cellStyle name="Normal 44" xfId="580" xr:uid="{EEAD62BA-49A8-4CE4-A642-E778091573FD}"/>
    <cellStyle name="Normal 44 2" xfId="656" xr:uid="{540F2DFA-F343-416D-9BAD-13898C349A7C}"/>
    <cellStyle name="Normal 44 3" xfId="1447" xr:uid="{E8CA1DC5-F885-472C-B61E-3AE98239632D}"/>
    <cellStyle name="Normal 45" xfId="468" xr:uid="{C16811F5-DD10-4AA0-A3B0-76184099DCC8}"/>
    <cellStyle name="Normal 46" xfId="472" xr:uid="{FB45C83A-2046-4F37-A9E9-27BFE8F2A7D5}"/>
    <cellStyle name="Normal 47" xfId="561" xr:uid="{74478B37-D606-453C-82D5-64C70AE0EE4B}"/>
    <cellStyle name="Normal 48" xfId="460" xr:uid="{0B2B1288-E459-40EF-9AD1-6B1D4622EF7D}"/>
    <cellStyle name="Normal 49" xfId="644" xr:uid="{EDAAD7BE-225D-458B-B712-63C22930C252}"/>
    <cellStyle name="Normal 49 2" xfId="790" xr:uid="{477C7458-777D-40C2-80F2-0831D318D228}"/>
    <cellStyle name="Normal 49 3" xfId="1449" xr:uid="{646E3D16-D511-4F73-9E9D-D69683DFC52A}"/>
    <cellStyle name="Normal 5" xfId="125" xr:uid="{66EF659E-F0F0-4DCA-B60A-693C76AF6331}"/>
    <cellStyle name="Normal 5 2" xfId="161" xr:uid="{FD178F66-4C05-4D3A-921C-5BECCB59EA9E}"/>
    <cellStyle name="Normal 5 3" xfId="7497" xr:uid="{0C99F8B6-27BB-4D11-9E2A-CA10332F2C19}"/>
    <cellStyle name="Normal 50" xfId="455" xr:uid="{D31CC715-5925-43E2-B2BA-203071155F00}"/>
    <cellStyle name="Normal 51" xfId="473" xr:uid="{87AECF8F-5AE1-4AD8-B80D-84822BCBB3DC}"/>
    <cellStyle name="Normal 52" xfId="641" xr:uid="{8E7FDDC8-1B0F-4904-91FA-D0D86C1533F2}"/>
    <cellStyle name="Normal 53" xfId="646" xr:uid="{0C887A9C-7E25-4F77-B942-535DF9A844C5}"/>
    <cellStyle name="Normal 54" xfId="658" xr:uid="{C2E95407-D325-448B-83CB-49170191405C}"/>
    <cellStyle name="Normal 54 2" xfId="734" xr:uid="{83015587-84E5-40AD-89C7-4DF2D285A1AC}"/>
    <cellStyle name="Normal 54 3" xfId="984" xr:uid="{7E709352-5D73-4A9C-88DE-02DCEBB7F7B4}"/>
    <cellStyle name="Normal 54 3 2" xfId="1302" xr:uid="{CE4460AA-DFC2-4C15-B00B-B4E92099A9FE}"/>
    <cellStyle name="Normal 54 3 2 2" xfId="3675" xr:uid="{EAC73602-C53F-43BB-8297-FD4059B7ADF8}"/>
    <cellStyle name="Normal 54 3 2 3" xfId="5787" xr:uid="{31F4D632-D064-4B14-B915-C6EA008576BD}"/>
    <cellStyle name="Normal 54 3 3" xfId="1617" xr:uid="{1FDA2D55-E2A7-4B94-8695-E6FC6814F4CA}"/>
    <cellStyle name="Normal 54 3 3 2" xfId="3919" xr:uid="{CF0E0E25-4873-4294-96AE-72165ABDC7C4}"/>
    <cellStyle name="Normal 54 3 3 3" xfId="6042" xr:uid="{78036C3E-B961-4794-BD1F-264609DA8A2D}"/>
    <cellStyle name="Normal 54 3 4" xfId="2128" xr:uid="{A9517CF5-E392-49F5-9A9B-A946AF799DCB}"/>
    <cellStyle name="Normal 54 3 4 2" xfId="4227" xr:uid="{C756ECCC-8C6B-4FFD-98CC-153F2C4B228B}"/>
    <cellStyle name="Normal 54 3 4 3" xfId="6391" xr:uid="{9E9F784F-46D0-403F-8AC1-C155A4232647}"/>
    <cellStyle name="Normal 54 3 5" xfId="2438" xr:uid="{59A6C879-F1E1-43FA-87A7-30F156313DC8}"/>
    <cellStyle name="Normal 54 3 5 2" xfId="4535" xr:uid="{1937D61F-8A65-4E57-9818-4F1130D76A01}"/>
    <cellStyle name="Normal 54 3 5 3" xfId="6699" xr:uid="{713EF0A8-57E1-4D87-8868-3ECEEC7475D8}"/>
    <cellStyle name="Normal 54 3 6" xfId="2700" xr:uid="{0CC6D176-F7B0-4557-BFB3-85EE6B549435}"/>
    <cellStyle name="Normal 54 3 6 2" xfId="4793" xr:uid="{411B7C2C-E6F1-4AA3-8566-E3B099272E99}"/>
    <cellStyle name="Normal 54 3 6 3" xfId="6957" xr:uid="{973336B5-3266-48D1-B0B3-A5684541D187}"/>
    <cellStyle name="Normal 54 3 7" xfId="2913" xr:uid="{56AED659-3B8B-4EAB-A0A4-DF23D62F1212}"/>
    <cellStyle name="Normal 54 3 7 2" xfId="4998" xr:uid="{FF5CEA0C-C020-4F4A-A031-8469D648FAD4}"/>
    <cellStyle name="Normal 54 3 7 3" xfId="7162" xr:uid="{6D1A4D0F-FD63-4934-8E8B-F349EAEE0F45}"/>
    <cellStyle name="Normal 54 3 8" xfId="3424" xr:uid="{4D6D9F0A-CFB5-4A51-9751-DFD35563ADDB}"/>
    <cellStyle name="Normal 54 3 9" xfId="5527" xr:uid="{3524ABB0-704D-4DB3-B79C-6AF154AC331D}"/>
    <cellStyle name="Normal 54 4" xfId="1498" xr:uid="{DB246C96-9AF4-4C15-8C45-D09304E38CF5}"/>
    <cellStyle name="Normal 54 5" xfId="3131" xr:uid="{5831ABF0-18FF-40D3-B11D-2DC829E6F40F}"/>
    <cellStyle name="Normal 54 6" xfId="5228" xr:uid="{B92A2E99-3459-4A0B-8686-A36243EDBF76}"/>
    <cellStyle name="Normal 55" xfId="791" xr:uid="{90B71E2D-1E09-4F41-AC2F-89958726376D}"/>
    <cellStyle name="Normal 55 2" xfId="1102" xr:uid="{8BB2EC93-2169-44ED-9C56-1FA754973D23}"/>
    <cellStyle name="Normal 55 3" xfId="1552" xr:uid="{3CF23BCE-C075-4372-8AC8-4B4ACA6AC6E2}"/>
    <cellStyle name="Normal 56" xfId="661" xr:uid="{82E77E7D-4CDC-4D18-99FB-EA33BB6C2F4F}"/>
    <cellStyle name="Normal 57" xfId="667" xr:uid="{123C8637-4F96-4DF8-A7EF-DAFDF593FF1C}"/>
    <cellStyle name="Normal 58" xfId="666" xr:uid="{B3818ED3-EEEB-4ACD-9690-5433409C9C41}"/>
    <cellStyle name="Normal 59" xfId="913" xr:uid="{E8790380-AE54-4A68-92D2-48AAF8084D2D}"/>
    <cellStyle name="Normal 59 2" xfId="1553" xr:uid="{5734C33D-0150-42B4-A736-87966FADF70A}"/>
    <cellStyle name="Normal 6" xfId="226" xr:uid="{660D3926-52C1-4E72-B745-CD86E53E31D5}"/>
    <cellStyle name="Normal 6 2" xfId="227" xr:uid="{AB9C5B76-111C-401B-B5BC-76F0730B14D2}"/>
    <cellStyle name="Normal 6 2 2" xfId="228" xr:uid="{C58E8E14-3722-4E31-8560-4DE3719B38B9}"/>
    <cellStyle name="Normal 6 2 3" xfId="197" xr:uid="{A0BFCA99-2A8D-4AB9-905C-39691E3FDFC9}"/>
    <cellStyle name="Normal 6 2 3 2" xfId="229" xr:uid="{331D20C2-52F0-41E1-973C-82A22F9DEE41}"/>
    <cellStyle name="Normal 6 2 3 2 2" xfId="557" xr:uid="{40ACEE37-58F4-4E39-BB89-DAE4DD51407F}"/>
    <cellStyle name="Normal 6 2 4" xfId="318" xr:uid="{FC39A07D-C31C-476B-AEF3-EC92D523A606}"/>
    <cellStyle name="Normal 6 2 4 2" xfId="584" xr:uid="{84BB7C4F-D4D6-41B4-987B-04FA3AD5E657}"/>
    <cellStyle name="Normal 6 3" xfId="7419" xr:uid="{44551ED5-27FE-479E-83CF-E89422B682B3}"/>
    <cellStyle name="Normal 60" xfId="1103" xr:uid="{737B41DA-ECDC-4662-9178-D5BA45A1BA75}"/>
    <cellStyle name="Normal 60 2" xfId="1735" xr:uid="{C890BEC4-78B0-482E-A1F1-CF320FACEB70}"/>
    <cellStyle name="Normal 61" xfId="799" xr:uid="{B348797E-4A2E-4786-876A-CA75D5C7F68C}"/>
    <cellStyle name="Normal 61 2" xfId="1420" xr:uid="{A43DEACC-222B-4CDB-82C6-076F0456E045}"/>
    <cellStyle name="Normal 61 3" xfId="1736" xr:uid="{122D67CE-07E7-4416-AE93-C7F8B4F5CE8C}"/>
    <cellStyle name="Normal 62" xfId="1111" xr:uid="{5B19F596-4411-4AD0-A4CA-C3A1D7388473}"/>
    <cellStyle name="Normal 62 2" xfId="1737" xr:uid="{A650036A-63F8-4C67-B7D2-044B2D2E28F5}"/>
    <cellStyle name="Normal 62 3" xfId="3542" xr:uid="{4A187CEE-4C2A-4360-B215-3D349CA83270}"/>
    <cellStyle name="Normal 62 4" xfId="5645" xr:uid="{265157D7-7543-44CD-9E07-05C25426A604}"/>
    <cellStyle name="Normal 63" xfId="1114" xr:uid="{FF7A8347-9A91-4CF0-8735-AA36FD9EC3F3}"/>
    <cellStyle name="Normal 63 2" xfId="1745" xr:uid="{557410FA-6DFE-402D-9694-93A7A60C7E6D}"/>
    <cellStyle name="Normal 64" xfId="1119" xr:uid="{35DD72EF-B117-499F-9F9D-F827217A98C2}"/>
    <cellStyle name="Normal 64 2" xfId="1753" xr:uid="{CF778C25-8159-4B5C-9B40-FE9BB87C638C}"/>
    <cellStyle name="Normal 65" xfId="1185" xr:uid="{D5734A4A-A557-4BD3-83C2-7DA4E8ACC867}"/>
    <cellStyle name="Normal 65 2" xfId="1754" xr:uid="{08F405E2-D062-4532-AF4F-42C4C4B9C359}"/>
    <cellStyle name="Normal 66" xfId="1123" xr:uid="{D4C263E8-C25E-42B1-A095-9B39ACDB7EE7}"/>
    <cellStyle name="Normal 66 2" xfId="1762" xr:uid="{92299A6C-87A9-41AA-9E0F-0FE007B722DA}"/>
    <cellStyle name="Normal 67" xfId="1124" xr:uid="{37E2D512-3312-4DA7-8D48-BC6280E2E972}"/>
    <cellStyle name="Normal 67 2" xfId="1770" xr:uid="{83F56BA5-227F-4930-B954-C411E90D45FE}"/>
    <cellStyle name="Normal 68" xfId="1778" xr:uid="{0C3FFF7B-056A-4B72-85C7-E86886DEC664}"/>
    <cellStyle name="Normal 69" xfId="1786" xr:uid="{8292105C-CC58-4684-9C72-96C230588510}"/>
    <cellStyle name="Normal 7" xfId="230" xr:uid="{3AF4B3B8-9487-41BE-A97C-3AE38B6D06BB}"/>
    <cellStyle name="Normal 7 10" xfId="1118" xr:uid="{F1541966-321D-4134-80DD-7597B496D2A3}"/>
    <cellStyle name="Normal 7 10 2" xfId="3548" xr:uid="{6C5976D6-AC07-414A-898E-12A19B3C985C}"/>
    <cellStyle name="Normal 7 10 3" xfId="5651" xr:uid="{86034A35-E98B-48FC-BEAC-A4D4CAADE48C}"/>
    <cellStyle name="Normal 7 11" xfId="1432" xr:uid="{44EDDBF6-B2E0-4717-BBF2-A0C5FF512836}"/>
    <cellStyle name="Normal 7 11 2" xfId="3744" xr:uid="{B4B632A0-1699-40B5-9DFA-DEB2BAFF578E}"/>
    <cellStyle name="Normal 7 11 3" xfId="5866" xr:uid="{0285AB2D-18DF-4F3E-B642-F677D61B2C58}"/>
    <cellStyle name="Normal 7 12" xfId="1950" xr:uid="{5F34E376-66BD-4709-AB9D-09F40501B88F}"/>
    <cellStyle name="Normal 7 12 2" xfId="4052" xr:uid="{45A7723C-CF77-4312-A9A8-59BF81458A0A}"/>
    <cellStyle name="Normal 7 12 3" xfId="6216" xr:uid="{FE0DB60D-42FD-42E3-8167-FE33F293EC25}"/>
    <cellStyle name="Normal 7 13" xfId="2262" xr:uid="{ADBDBD36-A07E-43C2-9498-9871E8AA4963}"/>
    <cellStyle name="Normal 7 13 2" xfId="4360" xr:uid="{C10ED84E-657E-46D4-91B1-54EB24C7A310}"/>
    <cellStyle name="Normal 7 13 3" xfId="6524" xr:uid="{2B2DBADA-08E2-4705-9F65-734CA55043BB}"/>
    <cellStyle name="Normal 7 14" xfId="2570" xr:uid="{06CA39D0-F4F3-4EB9-A266-BDCB3445517E}"/>
    <cellStyle name="Normal 7 14 2" xfId="4666" xr:uid="{6DB65E96-C14A-43D3-9B0D-84D9103F609F}"/>
    <cellStyle name="Normal 7 14 3" xfId="6830" xr:uid="{232804B0-9783-46C7-BBE3-D23FA57B27B0}"/>
    <cellStyle name="Normal 7 15" xfId="2781" xr:uid="{E76DA304-C6AA-4B86-BA98-BF6C781CF477}"/>
    <cellStyle name="Normal 7 15 2" xfId="4872" xr:uid="{205FCE5A-81F6-4F40-8376-6784D6CD21D3}"/>
    <cellStyle name="Normal 7 15 3" xfId="7036" xr:uid="{CF2BBA15-0BA1-45C7-9F3C-DE67515B8F9D}"/>
    <cellStyle name="Normal 7 16" xfId="3022" xr:uid="{00F0D632-7E6F-4679-81E0-854D4DE6F499}"/>
    <cellStyle name="Normal 7 17" xfId="5091" xr:uid="{D2ED26DF-19C5-487C-8EF7-33E135E19CC3}"/>
    <cellStyle name="Normal 7 2" xfId="384" xr:uid="{A6AA3172-635E-4A0D-9450-04E539CA5E79}"/>
    <cellStyle name="Normal 7 2 10" xfId="2582" xr:uid="{C8B994DE-D650-4613-888F-91232243A075}"/>
    <cellStyle name="Normal 7 2 10 2" xfId="4675" xr:uid="{CED5EF2B-44C8-428D-B171-AC9DD1A176DE}"/>
    <cellStyle name="Normal 7 2 10 3" xfId="6839" xr:uid="{5486AB79-BA54-43C2-B14C-7D5C678EE67C}"/>
    <cellStyle name="Normal 7 2 11" xfId="2794" xr:uid="{FBFBCE1F-643F-4236-BFF6-E9B41E7F833E}"/>
    <cellStyle name="Normal 7 2 11 2" xfId="4880" xr:uid="{BC821B45-B0B5-4F53-A0FD-66EA262A5553}"/>
    <cellStyle name="Normal 7 2 11 3" xfId="7044" xr:uid="{959058CB-00C1-4BB8-A88D-A9F74E3B2570}"/>
    <cellStyle name="Normal 7 2 12" xfId="3030" xr:uid="{D3A98466-9295-4D2B-B803-41C7F03ADF73}"/>
    <cellStyle name="Normal 7 2 13" xfId="5110" xr:uid="{DC0F7271-39D2-4948-AF37-4330AA7AEC7D}"/>
    <cellStyle name="Normal 7 2 2" xfId="600" xr:uid="{D8BE288E-8A1E-421F-B187-8FA877CD1479}"/>
    <cellStyle name="Normal 7 2 2 10" xfId="2825" xr:uid="{AAA75804-0EAD-439C-BD16-2D701480723C}"/>
    <cellStyle name="Normal 7 2 2 10 2" xfId="4910" xr:uid="{D58D77CC-574C-4958-9EDC-956CB1B0097D}"/>
    <cellStyle name="Normal 7 2 2 10 3" xfId="7074" xr:uid="{05FF2C03-FF81-47CF-94CF-E878E477EF61}"/>
    <cellStyle name="Normal 7 2 2 11" xfId="3086" xr:uid="{3AB26CA1-9DEE-4861-AA17-E66223470A35}"/>
    <cellStyle name="Normal 7 2 2 12" xfId="5183" xr:uid="{B90F8668-EBC8-4805-90A5-92F98440023D}"/>
    <cellStyle name="Normal 7 2 2 2" xfId="749" xr:uid="{2B84C17B-C87D-4D3A-A2C9-EB79AFDE8ED5}"/>
    <cellStyle name="Normal 7 2 2 2 10" xfId="5308" xr:uid="{3AC5DF1B-FD6D-42FA-A9CB-8BBCB5470FFE}"/>
    <cellStyle name="Normal 7 2 2 2 2" xfId="1061" xr:uid="{4F447F79-A7F7-4843-A1D4-568D05321EEE}"/>
    <cellStyle name="Normal 7 2 2 2 2 2" xfId="3501" xr:uid="{42B61ED1-0E4E-4187-A7C2-9AE8DBB2B1B1}"/>
    <cellStyle name="Normal 7 2 2 2 2 3" xfId="5604" xr:uid="{9BA092F5-5D10-47E2-9529-6CAA7C9DC06C}"/>
    <cellStyle name="Normal 7 2 2 2 3" xfId="1379" xr:uid="{3FAAE3AF-DDB4-4E51-872E-50230C8DE576}"/>
    <cellStyle name="Normal 7 2 2 2 3 2" xfId="3716" xr:uid="{BCE862BF-D69F-48FA-B357-158060EEB3E6}"/>
    <cellStyle name="Normal 7 2 2 2 3 3" xfId="5834" xr:uid="{8DA4A17A-F306-4446-94C9-5DD6F6F55F72}"/>
    <cellStyle name="Normal 7 2 2 2 4" xfId="1694" xr:uid="{A8C12C11-0EE1-40EB-83EB-4813B02C9B05}"/>
    <cellStyle name="Normal 7 2 2 2 4 2" xfId="3996" xr:uid="{C0551729-EB54-47C3-BEAA-9C629E102FC9}"/>
    <cellStyle name="Normal 7 2 2 2 4 3" xfId="6119" xr:uid="{6721D0EA-3942-45F9-8684-0A82D4BDE625}"/>
    <cellStyle name="Normal 7 2 2 2 5" xfId="2205" xr:uid="{3BDBE88B-4C62-4AD0-9810-050710C7D215}"/>
    <cellStyle name="Normal 7 2 2 2 5 2" xfId="4304" xr:uid="{20B0143B-92F4-4B7C-BBF0-C7B06B0A48D9}"/>
    <cellStyle name="Normal 7 2 2 2 5 3" xfId="6468" xr:uid="{90C390CF-DF66-4242-B49F-12B3FB8B611A}"/>
    <cellStyle name="Normal 7 2 2 2 6" xfId="2515" xr:uid="{67CEBBD8-312E-4F61-8D40-A0175876B1DD}"/>
    <cellStyle name="Normal 7 2 2 2 6 2" xfId="4612" xr:uid="{15523E04-909E-44E6-A712-AF646D747721}"/>
    <cellStyle name="Normal 7 2 2 2 6 3" xfId="6776" xr:uid="{166A996D-5E22-42A0-BF27-6B717BD5A9FF}"/>
    <cellStyle name="Normal 7 2 2 2 7" xfId="2741" xr:uid="{8719197D-E5C9-4D25-B464-76BA8E476D96}"/>
    <cellStyle name="Normal 7 2 2 2 7 2" xfId="4834" xr:uid="{95224171-1AE5-4EC2-BC2B-0085185F98A8}"/>
    <cellStyle name="Normal 7 2 2 2 7 3" xfId="6998" xr:uid="{98387D9A-42E5-4F4D-97CC-6AA89B4AB385}"/>
    <cellStyle name="Normal 7 2 2 2 8" xfId="2954" xr:uid="{98C0C6AC-73BE-442E-A07A-E82C62E9425F}"/>
    <cellStyle name="Normal 7 2 2 2 8 2" xfId="5039" xr:uid="{C46644F4-A7F5-4FA3-8038-1491B957079C}"/>
    <cellStyle name="Normal 7 2 2 2 8 3" xfId="7203" xr:uid="{265DE2DF-043C-4AEA-A239-F062910C0DD4}"/>
    <cellStyle name="Normal 7 2 2 2 9" xfId="3208" xr:uid="{7A36604F-FED0-4228-8BC1-B03FDAB25E00}"/>
    <cellStyle name="Normal 7 2 2 3" xfId="958" xr:uid="{D5BCB47B-7AD9-413C-A95B-0E5EA4555746}"/>
    <cellStyle name="Normal 7 2 2 3 2" xfId="1276" xr:uid="{9225A05B-9C91-4C4D-8B72-E43859DD94BF}"/>
    <cellStyle name="Normal 7 2 2 3 2 2" xfId="3649" xr:uid="{FD37BB33-A02B-42DB-BD6D-721F27770239}"/>
    <cellStyle name="Normal 7 2 2 3 2 3" xfId="5761" xr:uid="{9238C134-B39C-48EC-8368-8D084317A9E1}"/>
    <cellStyle name="Normal 7 2 2 3 3" xfId="1591" xr:uid="{1B04DF25-54B1-4187-9352-C37D859BB804}"/>
    <cellStyle name="Normal 7 2 2 3 3 2" xfId="3893" xr:uid="{655E8904-0172-4EB5-A0D7-B5AC93406B01}"/>
    <cellStyle name="Normal 7 2 2 3 3 3" xfId="6016" xr:uid="{225A77CC-01DB-4053-A5E7-1476D1C101E5}"/>
    <cellStyle name="Normal 7 2 2 3 4" xfId="2102" xr:uid="{89FB7328-5170-4642-ADB1-CF5AF929058E}"/>
    <cellStyle name="Normal 7 2 2 3 4 2" xfId="4201" xr:uid="{7F14BCF2-7AAB-4C2A-ACF2-F174F4BAB4F3}"/>
    <cellStyle name="Normal 7 2 2 3 4 3" xfId="6365" xr:uid="{7EC6AE7E-F350-434A-AB54-93321D168527}"/>
    <cellStyle name="Normal 7 2 2 3 5" xfId="2412" xr:uid="{B2AEEBA9-CD13-4DCF-9566-73ED7FAE6325}"/>
    <cellStyle name="Normal 7 2 2 3 5 2" xfId="4509" xr:uid="{D0B104B1-8D42-4A6A-AEFC-35D3EE8E30E2}"/>
    <cellStyle name="Normal 7 2 2 3 5 3" xfId="6673" xr:uid="{6FCD71F6-D8C6-4A61-82D3-8C22259B7380}"/>
    <cellStyle name="Normal 7 2 2 3 6" xfId="2674" xr:uid="{9806F80A-6BFD-46C0-8EF0-1C0B4299F548}"/>
    <cellStyle name="Normal 7 2 2 3 6 2" xfId="4767" xr:uid="{14845ABC-3D24-47CB-B72B-53729A8FAA24}"/>
    <cellStyle name="Normal 7 2 2 3 6 3" xfId="6931" xr:uid="{06F7B9DD-26CE-4F54-AFF6-18D6CEC51355}"/>
    <cellStyle name="Normal 7 2 2 3 7" xfId="2887" xr:uid="{50974F72-DAE5-494C-9F92-17B3756BDFF4}"/>
    <cellStyle name="Normal 7 2 2 3 7 2" xfId="4972" xr:uid="{73D3F2A5-0AB5-48F9-98DB-815063B67307}"/>
    <cellStyle name="Normal 7 2 2 3 7 3" xfId="7136" xr:uid="{DF7298A3-7103-4B8B-AFD1-EDAF13A726E1}"/>
    <cellStyle name="Normal 7 2 2 3 8" xfId="3398" xr:uid="{595FDBC1-3827-45D8-8D09-008FBECC213A}"/>
    <cellStyle name="Normal 7 2 2 3 9" xfId="5501" xr:uid="{5A0E70F4-4ED3-45E8-8E91-B2D4080FC3E5}"/>
    <cellStyle name="Normal 7 2 2 4" xfId="872" xr:uid="{B3941629-D92D-4AB5-AD29-7574F70AAADF}"/>
    <cellStyle name="Normal 7 2 2 4 2" xfId="3320" xr:uid="{F819B519-522D-4E57-AC67-54ECC73A9A42}"/>
    <cellStyle name="Normal 7 2 2 4 3" xfId="5420" xr:uid="{D7FDA415-A4BA-42FA-A8F8-CA4D98543D59}"/>
    <cellStyle name="Normal 7 2 2 5" xfId="1198" xr:uid="{D571084D-D250-475F-B24A-410A5C3CCF43}"/>
    <cellStyle name="Normal 7 2 2 5 2" xfId="3587" xr:uid="{E2484F8F-A000-461A-87A4-5F5C371B95CA}"/>
    <cellStyle name="Normal 7 2 2 5 3" xfId="5695" xr:uid="{1E5CF502-B3CF-404C-96AD-6238062CDEA9}"/>
    <cellStyle name="Normal 7 2 2 6" xfId="1511" xr:uid="{55D74FB7-F2BF-4AAF-B8A3-584E2E22722E}"/>
    <cellStyle name="Normal 7 2 2 6 2" xfId="3815" xr:uid="{FBAD17CB-4165-4DB5-9F78-5282D844043A}"/>
    <cellStyle name="Normal 7 2 2 6 3" xfId="5938" xr:uid="{307FEEEF-3804-48FC-81D0-1260EA6725BD}"/>
    <cellStyle name="Normal 7 2 2 7" xfId="2024" xr:uid="{1CB8D163-9420-4EEB-833E-7BA3C8A8E1A5}"/>
    <cellStyle name="Normal 7 2 2 7 2" xfId="4123" xr:uid="{BCD6D302-B537-4BBD-A062-8C2A5A55A640}"/>
    <cellStyle name="Normal 7 2 2 7 3" xfId="6287" xr:uid="{B9F7F19D-18C6-468C-933C-CC635320C429}"/>
    <cellStyle name="Normal 7 2 2 8" xfId="2334" xr:uid="{1CF29FAB-24EE-4245-8CEA-0376AC5F19E9}"/>
    <cellStyle name="Normal 7 2 2 8 2" xfId="4431" xr:uid="{04851A8B-9ECA-439F-8C30-5259CCB251A0}"/>
    <cellStyle name="Normal 7 2 2 8 3" xfId="6595" xr:uid="{7E00ABFE-8342-435F-A7E0-D2F024A658F0}"/>
    <cellStyle name="Normal 7 2 2 9" xfId="2612" xr:uid="{A5C7A215-0360-47D7-BF85-4FBD6E05EA32}"/>
    <cellStyle name="Normal 7 2 2 9 2" xfId="4705" xr:uid="{274E3C3E-ED18-4060-B448-5ACF546605BE}"/>
    <cellStyle name="Normal 7 2 2 9 3" xfId="6869" xr:uid="{EAA5CDD3-CBA2-48D8-9BA2-5F304D758895}"/>
    <cellStyle name="Normal 7 2 3" xfId="689" xr:uid="{E6520EFA-41CE-4FED-8D99-2CAC722F69AC}"/>
    <cellStyle name="Normal 7 2 3 10" xfId="5253" xr:uid="{23A37833-093E-4C2E-9BFB-6CCE6D17990D}"/>
    <cellStyle name="Normal 7 2 3 2" xfId="1007" xr:uid="{F3C685BB-EC19-4A67-8665-7B67C8EF78E6}"/>
    <cellStyle name="Normal 7 2 3 2 2" xfId="3447" xr:uid="{35DCCA07-9AAA-4200-A368-80A6A3270FF0}"/>
    <cellStyle name="Normal 7 2 3 2 3" xfId="5550" xr:uid="{0D45888B-496B-46B1-AABF-308A940F7262}"/>
    <cellStyle name="Normal 7 2 3 3" xfId="1325" xr:uid="{3F447483-42EA-4063-A0F5-B5950218C460}"/>
    <cellStyle name="Normal 7 2 3 3 2" xfId="3686" xr:uid="{4CC0AB9B-4EC5-47A9-B479-23638EFD690C}"/>
    <cellStyle name="Normal 7 2 3 3 3" xfId="5799" xr:uid="{37503A34-4C8A-4E27-88D0-E6553E4A5174}"/>
    <cellStyle name="Normal 7 2 3 4" xfId="1640" xr:uid="{EF90C286-DAFA-49A8-80C7-13A75860EB70}"/>
    <cellStyle name="Normal 7 2 3 4 2" xfId="3942" xr:uid="{5BE20B83-7E32-4188-B986-A4159417C154}"/>
    <cellStyle name="Normal 7 2 3 4 3" xfId="6065" xr:uid="{6A72D8BB-FE8B-4AF9-BE78-B1EA789707A9}"/>
    <cellStyle name="Normal 7 2 3 5" xfId="2151" xr:uid="{729D215F-308A-4DE0-8340-17694D977F80}"/>
    <cellStyle name="Normal 7 2 3 5 2" xfId="4250" xr:uid="{793400E4-7559-4B89-ACB1-DB2C2C46F21D}"/>
    <cellStyle name="Normal 7 2 3 5 3" xfId="6414" xr:uid="{863FD51E-30CF-4984-A0F7-00943240BD3C}"/>
    <cellStyle name="Normal 7 2 3 6" xfId="2461" xr:uid="{79B32871-0908-48C8-98CE-66651EE4E4A7}"/>
    <cellStyle name="Normal 7 2 3 6 2" xfId="4558" xr:uid="{D15C6D1F-87C8-43BA-933C-9E339495C630}"/>
    <cellStyle name="Normal 7 2 3 6 3" xfId="6722" xr:uid="{81543719-A995-4391-BF49-C66AB181C175}"/>
    <cellStyle name="Normal 7 2 3 7" xfId="2711" xr:uid="{2E910912-5B98-4BA8-94D4-B78C22FC4D7A}"/>
    <cellStyle name="Normal 7 2 3 7 2" xfId="4804" xr:uid="{EED865A5-3A9C-4242-AD06-A8D61AAED1B7}"/>
    <cellStyle name="Normal 7 2 3 7 3" xfId="6968" xr:uid="{482892A7-4081-4EA4-AA34-E9BDE793DFEC}"/>
    <cellStyle name="Normal 7 2 3 8" xfId="2924" xr:uid="{85CCBAD3-2726-4E0F-811B-627E758EB8B0}"/>
    <cellStyle name="Normal 7 2 3 8 2" xfId="5009" xr:uid="{752F9286-9A18-4B68-9DA2-561098D41F93}"/>
    <cellStyle name="Normal 7 2 3 8 3" xfId="7173" xr:uid="{7C82AC7B-B8F1-41E5-9B96-982B6DB68539}"/>
    <cellStyle name="Normal 7 2 3 9" xfId="3154" xr:uid="{36E4D87A-93CE-4FDA-AFBA-6F41EBAD986F}"/>
    <cellStyle name="Normal 7 2 4" xfId="926" xr:uid="{25AFEDD3-E91D-4C35-8575-504B627296E7}"/>
    <cellStyle name="Normal 7 2 4 2" xfId="1244" xr:uid="{1B7BAAFD-843B-4681-8EED-D277AA5DAAF6}"/>
    <cellStyle name="Normal 7 2 4 2 2" xfId="3617" xr:uid="{650A36EE-B76D-47EC-916C-AF03C2A4E283}"/>
    <cellStyle name="Normal 7 2 4 2 3" xfId="5729" xr:uid="{BDB7E653-DB66-47B6-8603-A95B0CBA3099}"/>
    <cellStyle name="Normal 7 2 4 3" xfId="1559" xr:uid="{69E2781D-6527-4A99-810C-ACE26D3F88E8}"/>
    <cellStyle name="Normal 7 2 4 3 2" xfId="3861" xr:uid="{68B17FE3-30E9-42C4-BBD2-2E682BD0051D}"/>
    <cellStyle name="Normal 7 2 4 3 3" xfId="5984" xr:uid="{98E9A034-4E51-47AE-9AF6-B0727574705E}"/>
    <cellStyle name="Normal 7 2 4 4" xfId="2070" xr:uid="{B734242F-46EA-46EC-9E10-8B05EB3C6B7E}"/>
    <cellStyle name="Normal 7 2 4 4 2" xfId="4169" xr:uid="{18971E7A-3CB1-493F-83AB-E9CEC8FFD51A}"/>
    <cellStyle name="Normal 7 2 4 4 3" xfId="6333" xr:uid="{D0FD72CD-B489-461A-81E2-26741CBBDBFC}"/>
    <cellStyle name="Normal 7 2 4 5" xfId="2380" xr:uid="{71CCFC57-3CC6-4BD5-9871-58FEC7CDD34F}"/>
    <cellStyle name="Normal 7 2 4 5 2" xfId="4477" xr:uid="{F0A26CE6-A1A2-4F67-9866-DB8A54077483}"/>
    <cellStyle name="Normal 7 2 4 5 3" xfId="6641" xr:uid="{07DB7D13-F566-4ECB-94E3-A8187AA6655B}"/>
    <cellStyle name="Normal 7 2 4 6" xfId="2642" xr:uid="{A0814F6D-FF45-47C4-BF8F-BB543ED9C684}"/>
    <cellStyle name="Normal 7 2 4 6 2" xfId="4735" xr:uid="{B50BE65A-E5FE-44C1-BFC1-229B5D94E18B}"/>
    <cellStyle name="Normal 7 2 4 6 3" xfId="6899" xr:uid="{87391397-1FE4-4F0F-B414-B160F079FCF7}"/>
    <cellStyle name="Normal 7 2 4 7" xfId="2855" xr:uid="{5EE7FE6B-0926-4E83-B62C-9207BFC4287D}"/>
    <cellStyle name="Normal 7 2 4 7 2" xfId="4940" xr:uid="{569513BE-1B3E-40FD-A562-D783F060B0AA}"/>
    <cellStyle name="Normal 7 2 4 7 3" xfId="7104" xr:uid="{5770E5CC-849C-44F4-963C-9B6B072AF2D5}"/>
    <cellStyle name="Normal 7 2 4 8" xfId="3366" xr:uid="{E89F72C2-B0E0-406D-81D2-130B7735C09D}"/>
    <cellStyle name="Normal 7 2 4 9" xfId="5469" xr:uid="{4F85264E-9913-4E5C-80B6-CEEA6835D83C}"/>
    <cellStyle name="Normal 7 2 5" xfId="818" xr:uid="{EB632385-205F-40C8-84BB-15B2179ECAFF}"/>
    <cellStyle name="Normal 7 2 5 2" xfId="3266" xr:uid="{41973ABE-996C-4194-9F81-181183D7CDFC}"/>
    <cellStyle name="Normal 7 2 5 3" xfId="5366" xr:uid="{8FC5A107-DD54-471B-8994-53F644E84F51}"/>
    <cellStyle name="Normal 7 2 6" xfId="1142" xr:uid="{F5DC789F-A788-4DBD-961A-4FB4E406715A}"/>
    <cellStyle name="Normal 7 2 6 2" xfId="3557" xr:uid="{79447DA5-8AD9-490C-8B26-20D7394EDA4F}"/>
    <cellStyle name="Normal 7 2 6 3" xfId="5660" xr:uid="{CDFA9623-C2A8-4C56-878E-A60E3ADDABC0}"/>
    <cellStyle name="Normal 7 2 7" xfId="1455" xr:uid="{523436EB-76EB-444D-829A-45790BF4B1D9}"/>
    <cellStyle name="Normal 7 2 7 2" xfId="3761" xr:uid="{7DE9AFF6-0D4E-4221-BDC0-DBE4764CE00C}"/>
    <cellStyle name="Normal 7 2 7 3" xfId="5884" xr:uid="{AF1C95F9-ADFB-4709-A65E-B25DCC60D3DF}"/>
    <cellStyle name="Normal 7 2 8" xfId="1970" xr:uid="{BD8D995A-2737-493B-8C27-298F1DB3AA14}"/>
    <cellStyle name="Normal 7 2 8 2" xfId="4069" xr:uid="{CF050F98-BBEF-4829-B76C-B829165E748C}"/>
    <cellStyle name="Normal 7 2 8 3" xfId="6233" xr:uid="{C4183403-40ED-4BB3-B267-1FB0109E17D8}"/>
    <cellStyle name="Normal 7 2 9" xfId="2280" xr:uid="{88D7B6CC-01C2-477D-874C-B2C743B9DF56}"/>
    <cellStyle name="Normal 7 2 9 2" xfId="4377" xr:uid="{90E75E1E-D6D0-4C27-91E5-00FC2FFC49FE}"/>
    <cellStyle name="Normal 7 2 9 3" xfId="6541" xr:uid="{E816F02A-039D-48B6-A0C6-2015F6E96C20}"/>
    <cellStyle name="Normal 7 3" xfId="397" xr:uid="{511D4BF6-0359-4D5E-8A6B-27BA6C943DB7}"/>
    <cellStyle name="Normal 7 3 10" xfId="2588" xr:uid="{21C847FF-8229-4582-82B6-344284ECC5BC}"/>
    <cellStyle name="Normal 7 3 10 2" xfId="4681" xr:uid="{2B116877-7185-4F2D-9A43-9E19C467728D}"/>
    <cellStyle name="Normal 7 3 10 3" xfId="6845" xr:uid="{13EF63D0-9997-4A7E-A0F9-41533F946574}"/>
    <cellStyle name="Normal 7 3 11" xfId="2800" xr:uid="{DA8B0A77-FE0F-4AA4-849E-E8FCD0E386CE}"/>
    <cellStyle name="Normal 7 3 11 2" xfId="4886" xr:uid="{E29D2057-9199-4060-A6A2-B94E30E8D23A}"/>
    <cellStyle name="Normal 7 3 11 3" xfId="7050" xr:uid="{705E0BFE-4C5F-41E1-8249-65CC29580849}"/>
    <cellStyle name="Normal 7 3 12" xfId="3040" xr:uid="{26E1A444-56E1-4652-A76B-70595FA4BCF5}"/>
    <cellStyle name="Normal 7 3 13" xfId="5120" xr:uid="{EBBCCD81-AEFF-4723-81B5-3F8691DCE9F8}"/>
    <cellStyle name="Normal 7 3 2" xfId="610" xr:uid="{BE29F466-6227-43A1-B7CD-1DE05E8AC913}"/>
    <cellStyle name="Normal 7 3 2 10" xfId="2831" xr:uid="{4250D542-35D3-4102-B2EF-12187D751BA5}"/>
    <cellStyle name="Normal 7 3 2 10 2" xfId="4916" xr:uid="{C2E1636B-4F19-4677-BAE1-79B1415E1915}"/>
    <cellStyle name="Normal 7 3 2 10 3" xfId="7080" xr:uid="{3AA4038C-463A-4C51-A51A-BAFF467E35EF}"/>
    <cellStyle name="Normal 7 3 2 11" xfId="3096" xr:uid="{F1844BF5-1CA3-4214-A465-A859F9005692}"/>
    <cellStyle name="Normal 7 3 2 12" xfId="5193" xr:uid="{D16ACAC5-7301-4A14-B94C-BF0188831502}"/>
    <cellStyle name="Normal 7 3 2 2" xfId="759" xr:uid="{220538EA-5D19-456E-8271-9016565D77E9}"/>
    <cellStyle name="Normal 7 3 2 2 10" xfId="5318" xr:uid="{12BE2B3A-9E41-4504-B034-11503AE10ACB}"/>
    <cellStyle name="Normal 7 3 2 2 2" xfId="1071" xr:uid="{6B955A39-5465-4A23-90F3-4B16EC6492AD}"/>
    <cellStyle name="Normal 7 3 2 2 2 2" xfId="3511" xr:uid="{193BC510-731A-4B7B-849A-6500A341EF98}"/>
    <cellStyle name="Normal 7 3 2 2 2 3" xfId="5614" xr:uid="{AFA9CEAD-5B70-40A2-BDA4-5D8458328EE9}"/>
    <cellStyle name="Normal 7 3 2 2 3" xfId="1389" xr:uid="{B87EBD32-E064-4056-8FDD-AD529766198E}"/>
    <cellStyle name="Normal 7 3 2 2 3 2" xfId="3722" xr:uid="{4AF57DC0-596A-4EE0-90C1-CBAFBD87F1D8}"/>
    <cellStyle name="Normal 7 3 2 2 3 3" xfId="5840" xr:uid="{9A9154AB-4FAC-4387-A872-079E8540C821}"/>
    <cellStyle name="Normal 7 3 2 2 4" xfId="1704" xr:uid="{6C16B1F6-F93C-43DC-BC69-5683DECD6CE8}"/>
    <cellStyle name="Normal 7 3 2 2 4 2" xfId="4006" xr:uid="{10FF5191-5589-4E4A-808C-C32C23E3A65E}"/>
    <cellStyle name="Normal 7 3 2 2 4 3" xfId="6129" xr:uid="{1107F6E2-1CAC-4594-84B6-D9A33058270F}"/>
    <cellStyle name="Normal 7 3 2 2 5" xfId="2215" xr:uid="{D1BD9391-76E4-48D8-A2B2-2F7413243DCC}"/>
    <cellStyle name="Normal 7 3 2 2 5 2" xfId="4314" xr:uid="{85A19F8F-2869-474B-B019-FE77ADC710EA}"/>
    <cellStyle name="Normal 7 3 2 2 5 3" xfId="6478" xr:uid="{F5F36E50-7CF4-4B45-82D1-377F082013D0}"/>
    <cellStyle name="Normal 7 3 2 2 6" xfId="2525" xr:uid="{6BFD6C75-630B-48B7-AED8-0744AA06D611}"/>
    <cellStyle name="Normal 7 3 2 2 6 2" xfId="4622" xr:uid="{B7F2270F-7BC4-4C99-B7E4-37BF70D4B186}"/>
    <cellStyle name="Normal 7 3 2 2 6 3" xfId="6786" xr:uid="{8250DBE8-13A9-4DD6-94A9-F9ECC2632248}"/>
    <cellStyle name="Normal 7 3 2 2 7" xfId="2747" xr:uid="{6F40FEB4-9CD8-448B-9935-3DFC34D8F63C}"/>
    <cellStyle name="Normal 7 3 2 2 7 2" xfId="4840" xr:uid="{C9FAB681-5ED9-4482-A7A2-4B67A8842085}"/>
    <cellStyle name="Normal 7 3 2 2 7 3" xfId="7004" xr:uid="{44C49A94-F86B-4392-AE81-F68BCEB03A0D}"/>
    <cellStyle name="Normal 7 3 2 2 8" xfId="2960" xr:uid="{DA5BCB5D-90A6-4112-B4E4-2B0D7FBBA045}"/>
    <cellStyle name="Normal 7 3 2 2 8 2" xfId="5045" xr:uid="{A792A55E-A87D-4422-9C9B-70546E175B52}"/>
    <cellStyle name="Normal 7 3 2 2 8 3" xfId="7209" xr:uid="{F7215FFD-73AA-4107-BD95-AAD274540936}"/>
    <cellStyle name="Normal 7 3 2 2 9" xfId="3218" xr:uid="{AEDB306F-DCE7-489E-B952-673877DBF821}"/>
    <cellStyle name="Normal 7 3 2 3" xfId="964" xr:uid="{BB7CD8E5-CE4F-40C7-9560-1E2E1CEEB1E2}"/>
    <cellStyle name="Normal 7 3 2 3 2" xfId="1282" xr:uid="{F9976F25-6775-48DC-9106-EF8D4298D2C2}"/>
    <cellStyle name="Normal 7 3 2 3 2 2" xfId="3655" xr:uid="{383A65B8-5B4A-4D1A-85E3-B1A8C5A4BFF8}"/>
    <cellStyle name="Normal 7 3 2 3 2 3" xfId="5767" xr:uid="{EEB5527E-C1AF-4CB7-966D-FB2AB913FF51}"/>
    <cellStyle name="Normal 7 3 2 3 3" xfId="1597" xr:uid="{BFA36222-E990-4A37-9045-2A79E9B19D1B}"/>
    <cellStyle name="Normal 7 3 2 3 3 2" xfId="3899" xr:uid="{F7E3D601-7AD0-41FC-8D0E-C37D5C9500F9}"/>
    <cellStyle name="Normal 7 3 2 3 3 3" xfId="6022" xr:uid="{ABACB7F5-AF1B-4A29-B7A3-1520F02DEA47}"/>
    <cellStyle name="Normal 7 3 2 3 4" xfId="2108" xr:uid="{798E10AC-5D0E-4738-8C9D-205F8D8F0D00}"/>
    <cellStyle name="Normal 7 3 2 3 4 2" xfId="4207" xr:uid="{19E4769A-9BD0-48C3-ACE8-62C0190489A2}"/>
    <cellStyle name="Normal 7 3 2 3 4 3" xfId="6371" xr:uid="{2FAA779D-7457-4F08-9F30-BF35AEA2DFA8}"/>
    <cellStyle name="Normal 7 3 2 3 5" xfId="2418" xr:uid="{6816A9F3-4F8A-4200-AA48-480AC51B28BA}"/>
    <cellStyle name="Normal 7 3 2 3 5 2" xfId="4515" xr:uid="{56C469AE-9029-4566-B08B-1218D9EC983E}"/>
    <cellStyle name="Normal 7 3 2 3 5 3" xfId="6679" xr:uid="{4C4D4368-AE1D-42EB-920A-B988FBB575B3}"/>
    <cellStyle name="Normal 7 3 2 3 6" xfId="2680" xr:uid="{3ABE511C-2CD8-4192-9031-5A455163C020}"/>
    <cellStyle name="Normal 7 3 2 3 6 2" xfId="4773" xr:uid="{038FBFE5-1D69-4884-B1E1-4883C97A6272}"/>
    <cellStyle name="Normal 7 3 2 3 6 3" xfId="6937" xr:uid="{330CC72D-A06A-4753-B85D-87784F785B8C}"/>
    <cellStyle name="Normal 7 3 2 3 7" xfId="2893" xr:uid="{ADB3A122-06C9-4313-88A8-E0BD7B9AA07C}"/>
    <cellStyle name="Normal 7 3 2 3 7 2" xfId="4978" xr:uid="{674F871F-621D-489C-B386-30ECB5E81F12}"/>
    <cellStyle name="Normal 7 3 2 3 7 3" xfId="7142" xr:uid="{CE3B78D1-A52B-4514-AB22-E7EE104F5756}"/>
    <cellStyle name="Normal 7 3 2 3 8" xfId="3404" xr:uid="{4CB9DD65-45B9-40D2-B132-8F0CE798BF5E}"/>
    <cellStyle name="Normal 7 3 2 3 9" xfId="5507" xr:uid="{1366ABEB-5F7B-4155-ABB1-4284CB26396A}"/>
    <cellStyle name="Normal 7 3 2 4" xfId="882" xr:uid="{A13C26E1-F58F-4BEA-98D6-FFDCF32355D7}"/>
    <cellStyle name="Normal 7 3 2 4 2" xfId="3330" xr:uid="{8EDB337C-4DD1-44F0-9C9E-C42A7FAD8796}"/>
    <cellStyle name="Normal 7 3 2 4 3" xfId="5430" xr:uid="{5AF9A17E-BF95-4F19-AE3B-9CBFB419776D}"/>
    <cellStyle name="Normal 7 3 2 5" xfId="1208" xr:uid="{401FACA6-7312-40BB-A883-218CBD51F2B7}"/>
    <cellStyle name="Normal 7 3 2 5 2" xfId="3593" xr:uid="{5C5B7322-829F-4B4A-8ACD-F5B3BC56C373}"/>
    <cellStyle name="Normal 7 3 2 5 3" xfId="5702" xr:uid="{50A0897A-FFAD-42B0-A9D8-F44440A6BFB9}"/>
    <cellStyle name="Normal 7 3 2 6" xfId="1521" xr:uid="{A297C0BA-280F-4717-A050-99752E98F305}"/>
    <cellStyle name="Normal 7 3 2 6 2" xfId="3825" xr:uid="{B8A4B5AB-4B1E-4F42-BC04-77C46F220FDF}"/>
    <cellStyle name="Normal 7 3 2 6 3" xfId="5948" xr:uid="{7FE5FD50-6527-4DBC-8B62-721AF47F14EB}"/>
    <cellStyle name="Normal 7 3 2 7" xfId="2034" xr:uid="{307BA1EF-1F2A-47DA-8E67-F8E7AE546AA4}"/>
    <cellStyle name="Normal 7 3 2 7 2" xfId="4133" xr:uid="{C91A16B3-9B08-4B80-A602-7D2106377A62}"/>
    <cellStyle name="Normal 7 3 2 7 3" xfId="6297" xr:uid="{D712853C-D47F-432D-B6C8-87071872D868}"/>
    <cellStyle name="Normal 7 3 2 8" xfId="2344" xr:uid="{FA4195D0-B484-49BD-9CF7-8D4E866CC00F}"/>
    <cellStyle name="Normal 7 3 2 8 2" xfId="4441" xr:uid="{B02D45FE-24B3-4080-9C86-46A069176BF2}"/>
    <cellStyle name="Normal 7 3 2 8 3" xfId="6605" xr:uid="{CF0E716B-9307-4ABC-8DE5-9303CE07355A}"/>
    <cellStyle name="Normal 7 3 2 9" xfId="2618" xr:uid="{FF1AF28D-E13C-4800-8068-B85611B2C87F}"/>
    <cellStyle name="Normal 7 3 2 9 2" xfId="4711" xr:uid="{49F5C922-47DF-4CFE-B665-9313C16DE124}"/>
    <cellStyle name="Normal 7 3 2 9 3" xfId="6875" xr:uid="{CA5BAE6E-0641-4D48-985A-B6CA83AB99D7}"/>
    <cellStyle name="Normal 7 3 3" xfId="699" xr:uid="{47DEF7A4-8EBC-4DF1-A4F5-E0CB3C9AAC9B}"/>
    <cellStyle name="Normal 7 3 3 10" xfId="5263" xr:uid="{2B56F9C3-80A9-4EDD-BBAB-D175200300CA}"/>
    <cellStyle name="Normal 7 3 3 2" xfId="1017" xr:uid="{45FF5F84-6AAD-4DF1-BC50-186E0971CBC0}"/>
    <cellStyle name="Normal 7 3 3 2 2" xfId="3457" xr:uid="{F1DAD86D-F696-4C63-BB15-B8D9F1459009}"/>
    <cellStyle name="Normal 7 3 3 2 3" xfId="5560" xr:uid="{0932824D-9A5C-4A1D-A9D1-3DD923AB4412}"/>
    <cellStyle name="Normal 7 3 3 3" xfId="1335" xr:uid="{CC705A37-12BD-4239-B998-42E2F1EDDD7A}"/>
    <cellStyle name="Normal 7 3 3 3 2" xfId="3692" xr:uid="{83E236AD-CBBE-4738-81AF-339E4396F03C}"/>
    <cellStyle name="Normal 7 3 3 3 3" xfId="5806" xr:uid="{8D9D80BE-AE38-4AE9-9058-AC4A928D099E}"/>
    <cellStyle name="Normal 7 3 3 4" xfId="1650" xr:uid="{7AEFA2B9-7349-404F-88A7-455D0846DDB1}"/>
    <cellStyle name="Normal 7 3 3 4 2" xfId="3952" xr:uid="{AD80FDB7-FEE8-45F7-8097-AC9CBBA8B814}"/>
    <cellStyle name="Normal 7 3 3 4 3" xfId="6075" xr:uid="{81535A7E-720F-4F80-8615-3B8DC4F515CD}"/>
    <cellStyle name="Normal 7 3 3 5" xfId="2161" xr:uid="{5E19E43B-D119-40CB-AE99-71967149E3B1}"/>
    <cellStyle name="Normal 7 3 3 5 2" xfId="4260" xr:uid="{34A7A896-705B-46F3-8A35-A1C71E3EC5C0}"/>
    <cellStyle name="Normal 7 3 3 5 3" xfId="6424" xr:uid="{63CB4135-DCF4-42F4-9F35-7BA297259008}"/>
    <cellStyle name="Normal 7 3 3 6" xfId="2471" xr:uid="{10F26E64-52F1-4E7E-99F1-FB7425B6CD89}"/>
    <cellStyle name="Normal 7 3 3 6 2" xfId="4568" xr:uid="{7B45668E-9789-4B5B-AC4B-40824C2033FC}"/>
    <cellStyle name="Normal 7 3 3 6 3" xfId="6732" xr:uid="{A19FBFF0-0C0B-40CF-8B57-51914A2BEE97}"/>
    <cellStyle name="Normal 7 3 3 7" xfId="2717" xr:uid="{951698A7-82FB-41CB-B6DA-C8F35C7B6EBD}"/>
    <cellStyle name="Normal 7 3 3 7 2" xfId="4810" xr:uid="{BA944435-BFC7-4118-807B-4A5043547033}"/>
    <cellStyle name="Normal 7 3 3 7 3" xfId="6974" xr:uid="{E49A4281-F5CD-4834-A63C-E98E34501D65}"/>
    <cellStyle name="Normal 7 3 3 8" xfId="2930" xr:uid="{63E9DE0D-FC3F-49A1-B302-68A0A8688942}"/>
    <cellStyle name="Normal 7 3 3 8 2" xfId="5015" xr:uid="{A2B0D33F-FFAD-4C2E-9A07-0A3BFDBE5EF4}"/>
    <cellStyle name="Normal 7 3 3 8 3" xfId="7179" xr:uid="{5CD4C16D-1446-4475-B767-877CB18D8478}"/>
    <cellStyle name="Normal 7 3 3 9" xfId="3164" xr:uid="{5F8F0632-4AAA-431F-B375-A304FB1F5487}"/>
    <cellStyle name="Normal 7 3 4" xfId="932" xr:uid="{26206696-268A-4904-A453-A8051F8E8AFE}"/>
    <cellStyle name="Normal 7 3 4 2" xfId="1250" xr:uid="{E72359BE-6B53-4F68-9F60-0749CC970E97}"/>
    <cellStyle name="Normal 7 3 4 2 2" xfId="3623" xr:uid="{EC3FEBB1-EA25-4200-B7D0-186CB8D33B58}"/>
    <cellStyle name="Normal 7 3 4 2 3" xfId="5735" xr:uid="{E08ECDD5-CFB5-4F21-A9E7-11BE934D1AC0}"/>
    <cellStyle name="Normal 7 3 4 3" xfId="1565" xr:uid="{D7EA2EDF-9DA9-4CCF-B87D-463CCEC3BCB0}"/>
    <cellStyle name="Normal 7 3 4 3 2" xfId="3867" xr:uid="{FDC9AD61-8DAC-4846-9849-0E19E46A25EA}"/>
    <cellStyle name="Normal 7 3 4 3 3" xfId="5990" xr:uid="{883AB303-503A-4974-BB19-FEC234E26B59}"/>
    <cellStyle name="Normal 7 3 4 4" xfId="2076" xr:uid="{C705D40B-D471-4252-90BF-EDA6DA11CA12}"/>
    <cellStyle name="Normal 7 3 4 4 2" xfId="4175" xr:uid="{F51E9382-F948-4DF5-B251-4909C2D888BA}"/>
    <cellStyle name="Normal 7 3 4 4 3" xfId="6339" xr:uid="{015B67B8-194B-46BD-92AE-9F12E4B74230}"/>
    <cellStyle name="Normal 7 3 4 5" xfId="2386" xr:uid="{529701E2-B42F-4DA9-AB08-296AE4465846}"/>
    <cellStyle name="Normal 7 3 4 5 2" xfId="4483" xr:uid="{7D54820E-7510-46B1-9897-04C144419F49}"/>
    <cellStyle name="Normal 7 3 4 5 3" xfId="6647" xr:uid="{A25D0B3D-CD6B-4F61-AB1E-A9EDC9E2A4FB}"/>
    <cellStyle name="Normal 7 3 4 6" xfId="2648" xr:uid="{385E00CE-FAA3-4948-9B8F-434A21EE54A6}"/>
    <cellStyle name="Normal 7 3 4 6 2" xfId="4741" xr:uid="{35C3E358-D329-48AB-8350-37A729DC935A}"/>
    <cellStyle name="Normal 7 3 4 6 3" xfId="6905" xr:uid="{880BE8BB-771C-4F9A-984C-E69557D6AAF6}"/>
    <cellStyle name="Normal 7 3 4 7" xfId="2861" xr:uid="{07E5EB2D-457F-458A-B36B-6CD5DA36F59D}"/>
    <cellStyle name="Normal 7 3 4 7 2" xfId="4946" xr:uid="{FF99F4A7-2045-4AFA-8077-90EE02767909}"/>
    <cellStyle name="Normal 7 3 4 7 3" xfId="7110" xr:uid="{40A11342-3CAB-4109-9CB5-9464DFA117D2}"/>
    <cellStyle name="Normal 7 3 4 8" xfId="3372" xr:uid="{009485C3-4EF9-4DC3-A55C-F10922D1F34C}"/>
    <cellStyle name="Normal 7 3 4 9" xfId="5475" xr:uid="{A359AB09-753F-491E-9C80-879F3C465899}"/>
    <cellStyle name="Normal 7 3 5" xfId="828" xr:uid="{DA8D9307-CBE3-46A9-83CE-C921B73D436F}"/>
    <cellStyle name="Normal 7 3 5 2" xfId="3276" xr:uid="{D9307E3A-0F05-4D60-AB73-B15D8FF99F34}"/>
    <cellStyle name="Normal 7 3 5 3" xfId="5376" xr:uid="{BF09AA7D-AA4F-4083-BB82-B6AC644D856C}"/>
    <cellStyle name="Normal 7 3 6" xfId="1152" xr:uid="{7170A99C-2453-4CF1-84B2-96310F3E8B7C}"/>
    <cellStyle name="Normal 7 3 6 2" xfId="3563" xr:uid="{FE80D561-ABAA-4357-AC0E-5231463819DF}"/>
    <cellStyle name="Normal 7 3 6 3" xfId="5666" xr:uid="{F0EC7E9E-1988-4C0A-8D39-0F78731BEAAE}"/>
    <cellStyle name="Normal 7 3 7" xfId="1465" xr:uid="{2CD340CD-78CE-469F-A098-299CB1F0A85F}"/>
    <cellStyle name="Normal 7 3 7 2" xfId="3771" xr:uid="{8F7B7F3B-1DFF-4207-A198-2257989EC9BE}"/>
    <cellStyle name="Normal 7 3 7 3" xfId="5894" xr:uid="{73251E85-71DA-42F5-A54F-ACED6F86E7DC}"/>
    <cellStyle name="Normal 7 3 8" xfId="1980" xr:uid="{695DB3A3-2CDC-4ACB-B3AD-DA23C07C1683}"/>
    <cellStyle name="Normal 7 3 8 2" xfId="4079" xr:uid="{6999ED71-0A92-4707-9736-C4FD4805BE7E}"/>
    <cellStyle name="Normal 7 3 8 3" xfId="6243" xr:uid="{002CDE2E-DFC7-4D60-9A5B-8451D6F2BAF9}"/>
    <cellStyle name="Normal 7 3 9" xfId="2290" xr:uid="{9E42EC1E-75B7-418A-BCD2-DAFED1C2B05F}"/>
    <cellStyle name="Normal 7 3 9 2" xfId="4387" xr:uid="{643644E9-CB74-4C4B-B385-6E016F623F32}"/>
    <cellStyle name="Normal 7 3 9 3" xfId="6551" xr:uid="{12E35496-78C4-48EF-BA35-68A35E2BBBB9}"/>
    <cellStyle name="Normal 7 4" xfId="407" xr:uid="{E90ABE1F-F883-4559-9B94-CA46CE125AC3}"/>
    <cellStyle name="Normal 7 4 10" xfId="2592" xr:uid="{77DA8B82-06A8-4034-9877-099B5BD58F66}"/>
    <cellStyle name="Normal 7 4 10 2" xfId="4685" xr:uid="{79D54074-90E3-4997-A10F-4A2385AD6811}"/>
    <cellStyle name="Normal 7 4 10 3" xfId="6849" xr:uid="{0614D07D-3EBE-4BA9-9217-0F6A46847229}"/>
    <cellStyle name="Normal 7 4 11" xfId="2804" xr:uid="{5B229AF8-AB39-4285-91E0-631CE2588245}"/>
    <cellStyle name="Normal 7 4 11 2" xfId="4890" xr:uid="{5FCC18B8-52F9-47F5-A3B1-EE93DC0DC4DB}"/>
    <cellStyle name="Normal 7 4 11 3" xfId="7054" xr:uid="{7AB2D473-A73C-4891-B9A5-77B50F162F78}"/>
    <cellStyle name="Normal 7 4 12" xfId="3047" xr:uid="{B394F925-C33E-49E5-982E-507A16E59991}"/>
    <cellStyle name="Normal 7 4 13" xfId="5127" xr:uid="{9D6B17A7-FB8D-4C7F-8B6F-063DC2C18148}"/>
    <cellStyle name="Normal 7 4 2" xfId="617" xr:uid="{7863393E-A3FB-44C1-A49E-0B184E97C76D}"/>
    <cellStyle name="Normal 7 4 2 10" xfId="2835" xr:uid="{5E60C2F9-9229-4C0E-A9B1-58AB4E6B0AA6}"/>
    <cellStyle name="Normal 7 4 2 10 2" xfId="4920" xr:uid="{1E7F7251-B795-4435-922C-DBEAF22B8E5E}"/>
    <cellStyle name="Normal 7 4 2 10 3" xfId="7084" xr:uid="{6C37E9BC-108B-40DC-8865-E0E3B5AE7A2C}"/>
    <cellStyle name="Normal 7 4 2 11" xfId="3103" xr:uid="{6A2BC02C-8421-47D3-A827-FCBE83EC833C}"/>
    <cellStyle name="Normal 7 4 2 12" xfId="5200" xr:uid="{A277AD5B-3392-4D81-986B-99CD0EBC3B50}"/>
    <cellStyle name="Normal 7 4 2 2" xfId="766" xr:uid="{A4E69A16-AB8C-48DA-9D4A-05DB856D6AC5}"/>
    <cellStyle name="Normal 7 4 2 2 10" xfId="5325" xr:uid="{07881D34-BB72-43B6-BEA1-E9107FE59B30}"/>
    <cellStyle name="Normal 7 4 2 2 2" xfId="1078" xr:uid="{3F5F50F6-AFA2-4EAC-82A7-3688413AE9EE}"/>
    <cellStyle name="Normal 7 4 2 2 2 2" xfId="3518" xr:uid="{F20212B8-576D-46E0-A68E-145D12ED2D09}"/>
    <cellStyle name="Normal 7 4 2 2 2 3" xfId="5621" xr:uid="{863E54FE-4DB7-4D96-A05E-867793513FF1}"/>
    <cellStyle name="Normal 7 4 2 2 3" xfId="1396" xr:uid="{E771C5B9-F297-4B7C-9F89-5D757803231B}"/>
    <cellStyle name="Normal 7 4 2 2 3 2" xfId="3726" xr:uid="{CF13C085-01EC-4F3B-899D-55B4EB502272}"/>
    <cellStyle name="Normal 7 4 2 2 3 3" xfId="5844" xr:uid="{634D3D5D-648F-4EF0-BF0E-19A34C8ABB6B}"/>
    <cellStyle name="Normal 7 4 2 2 4" xfId="1711" xr:uid="{0569BF3C-5F1B-4F79-8D14-D817110A9077}"/>
    <cellStyle name="Normal 7 4 2 2 4 2" xfId="4013" xr:uid="{64F4C7EE-94F1-4591-B5EE-F953464DE328}"/>
    <cellStyle name="Normal 7 4 2 2 4 3" xfId="6136" xr:uid="{3D67BAFE-F93B-4843-A478-6B6BFA160853}"/>
    <cellStyle name="Normal 7 4 2 2 5" xfId="2222" xr:uid="{97A23EB0-7531-40A8-B071-C358C728ABB1}"/>
    <cellStyle name="Normal 7 4 2 2 5 2" xfId="4321" xr:uid="{1C75B750-485C-4326-8B07-EE4DE479CDEE}"/>
    <cellStyle name="Normal 7 4 2 2 5 3" xfId="6485" xr:uid="{F01580D5-C163-4576-A610-FB7BF4A409A6}"/>
    <cellStyle name="Normal 7 4 2 2 6" xfId="2532" xr:uid="{9E6DC78E-3E4F-4CCD-9623-8B4443E1933B}"/>
    <cellStyle name="Normal 7 4 2 2 6 2" xfId="4629" xr:uid="{EB97F63B-C3FA-4ECE-9356-85033FFBAAE9}"/>
    <cellStyle name="Normal 7 4 2 2 6 3" xfId="6793" xr:uid="{3FC12735-9BCC-4A97-9A7A-3D04543133ED}"/>
    <cellStyle name="Normal 7 4 2 2 7" xfId="2751" xr:uid="{EC178F0E-4993-447A-A97F-6D6F5F7C7C19}"/>
    <cellStyle name="Normal 7 4 2 2 7 2" xfId="4844" xr:uid="{6579DACD-D85E-40D2-811E-F69B753DBC39}"/>
    <cellStyle name="Normal 7 4 2 2 7 3" xfId="7008" xr:uid="{FF457B37-5B96-4A86-B806-96C5C23B4841}"/>
    <cellStyle name="Normal 7 4 2 2 8" xfId="2964" xr:uid="{8DF0AE57-DDA0-47C2-BA50-3B7E14D6FF66}"/>
    <cellStyle name="Normal 7 4 2 2 8 2" xfId="5049" xr:uid="{E767228F-FF5E-4474-B80A-5E858CE3EA0A}"/>
    <cellStyle name="Normal 7 4 2 2 8 3" xfId="7213" xr:uid="{055E3B71-2C94-4D4A-B60E-617AE6AEF2EF}"/>
    <cellStyle name="Normal 7 4 2 2 9" xfId="3225" xr:uid="{D87782EB-6AF8-466B-8F40-C35345636684}"/>
    <cellStyle name="Normal 7 4 2 3" xfId="968" xr:uid="{3A335B5E-86AA-4F24-A6AD-458E64FCA3A0}"/>
    <cellStyle name="Normal 7 4 2 3 2" xfId="1286" xr:uid="{AE3735E1-CB1B-49ED-AB69-5144C7FFECAB}"/>
    <cellStyle name="Normal 7 4 2 3 2 2" xfId="3659" xr:uid="{B70C2A20-A399-45E6-9426-E92C2ED0D26D}"/>
    <cellStyle name="Normal 7 4 2 3 2 3" xfId="5771" xr:uid="{EC0815CD-01AB-4296-AF8D-A429E1BDDA43}"/>
    <cellStyle name="Normal 7 4 2 3 3" xfId="1601" xr:uid="{9D4B6957-EB36-45B2-84F4-AAB4D5D20139}"/>
    <cellStyle name="Normal 7 4 2 3 3 2" xfId="3903" xr:uid="{A0B2C7ED-239E-44A1-A930-8AFC9450A11C}"/>
    <cellStyle name="Normal 7 4 2 3 3 3" xfId="6026" xr:uid="{6CA7B588-2B15-477B-8E6D-2DB8A1EE0B58}"/>
    <cellStyle name="Normal 7 4 2 3 4" xfId="2112" xr:uid="{735D6BB8-6B65-4204-8BE0-862E703A37A6}"/>
    <cellStyle name="Normal 7 4 2 3 4 2" xfId="4211" xr:uid="{7BE322DD-641E-4D68-A3AE-94625748BAE3}"/>
    <cellStyle name="Normal 7 4 2 3 4 3" xfId="6375" xr:uid="{4FE4A146-4037-4D5B-9EA5-87FDD1F729D6}"/>
    <cellStyle name="Normal 7 4 2 3 5" xfId="2422" xr:uid="{D7C25EF0-8C25-4C6D-905C-507A39799F8C}"/>
    <cellStyle name="Normal 7 4 2 3 5 2" xfId="4519" xr:uid="{29C385EF-4C40-4E0F-AB01-E7E30F74C46D}"/>
    <cellStyle name="Normal 7 4 2 3 5 3" xfId="6683" xr:uid="{80BFED82-8386-45CA-8E7A-507BC32491D8}"/>
    <cellStyle name="Normal 7 4 2 3 6" xfId="2684" xr:uid="{F2D54A36-B88C-4C00-9A9B-2859608104F9}"/>
    <cellStyle name="Normal 7 4 2 3 6 2" xfId="4777" xr:uid="{BFA5ED13-4DAC-451B-8FB4-E690645C8501}"/>
    <cellStyle name="Normal 7 4 2 3 6 3" xfId="6941" xr:uid="{499C43E5-F5EE-4710-9ABC-4A5F76D64335}"/>
    <cellStyle name="Normal 7 4 2 3 7" xfId="2897" xr:uid="{1848751B-B117-4E2B-98B3-2E0A897252D2}"/>
    <cellStyle name="Normal 7 4 2 3 7 2" xfId="4982" xr:uid="{34901278-60EE-4F3C-BF5C-15D477387B6C}"/>
    <cellStyle name="Normal 7 4 2 3 7 3" xfId="7146" xr:uid="{1E77DB6E-BA99-4027-821B-93FC7C1CA1F7}"/>
    <cellStyle name="Normal 7 4 2 3 8" xfId="3408" xr:uid="{334E682B-7346-4FD3-83A6-20E2208F6926}"/>
    <cellStyle name="Normal 7 4 2 3 9" xfId="5511" xr:uid="{BFC363EF-DA8C-43F8-8B52-CF968C7249DE}"/>
    <cellStyle name="Normal 7 4 2 4" xfId="889" xr:uid="{65EA52EB-8331-4350-8ED9-FAA0870A5767}"/>
    <cellStyle name="Normal 7 4 2 4 2" xfId="3337" xr:uid="{F25154FD-71AF-4651-A186-1451B5874F60}"/>
    <cellStyle name="Normal 7 4 2 4 3" xfId="5437" xr:uid="{168E7857-9A49-40C8-84A1-FA778A14EBE1}"/>
    <cellStyle name="Normal 7 4 2 5" xfId="1215" xr:uid="{239067E1-32CD-411D-B151-186CD88386C3}"/>
    <cellStyle name="Normal 7 4 2 5 2" xfId="3597" xr:uid="{9132FCC6-5615-4F1C-9FC6-5407902073D2}"/>
    <cellStyle name="Normal 7 4 2 5 3" xfId="5707" xr:uid="{485B514C-56AC-4B7C-84E2-45459CEBA0BD}"/>
    <cellStyle name="Normal 7 4 2 6" xfId="1528" xr:uid="{4A9FA51D-119A-4B34-BFB9-8DC0BB8D8C7E}"/>
    <cellStyle name="Normal 7 4 2 6 2" xfId="3832" xr:uid="{677E5460-CF74-427C-9033-5AF8AB65BDB3}"/>
    <cellStyle name="Normal 7 4 2 6 3" xfId="5955" xr:uid="{0B5C7A7F-A7D7-40C7-AEED-A04801E6CFD0}"/>
    <cellStyle name="Normal 7 4 2 7" xfId="2041" xr:uid="{1015574D-1BE5-4829-B74A-23E9A1311D41}"/>
    <cellStyle name="Normal 7 4 2 7 2" xfId="4140" xr:uid="{E2AFEAC7-86D9-4482-9D7A-E160E4D3484A}"/>
    <cellStyle name="Normal 7 4 2 7 3" xfId="6304" xr:uid="{256F6088-BD5D-45A0-8545-744988E1416C}"/>
    <cellStyle name="Normal 7 4 2 8" xfId="2351" xr:uid="{38A9DD9F-D23A-48AF-8BCA-347DA634259C}"/>
    <cellStyle name="Normal 7 4 2 8 2" xfId="4448" xr:uid="{71DDC974-EB0B-47DF-AD18-FD775FBBA74D}"/>
    <cellStyle name="Normal 7 4 2 8 3" xfId="6612" xr:uid="{87B6171D-C752-4C15-8DAC-D4828FC7704E}"/>
    <cellStyle name="Normal 7 4 2 9" xfId="2622" xr:uid="{99D647E1-0979-476B-AE16-91C5F325DB3B}"/>
    <cellStyle name="Normal 7 4 2 9 2" xfId="4715" xr:uid="{13075629-E34F-4F18-99F1-8F62E90E7373}"/>
    <cellStyle name="Normal 7 4 2 9 3" xfId="6879" xr:uid="{CF03C256-4776-4220-A332-F19EC4AD8B6F}"/>
    <cellStyle name="Normal 7 4 3" xfId="706" xr:uid="{4BD721E2-91F8-4B57-93DE-39C469F92066}"/>
    <cellStyle name="Normal 7 4 3 10" xfId="5270" xr:uid="{14E7FCE3-52F1-4CF1-90DF-2ED1895976E2}"/>
    <cellStyle name="Normal 7 4 3 2" xfId="1024" xr:uid="{ADA07994-3728-49E7-AC0E-A867F755387F}"/>
    <cellStyle name="Normal 7 4 3 2 2" xfId="3464" xr:uid="{DB02BE72-23FE-4C9E-AB03-51CA00E8D0F3}"/>
    <cellStyle name="Normal 7 4 3 2 3" xfId="5567" xr:uid="{70F2864D-D026-41EA-A03F-1B563A8BD7DA}"/>
    <cellStyle name="Normal 7 4 3 3" xfId="1342" xr:uid="{BAF8DF7A-7C26-4B7A-A8DB-CEC71911D197}"/>
    <cellStyle name="Normal 7 4 3 3 2" xfId="3696" xr:uid="{FE38FC78-02FA-433A-9369-451C7CE09B3A}"/>
    <cellStyle name="Normal 7 4 3 3 3" xfId="5810" xr:uid="{BD66072E-AED1-4716-8809-03E7DAA7CC57}"/>
    <cellStyle name="Normal 7 4 3 4" xfId="1657" xr:uid="{B70F5E7B-397C-45F1-9EB4-E823E6A360A2}"/>
    <cellStyle name="Normal 7 4 3 4 2" xfId="3959" xr:uid="{39EFDC6B-A8FD-4C5F-9FFE-938B4F4E3148}"/>
    <cellStyle name="Normal 7 4 3 4 3" xfId="6082" xr:uid="{14A4000C-8189-4ED0-AD64-1417F4210C80}"/>
    <cellStyle name="Normal 7 4 3 5" xfId="2168" xr:uid="{971F36B6-46F7-43F0-A82D-3D5CF366FE9D}"/>
    <cellStyle name="Normal 7 4 3 5 2" xfId="4267" xr:uid="{BF95CD5C-E0DF-4038-9784-07B213FF2CEF}"/>
    <cellStyle name="Normal 7 4 3 5 3" xfId="6431" xr:uid="{7D923083-E414-456D-A128-7910827121BC}"/>
    <cellStyle name="Normal 7 4 3 6" xfId="2478" xr:uid="{973CD9FF-DCF7-46AC-A7D0-113D7086E20C}"/>
    <cellStyle name="Normal 7 4 3 6 2" xfId="4575" xr:uid="{108BDFCD-8D08-4833-9F72-11E1017DAB37}"/>
    <cellStyle name="Normal 7 4 3 6 3" xfId="6739" xr:uid="{C8F18E20-2370-40BD-BFDD-55781D5CA812}"/>
    <cellStyle name="Normal 7 4 3 7" xfId="2721" xr:uid="{4B6E7B26-138A-4F80-AE4C-B02860578B79}"/>
    <cellStyle name="Normal 7 4 3 7 2" xfId="4814" xr:uid="{F421BFE8-14DB-40FC-842B-99E008F9B11B}"/>
    <cellStyle name="Normal 7 4 3 7 3" xfId="6978" xr:uid="{3205EC48-6A6F-4769-8963-503002CAD0AC}"/>
    <cellStyle name="Normal 7 4 3 8" xfId="2934" xr:uid="{C8EFAC92-5F96-4303-80CE-BA58B3DDBCE4}"/>
    <cellStyle name="Normal 7 4 3 8 2" xfId="5019" xr:uid="{E4CC52DC-8DBC-4928-9F14-8A84D4D8C782}"/>
    <cellStyle name="Normal 7 4 3 8 3" xfId="7183" xr:uid="{E53977D6-1AFF-428F-A49E-50D7BA388CAC}"/>
    <cellStyle name="Normal 7 4 3 9" xfId="3171" xr:uid="{75471BC3-11F2-4878-9496-2DFD33FD8142}"/>
    <cellStyle name="Normal 7 4 4" xfId="936" xr:uid="{97F60D0A-96F9-46A8-8924-4D1583CFF79F}"/>
    <cellStyle name="Normal 7 4 4 2" xfId="1254" xr:uid="{C5656424-86E2-494D-B72A-D9F73266FA24}"/>
    <cellStyle name="Normal 7 4 4 2 2" xfId="3627" xr:uid="{C877E9FA-2148-4130-86A7-4ADCDD3B789D}"/>
    <cellStyle name="Normal 7 4 4 2 3" xfId="5739" xr:uid="{602EDC2B-9765-488C-9B6A-0154458796B8}"/>
    <cellStyle name="Normal 7 4 4 3" xfId="1569" xr:uid="{36BB7BFE-BB1D-47E9-9123-8652D811E82B}"/>
    <cellStyle name="Normal 7 4 4 3 2" xfId="3871" xr:uid="{7810D466-CFEA-4B5E-8E0C-6A3794E86F1D}"/>
    <cellStyle name="Normal 7 4 4 3 3" xfId="5994" xr:uid="{164B2DF3-1C23-4650-8486-74B7A17A4326}"/>
    <cellStyle name="Normal 7 4 4 4" xfId="2080" xr:uid="{44E85F54-EC82-46C7-BF95-E9446AA0957B}"/>
    <cellStyle name="Normal 7 4 4 4 2" xfId="4179" xr:uid="{5C7AD7D1-D123-431C-8A18-E070876C7919}"/>
    <cellStyle name="Normal 7 4 4 4 3" xfId="6343" xr:uid="{6113AA8A-A162-4B46-865D-7F1B9098E413}"/>
    <cellStyle name="Normal 7 4 4 5" xfId="2390" xr:uid="{C25A210C-865B-45FE-936D-1F615F88FE23}"/>
    <cellStyle name="Normal 7 4 4 5 2" xfId="4487" xr:uid="{608AADCA-6BED-43DC-9297-1B9687F6C291}"/>
    <cellStyle name="Normal 7 4 4 5 3" xfId="6651" xr:uid="{1054F150-E5B8-4203-B499-289D0A2E617B}"/>
    <cellStyle name="Normal 7 4 4 6" xfId="2652" xr:uid="{9E77B21A-66C1-40FC-8430-6137EE17FC6C}"/>
    <cellStyle name="Normal 7 4 4 6 2" xfId="4745" xr:uid="{7934A34B-9E0B-4896-B524-9CF48D6AB975}"/>
    <cellStyle name="Normal 7 4 4 6 3" xfId="6909" xr:uid="{A0490631-F09D-4D69-B395-D1EFFC440A17}"/>
    <cellStyle name="Normal 7 4 4 7" xfId="2865" xr:uid="{2665088B-84D6-4F1C-ACD2-E164BB3ABCE8}"/>
    <cellStyle name="Normal 7 4 4 7 2" xfId="4950" xr:uid="{0CB7B09D-8C0D-48DC-9CDD-277868CD6628}"/>
    <cellStyle name="Normal 7 4 4 7 3" xfId="7114" xr:uid="{FC32FF54-1F3B-4E98-9C8B-CECAC724A7DA}"/>
    <cellStyle name="Normal 7 4 4 8" xfId="3376" xr:uid="{80185F76-0E36-413D-AA5C-756B669C6FE3}"/>
    <cellStyle name="Normal 7 4 4 9" xfId="5479" xr:uid="{3D94554A-605B-45FE-A1CD-A54340B7A0DC}"/>
    <cellStyle name="Normal 7 4 5" xfId="835" xr:uid="{28D02FEA-6D3D-438D-A1A8-04EFA55DE987}"/>
    <cellStyle name="Normal 7 4 5 2" xfId="3283" xr:uid="{031A8FBC-B826-4373-B719-ABDD6BB2041B}"/>
    <cellStyle name="Normal 7 4 5 3" xfId="5383" xr:uid="{5A5D1A67-047C-48F4-B23A-7A35182DECC7}"/>
    <cellStyle name="Normal 7 4 6" xfId="1159" xr:uid="{0D745B17-4CB2-4C02-B8E5-DFB8118196ED}"/>
    <cellStyle name="Normal 7 4 6 2" xfId="3567" xr:uid="{49FB8653-48E8-4648-8551-8582F311E1C1}"/>
    <cellStyle name="Normal 7 4 6 3" xfId="5670" xr:uid="{5C8878D9-8161-427E-A70A-D055FED7DD55}"/>
    <cellStyle name="Normal 7 4 7" xfId="1472" xr:uid="{CE1F2DAD-84BB-4878-B016-3AFEB31ACD02}"/>
    <cellStyle name="Normal 7 4 7 2" xfId="3778" xr:uid="{D200A728-9AD1-4095-B208-98B3F7183183}"/>
    <cellStyle name="Normal 7 4 7 3" xfId="5901" xr:uid="{86BC65E0-DEFA-4A62-B2F2-1FEEDE72826C}"/>
    <cellStyle name="Normal 7 4 8" xfId="1987" xr:uid="{D432BB8A-75FD-4B97-85A7-4DBFE0A61EA5}"/>
    <cellStyle name="Normal 7 4 8 2" xfId="4086" xr:uid="{96203CBB-D685-45E1-A511-8A757A014C5F}"/>
    <cellStyle name="Normal 7 4 8 3" xfId="6250" xr:uid="{E36046FF-3313-4409-9DAB-216A5C9ADDCA}"/>
    <cellStyle name="Normal 7 4 9" xfId="2297" xr:uid="{2D61F6F9-6524-4D07-B25E-7B5280BE4E50}"/>
    <cellStyle name="Normal 7 4 9 2" xfId="4394" xr:uid="{F3DB3ECA-443A-4081-A7A8-450AFAC109B8}"/>
    <cellStyle name="Normal 7 4 9 3" xfId="6558" xr:uid="{678DF4FF-8D3A-4214-A1DA-993EA1F2BF1F}"/>
    <cellStyle name="Normal 7 5" xfId="462" xr:uid="{FA30ACCB-9D40-400A-8B88-A6CA7F224E8A}"/>
    <cellStyle name="Normal 7 5 10" xfId="2818" xr:uid="{1F5BC6AC-6307-4CE3-9E0E-DF9E104FC238}"/>
    <cellStyle name="Normal 7 5 10 2" xfId="4904" xr:uid="{86439111-804C-4811-8E21-815BBAF04E9A}"/>
    <cellStyle name="Normal 7 5 10 3" xfId="7068" xr:uid="{01E958BD-2741-4FF4-82FE-715D7EF98774}"/>
    <cellStyle name="Normal 7 5 11" xfId="3069" xr:uid="{C7F2F983-E2E3-4CB2-8EC9-265D3DD18847}"/>
    <cellStyle name="Normal 7 5 12" xfId="5154" xr:uid="{307EA651-35E5-4E27-83E6-C3883B6AE9B7}"/>
    <cellStyle name="Normal 7 5 2" xfId="729" xr:uid="{8D2CC500-CA6E-40F4-AC94-75DEBBFCAE1A}"/>
    <cellStyle name="Normal 7 5 2 10" xfId="5292" xr:uid="{B9A7B6C8-FA5A-4542-9E12-D3FF6B5D1585}"/>
    <cellStyle name="Normal 7 5 2 2" xfId="1046" xr:uid="{67930E92-41F6-4A99-909D-BF8CFFA66E33}"/>
    <cellStyle name="Normal 7 5 2 2 2" xfId="3486" xr:uid="{1CC57E36-9D71-409B-A7E2-CABF8A5DE343}"/>
    <cellStyle name="Normal 7 5 2 2 3" xfId="5589" xr:uid="{4AC4825D-8FC9-4D9C-8CE5-9DB399B08FE8}"/>
    <cellStyle name="Normal 7 5 2 3" xfId="1364" xr:uid="{18152F1C-B716-4BDA-BE98-6C5C8AA8ECA0}"/>
    <cellStyle name="Normal 7 5 2 3 2" xfId="3710" xr:uid="{3B698453-EC3B-4A4D-A9C6-F60A290EDB0A}"/>
    <cellStyle name="Normal 7 5 2 3 3" xfId="5825" xr:uid="{1F05D53F-EE78-4676-A511-FFCF1724F6E9}"/>
    <cellStyle name="Normal 7 5 2 4" xfId="1679" xr:uid="{377C313E-508F-4298-9736-E60A4B39DFB8}"/>
    <cellStyle name="Normal 7 5 2 4 2" xfId="3981" xr:uid="{56C30D08-7D19-4E6D-BDAD-E878F6E55788}"/>
    <cellStyle name="Normal 7 5 2 4 3" xfId="6104" xr:uid="{8E571AE6-66D1-41DC-AFCF-27BBE5D7301B}"/>
    <cellStyle name="Normal 7 5 2 5" xfId="2190" xr:uid="{D6070DF6-F0EC-4EFF-B37C-230B908660D0}"/>
    <cellStyle name="Normal 7 5 2 5 2" xfId="4289" xr:uid="{4379F358-6B89-4500-AFCC-EAB3926A0904}"/>
    <cellStyle name="Normal 7 5 2 5 3" xfId="6453" xr:uid="{8DEF08A9-E790-4964-B98E-50FAE2A944B4}"/>
    <cellStyle name="Normal 7 5 2 6" xfId="2500" xr:uid="{646B4437-67F5-44FB-A5B4-ED91C7F2F6B6}"/>
    <cellStyle name="Normal 7 5 2 6 2" xfId="4597" xr:uid="{CD6219AC-4118-40A5-94E6-EFE6C853C788}"/>
    <cellStyle name="Normal 7 5 2 6 3" xfId="6761" xr:uid="{4884E18D-0E8E-4CB2-98F1-7096F70D8F49}"/>
    <cellStyle name="Normal 7 5 2 7" xfId="2735" xr:uid="{7B7577F5-B259-49C8-BBE2-28A87337448A}"/>
    <cellStyle name="Normal 7 5 2 7 2" xfId="4828" xr:uid="{F7E4A4DC-B96B-4FBE-B5A5-DCA4D7FB0B2A}"/>
    <cellStyle name="Normal 7 5 2 7 3" xfId="6992" xr:uid="{FD3C43BF-8EFA-462E-8329-63FF929F3AFD}"/>
    <cellStyle name="Normal 7 5 2 8" xfId="2948" xr:uid="{F06FD9C1-244E-44DD-B7D8-164FD4C63BB3}"/>
    <cellStyle name="Normal 7 5 2 8 2" xfId="5033" xr:uid="{C06D0371-92D0-43D1-A85F-FBB6E19B039B}"/>
    <cellStyle name="Normal 7 5 2 8 3" xfId="7197" xr:uid="{E3B42C34-CB21-4030-B97B-08B31374CE3D}"/>
    <cellStyle name="Normal 7 5 2 9" xfId="3193" xr:uid="{88DE1E8A-3600-421C-B160-7E30B2D91AD7}"/>
    <cellStyle name="Normal 7 5 3" xfId="950" xr:uid="{2A5E0658-27C7-4306-93D0-F39620C5DB7C}"/>
    <cellStyle name="Normal 7 5 3 2" xfId="1268" xr:uid="{FCFA09E3-8CCA-4888-81E5-749411AC9A05}"/>
    <cellStyle name="Normal 7 5 3 2 2" xfId="3641" xr:uid="{C8EF3898-50C6-4DC6-9CA0-9E47BBEAE1A7}"/>
    <cellStyle name="Normal 7 5 3 2 3" xfId="5753" xr:uid="{8573FFA6-7EAE-4C05-9214-A2AA9DFAE5C4}"/>
    <cellStyle name="Normal 7 5 3 3" xfId="1583" xr:uid="{0F11DDD7-4485-4454-A778-96AC55B47EA6}"/>
    <cellStyle name="Normal 7 5 3 3 2" xfId="3885" xr:uid="{D5BD13C4-40A1-44A2-A7D4-A427DECEEE73}"/>
    <cellStyle name="Normal 7 5 3 3 3" xfId="6008" xr:uid="{C5FC494A-F753-40DF-AC53-B82F8BC4EFED}"/>
    <cellStyle name="Normal 7 5 3 4" xfId="2094" xr:uid="{A55AC2F7-E307-4212-912C-9607054D51EC}"/>
    <cellStyle name="Normal 7 5 3 4 2" xfId="4193" xr:uid="{6ED6DBF8-0411-433B-BD0A-559EFB4687AD}"/>
    <cellStyle name="Normal 7 5 3 4 3" xfId="6357" xr:uid="{8B3631E5-8DA7-4993-8E32-B517FC617FD9}"/>
    <cellStyle name="Normal 7 5 3 5" xfId="2404" xr:uid="{730CB4AC-D886-4BB7-80E1-E7B465321BE3}"/>
    <cellStyle name="Normal 7 5 3 5 2" xfId="4501" xr:uid="{7AE3FAB2-C9EB-4B21-A0F6-873A1C5E0BF0}"/>
    <cellStyle name="Normal 7 5 3 5 3" xfId="6665" xr:uid="{EFD2565B-E972-46A4-B428-9CE518810665}"/>
    <cellStyle name="Normal 7 5 3 6" xfId="2666" xr:uid="{596F48C0-2703-4764-8007-9ADF1DDE1329}"/>
    <cellStyle name="Normal 7 5 3 6 2" xfId="4759" xr:uid="{4E90A5D4-153B-4741-A6FF-22DBD5BC98F1}"/>
    <cellStyle name="Normal 7 5 3 6 3" xfId="6923" xr:uid="{AE202D1B-4A8B-4A6F-A9F6-1A3CAF07446B}"/>
    <cellStyle name="Normal 7 5 3 7" xfId="2879" xr:uid="{6B517E70-6476-4AB7-909D-2859E0760427}"/>
    <cellStyle name="Normal 7 5 3 7 2" xfId="4964" xr:uid="{1759D726-3A74-4B30-BC87-12E444A657E8}"/>
    <cellStyle name="Normal 7 5 3 7 3" xfId="7128" xr:uid="{C87C94F1-70E0-4CA8-8864-CE368ED58BE7}"/>
    <cellStyle name="Normal 7 5 3 8" xfId="3390" xr:uid="{5C162E95-DE5C-4EB0-983D-0E3C28E58193}"/>
    <cellStyle name="Normal 7 5 3 9" xfId="5493" xr:uid="{4D621B64-4971-4457-AD0D-4B58B0B7408B}"/>
    <cellStyle name="Normal 7 5 4" xfId="857" xr:uid="{AE06958B-F0F1-44BE-ADBF-51AF8E73B582}"/>
    <cellStyle name="Normal 7 5 4 2" xfId="3305" xr:uid="{D0B9A612-5A26-435B-BB9C-565AE0757FD5}"/>
    <cellStyle name="Normal 7 5 4 3" xfId="5405" xr:uid="{7600E2B2-A869-4F4E-9263-0C44A0F9990D}"/>
    <cellStyle name="Normal 7 5 5" xfId="1181" xr:uid="{4DFF3A43-D1B5-4B4B-821F-6E77A7281E8C}"/>
    <cellStyle name="Normal 7 5 5 2" xfId="3581" xr:uid="{7B7B4450-2C73-4BA2-8C8F-66C16DA0659E}"/>
    <cellStyle name="Normal 7 5 5 3" xfId="5689" xr:uid="{EDFAFA0F-313D-400E-A6AF-3C4A4A9C7962}"/>
    <cellStyle name="Normal 7 5 6" xfId="1494" xr:uid="{71F3927E-AA69-4D62-8683-4C908B8E6643}"/>
    <cellStyle name="Normal 7 5 6 2" xfId="3800" xr:uid="{6ECA2726-46C8-431B-BD8A-BF8F806178E7}"/>
    <cellStyle name="Normal 7 5 6 3" xfId="5923" xr:uid="{B0BEAEA8-E407-4F95-8345-311A94E6DEDD}"/>
    <cellStyle name="Normal 7 5 7" xfId="2009" xr:uid="{845E5892-565B-4170-8905-21249E6B2229}"/>
    <cellStyle name="Normal 7 5 7 2" xfId="4108" xr:uid="{C9D33C98-04E0-48E2-99E4-BAF960F56B0A}"/>
    <cellStyle name="Normal 7 5 7 3" xfId="6272" xr:uid="{82E566D5-8DB2-4C88-9FFF-DDBECCC03FF0}"/>
    <cellStyle name="Normal 7 5 8" xfId="2319" xr:uid="{4C3212F3-224E-42AE-8CBA-7BF34B88E3A4}"/>
    <cellStyle name="Normal 7 5 8 2" xfId="4416" xr:uid="{50361488-12A2-43E3-A6EE-77ADC3D67A9A}"/>
    <cellStyle name="Normal 7 5 8 3" xfId="6580" xr:uid="{F0CF798A-C514-468A-822B-38A848B02503}"/>
    <cellStyle name="Normal 7 5 9" xfId="2606" xr:uid="{3D9B5365-831B-487D-B6BA-19E58B0CAA43}"/>
    <cellStyle name="Normal 7 5 9 2" xfId="4699" xr:uid="{E088C4A5-6D82-4E10-8E61-9C7C7A12D43C}"/>
    <cellStyle name="Normal 7 5 9 3" xfId="6863" xr:uid="{0FE9421D-47D4-4D1D-AB80-2D7B8205F7B2}"/>
    <cellStyle name="Normal 7 6" xfId="558" xr:uid="{51588031-E78B-44E0-91A3-C8FCB66ED476}"/>
    <cellStyle name="Normal 7 6 10" xfId="2789" xr:uid="{0E48191C-37F4-45EF-8A04-AA9009E1DF72}"/>
    <cellStyle name="Normal 7 6 10 2" xfId="4876" xr:uid="{302E721D-BEF2-4359-8A59-CF821A629A13}"/>
    <cellStyle name="Normal 7 6 10 3" xfId="7040" xr:uid="{78534346-A8C6-43FD-AA8C-BF8AA92D327E}"/>
    <cellStyle name="Normal 7 6 11" xfId="3079" xr:uid="{B0098E61-CEDA-4F03-A58B-19A70912B37A}"/>
    <cellStyle name="Normal 7 6 12" xfId="5176" xr:uid="{0B57A2B0-8ACE-4DAF-B997-DCCA8E3444EB}"/>
    <cellStyle name="Normal 7 6 2" xfId="681" xr:uid="{1C474DF2-0EAA-4F6F-8637-4740FB1FD6F2}"/>
    <cellStyle name="Normal 7 6 2 10" xfId="5246" xr:uid="{5279AE08-2D8F-48C3-9DF5-F8AAEF4BF9DF}"/>
    <cellStyle name="Normal 7 6 2 2" xfId="1000" xr:uid="{32EC7886-C305-46A6-A343-5446BBF4F3D0}"/>
    <cellStyle name="Normal 7 6 2 2 2" xfId="3440" xr:uid="{E43B9E3B-0AA5-433F-82FB-5B7AB814FCFB}"/>
    <cellStyle name="Normal 7 6 2 2 3" xfId="5543" xr:uid="{F589E529-E202-4B09-B422-94F856949D73}"/>
    <cellStyle name="Normal 7 6 2 3" xfId="1318" xr:uid="{9F6CA2F5-9D2D-4360-85AB-71D7281BDD46}"/>
    <cellStyle name="Normal 7 6 2 3 2" xfId="3682" xr:uid="{217BCE57-7393-43C3-9CB9-04F183008C22}"/>
    <cellStyle name="Normal 7 6 2 3 3" xfId="5795" xr:uid="{9C0DFE6A-9B6D-465B-8469-177B15A0F3CA}"/>
    <cellStyle name="Normal 7 6 2 4" xfId="1633" xr:uid="{D3434885-D58B-4E87-98E7-B92D005769BE}"/>
    <cellStyle name="Normal 7 6 2 4 2" xfId="3935" xr:uid="{A2812D5B-F341-4F9C-8201-F98837B2A9F7}"/>
    <cellStyle name="Normal 7 6 2 4 3" xfId="6058" xr:uid="{2CD4867A-F10D-4B65-B7C3-513D4CFDF5BC}"/>
    <cellStyle name="Normal 7 6 2 5" xfId="2144" xr:uid="{3D7E5DB3-27E6-421E-A50D-656523C57448}"/>
    <cellStyle name="Normal 7 6 2 5 2" xfId="4243" xr:uid="{18C013BA-DDBB-4030-9919-9C5917406D29}"/>
    <cellStyle name="Normal 7 6 2 5 3" xfId="6407" xr:uid="{424523A5-A918-4BA7-96E0-B41F1DAC17D1}"/>
    <cellStyle name="Normal 7 6 2 6" xfId="2454" xr:uid="{1085BF74-2EF6-44E9-99C2-96ED6C71EA0C}"/>
    <cellStyle name="Normal 7 6 2 6 2" xfId="4551" xr:uid="{8A77A411-E1FC-4036-ABFE-CEF382756759}"/>
    <cellStyle name="Normal 7 6 2 6 3" xfId="6715" xr:uid="{08C3D934-E4E4-485D-A48E-3D4AF5819B78}"/>
    <cellStyle name="Normal 7 6 2 7" xfId="2707" xr:uid="{C17DE2AC-EAC1-463D-B8FB-4C0585855DAD}"/>
    <cellStyle name="Normal 7 6 2 7 2" xfId="4800" xr:uid="{6F6A1F07-2E6C-4954-8A3C-1F7E1B1DCCEC}"/>
    <cellStyle name="Normal 7 6 2 7 3" xfId="6964" xr:uid="{D5697C74-C283-4869-8403-D510CF4D2768}"/>
    <cellStyle name="Normal 7 6 2 8" xfId="2920" xr:uid="{0C8217B9-BDDE-434A-B6D4-990C494C96B9}"/>
    <cellStyle name="Normal 7 6 2 8 2" xfId="5005" xr:uid="{A273C196-051C-4926-86C3-9EE79DABCFE5}"/>
    <cellStyle name="Normal 7 6 2 8 3" xfId="7169" xr:uid="{418D22CB-7B8A-40FF-906B-2D79C5E26FF0}"/>
    <cellStyle name="Normal 7 6 2 9" xfId="3147" xr:uid="{2E3914F5-56D5-4204-B074-176B4E07E4C3}"/>
    <cellStyle name="Normal 7 6 3" xfId="954" xr:uid="{48194F6E-B19A-45D2-B876-DA41D831EBA4}"/>
    <cellStyle name="Normal 7 6 3 2" xfId="1272" xr:uid="{F732979D-81B4-49AF-8795-272A853B0F25}"/>
    <cellStyle name="Normal 7 6 3 2 2" xfId="3645" xr:uid="{A77A3B0B-973B-48D4-B716-81C614C0C464}"/>
    <cellStyle name="Normal 7 6 3 2 3" xfId="5757" xr:uid="{56D0F67D-7AFA-400A-AA3F-9176654B4BB6}"/>
    <cellStyle name="Normal 7 6 3 3" xfId="1587" xr:uid="{DE1FDE50-7E78-4AE6-8544-A3E15E2B44F8}"/>
    <cellStyle name="Normal 7 6 3 3 2" xfId="3889" xr:uid="{EF2A369C-BF69-4232-8B44-1785EFCB1B47}"/>
    <cellStyle name="Normal 7 6 3 3 3" xfId="6012" xr:uid="{C2AEBE4B-0F6D-440C-9508-1D51F5612961}"/>
    <cellStyle name="Normal 7 6 3 4" xfId="2098" xr:uid="{738CA072-698B-4D47-98B2-C49B9DBB7087}"/>
    <cellStyle name="Normal 7 6 3 4 2" xfId="4197" xr:uid="{4929E0DB-151D-4B8D-B75C-1A71E0AD33BC}"/>
    <cellStyle name="Normal 7 6 3 4 3" xfId="6361" xr:uid="{CE4FB20E-3278-40FA-A7EC-ECA46881703E}"/>
    <cellStyle name="Normal 7 6 3 5" xfId="2408" xr:uid="{FC97502D-5291-4780-A0B7-4CFF0A6AB017}"/>
    <cellStyle name="Normal 7 6 3 5 2" xfId="4505" xr:uid="{D1744882-3F4D-4D02-9F56-27BE086850A3}"/>
    <cellStyle name="Normal 7 6 3 5 3" xfId="6669" xr:uid="{1E4ABEDA-6BC9-424C-B610-10AEF7885C7F}"/>
    <cellStyle name="Normal 7 6 3 6" xfId="2670" xr:uid="{9C8C4F0C-DED1-4D86-B907-5B1BFD66D30F}"/>
    <cellStyle name="Normal 7 6 3 6 2" xfId="4763" xr:uid="{495DB2E9-207C-4D3C-B9FA-528292B1067D}"/>
    <cellStyle name="Normal 7 6 3 6 3" xfId="6927" xr:uid="{799107D3-2DC9-429F-A799-2B14BB0377A6}"/>
    <cellStyle name="Normal 7 6 3 7" xfId="2883" xr:uid="{83B1A547-8AA1-49A9-AC3F-1944B0B1635B}"/>
    <cellStyle name="Normal 7 6 3 7 2" xfId="4968" xr:uid="{7691D62D-3EE6-4AD7-B26E-C41CF424AD24}"/>
    <cellStyle name="Normal 7 6 3 7 3" xfId="7132" xr:uid="{7213B2AC-CCDA-4302-8AA3-CAEBD5488BA1}"/>
    <cellStyle name="Normal 7 6 3 8" xfId="3394" xr:uid="{A2980EFD-4914-45EB-B44A-7382C292FB83}"/>
    <cellStyle name="Normal 7 6 3 9" xfId="5497" xr:uid="{6A45A5E5-A6F2-448F-AE75-33568ACB0F45}"/>
    <cellStyle name="Normal 7 6 4" xfId="811" xr:uid="{B782D3D6-BB0C-4A4C-B8F3-11D9FDD0DEDB}"/>
    <cellStyle name="Normal 7 6 4 2" xfId="3259" xr:uid="{1E53D327-ACD7-4342-B36F-46A45B5516DE}"/>
    <cellStyle name="Normal 7 6 4 3" xfId="5359" xr:uid="{BA5E5F97-8B11-4406-B5E2-4979D694C72E}"/>
    <cellStyle name="Normal 7 6 5" xfId="1134" xr:uid="{EC973447-74C4-43E2-979E-A32EE7C838A7}"/>
    <cellStyle name="Normal 7 6 5 2" xfId="3553" xr:uid="{4BC1FA4E-140F-459D-BA5E-313B2595EF8D}"/>
    <cellStyle name="Normal 7 6 5 3" xfId="5656" xr:uid="{A4FC198E-24E8-4B1F-A8C4-FAF13C8F85A4}"/>
    <cellStyle name="Normal 7 6 6" xfId="1445" xr:uid="{B1E14A9B-33E0-4159-B331-77D15B86B59A}"/>
    <cellStyle name="Normal 7 6 6 2" xfId="3754" xr:uid="{0C009499-E8B5-4560-AA6B-7098E09DD7CB}"/>
    <cellStyle name="Normal 7 6 6 3" xfId="5877" xr:uid="{A77913C8-69DD-437A-9063-1B53575EF8A8}"/>
    <cellStyle name="Normal 7 6 7" xfId="1963" xr:uid="{67B0819A-F344-4987-9F1D-58AF01DCF48D}"/>
    <cellStyle name="Normal 7 6 7 2" xfId="4062" xr:uid="{16E64FBC-D1F3-4F15-AD10-F3E327EBB255}"/>
    <cellStyle name="Normal 7 6 7 3" xfId="6226" xr:uid="{401D4D52-EE2A-4A83-A23C-319C73E2ED15}"/>
    <cellStyle name="Normal 7 6 8" xfId="2273" xr:uid="{8CEA9511-0D2B-4CE4-95D5-D3307B978963}"/>
    <cellStyle name="Normal 7 6 8 2" xfId="4370" xr:uid="{2FDCFF31-D062-4276-86E6-7C9A87CCC2BC}"/>
    <cellStyle name="Normal 7 6 8 3" xfId="6534" xr:uid="{73F05827-0141-4FDF-ABC3-31A2F763C172}"/>
    <cellStyle name="Normal 7 6 9" xfId="2578" xr:uid="{1ACAC4A2-D601-4AD4-B2CD-73575AFD6ED8}"/>
    <cellStyle name="Normal 7 6 9 2" xfId="4671" xr:uid="{4B4BF117-1262-40D6-83A9-BB4627C70056}"/>
    <cellStyle name="Normal 7 6 9 3" xfId="6835" xr:uid="{10235172-F19D-4A2F-A442-B490CFC67054}"/>
    <cellStyle name="Normal 7 7" xfId="665" xr:uid="{44D76489-2B4D-4909-8496-A4069E58DAC4}"/>
    <cellStyle name="Normal 7 7 10" xfId="5234" xr:uid="{D58CE956-84E0-4E63-8FAD-7D76B714E716}"/>
    <cellStyle name="Normal 7 7 2" xfId="990" xr:uid="{0461AD68-DE00-47B9-BD51-9E7EF58654DF}"/>
    <cellStyle name="Normal 7 7 2 2" xfId="3430" xr:uid="{3D67C627-71F2-4391-B09F-A0488E3369A7}"/>
    <cellStyle name="Normal 7 7 2 3" xfId="5533" xr:uid="{F7A53138-2E25-47E4-8DBF-6187F85B0EF7}"/>
    <cellStyle name="Normal 7 7 3" xfId="1308" xr:uid="{AA47DFD4-3A48-424E-B071-5B7424932FA0}"/>
    <cellStyle name="Normal 7 7 3 2" xfId="3678" xr:uid="{5DF116B4-0434-4646-965F-41428C58DC2A}"/>
    <cellStyle name="Normal 7 7 3 3" xfId="5790" xr:uid="{614B7F88-0395-4698-B5C3-5D3FE10CC41B}"/>
    <cellStyle name="Normal 7 7 4" xfId="1623" xr:uid="{410B7596-6961-46F1-884F-89ED733D5425}"/>
    <cellStyle name="Normal 7 7 4 2" xfId="3925" xr:uid="{E544AD87-4A42-4C1D-9FFE-61D076C8E76E}"/>
    <cellStyle name="Normal 7 7 4 3" xfId="6048" xr:uid="{79ACECBF-0C5E-4CE0-A9B0-1E080A28DEAD}"/>
    <cellStyle name="Normal 7 7 5" xfId="2134" xr:uid="{738FD058-A997-485D-A2CE-03FB6DB1C1F4}"/>
    <cellStyle name="Normal 7 7 5 2" xfId="4233" xr:uid="{C695CD83-E81B-4414-9973-66592D57CBCD}"/>
    <cellStyle name="Normal 7 7 5 3" xfId="6397" xr:uid="{E751D6FA-D8AC-4706-817A-FB1AC812821B}"/>
    <cellStyle name="Normal 7 7 6" xfId="2444" xr:uid="{E2B265B3-58F1-4C09-92CB-5EC130F26A6A}"/>
    <cellStyle name="Normal 7 7 6 2" xfId="4541" xr:uid="{931BE1E7-6654-476A-85D9-09F347AE964C}"/>
    <cellStyle name="Normal 7 7 6 3" xfId="6705" xr:uid="{6A9FC999-B4EF-47B6-A906-53CBFACD1E81}"/>
    <cellStyle name="Normal 7 7 7" xfId="2703" xr:uid="{1B233C71-3FFC-4A30-85D9-EAE38C3C8FA1}"/>
    <cellStyle name="Normal 7 7 7 2" xfId="4796" xr:uid="{D4C7A02A-0EA0-4719-BEED-C9EB84841D7A}"/>
    <cellStyle name="Normal 7 7 7 3" xfId="6960" xr:uid="{A19EA8B2-84C4-4DB0-9AC5-8B3CECA99AFC}"/>
    <cellStyle name="Normal 7 7 8" xfId="2916" xr:uid="{0D737CEE-C2D5-481C-947E-881FAFD98DB0}"/>
    <cellStyle name="Normal 7 7 8 2" xfId="5001" xr:uid="{A4905365-C37B-438C-A224-716DD927A788}"/>
    <cellStyle name="Normal 7 7 8 3" xfId="7165" xr:uid="{78155E5D-48CF-4B31-A0D0-C0340A410040}"/>
    <cellStyle name="Normal 7 7 9" xfId="3137" xr:uid="{045A7327-6A65-4DA5-AA9A-FF839D4F91AF}"/>
    <cellStyle name="Normal 7 8" xfId="922" xr:uid="{371930EF-C071-42B6-A12F-9EA0F550ED02}"/>
    <cellStyle name="Normal 7 8 2" xfId="1240" xr:uid="{475FE4BB-6F2C-4534-AB3C-A25AE6792773}"/>
    <cellStyle name="Normal 7 8 2 2" xfId="3613" xr:uid="{B457E63F-BBE2-467E-AEA1-C5B4A08FB2F7}"/>
    <cellStyle name="Normal 7 8 2 3" xfId="5725" xr:uid="{62C764E4-AA37-4500-BE97-2FAB6E91961D}"/>
    <cellStyle name="Normal 7 8 3" xfId="1555" xr:uid="{41DEF223-D249-4FC0-8D04-6030CA7FCF1C}"/>
    <cellStyle name="Normal 7 8 3 2" xfId="3857" xr:uid="{E70DEB79-2DE8-4F6E-A11C-9DED24362E5F}"/>
    <cellStyle name="Normal 7 8 3 3" xfId="5980" xr:uid="{4BD203A9-E353-4798-BF57-2722E733D05C}"/>
    <cellStyle name="Normal 7 8 4" xfId="2066" xr:uid="{E7F93004-2A10-4C01-99BD-7FEE5A3C07FC}"/>
    <cellStyle name="Normal 7 8 4 2" xfId="4165" xr:uid="{949025C9-DB46-49E4-ACD4-7C416E43CE81}"/>
    <cellStyle name="Normal 7 8 4 3" xfId="6329" xr:uid="{2B41C234-18CA-4F82-A66F-F1ECB1ECAF99}"/>
    <cellStyle name="Normal 7 8 5" xfId="2376" xr:uid="{26EE37A8-55C1-43EB-ADFE-4B796B5D3AC2}"/>
    <cellStyle name="Normal 7 8 5 2" xfId="4473" xr:uid="{FB138435-DC50-4101-B936-DE9F4482D3F3}"/>
    <cellStyle name="Normal 7 8 5 3" xfId="6637" xr:uid="{19D9730B-82C2-4820-9123-CAB901046A28}"/>
    <cellStyle name="Normal 7 8 6" xfId="2638" xr:uid="{25BDB271-C317-471E-BEFA-00B39384C935}"/>
    <cellStyle name="Normal 7 8 6 2" xfId="4731" xr:uid="{84713C41-6BC7-4813-BC30-1F9FB7EB8876}"/>
    <cellStyle name="Normal 7 8 6 3" xfId="6895" xr:uid="{177B4652-C4D0-4FA8-A856-CACE1044981F}"/>
    <cellStyle name="Normal 7 8 7" xfId="2851" xr:uid="{55C9D509-DE96-44BB-ACB6-1953A9976B52}"/>
    <cellStyle name="Normal 7 8 7 2" xfId="4936" xr:uid="{290B756E-8531-4CFA-ABDC-E22D3A938A21}"/>
    <cellStyle name="Normal 7 8 7 3" xfId="7100" xr:uid="{B56C64D8-C8BB-4C7C-A664-BAE117734E86}"/>
    <cellStyle name="Normal 7 8 8" xfId="3362" xr:uid="{92CD3AAF-890A-40D2-B7AF-28DA6783321F}"/>
    <cellStyle name="Normal 7 8 9" xfId="5465" xr:uid="{03269A8A-445E-4CC0-B5A9-0E1C61DB8FF7}"/>
    <cellStyle name="Normal 7 9" xfId="801" xr:uid="{687D2E8B-C003-4FA2-BEEA-0C2F5EF50795}"/>
    <cellStyle name="Normal 7 9 2" xfId="3250" xr:uid="{82B11937-ED4D-4602-AB30-8AB1A0DBA249}"/>
    <cellStyle name="Normal 7 9 3" xfId="5350" xr:uid="{C3B5FC1B-5B63-45DE-817F-827BB3DC1705}"/>
    <cellStyle name="Normal 70" xfId="1801" xr:uid="{233D36D9-7F05-46EC-8040-9A7F396B2225}"/>
    <cellStyle name="Normal 71" xfId="1802" xr:uid="{5A66520B-10CD-4DE9-B20E-8D1B3BB524D6}"/>
    <cellStyle name="Normal 72" xfId="1810" xr:uid="{9C08A1D7-9B19-4739-AAAF-8672D31E1DF9}"/>
    <cellStyle name="Normal 73" xfId="1818" xr:uid="{CCD7457F-1746-4DCE-82E1-E92E40162EC5}"/>
    <cellStyle name="Normal 74" xfId="1826" xr:uid="{81E8AF79-1AF7-4A09-B510-38FB724459E2}"/>
    <cellStyle name="Normal 75" xfId="1834" xr:uid="{EFB9CA16-83F4-4831-9CEB-5F4F38B667D8}"/>
    <cellStyle name="Normal 76" xfId="1842" xr:uid="{C881E7F5-93AA-46E3-A814-887298871971}"/>
    <cellStyle name="Normal 77" xfId="1862" xr:uid="{50DB8120-5CCD-4F38-8448-F4DBEEA487E1}"/>
    <cellStyle name="Normal 78" xfId="1849" xr:uid="{5044494D-8AED-4A2B-9886-91DE6180E05F}"/>
    <cellStyle name="Normal 78 2" xfId="2246" xr:uid="{796EBFAC-77CA-4AD4-95AC-CE4CFB737AC8}"/>
    <cellStyle name="Normal 78 2 2" xfId="4345" xr:uid="{9CB4C73C-FACE-4428-A515-AE8FFBA35627}"/>
    <cellStyle name="Normal 78 2 3" xfId="6509" xr:uid="{BF2400B3-9767-4607-A6CD-44352446DEDD}"/>
    <cellStyle name="Normal 78 3" xfId="2556" xr:uid="{96E6C1C7-A4E7-4C91-BBEA-5B328DD77AF7}"/>
    <cellStyle name="Normal 78 3 2" xfId="4653" xr:uid="{317D0B74-C40D-4523-ABCE-2A10527969EA}"/>
    <cellStyle name="Normal 78 3 3" xfId="6817" xr:uid="{3992C590-63EE-4016-8123-7B4A6D5D58E5}"/>
    <cellStyle name="Normal 78 4" xfId="2766" xr:uid="{4565941A-5106-450E-AC4B-756121243274}"/>
    <cellStyle name="Normal 78 4 2" xfId="4859" xr:uid="{31FAF3A7-77B0-4102-BC94-16DACE91D939}"/>
    <cellStyle name="Normal 78 4 3" xfId="7023" xr:uid="{9DA14B3D-C940-4C40-98A3-26CD94DC2325}"/>
    <cellStyle name="Normal 78 5" xfId="2979" xr:uid="{F6A51890-522D-433F-ADB8-26AFC0A53701}"/>
    <cellStyle name="Normal 78 5 2" xfId="5064" xr:uid="{48B12983-34A0-4E7B-BB6E-B760BF01608D}"/>
    <cellStyle name="Normal 78 5 3" xfId="7228" xr:uid="{6F1BD5BB-9729-4755-83BA-1DE06943ABED}"/>
    <cellStyle name="Normal 78 6" xfId="4037" xr:uid="{F55E9E6A-16D1-42B2-95F0-951F6659761B}"/>
    <cellStyle name="Normal 78 7" xfId="6186" xr:uid="{0F99AD7B-6BCE-4950-B5C9-26817A6ED7FA}"/>
    <cellStyle name="Normal 79" xfId="1853" xr:uid="{98344213-14AA-41B9-A4A2-89E38960439D}"/>
    <cellStyle name="Normal 8" xfId="231" xr:uid="{8F7B0670-BACE-4757-A7E1-239C90AB252F}"/>
    <cellStyle name="Normal 8 2" xfId="7356" xr:uid="{3B7B6660-98BB-4C97-A5DE-3D39DA296C9A}"/>
    <cellStyle name="Normal 8 2 2" xfId="7432" xr:uid="{7D8E1781-3044-4CD3-9F03-BF5EFA7E50EF}"/>
    <cellStyle name="Normal 8 3" xfId="7430" xr:uid="{75F66BDE-B35C-4DAF-B97D-4903A60A1FD0}"/>
    <cellStyle name="Normal 8 4" xfId="7461" xr:uid="{421848F1-8EF6-45CE-9C4E-805EB5C16F0A}"/>
    <cellStyle name="Normal 80" xfId="1868" xr:uid="{19C73AEB-9433-4F48-820B-880A1B450698}"/>
    <cellStyle name="Normal 81" xfId="1876" xr:uid="{03DB67A4-A731-44A2-B938-568114094964}"/>
    <cellStyle name="Normal 81 2" xfId="2247" xr:uid="{E6ADD8B6-D838-4394-B00F-B6A5E267ECEF}"/>
    <cellStyle name="Normal 81 2 2" xfId="4346" xr:uid="{4C1326F0-78DF-48DD-B987-0CF5E2233338}"/>
    <cellStyle name="Normal 81 2 3" xfId="6510" xr:uid="{31DEE7C7-D210-4133-BB4E-7E9AD9368A26}"/>
    <cellStyle name="Normal 81 3" xfId="2557" xr:uid="{FF9CD8DF-93CC-493B-9A8B-2E1599C3B371}"/>
    <cellStyle name="Normal 81 3 2" xfId="4654" xr:uid="{54A1B2B4-2418-4EC4-A678-50C91C3AA12D}"/>
    <cellStyle name="Normal 81 3 3" xfId="6818" xr:uid="{D88FD324-2D53-4C1D-A61C-BC266FD93DA3}"/>
    <cellStyle name="Normal 81 4" xfId="2767" xr:uid="{A0308624-0E80-4EFE-927F-712DA9503843}"/>
    <cellStyle name="Normal 81 4 2" xfId="4860" xr:uid="{5CA8B36D-C2B0-493A-8458-C6BE25FC90DE}"/>
    <cellStyle name="Normal 81 4 3" xfId="7024" xr:uid="{6867DF68-1E4E-40D4-BAB1-BDC46A8E44DE}"/>
    <cellStyle name="Normal 81 5" xfId="2980" xr:uid="{7C5323D2-5DA4-4DBB-B443-06840C34D70F}"/>
    <cellStyle name="Normal 81 5 2" xfId="5065" xr:uid="{8F67E3D2-4DB6-4B8F-AF3C-38EBFB180AE0}"/>
    <cellStyle name="Normal 81 5 3" xfId="7229" xr:uid="{2663F062-2F5B-4EB1-B2C2-3665493A4F13}"/>
    <cellStyle name="Normal 81 6" xfId="4038" xr:uid="{F116E032-F87F-426D-BE62-44DCF00C0D3A}"/>
    <cellStyle name="Normal 81 7" xfId="6191" xr:uid="{9B3A8974-2C57-4B8B-B172-2F222A6F6FC8}"/>
    <cellStyle name="Normal 82" xfId="1877" xr:uid="{593C6BAD-D0A3-4244-82A9-2EB3CD3CDBFA}"/>
    <cellStyle name="Normal 82 2" xfId="2248" xr:uid="{F64B270D-2E05-472B-B415-9E5038C8364A}"/>
    <cellStyle name="Normal 82 2 2" xfId="4347" xr:uid="{452D3C82-623B-4584-95E4-EF436AC2857B}"/>
    <cellStyle name="Normal 82 2 3" xfId="6511" xr:uid="{6AEFB943-C828-40C3-9A2A-B8B96732FAF1}"/>
    <cellStyle name="Normal 82 3" xfId="2558" xr:uid="{14DCCB79-3314-450B-BDC5-AF0A3319FA89}"/>
    <cellStyle name="Normal 82 3 2" xfId="4655" xr:uid="{5D7925E6-3058-4E9E-9C7E-9FCC54011B85}"/>
    <cellStyle name="Normal 82 3 3" xfId="6819" xr:uid="{B0E45FF5-C01C-47D7-9D12-FCF96B62C6D4}"/>
    <cellStyle name="Normal 82 4" xfId="2768" xr:uid="{BA48DB31-B6F4-4647-82B4-F40A1BF0146D}"/>
    <cellStyle name="Normal 82 4 2" xfId="4861" xr:uid="{4000C3AB-2568-42FA-863E-608082DD2687}"/>
    <cellStyle name="Normal 82 4 3" xfId="7025" xr:uid="{91EFDAB4-25E6-48D3-885E-56BC74F494A5}"/>
    <cellStyle name="Normal 82 5" xfId="2981" xr:uid="{EB412FAC-A202-4E7F-A8AB-7D27F8BA8D5F}"/>
    <cellStyle name="Normal 82 5 2" xfId="5066" xr:uid="{B1CF5B9F-2B5C-4BB3-93F8-234383064D5F}"/>
    <cellStyle name="Normal 82 5 3" xfId="7230" xr:uid="{B1FF213C-6366-4B9A-A4F9-8C9ACC7BDDB6}"/>
    <cellStyle name="Normal 82 6" xfId="4039" xr:uid="{D644AEEC-4AF1-492B-8CB1-F36C3A8FEF3A}"/>
    <cellStyle name="Normal 82 7" xfId="6192" xr:uid="{529A261E-9BAA-4098-83BE-D818E7DF8E55}"/>
    <cellStyle name="Normal 83" xfId="1878" xr:uid="{8A071E64-BED8-4AAE-9BCD-725431DAFC0E}"/>
    <cellStyle name="Normal 83 2" xfId="2249" xr:uid="{4CFE2357-BE69-4C01-9F08-FF205A123DB0}"/>
    <cellStyle name="Normal 83 2 2" xfId="4348" xr:uid="{0497EEA0-28B0-4FF2-A6BD-4FCE745120AE}"/>
    <cellStyle name="Normal 83 2 3" xfId="6512" xr:uid="{A1B35A1E-4DE5-4E42-B67E-E2F93E6B65B4}"/>
    <cellStyle name="Normal 83 3" xfId="2559" xr:uid="{22C610D1-7B3C-4DF7-9DFC-E0F0274CAD0C}"/>
    <cellStyle name="Normal 83 3 2" xfId="4656" xr:uid="{576333CB-8568-4C46-A06C-4441CC99E8F8}"/>
    <cellStyle name="Normal 83 3 3" xfId="6820" xr:uid="{046849F1-004F-4CB9-B0A7-45E4A500FE36}"/>
    <cellStyle name="Normal 83 4" xfId="2769" xr:uid="{F3AFC740-465E-4CD2-AF40-78533CA0E35C}"/>
    <cellStyle name="Normal 83 4 2" xfId="4862" xr:uid="{93D72F72-0A0C-4566-B254-804D929F7ECF}"/>
    <cellStyle name="Normal 83 4 3" xfId="7026" xr:uid="{BDE3ED60-EF89-4E36-A0F5-3F371791B8B4}"/>
    <cellStyle name="Normal 83 5" xfId="2982" xr:uid="{F8A1FAE4-15E2-4499-8566-04A528AE370B}"/>
    <cellStyle name="Normal 83 5 2" xfId="5067" xr:uid="{209860FD-AE51-411F-BE37-411557A6DD78}"/>
    <cellStyle name="Normal 83 5 3" xfId="7231" xr:uid="{178EF9DC-F6DA-41DB-8941-0CFE127E7FAA}"/>
    <cellStyle name="Normal 83 6" xfId="4040" xr:uid="{CDA00F0C-C0E8-4569-B7AD-AD604D465787}"/>
    <cellStyle name="Normal 83 7" xfId="6193" xr:uid="{89FD273B-B24F-403B-879C-9800B0CCE26E}"/>
    <cellStyle name="Normal 84" xfId="1879" xr:uid="{EEC4B4AD-7666-4398-955C-110D6C2ED89C}"/>
    <cellStyle name="Normal 85" xfId="1887" xr:uid="{BE0B0E68-35B7-4788-AF67-278947EE590D}"/>
    <cellStyle name="Normal 86" xfId="1902" xr:uid="{2F852274-BFBB-470B-9E1E-CA07AAB80B9C}"/>
    <cellStyle name="Normal 87" xfId="1903" xr:uid="{92E05667-7CBB-4CE2-9A30-0E704D417D66}"/>
    <cellStyle name="Normal 88" xfId="1911" xr:uid="{1713CB70-2FA7-4E0D-AF49-F12E6ED3C402}"/>
    <cellStyle name="Normal 89" xfId="1919" xr:uid="{161F21C8-9B8A-451F-A4F4-10180E31AE08}"/>
    <cellStyle name="Normal 89 2" xfId="2250" xr:uid="{C4725A76-47D7-46F7-9E53-A327C1F8E0E5}"/>
    <cellStyle name="Normal 89 2 2" xfId="4349" xr:uid="{AF7E1EB2-B6F7-4974-86D3-8CDFDED5277E}"/>
    <cellStyle name="Normal 89 2 3" xfId="6513" xr:uid="{25E3A46D-FD42-4859-A25D-400C9438C1EC}"/>
    <cellStyle name="Normal 89 3" xfId="2560" xr:uid="{13BF0242-1C41-4D2F-8118-C2A3FDC25C08}"/>
    <cellStyle name="Normal 89 3 2" xfId="4657" xr:uid="{DF955A4B-7A5A-4FF1-BC26-5B253263B597}"/>
    <cellStyle name="Normal 89 3 3" xfId="6821" xr:uid="{6057A623-471F-4CAA-BCF1-7E58A88E3A04}"/>
    <cellStyle name="Normal 89 4" xfId="2770" xr:uid="{0B3985D8-C8A6-4371-B003-EA981A2F578A}"/>
    <cellStyle name="Normal 89 4 2" xfId="4863" xr:uid="{C7536903-51D0-4599-AAF1-944BB14F95B9}"/>
    <cellStyle name="Normal 89 4 3" xfId="7027" xr:uid="{EE8F8FF8-9F34-456B-BB2B-8778FE53F564}"/>
    <cellStyle name="Normal 89 5" xfId="2983" xr:uid="{D299B195-A586-47A9-841C-0BA77D37241D}"/>
    <cellStyle name="Normal 89 5 2" xfId="5068" xr:uid="{66E4F71B-2811-4B43-80D1-AC9C9779B1F4}"/>
    <cellStyle name="Normal 89 5 3" xfId="7232" xr:uid="{0336A636-F87B-4EF6-88B7-9F80165069D8}"/>
    <cellStyle name="Normal 89 6" xfId="4041" xr:uid="{778D581F-5B0E-4315-93EC-4B1A83FA8DD3}"/>
    <cellStyle name="Normal 89 7" xfId="6199" xr:uid="{D4A06DE2-8DD7-46CE-8D67-683FC133DBE3}"/>
    <cellStyle name="Normal 9" xfId="199" xr:uid="{BD76715D-3C49-40F6-B281-E683FA73E526}"/>
    <cellStyle name="Normal 9 2" xfId="7379" xr:uid="{034F567F-D031-46C9-8A65-033A402740D2}"/>
    <cellStyle name="Normal 9 2 2" xfId="7431" xr:uid="{0949BDC6-C1C9-49A7-9EAD-B89A45BEFF19}"/>
    <cellStyle name="Normal 9 3" xfId="7410" xr:uid="{CF4E50D1-C4FC-45C8-ADBA-D58C6AFEE952}"/>
    <cellStyle name="Normal 9 4" xfId="7372" xr:uid="{1112C1C5-3A81-4E95-90C3-06951632528B}"/>
    <cellStyle name="Normal 90" xfId="1920" xr:uid="{3477BC42-2383-4CAA-934B-4EE04A5F4148}"/>
    <cellStyle name="Normal 91" xfId="1928" xr:uid="{2D0D533A-A06A-45BA-8A10-DD403816740B}"/>
    <cellStyle name="Normal 92" xfId="1936" xr:uid="{5F79CC9B-50B9-440C-8A11-DD088BF2A3BC}"/>
    <cellStyle name="Normal 92 2" xfId="2251" xr:uid="{0B8DB726-8BEC-4B1E-80C4-5AE1E89E9C8B}"/>
    <cellStyle name="Normal 92 2 2" xfId="4350" xr:uid="{56BB65D5-D2E4-402C-B217-66AC0EF3465B}"/>
    <cellStyle name="Normal 92 2 3" xfId="6514" xr:uid="{3628B9DD-2241-427C-A93E-FBA829C794D9}"/>
    <cellStyle name="Normal 92 3" xfId="2561" xr:uid="{89823305-D741-4EAF-A484-CA946F37E129}"/>
    <cellStyle name="Normal 92 3 2" xfId="4658" xr:uid="{1BC2DDA6-025B-4753-9831-BDF0678A2A8B}"/>
    <cellStyle name="Normal 92 3 3" xfId="6822" xr:uid="{AB5C0E1D-A7EC-4590-A257-39B7A8BB2B55}"/>
    <cellStyle name="Normal 92 4" xfId="2771" xr:uid="{CAB185C1-07B6-412B-8A91-0A8A246E84FC}"/>
    <cellStyle name="Normal 92 4 2" xfId="4864" xr:uid="{D69D14D2-B76D-47E2-A08D-6E583D807BE7}"/>
    <cellStyle name="Normal 92 4 3" xfId="7028" xr:uid="{40E65023-76B7-4908-B0A7-D64028774ECD}"/>
    <cellStyle name="Normal 92 5" xfId="2984" xr:uid="{A17D2576-D3C2-45F7-BF75-DFA30C4C6693}"/>
    <cellStyle name="Normal 92 5 2" xfId="5069" xr:uid="{21176B16-5628-4F38-99E1-13465B90B61B}"/>
    <cellStyle name="Normal 92 5 3" xfId="7233" xr:uid="{D6FC2563-2A69-4571-B147-4D3E6A093D2C}"/>
    <cellStyle name="Normal 92 6" xfId="4042" xr:uid="{7D886762-857A-4550-A55F-82209D451C0D}"/>
    <cellStyle name="Normal 92 7" xfId="6205" xr:uid="{0A55063A-0CB9-41CA-908F-3C6D5268D19C}"/>
    <cellStyle name="Normal 93" xfId="1937" xr:uid="{AC7E207F-01B0-43D5-876B-7EE8EBA858BD}"/>
    <cellStyle name="Normal 93 2" xfId="2252" xr:uid="{52310699-25A8-42E7-AA2E-0A0EEED0EA7E}"/>
    <cellStyle name="Normal 93 2 2" xfId="4351" xr:uid="{D0CCB228-6687-4CF9-BB19-7A4A10803A08}"/>
    <cellStyle name="Normal 93 2 3" xfId="6515" xr:uid="{3882C2F7-926E-447C-A532-6BA1245B5377}"/>
    <cellStyle name="Normal 93 3" xfId="2562" xr:uid="{CDE599EC-9DA0-45C7-906E-383EB32A2C89}"/>
    <cellStyle name="Normal 93 3 2" xfId="4659" xr:uid="{A8503639-3E25-48C1-A4C5-D67DEF9A51A5}"/>
    <cellStyle name="Normal 93 3 3" xfId="6823" xr:uid="{0BD4F617-0A99-4B3B-AE49-3684CF8BA8AD}"/>
    <cellStyle name="Normal 93 4" xfId="2772" xr:uid="{52F5E62D-352F-46B2-99D1-7DA05C714EE4}"/>
    <cellStyle name="Normal 93 4 2" xfId="4865" xr:uid="{000774DA-2CF2-4A8C-9A28-8F9637AA79B6}"/>
    <cellStyle name="Normal 93 4 3" xfId="7029" xr:uid="{62654319-C4A4-4285-B257-87952C8EFFE2}"/>
    <cellStyle name="Normal 93 5" xfId="2985" xr:uid="{54FACAE3-9FCC-460F-ABF2-3158FA3A508D}"/>
    <cellStyle name="Normal 93 5 2" xfId="5070" xr:uid="{9DC04E4E-8B81-4A7E-9E4D-50F939AE9DB0}"/>
    <cellStyle name="Normal 93 5 3" xfId="7234" xr:uid="{CDC44B27-ACCA-4F1D-8939-CFBAAC782D5E}"/>
    <cellStyle name="Normal 93 6" xfId="4043" xr:uid="{B06F1DCD-DFCD-4150-B940-D9AB04A11313}"/>
    <cellStyle name="Normal 93 7" xfId="6206" xr:uid="{720C8CCE-E71C-45C8-9400-CB4EABDDE051}"/>
    <cellStyle name="Normal 94" xfId="1938" xr:uid="{8DD0970F-87FA-4360-A1AC-E189D71D3941}"/>
    <cellStyle name="Normal 95" xfId="1939" xr:uid="{126DA1C7-2A6B-4AED-AE36-351832BCF50C}"/>
    <cellStyle name="Normal 95 2" xfId="2253" xr:uid="{2E8848AF-A051-4FA6-BBF3-C4739267B9E8}"/>
    <cellStyle name="Normal 95 2 2" xfId="4352" xr:uid="{07E7FC16-4C1F-45B3-BFCB-0BEFAFB20ECC}"/>
    <cellStyle name="Normal 95 2 3" xfId="6516" xr:uid="{8AA0FF6F-217D-4703-A4CE-14F123166E6C}"/>
    <cellStyle name="Normal 95 3" xfId="2563" xr:uid="{3E598FEA-3616-4B45-9BD6-83FC32FE3385}"/>
    <cellStyle name="Normal 95 3 2" xfId="4660" xr:uid="{3804E3BB-453E-4E11-9DC2-888EDFECA335}"/>
    <cellStyle name="Normal 95 3 3" xfId="6824" xr:uid="{2592E246-6B8F-461A-BBC7-C8F6B9E6FEDC}"/>
    <cellStyle name="Normal 95 4" xfId="2773" xr:uid="{55E7B2EA-7F56-4C5D-B130-2DBD70B1072D}"/>
    <cellStyle name="Normal 95 4 2" xfId="4866" xr:uid="{E6C42F74-F92B-49C8-A7E1-EB77646D07F7}"/>
    <cellStyle name="Normal 95 4 3" xfId="7030" xr:uid="{818858FB-CEDE-48B4-A441-52328BF104D1}"/>
    <cellStyle name="Normal 95 5" xfId="2986" xr:uid="{E5B44FC0-5BF1-4120-92CE-A7B70A2243DD}"/>
    <cellStyle name="Normal 95 5 2" xfId="5071" xr:uid="{0F7DED4D-F26D-4FC5-9F5C-00A4B3AB48F5}"/>
    <cellStyle name="Normal 95 5 3" xfId="7235" xr:uid="{14501F2A-CACA-4E5E-AEC6-C8AF970D37FE}"/>
    <cellStyle name="Normal 95 6" xfId="4044" xr:uid="{07DC73AD-1132-4019-86BC-5D974AB6CB49}"/>
    <cellStyle name="Normal 95 7" xfId="6207" xr:uid="{42DD6375-6CB5-4039-BF28-36191A526722}"/>
    <cellStyle name="Normal 96" xfId="1940" xr:uid="{CD2C3B8E-7C6F-4397-8AAF-DC92E44EE0ED}"/>
    <cellStyle name="Normal 96 2" xfId="2254" xr:uid="{A7A5CE33-F0EA-4D7B-9D2D-F9A94CC23E29}"/>
    <cellStyle name="Normal 96 2 2" xfId="4353" xr:uid="{497E8EE5-519E-495F-80CA-1E88768703EE}"/>
    <cellStyle name="Normal 96 2 3" xfId="6517" xr:uid="{9E0FF882-8D0B-44B9-B801-CCB343CEF719}"/>
    <cellStyle name="Normal 96 3" xfId="2564" xr:uid="{29A91680-8498-4B50-AFD9-DFAAB7B90DA6}"/>
    <cellStyle name="Normal 96 3 2" xfId="4661" xr:uid="{4463A820-C521-4D32-982D-10747A7F725D}"/>
    <cellStyle name="Normal 96 3 3" xfId="6825" xr:uid="{F69F6551-2EC8-46CB-83D4-81290631272E}"/>
    <cellStyle name="Normal 96 4" xfId="2774" xr:uid="{56A5F6BE-C981-47B9-BFDC-A21B86F2DFA9}"/>
    <cellStyle name="Normal 96 4 2" xfId="4867" xr:uid="{73B4F187-69AF-42C3-AC0C-3437356C6274}"/>
    <cellStyle name="Normal 96 4 3" xfId="7031" xr:uid="{1FAF0AAB-B51F-403F-B3D3-58EF2D321643}"/>
    <cellStyle name="Normal 96 5" xfId="2987" xr:uid="{FAEAED3D-0C6E-4004-B471-B1E6FA664431}"/>
    <cellStyle name="Normal 96 5 2" xfId="5072" xr:uid="{3BC5F823-A2AC-4942-B684-9350703A6A53}"/>
    <cellStyle name="Normal 96 5 3" xfId="7236" xr:uid="{FEA180E9-B902-4E70-A526-9F63CFA4A329}"/>
    <cellStyle name="Normal 96 6" xfId="4045" xr:uid="{EDD7C5A5-5694-47E4-BD4B-D5F81D190CF7}"/>
    <cellStyle name="Normal 96 7" xfId="6208" xr:uid="{4154BB61-D6DF-4A3C-8C48-604CAA977C94}"/>
    <cellStyle name="Normal 97" xfId="1941" xr:uid="{6DA840B2-07E2-4F83-8396-11D950F9C9FC}"/>
    <cellStyle name="Normal 97 2" xfId="2255" xr:uid="{32D49270-2E08-4A5F-8B7F-600ADF3E3B97}"/>
    <cellStyle name="Normal 97 2 2" xfId="4354" xr:uid="{8A51C837-0EFB-4185-892F-A57BF82457FD}"/>
    <cellStyle name="Normal 97 2 3" xfId="6518" xr:uid="{D66F82EA-683C-4266-B0AE-4E8625FA10B7}"/>
    <cellStyle name="Normal 97 3" xfId="2565" xr:uid="{630E9945-9E0D-49AD-A728-8F2F5AAD6A2E}"/>
    <cellStyle name="Normal 97 3 2" xfId="4662" xr:uid="{6C6A428E-6E8E-4796-8D0D-24207E136699}"/>
    <cellStyle name="Normal 97 3 3" xfId="6826" xr:uid="{4B141059-233C-4E55-88C7-EE174053AF7C}"/>
    <cellStyle name="Normal 97 4" xfId="2775" xr:uid="{F499A68C-2C5F-481A-88B0-10281258BA8A}"/>
    <cellStyle name="Normal 97 4 2" xfId="4868" xr:uid="{3A8B60CE-829A-4EB3-A4E6-125729C80FD5}"/>
    <cellStyle name="Normal 97 4 3" xfId="7032" xr:uid="{6F6F0AA2-4456-4B1F-95C1-6FB24BD9D5D4}"/>
    <cellStyle name="Normal 97 5" xfId="2988" xr:uid="{C164232E-4A80-48CD-9FB1-288CB2CF2F77}"/>
    <cellStyle name="Normal 97 5 2" xfId="5073" xr:uid="{33904F97-CD7C-4EA8-A65D-1571CA3B7A52}"/>
    <cellStyle name="Normal 97 5 3" xfId="7237" xr:uid="{600DECB4-D735-4317-B3B7-D2968349B117}"/>
    <cellStyle name="Normal 97 6" xfId="4046" xr:uid="{25440D7F-9715-4047-ACCE-3D3563F7DC25}"/>
    <cellStyle name="Normal 97 7" xfId="6209" xr:uid="{9D279180-D9B5-43C7-8D48-C15D334D7CCB}"/>
    <cellStyle name="Normal 98" xfId="1942" xr:uid="{CD5E6DF6-7DCA-449C-A7AE-48ADEF0EBD1E}"/>
    <cellStyle name="Normal 98 2" xfId="2256" xr:uid="{354A25E1-255A-4B30-B07F-9B0B8AD7D186}"/>
    <cellStyle name="Normal 98 2 2" xfId="4355" xr:uid="{52CA8194-373F-448D-9B6B-C7FC20CFBEFD}"/>
    <cellStyle name="Normal 98 2 3" xfId="6519" xr:uid="{BED9E562-18FA-4F0D-80CA-A2E9DB4C942A}"/>
    <cellStyle name="Normal 98 3" xfId="2566" xr:uid="{99C78777-4C3D-495C-9BE3-10181DC363B2}"/>
    <cellStyle name="Normal 98 3 2" xfId="4663" xr:uid="{8F40307F-7161-4061-8A01-D2DA13FFBEC2}"/>
    <cellStyle name="Normal 98 3 3" xfId="6827" xr:uid="{A8CCF378-C644-4263-B35D-AF9CB684925A}"/>
    <cellStyle name="Normal 98 4" xfId="2776" xr:uid="{A966C44F-43C9-4B66-9523-82947C08F67C}"/>
    <cellStyle name="Normal 98 4 2" xfId="4869" xr:uid="{F8CBE938-C4B1-4599-B5E4-E7E183C8E223}"/>
    <cellStyle name="Normal 98 4 3" xfId="7033" xr:uid="{6D09CBC2-D1AF-4208-85C8-8D3366F0C122}"/>
    <cellStyle name="Normal 98 5" xfId="2989" xr:uid="{504E3D3B-76C8-4E33-BFDA-53773AC0A264}"/>
    <cellStyle name="Normal 98 5 2" xfId="5074" xr:uid="{C07886FD-1210-4E84-9EE8-46F032533AC5}"/>
    <cellStyle name="Normal 98 5 3" xfId="7238" xr:uid="{A51030AA-75DE-4A52-AB48-53ED668CDDB1}"/>
    <cellStyle name="Normal 98 6" xfId="4047" xr:uid="{1A12CF34-04AD-4764-AD89-1AAAC6699DF3}"/>
    <cellStyle name="Normal 98 7" xfId="6210" xr:uid="{66A64BB4-9ACC-4F15-8F44-5B18082AAA4E}"/>
    <cellStyle name="Normal 99" xfId="1944" xr:uid="{DF95E683-6467-41E5-B20C-2C88AE316B41}"/>
    <cellStyle name="Normal_ERNT TFI-POD Q3-2010_HR_FINAL" xfId="7" xr:uid="{A6746CC1-E51A-4041-8DBA-E87F1B3F6BE7}"/>
    <cellStyle name="Note 2" xfId="143" xr:uid="{1DD0FBB2-C813-4966-9AC1-2A3ECDA3485E}"/>
    <cellStyle name="Note 2 2" xfId="439" xr:uid="{46A7CC68-0021-4B19-9F5E-2FD93CFE333C}"/>
    <cellStyle name="Note 2 3" xfId="559" xr:uid="{E41E4E3D-2CB4-4A3F-B57E-D010819C1E50}"/>
    <cellStyle name="Note 2 4" xfId="232" xr:uid="{16C14A1B-6938-4C97-8233-DD71372508F2}"/>
    <cellStyle name="Note 3" xfId="486" xr:uid="{EEC99F59-071C-4EE8-A13D-0288CA28478D}"/>
    <cellStyle name="Note 4" xfId="3012" xr:uid="{3E1A18B0-EBFD-4744-A44C-B27E70447916}"/>
    <cellStyle name="Note 5" xfId="187" xr:uid="{548DFF0D-D9A7-4013-8154-87B4F0B9DCE0}"/>
    <cellStyle name="Note 6" xfId="51" xr:uid="{AB5D9BB5-D6ED-4AA6-81A1-141BC1C3DA85}"/>
    <cellStyle name="Obično_Knjiga2" xfId="233" xr:uid="{8B40C78C-E9BA-499C-89CE-6F5C9EEB4F75}"/>
    <cellStyle name="Output 2" xfId="144" xr:uid="{C39947B4-F952-4866-8FF9-1455520BD7BF}"/>
    <cellStyle name="Output 2 2" xfId="440" xr:uid="{98E20262-2164-4268-98FF-BAE89A61A9A5}"/>
    <cellStyle name="Output 2 3" xfId="234" xr:uid="{3260D58D-6F46-459C-B456-8B44948A81A8}"/>
    <cellStyle name="Output 3" xfId="487" xr:uid="{0473D4E6-9D6A-4DED-AE9B-BF18580D8CBF}"/>
    <cellStyle name="Output 4" xfId="3013" xr:uid="{15352968-BC52-4157-95D4-1C53D6DFF94C}"/>
    <cellStyle name="Output 5" xfId="188" xr:uid="{A07E5BE8-F5E8-4729-BED1-7C61B99F6514}"/>
    <cellStyle name="Output 6" xfId="52" xr:uid="{3C2633F3-9E04-4932-84BC-55B9B9C8C4B1}"/>
    <cellStyle name="Percent [2]" xfId="236" xr:uid="{6CD30BCF-4AAE-4733-88A8-E7F2E59CBFAF}"/>
    <cellStyle name="Percent [2] 2" xfId="560" xr:uid="{41714190-7303-4662-9E49-DB85F3822C52}"/>
    <cellStyle name="Percent 10" xfId="386" xr:uid="{C25C3F1B-DFF4-409D-B10D-D9243D59B89C}"/>
    <cellStyle name="Percent 11" xfId="389" xr:uid="{8BC79B16-E988-4114-B74B-1E5C33A8D572}"/>
    <cellStyle name="Percent 12" xfId="399" xr:uid="{F656B167-A3B2-4BDD-B4F9-668832313563}"/>
    <cellStyle name="Percent 13" xfId="412" xr:uid="{EDF67FD5-E146-413B-8712-6AE8933D6549}"/>
    <cellStyle name="Percent 14" xfId="415" xr:uid="{8603176C-DE2A-4CE7-9AAC-C525222504F7}"/>
    <cellStyle name="Percent 15" xfId="404" xr:uid="{C0714615-40FF-4E34-B3C6-CCAE8D4F26DC}"/>
    <cellStyle name="Percent 16" xfId="418" xr:uid="{3B5DD83A-EC1E-4B72-867A-CEDBF362E1D3}"/>
    <cellStyle name="Percent 17" xfId="417" xr:uid="{737155DA-7B51-45B0-AC8C-62BB533C1005}"/>
    <cellStyle name="Percent 18" xfId="474" xr:uid="{5AF568E5-B978-40CB-A300-57542D63F210}"/>
    <cellStyle name="Percent 19" xfId="471" xr:uid="{F9C4D783-89A0-4FC2-A6EE-C2A20218B06D}"/>
    <cellStyle name="Percent 2" xfId="53" xr:uid="{677DF0DE-749C-408C-86DA-44452D94AE2C}"/>
    <cellStyle name="Percent 2 2" xfId="235" xr:uid="{25FDD3A9-D17E-40A3-86B3-354767AAAEE6}"/>
    <cellStyle name="Percent 2 3" xfId="549" xr:uid="{C74DA091-38FE-4E12-BEB7-75DA094A584B}"/>
    <cellStyle name="Percent 2 4" xfId="192" xr:uid="{4D1210ED-BC0D-48FF-BFC6-F27C91F453BE}"/>
    <cellStyle name="Percent 2 5" xfId="7429" xr:uid="{C440FCFA-2811-4A20-A5E5-F7E8A267C67C}"/>
    <cellStyle name="Percent 20" xfId="454" xr:uid="{1D5B50E3-3BC9-4097-9F1C-AA2D03401986}"/>
    <cellStyle name="Percent 21" xfId="536" xr:uid="{44CBA46E-2716-451B-AA3D-C5489D956270}"/>
    <cellStyle name="Percent 22" xfId="467" xr:uid="{FB3BBFA7-421E-4A56-8754-5379AFB5CF13}"/>
    <cellStyle name="Percent 23" xfId="535" xr:uid="{5F9D3411-47CD-4DFD-A348-53ECC1CD8C0E}"/>
    <cellStyle name="Percent 24" xfId="647" xr:uid="{99F623E5-44CC-44BF-9222-F65F0099BA2A}"/>
    <cellStyle name="Percent 25" xfId="633" xr:uid="{F8B84443-488A-49C8-BB54-9C22375B3AA7}"/>
    <cellStyle name="Percent 26" xfId="458" xr:uid="{96D07B98-B71F-43AD-A9B6-B2C8A0D94C0A}"/>
    <cellStyle name="Percent 27" xfId="461" xr:uid="{3AF91CBB-6503-4B51-91F7-797E7FF7628D}"/>
    <cellStyle name="Percent 28" xfId="649" xr:uid="{EE95950C-FA5B-4ADC-BB0A-EC7E15E9AAB0}"/>
    <cellStyle name="Percent 29" xfId="463" xr:uid="{18158BC6-4C8E-4E28-A945-6F5B6FF8E6D2}"/>
    <cellStyle name="Percent 3" xfId="160" xr:uid="{02EB416F-0B5B-42F3-B463-C218F539AD91}"/>
    <cellStyle name="Percent 3 2" xfId="581" xr:uid="{8BE20361-D9BE-45B7-A8E8-4D1E1CC5EF53}"/>
    <cellStyle name="Percent 3 3" xfId="315" xr:uid="{DE8A20C9-31A6-453B-AD09-E7294D953F03}"/>
    <cellStyle name="Percent 30" xfId="669" xr:uid="{DBD4B260-BD74-49F6-AD8E-0697AF453461}"/>
    <cellStyle name="Percent 31" xfId="682" xr:uid="{1F178F36-47EA-4362-9A43-1FB1BFFD77BC}"/>
    <cellStyle name="Percent 32" xfId="722" xr:uid="{272F95EA-E7ED-46EC-93F2-B2A51DFC19C1}"/>
    <cellStyle name="Percent 33" xfId="802" xr:uid="{4ECC296D-A572-4767-88B1-F0B5D50FD7E3}"/>
    <cellStyle name="Percent 34" xfId="1125" xr:uid="{FB227E4F-ADC7-4DD8-AEB4-6FC018FDA0DD}"/>
    <cellStyle name="Percent 35" xfId="1186" xr:uid="{347BAA27-D5B7-4845-8A41-A6A3F3AA345E}"/>
    <cellStyle name="Percent 36" xfId="1135" xr:uid="{DCA85AB1-4C64-47AE-AC79-41025CC7C8C8}"/>
    <cellStyle name="Percent 37" xfId="1121" xr:uid="{1197C4E9-2795-4ECC-8839-D4489A672BF3}"/>
    <cellStyle name="Percent 38" xfId="1122" xr:uid="{F8787926-0715-4D1A-BAB9-763B1D79A992}"/>
    <cellStyle name="Percent 39" xfId="1434" xr:uid="{2C09D4FB-1382-4404-95CE-82F58A6C13AB}"/>
    <cellStyle name="Percent 4" xfId="378" xr:uid="{DB358D78-3C9F-4AF0-982C-1389586BA241}"/>
    <cellStyle name="Percent 40" xfId="1499" xr:uid="{8EDAAA21-1750-46B9-A868-E9BFD10A997A}"/>
    <cellStyle name="Percent 41" xfId="1954" xr:uid="{2E413C6E-3334-41BA-BBC7-DD07FEA7C91D}"/>
    <cellStyle name="Percent 42" xfId="1951" xr:uid="{FB4930A3-5E92-4919-8D3C-7D1EA4E46BC1}"/>
    <cellStyle name="Percent 43" xfId="2264" xr:uid="{5E86DEBE-A1C4-4CBF-8DFE-69060476FCB1}"/>
    <cellStyle name="Percent 44" xfId="2574" xr:uid="{E8FFA396-4AFC-41CD-9D17-A8591A95DB50}"/>
    <cellStyle name="Percent 45" xfId="2571" xr:uid="{85EE9A88-7ED8-4BC1-8D0C-F28E676510D0}"/>
    <cellStyle name="Percent 46" xfId="2785" xr:uid="{89DECA8C-7787-42E8-8234-7F298550B9BC}"/>
    <cellStyle name="Percent 47" xfId="2780" xr:uid="{325A3136-8FC9-4939-9B29-1D555ED75C44}"/>
    <cellStyle name="Percent 48" xfId="2821" xr:uid="{70E0F3A4-EC9A-4343-BB15-262CD1208D75}"/>
    <cellStyle name="Percent 49" xfId="2782" xr:uid="{C53FB089-2D5F-4C16-85BD-E3EA6D3845E0}"/>
    <cellStyle name="Percent 5" xfId="373" xr:uid="{98C5B451-94EE-4FC9-B8C0-BCA59A318939}"/>
    <cellStyle name="Percent 50" xfId="2992" xr:uid="{6B3D08F6-35D2-4318-A5C3-725C0C067F88}"/>
    <cellStyle name="Percent 51" xfId="5169" xr:uid="{39BCD7C6-74AB-47B9-810D-DFD1D18B9568}"/>
    <cellStyle name="Percent 52" xfId="7483" xr:uid="{437D9FF9-8645-4A8F-8A5F-9CC182A84884}"/>
    <cellStyle name="Percent 53" xfId="7347" xr:uid="{99B1C344-112A-484A-B40F-E236721C4CAB}"/>
    <cellStyle name="Percent 54" xfId="7386" xr:uid="{77D78840-42FB-49B0-846F-507BB0568101}"/>
    <cellStyle name="Percent 55" xfId="7355" xr:uid="{CE697C10-2F3D-4453-80B6-D663FB427F5B}"/>
    <cellStyle name="Percent 6" xfId="377" xr:uid="{6040C5C3-16DD-43AC-AE19-1D718C4B54E9}"/>
    <cellStyle name="Percent 7" xfId="374" xr:uid="{1CE09CCA-F13D-4614-830F-36DA470A5345}"/>
    <cellStyle name="Percent 8" xfId="376" xr:uid="{25066A5C-0602-4916-8128-F111446F8892}"/>
    <cellStyle name="Percent 9" xfId="375" xr:uid="{19BD7B77-5672-4D3C-9407-B5CB475AE990}"/>
    <cellStyle name="SAPBEXaggData" xfId="54" xr:uid="{8D7BEE7A-438E-4294-B6AC-263C2C71B069}"/>
    <cellStyle name="SAPBEXaggData 2" xfId="55" xr:uid="{CADAC7F1-D941-479D-957D-E3D6F91FE8D3}"/>
    <cellStyle name="SAPBEXaggData 2 2" xfId="7392" xr:uid="{D4B7703F-6FC8-4C42-9CBA-1F15DDDF6F52}"/>
    <cellStyle name="SAPBEXaggData 3" xfId="319" xr:uid="{0ADB5FB7-44EB-4908-967B-992546F7203C}"/>
    <cellStyle name="SAPBEXaggData 4" xfId="237" xr:uid="{F21EEFC4-1D34-41F5-940B-10F3AB050A4B}"/>
    <cellStyle name="SAPBEXaggData_BS GFI9 1306A PA2" xfId="238" xr:uid="{68B8CF2F-4200-4AD3-B520-B5B992B759C7}"/>
    <cellStyle name="SAPBEXaggDataEmph" xfId="56" xr:uid="{3CDFC8EB-1D15-4A60-9945-8C51057CE4CD}"/>
    <cellStyle name="SAPBEXaggDataEmph 2" xfId="240" xr:uid="{887324E3-E913-4F65-93F5-60DBED4DA5F1}"/>
    <cellStyle name="SAPBEXaggDataEmph 2 2" xfId="7464" xr:uid="{AFE28F88-FEB0-4789-85A0-4CFCA5F2F782}"/>
    <cellStyle name="SAPBEXaggDataEmph 3" xfId="239" xr:uid="{63FD9A83-DF27-4B7C-B9DB-0E17021F2C27}"/>
    <cellStyle name="SAPBEXaggDataEmph_MRIS 1308A" xfId="241" xr:uid="{92EE1EF1-A83D-4B26-A5C2-AE3B7B315796}"/>
    <cellStyle name="SAPBEXaggItem" xfId="57" xr:uid="{0A91D7FC-245C-47F8-97E6-EA8CE67283F6}"/>
    <cellStyle name="SAPBEXaggItem 2" xfId="58" xr:uid="{CF9468E7-872C-4E0A-A5C2-4295AA7B5BF0}"/>
    <cellStyle name="SAPBEXaggItem 2 2" xfId="7342" xr:uid="{FC6B3588-8FE8-42B4-A5B5-57667A560150}"/>
    <cellStyle name="SAPBEXaggItem 3" xfId="320" xr:uid="{F667804A-51BC-4153-800F-7ACEABB0884E}"/>
    <cellStyle name="SAPBEXaggItem 4" xfId="242" xr:uid="{2076663E-E4D6-4111-893B-097DB66F7C21}"/>
    <cellStyle name="SAPBEXaggItem_BS GFI9 1306A PA2" xfId="243" xr:uid="{D85CEE4F-E25E-412C-8F71-0A761B8D7FC8}"/>
    <cellStyle name="SAPBEXaggItemX" xfId="59" xr:uid="{ADDBF126-EC4D-434A-9545-9B69A7621B0B}"/>
    <cellStyle name="SAPBEXaggItemX 2" xfId="244" xr:uid="{B709DCF7-A9BD-473E-A53E-B1C0489DF919}"/>
    <cellStyle name="SAPBEXaggItemX 2 2" xfId="488" xr:uid="{85234BA1-F801-4172-9CF2-A854A13C109D}"/>
    <cellStyle name="SAPBEXaggItemX 2 3" xfId="562" xr:uid="{F692FA6C-082E-40D0-9DC4-85CF9CD64368}"/>
    <cellStyle name="SAPBEXchaText" xfId="60" xr:uid="{A62F5133-053E-428A-9A7A-9325B8C045E7}"/>
    <cellStyle name="SAPBEXchaText 2" xfId="61" xr:uid="{EA1EE2CF-C709-4739-8E1D-C283DAED56DD}"/>
    <cellStyle name="SAPBEXchaText 2 2" xfId="7469" xr:uid="{24FC3D4A-3DFF-4201-81B7-B2CBB29C9973}"/>
    <cellStyle name="SAPBEXchaText 3" xfId="321" xr:uid="{82DCE765-5708-46BD-B6EC-9DA24B63D62E}"/>
    <cellStyle name="SAPBEXchaText 4" xfId="245" xr:uid="{D983D556-6C5C-4713-A65D-BEB5DA20AE70}"/>
    <cellStyle name="SAPBEXchaText_B4 Segment report" xfId="62" xr:uid="{64A6E855-4727-4A1F-A5BA-D896507F614D}"/>
    <cellStyle name="SAPBEXexcBad7" xfId="63" xr:uid="{BA0FED4A-9ADD-4BE8-AF6D-F945E3277D7F}"/>
    <cellStyle name="SAPBEXexcBad7 2" xfId="64" xr:uid="{1A445F4C-2F3E-4C44-BFD5-2CBDB1DFA9CD}"/>
    <cellStyle name="SAPBEXexcBad7 2 2" xfId="7444" xr:uid="{E1C11737-6C71-4525-8DE1-2F1B67D98C64}"/>
    <cellStyle name="SAPBEXexcBad7 3" xfId="322" xr:uid="{80AD3829-F7E6-442B-8B7C-936CB55D704D}"/>
    <cellStyle name="SAPBEXexcBad7 4" xfId="246" xr:uid="{3E48466F-2941-4DF3-ABDD-228C7FBD1AE8}"/>
    <cellStyle name="SAPBEXexcBad7_BS GFI9 1306A PA2" xfId="247" xr:uid="{EEB16558-D90A-45FE-B909-81D4ABCCBF75}"/>
    <cellStyle name="SAPBEXexcBad8" xfId="65" xr:uid="{86A8809A-A5B7-4B0C-BC59-DD78F467110E}"/>
    <cellStyle name="SAPBEXexcBad8 2" xfId="66" xr:uid="{595DED50-E17D-4104-A7BE-1E295A1E9A51}"/>
    <cellStyle name="SAPBEXexcBad8 2 2" xfId="7320" xr:uid="{5FC73634-0647-4F54-B1BA-67B8879AD5C9}"/>
    <cellStyle name="SAPBEXexcBad8 3" xfId="323" xr:uid="{1E375A28-4E9A-4AE9-A724-1AF5D7C2476C}"/>
    <cellStyle name="SAPBEXexcBad8 4" xfId="248" xr:uid="{2EA63373-E02F-45C9-B25B-C814FE1DE28D}"/>
    <cellStyle name="SAPBEXexcBad8_BS GFI9 1306A PA2" xfId="249" xr:uid="{A69FCD37-37D9-4379-8D94-EB55E66615F2}"/>
    <cellStyle name="SAPBEXexcBad9" xfId="67" xr:uid="{B8C1C396-DD82-41DC-866C-EA02595A468B}"/>
    <cellStyle name="SAPBEXexcBad9 2" xfId="68" xr:uid="{B9B4D54B-C871-4C0C-B268-2E10E592423F}"/>
    <cellStyle name="SAPBEXexcBad9 2 2" xfId="7438" xr:uid="{A978F7DC-3998-41C3-94A8-FE36FE876C79}"/>
    <cellStyle name="SAPBEXexcBad9 3" xfId="324" xr:uid="{AA426E83-452F-4A97-B33B-F3B1A3C5CB35}"/>
    <cellStyle name="SAPBEXexcBad9 4" xfId="250" xr:uid="{694ABA36-7972-4AC0-9948-A91FAA83F8B0}"/>
    <cellStyle name="SAPBEXexcBad9_BS GFI9 1306A PA2" xfId="251" xr:uid="{B9B7C542-AF16-44BD-9307-448F942C3C1F}"/>
    <cellStyle name="SAPBEXexcCritical4" xfId="69" xr:uid="{60801AE3-0974-488B-B183-886EA6158789}"/>
    <cellStyle name="SAPBEXexcCritical4 2" xfId="70" xr:uid="{D0861DFE-ACCE-444B-B5AD-6A5500036C51}"/>
    <cellStyle name="SAPBEXexcCritical4 2 2" xfId="7449" xr:uid="{0CFEA6B1-F605-4980-A4AC-FD2916F5E082}"/>
    <cellStyle name="SAPBEXexcCritical4 3" xfId="325" xr:uid="{005E1715-3EC7-4D49-80A7-029453D7D6CF}"/>
    <cellStyle name="SAPBEXexcCritical4 4" xfId="252" xr:uid="{3553BE74-DEFC-4416-8F32-F5A774BB7E43}"/>
    <cellStyle name="SAPBEXexcCritical4_BS GFI9 1306A PA2" xfId="253" xr:uid="{6003E24F-F7BE-4EFF-B934-3671E8F1C2B4}"/>
    <cellStyle name="SAPBEXexcCritical5" xfId="71" xr:uid="{3854C156-558D-4CB6-ACE3-1D326842131C}"/>
    <cellStyle name="SAPBEXexcCritical5 2" xfId="72" xr:uid="{E08E6023-0469-4B0D-9765-469B809797CF}"/>
    <cellStyle name="SAPBEXexcCritical5 2 2" xfId="7475" xr:uid="{7CB60531-605E-453C-87BB-3E9D26920535}"/>
    <cellStyle name="SAPBEXexcCritical5 3" xfId="326" xr:uid="{E18A937E-1C7D-4182-91A4-55FE80386F74}"/>
    <cellStyle name="SAPBEXexcCritical5 4" xfId="254" xr:uid="{1EE0AF22-08B7-4BAB-BF8C-60ABD2C1C9CF}"/>
    <cellStyle name="SAPBEXexcCritical5_BS GFI9 1306A PA2" xfId="255" xr:uid="{E21457EA-59C1-46F0-90D7-1D592988655D}"/>
    <cellStyle name="SAPBEXexcCritical6" xfId="73" xr:uid="{88E58735-C265-43C7-9964-4A7FC41990F2}"/>
    <cellStyle name="SAPBEXexcCritical6 2" xfId="74" xr:uid="{39D38BBF-CD81-46BF-AC4E-811C449B5D38}"/>
    <cellStyle name="SAPBEXexcCritical6 2 2" xfId="7404" xr:uid="{1D9B67CB-F23A-44AB-A6E2-B69BA399E1EE}"/>
    <cellStyle name="SAPBEXexcCritical6 3" xfId="327" xr:uid="{DB5DAFF6-D278-42B2-8628-5F6069974485}"/>
    <cellStyle name="SAPBEXexcCritical6 4" xfId="256" xr:uid="{E8E95E5A-E5E9-4458-B89D-D4A770CC5FEA}"/>
    <cellStyle name="SAPBEXexcCritical6_BS GFI9 1306A PA2" xfId="257" xr:uid="{9EF4F2A2-E07D-4691-86F2-288FAFFD82BD}"/>
    <cellStyle name="SAPBEXexcGood1" xfId="75" xr:uid="{DD53D2D6-59B7-45B5-9F36-65DAC9F0FCB6}"/>
    <cellStyle name="SAPBEXexcGood1 2" xfId="76" xr:uid="{1FB31DEC-E8A2-44DB-B8CC-A5C1656F2AFC}"/>
    <cellStyle name="SAPBEXexcGood1 2 2" xfId="7371" xr:uid="{C02EB393-90FF-4A94-B645-6A16776B3A07}"/>
    <cellStyle name="SAPBEXexcGood1 3" xfId="328" xr:uid="{34DCB0F9-E3A0-4229-8611-0E05764F792E}"/>
    <cellStyle name="SAPBEXexcGood1 4" xfId="258" xr:uid="{319BA36C-0BCB-4026-87B5-CA4F72760695}"/>
    <cellStyle name="SAPBEXexcGood1_BS GFI9 1306A PA2" xfId="259" xr:uid="{B813D827-410A-427F-B530-C1046F55CC01}"/>
    <cellStyle name="SAPBEXexcGood2" xfId="77" xr:uid="{BA548E07-604A-4963-A3E9-4B5B474D2FEE}"/>
    <cellStyle name="SAPBEXexcGood2 2" xfId="78" xr:uid="{AC81005D-7179-4794-9C40-0DA6111AD1D4}"/>
    <cellStyle name="SAPBEXexcGood2 2 2" xfId="7425" xr:uid="{EC80455B-9062-496E-95F2-7751E36C5E9B}"/>
    <cellStyle name="SAPBEXexcGood2 3" xfId="329" xr:uid="{4106BC0D-6681-4B43-9ADE-8E310EC42448}"/>
    <cellStyle name="SAPBEXexcGood2 4" xfId="260" xr:uid="{29578063-5B31-4A1C-A9D4-A2190A13C62E}"/>
    <cellStyle name="SAPBEXexcGood2_BS GFI9 1306A PA2" xfId="261" xr:uid="{6DE2DFEC-5D8D-4FCF-AEA7-B4C5439A4F3C}"/>
    <cellStyle name="SAPBEXexcGood3" xfId="79" xr:uid="{7F712EB7-7674-4BB3-9790-5F90146820D0}"/>
    <cellStyle name="SAPBEXexcGood3 2" xfId="80" xr:uid="{446DA78A-B854-4CA5-B66F-72CF90B35F3C}"/>
    <cellStyle name="SAPBEXexcGood3 2 2" xfId="7360" xr:uid="{9CF40CC6-2B52-4F18-BF10-DB1968EB72AB}"/>
    <cellStyle name="SAPBEXexcGood3 3" xfId="330" xr:uid="{0DDA7D34-22EF-4816-B3B1-BC051BE16F82}"/>
    <cellStyle name="SAPBEXexcGood3 4" xfId="262" xr:uid="{3FFC855B-E87B-46F6-A7FC-9AE10D6B3CE9}"/>
    <cellStyle name="SAPBEXexcGood3_BS GFI9 1306A PA2" xfId="263" xr:uid="{2054569A-12EF-47D3-B0C7-BBE1EC84944B}"/>
    <cellStyle name="SAPBEXfilterDrill" xfId="81" xr:uid="{7B552CEA-0105-4AE6-A1A2-3392B4EFACD0}"/>
    <cellStyle name="SAPBEXfilterDrill 2" xfId="82" xr:uid="{E9DF812C-B335-4E33-BCCE-92662BD96A39}"/>
    <cellStyle name="SAPBEXfilterDrill 2 2" xfId="7398" xr:uid="{2C836EF4-F16F-4B1E-B879-4A472531F159}"/>
    <cellStyle name="SAPBEXfilterDrill 3" xfId="331" xr:uid="{D87E245E-C8FE-4B55-ACD7-38564F067809}"/>
    <cellStyle name="SAPBEXfilterDrill 4" xfId="264" xr:uid="{6A87288C-FD93-4B04-83A1-F54C6C2A5077}"/>
    <cellStyle name="SAPBEXfilterDrill_BS GFI9 1306A PA2" xfId="265" xr:uid="{A544ACDA-526E-49CF-A493-F54685AAF374}"/>
    <cellStyle name="SAPBEXfilterItem" xfId="83" xr:uid="{73B3A8F9-DB90-48D9-86E6-AADEA1E91380}"/>
    <cellStyle name="SAPBEXfilterItem 2" xfId="267" xr:uid="{3DC2F933-1B9C-473A-8F9D-A121EB04E78C}"/>
    <cellStyle name="SAPBEXfilterItem 2 2" xfId="7442" xr:uid="{9AA05A0C-BCFC-4B84-B007-9B973287B6C8}"/>
    <cellStyle name="SAPBEXfilterItem 3" xfId="198" xr:uid="{DD086D24-F13D-41DB-8AE7-F49720003A8E}"/>
    <cellStyle name="SAPBEXfilterItem 4" xfId="266" xr:uid="{AAAF3CFD-7179-4CA9-A235-A683FC66A53D}"/>
    <cellStyle name="SAPBEXfilterItem_GFI9 Konsolidiran 1308A" xfId="268" xr:uid="{5F28E9B9-FBC4-4574-B24D-DC30EC7A499C}"/>
    <cellStyle name="SAPBEXfilterText" xfId="84" xr:uid="{94810CB9-ABA1-4252-811E-64617E9A342E}"/>
    <cellStyle name="SAPBEXfilterText 2" xfId="269" xr:uid="{2B46394A-EF6A-4574-8F4E-38A6D4F24B75}"/>
    <cellStyle name="SAPBEXfilterText 2 2" xfId="489" xr:uid="{B2EC5866-3ED0-4796-BCE0-20D779797A12}"/>
    <cellStyle name="SAPBEXfilterText 2 3" xfId="563" xr:uid="{C7BC889C-209E-42D9-877F-FA7775CCD81D}"/>
    <cellStyle name="SAPBEXformats" xfId="85" xr:uid="{94C54CF5-FB2A-424A-9A94-1EB08A72A98E}"/>
    <cellStyle name="SAPBEXformats 2" xfId="86" xr:uid="{08643C7D-CF08-4FF5-951A-890061630FE7}"/>
    <cellStyle name="SAPBEXformats 2 2" xfId="7491" xr:uid="{CE872BA3-F99F-40C8-8925-C048C95F46AE}"/>
    <cellStyle name="SAPBEXformats 3" xfId="332" xr:uid="{77862195-AA9F-478D-8543-F980D2D75B15}"/>
    <cellStyle name="SAPBEXformats 4" xfId="270" xr:uid="{734C983C-94A2-4DB5-A24C-D8D55647F302}"/>
    <cellStyle name="SAPBEXformats_BS GFI9 1306A PA2" xfId="271" xr:uid="{B8024225-DC70-40CF-B33F-0B76273F490D}"/>
    <cellStyle name="SAPBEXheaderItem" xfId="87" xr:uid="{6B0511A1-E9B7-4DCA-9776-540042FF58C8}"/>
    <cellStyle name="SAPBEXheaderItem 2" xfId="88" xr:uid="{F9DCF9E7-1931-4F4E-AC14-E368D91ED515}"/>
    <cellStyle name="SAPBEXheaderItem 2 2" xfId="7420" xr:uid="{7FB2CBCE-D7F7-47C0-B9EF-EBB5FC486BF6}"/>
    <cellStyle name="SAPBEXheaderItem 3" xfId="333" xr:uid="{B000A422-7AAF-452F-8579-FC61BC17718F}"/>
    <cellStyle name="SAPBEXheaderItem 4" xfId="272" xr:uid="{F20DDCBB-6E46-4E11-957D-1816DE208DC8}"/>
    <cellStyle name="SAPBEXheaderItem_BS GFI9 1306A PA2" xfId="273" xr:uid="{4B92ED7D-38BB-4689-9D00-25A47C9F8E49}"/>
    <cellStyle name="SAPBEXheaderText" xfId="89" xr:uid="{7AAECEDA-77CF-4A79-A09C-856222B7E12A}"/>
    <cellStyle name="SAPBEXheaderText 2" xfId="90" xr:uid="{98D3BD5B-A75A-4E0B-9FA4-CE74E9A2EEC9}"/>
    <cellStyle name="SAPBEXheaderText 2 2" xfId="7495" xr:uid="{C12958EC-F013-4638-A0E8-2E2A300AC685}"/>
    <cellStyle name="SAPBEXheaderText 3" xfId="334" xr:uid="{1B653C0C-0DCD-406E-AFA3-B43A07CA026F}"/>
    <cellStyle name="SAPBEXheaderText 4" xfId="274" xr:uid="{10E72105-C46A-4AAA-889B-6DD5024773D0}"/>
    <cellStyle name="SAPBEXheaderText_BS GFI9 1306A PA2" xfId="275" xr:uid="{04B70C61-056B-4003-A52E-1E8EC504F07F}"/>
    <cellStyle name="SAPBEXHLevel0" xfId="91" xr:uid="{18C753B3-AFE1-4771-B5E4-93D2B546EB13}"/>
    <cellStyle name="SAPBEXHLevel0 2" xfId="92" xr:uid="{32045651-4D0D-4815-8CAA-1C797492F80A}"/>
    <cellStyle name="SAPBEXHLevel0 2 2" xfId="7351" xr:uid="{8B96D350-FBF6-4A6A-AF0F-6ECE59825922}"/>
    <cellStyle name="SAPBEXHLevel0 3" xfId="335" xr:uid="{A3617C78-D71E-4BE7-A23C-9864D17515AC}"/>
    <cellStyle name="SAPBEXHLevel0 4" xfId="276" xr:uid="{2AFA0B07-A7FA-4DAE-9888-66766DD45EFA}"/>
    <cellStyle name="SAPBEXHLevel0_BS GFI9 1306A PA2" xfId="277" xr:uid="{4E488F19-A6B9-4E19-A874-37A84DE8B4E8}"/>
    <cellStyle name="SAPBEXHLevel0X" xfId="93" xr:uid="{533CC2AD-F633-490E-A5F5-115A1F504B65}"/>
    <cellStyle name="SAPBEXHLevel0X 2" xfId="278" xr:uid="{25A21F63-405A-4932-8499-2E1854840331}"/>
    <cellStyle name="SAPBEXHLevel0X 2 2" xfId="490" xr:uid="{1942B182-B458-4362-AFB2-7475CE6B075E}"/>
    <cellStyle name="SAPBEXHLevel0X 2 3" xfId="564" xr:uid="{0B05AAC9-70BB-4A55-97A7-4ABC7CAE6E14}"/>
    <cellStyle name="SAPBEXHLevel1" xfId="94" xr:uid="{714FD17A-BE18-4733-8983-A85B4E3A7A2B}"/>
    <cellStyle name="SAPBEXHLevel1 2" xfId="95" xr:uid="{AFFFD352-A6E2-4B9C-A67F-CADC654F6A73}"/>
    <cellStyle name="SAPBEXHLevel1 2 2" xfId="7368" xr:uid="{1BF793FD-DA04-46DE-953C-D51DEA4030C0}"/>
    <cellStyle name="SAPBEXHLevel1 3" xfId="336" xr:uid="{28C838D4-441E-49AA-8176-CC08F9EBA804}"/>
    <cellStyle name="SAPBEXHLevel1 4" xfId="279" xr:uid="{991C4CCE-A9E9-41D7-9E24-8878E76079AF}"/>
    <cellStyle name="SAPBEXHLevel1_BS GFI9 1306A PA2" xfId="280" xr:uid="{76992D19-8EC8-4373-8007-0E928A5934F2}"/>
    <cellStyle name="SAPBEXHLevel1X" xfId="96" xr:uid="{6ADC8B81-3628-48BB-9A31-6EBDE9AC9A07}"/>
    <cellStyle name="SAPBEXHLevel1X 2" xfId="281" xr:uid="{4CA2DC73-9E49-45B0-926B-D8C2A84E46F8}"/>
    <cellStyle name="SAPBEXHLevel1X 2 2" xfId="491" xr:uid="{3E3F7FC9-346D-4D58-88A2-F1B0551E0749}"/>
    <cellStyle name="SAPBEXHLevel1X 2 3" xfId="565" xr:uid="{150469B2-B99F-4648-AF38-E502A771ED39}"/>
    <cellStyle name="SAPBEXHLevel2" xfId="97" xr:uid="{505EA2B6-03E1-4831-9D82-59F0D30C2BB0}"/>
    <cellStyle name="SAPBEXHLevel2 2" xfId="98" xr:uid="{3862093C-F1B6-42A6-918F-5A113D78C533}"/>
    <cellStyle name="SAPBEXHLevel2 2 2" xfId="7406" xr:uid="{F4050148-2BE4-4A1E-AE70-AB60A538FE4B}"/>
    <cellStyle name="SAPBEXHLevel2 3" xfId="337" xr:uid="{6E2D41D3-B0FF-47F4-9C2A-277C3C5327F3}"/>
    <cellStyle name="SAPBEXHLevel2 4" xfId="282" xr:uid="{802AD6C2-05FC-46FB-A8B3-2B88CF0204D2}"/>
    <cellStyle name="SAPBEXHLevel2_BS GFI9 1306A PA2" xfId="283" xr:uid="{19EF3DD0-1624-4C7D-A12C-1FC4BB3FB1FE}"/>
    <cellStyle name="SAPBEXHLevel2X" xfId="99" xr:uid="{5AB2AF39-BCA0-4052-8663-1DC9365C1BAC}"/>
    <cellStyle name="SAPBEXHLevel2X 2" xfId="284" xr:uid="{61BFA853-CBE7-40DD-89C2-AF2DFD66BCC6}"/>
    <cellStyle name="SAPBEXHLevel2X 2 2" xfId="492" xr:uid="{DABEB561-2A21-4940-B106-FFA9BC8A5906}"/>
    <cellStyle name="SAPBEXHLevel2X 2 3" xfId="566" xr:uid="{B200EAF0-CF95-4221-8086-00B4554CEA00}"/>
    <cellStyle name="SAPBEXHLevel3" xfId="100" xr:uid="{264AF06B-5B2F-43B5-9476-3E33006631E9}"/>
    <cellStyle name="SAPBEXHLevel3 2" xfId="101" xr:uid="{14A8FF60-47FB-48EF-940D-7291E63BC909}"/>
    <cellStyle name="SAPBEXHLevel3 2 2" xfId="7395" xr:uid="{46997591-B0A6-4DEB-870E-5290E048CE49}"/>
    <cellStyle name="SAPBEXHLevel3 3" xfId="338" xr:uid="{AD4EC4C7-9CBC-443C-B38E-3B86F3383ADD}"/>
    <cellStyle name="SAPBEXHLevel3 4" xfId="285" xr:uid="{F14B9155-ED85-405D-8D85-B42E499B3E9E}"/>
    <cellStyle name="SAPBEXHLevel3_BS GFI9 1306A PA2" xfId="286" xr:uid="{FCEAA179-A353-4A80-894C-79E47B15778D}"/>
    <cellStyle name="SAPBEXHLevel3X" xfId="102" xr:uid="{2CD1A831-209D-46BA-A1B1-3ADA278DFFE4}"/>
    <cellStyle name="SAPBEXHLevel3X 2" xfId="287" xr:uid="{1EC43728-FEF3-4DAA-A388-50206F94DDA0}"/>
    <cellStyle name="SAPBEXHLevel3X 2 2" xfId="493" xr:uid="{EBAD9D92-0C3B-4F31-B286-D7099C35286F}"/>
    <cellStyle name="SAPBEXHLevel3X 2 3" xfId="567" xr:uid="{CDE0387A-CC26-412F-BF25-3B00806A58C4}"/>
    <cellStyle name="SAPBEXinputData" xfId="103" xr:uid="{D38D7C5D-871D-4740-B1DD-758A443364AE}"/>
    <cellStyle name="SAPBEXinputData 2" xfId="288" xr:uid="{F608614A-3BD2-4D20-952C-8A2143A75E5C}"/>
    <cellStyle name="SAPBEXinputData 2 2" xfId="494" xr:uid="{D79C1C7B-D7D6-4F04-A24E-6988DDDEAB54}"/>
    <cellStyle name="SAPBEXinputData 2 3" xfId="568" xr:uid="{94BAD8AE-02CB-4597-BA75-0C0A43F33F61}"/>
    <cellStyle name="SAPBEXItemHeader" xfId="104" xr:uid="{FE947568-A8AE-4EA3-8A6F-4713E2694B85}"/>
    <cellStyle name="SAPBEXresData" xfId="105" xr:uid="{B126854E-EC0F-439D-89EF-D4A52FED7F63}"/>
    <cellStyle name="SAPBEXresData 2" xfId="289" xr:uid="{5936D6FF-757D-45D4-B1B8-3738BA63BC69}"/>
    <cellStyle name="SAPBEXresData 2 2" xfId="495" xr:uid="{B589C887-8CFB-4F4B-9566-D5A6A15264F4}"/>
    <cellStyle name="SAPBEXresData 2 3" xfId="569" xr:uid="{0E3B011B-960B-421B-BD3E-B92A7F504B9D}"/>
    <cellStyle name="SAPBEXresDataEmph" xfId="106" xr:uid="{26630F48-6761-4991-90F0-F272018BA4EC}"/>
    <cellStyle name="SAPBEXresDataEmph 2" xfId="290" xr:uid="{03C4BDAE-2553-4D85-B63A-391C3B0FBCA9}"/>
    <cellStyle name="SAPBEXresDataEmph 2 2" xfId="496" xr:uid="{564FCC63-8022-4614-B089-D843ADFABC72}"/>
    <cellStyle name="SAPBEXresDataEmph 2 3" xfId="570" xr:uid="{7D1104F0-6341-49F2-AD1B-923770F3FD35}"/>
    <cellStyle name="SAPBEXresItem" xfId="107" xr:uid="{F1A8C4B1-00F6-477D-83F2-067DDCE841C1}"/>
    <cellStyle name="SAPBEXresItem 2" xfId="292" xr:uid="{A833A94B-B34D-46E9-9623-6BCA281D6525}"/>
    <cellStyle name="SAPBEXresItem 2 2" xfId="7433" xr:uid="{4EC88E70-938B-4A1D-A443-D375067B2C47}"/>
    <cellStyle name="SAPBEXresItem 3" xfId="291" xr:uid="{10A7803F-C97F-4822-BA3E-5D73425247CF}"/>
    <cellStyle name="SAPBEXresItemX" xfId="108" xr:uid="{54057707-7D3B-41E2-80C0-B09AAFC1A3AB}"/>
    <cellStyle name="SAPBEXresItemX 2" xfId="293" xr:uid="{DD3D405D-68DE-49B0-B0EE-9781A4317442}"/>
    <cellStyle name="SAPBEXresItemX 2 2" xfId="497" xr:uid="{3E796188-6D27-4034-876F-8E78C07E1FDB}"/>
    <cellStyle name="SAPBEXresItemX 2 3" xfId="571" xr:uid="{8896273E-AD82-4174-8AF9-B501E540830F}"/>
    <cellStyle name="SAPBEXstdData" xfId="109" xr:uid="{E3BE548B-CCB4-4C88-B5E9-F35C4271A842}"/>
    <cellStyle name="SAPBEXstdData 2" xfId="110" xr:uid="{A1B88273-0C14-4A92-9857-F5F909D68820}"/>
    <cellStyle name="SAPBEXstdData 2 2" xfId="7362" xr:uid="{80F1C264-BEF8-4750-B304-C5DC4EE620B1}"/>
    <cellStyle name="SAPBEXstdData 2 3" xfId="7346" xr:uid="{F3A0D245-A7F6-4AD0-979E-3C699B915FC2}"/>
    <cellStyle name="SAPBEXstdData 3" xfId="339" xr:uid="{605F3F9F-2C82-4B7B-905E-329D6A8D5B02}"/>
    <cellStyle name="SAPBEXstdData 4" xfId="294" xr:uid="{735F28CC-3B36-45B6-89F9-16EBF97C09A6}"/>
    <cellStyle name="SAPBEXstdData_B4 Segment report" xfId="111" xr:uid="{CAE1B8D3-D961-42A5-BD8D-74620B668AD9}"/>
    <cellStyle name="SAPBEXstdDataEmph" xfId="112" xr:uid="{E3507B7B-A0D0-4174-A6F1-E4F002ABDFD7}"/>
    <cellStyle name="SAPBEXstdDataEmph 2" xfId="296" xr:uid="{6D22A933-2D3A-4A18-AF80-4CD70FB23587}"/>
    <cellStyle name="SAPBEXstdDataEmph 2 2" xfId="7434" xr:uid="{B5ECA733-D6C6-4F54-91A5-A619224D3FDE}"/>
    <cellStyle name="SAPBEXstdDataEmph 3" xfId="295" xr:uid="{BB38A21C-9F5E-428F-A141-04D81DC45414}"/>
    <cellStyle name="SAPBEXstdDataEmph_MRIS 1308A" xfId="297" xr:uid="{0C23FDE0-C919-4D6E-B908-2A9A1C7C62F7}"/>
    <cellStyle name="SAPBEXstdItem" xfId="113" xr:uid="{1A616115-5CD2-4646-ADCA-2912E0808B71}"/>
    <cellStyle name="SAPBEXstdItem 2" xfId="114" xr:uid="{90B7EF74-D75D-4BF8-BF50-442DC2609166}"/>
    <cellStyle name="SAPBEXstdItem 2 2" xfId="7418" xr:uid="{A22CE07F-44BC-4010-9375-291D4EDB438C}"/>
    <cellStyle name="SAPBEXstdItem 3" xfId="340" xr:uid="{5509F0DD-D5DD-4A2B-B05A-74020C098E9F}"/>
    <cellStyle name="SAPBEXstdItem 4" xfId="298" xr:uid="{C8AAB284-37FF-4244-BE51-AF0BEF789CA8}"/>
    <cellStyle name="SAPBEXstdItem_B4 Segment report" xfId="115" xr:uid="{09F8BB32-E311-4E20-B8AA-81104FA27D04}"/>
    <cellStyle name="SAPBEXstdItemX" xfId="116" xr:uid="{87026E51-F0CB-4036-AD9C-42BCE8891964}"/>
    <cellStyle name="SAPBEXstdItemX 2" xfId="300" xr:uid="{067487E6-2C96-4A6A-83BC-1E2011C72D9A}"/>
    <cellStyle name="SAPBEXstdItemX 2 2" xfId="498" xr:uid="{0905CFFB-A150-4FC2-BC41-2D2362FE2A13}"/>
    <cellStyle name="SAPBEXstdItemX 2 3" xfId="572" xr:uid="{274C216B-CA44-4127-81DB-D39A4BF4FCCE}"/>
    <cellStyle name="SAPBEXtitle" xfId="117" xr:uid="{6D78C35F-5090-41DD-9FD9-E938F6D42C44}"/>
    <cellStyle name="SAPBEXtitle 2" xfId="301" xr:uid="{BAE73076-1C40-4B27-AFC1-7F0DB99C15A1}"/>
    <cellStyle name="SAPBEXtitle 2 2" xfId="499" xr:uid="{760F0B5F-3FB8-4653-BE3C-E3B823A3C3B9}"/>
    <cellStyle name="SAPBEXtitle 2 3" xfId="573" xr:uid="{F94E2C6F-E27E-4330-8765-9AF1F4FED67D}"/>
    <cellStyle name="SAPBEXunassignedItem" xfId="118" xr:uid="{D804B96A-C58A-4E2A-98E3-FC6E72A9A31D}"/>
    <cellStyle name="SAPBEXunassignedItem 2" xfId="119" xr:uid="{E80D8184-8641-413F-BA24-E02472E161E6}"/>
    <cellStyle name="SAPBEXunassignedItem 3" xfId="341" xr:uid="{1EAB64D1-7BFE-4970-9E06-FA447AE576F8}"/>
    <cellStyle name="SAPBEXunassignedItem 4" xfId="302" xr:uid="{4E331541-00FB-48E9-B5F1-3745364B55C4}"/>
    <cellStyle name="SAPBEXunassignedItem_BS GFI9 1306A PA2" xfId="303" xr:uid="{69768ACE-781A-4848-AFA9-518616CF0C27}"/>
    <cellStyle name="SAPBEXundefined" xfId="120" xr:uid="{7B97C3B6-61AB-4CE3-B875-B0E2FD19DBC2}"/>
    <cellStyle name="SAPBEXundefined 2" xfId="304" xr:uid="{1256066B-6ACD-43A7-975C-2DAD73C0A109}"/>
    <cellStyle name="SAPBEXundefined 2 2" xfId="500" xr:uid="{C7D8F138-86C4-437F-A6F4-CFFA1456804A}"/>
    <cellStyle name="SAPBEXundefined 2 3" xfId="574" xr:uid="{62FCBA2A-6877-4E3E-98F0-9ED6CAAEAE8D}"/>
    <cellStyle name="Sheet Title" xfId="121" xr:uid="{86651B1A-024F-4832-8117-4D2FAD641513}"/>
    <cellStyle name="Style 1" xfId="1" xr:uid="{00000000-0005-0000-0000-000004000000}"/>
    <cellStyle name="Style 1 2" xfId="163" xr:uid="{99090378-92DF-4D03-8C16-C8290B7F6EE7}"/>
    <cellStyle name="Style 1 3" xfId="122" xr:uid="{8AEEC5CB-032C-443E-A8DE-F13AFAACC911}"/>
    <cellStyle name="Style 1_ETK TFI-POD Q4 2012_HR" xfId="7457" xr:uid="{22F54BA2-B1F5-48FC-ABE9-5F7474564BC8}"/>
    <cellStyle name="Table" xfId="307" xr:uid="{A2F5270A-B32F-4652-BAF3-900CB8BD15D0}"/>
    <cellStyle name="Table 2" xfId="577" xr:uid="{5013FBE6-3B03-45F8-82CB-09E8C85B66B6}"/>
    <cellStyle name="Title 2" xfId="308" xr:uid="{8C84A875-F021-454C-923D-0FB1F8433D57}"/>
    <cellStyle name="Total 2" xfId="146" xr:uid="{1A7BAEEC-CAA9-43F1-A7F8-71E1453DED30}"/>
    <cellStyle name="Total 2 2" xfId="441" xr:uid="{DB1E9560-39C1-47E5-B6BE-9D6DD0B40445}"/>
    <cellStyle name="Total 2 3" xfId="578" xr:uid="{5FDCCCB8-B813-42E8-89A6-3074CF8ACEF9}"/>
    <cellStyle name="Total 2 4" xfId="309" xr:uid="{BE18BBD1-9ABC-4C0C-8A52-78AFE6B1B13C}"/>
    <cellStyle name="Total 3" xfId="501" xr:uid="{EA1EC624-FCC2-41D1-ABD3-8A31AF21CA02}"/>
    <cellStyle name="Total 4" xfId="3014" xr:uid="{0BACA750-9E97-4944-8CFE-B47614301BF8}"/>
    <cellStyle name="Total 5" xfId="189" xr:uid="{DAB98160-6229-48F2-A72D-552DE39CF496}"/>
    <cellStyle name="Total 6" xfId="123" xr:uid="{2DC04FA5-B92C-4E2D-B356-AE3E64BCFADA}"/>
    <cellStyle name="Tusental_A-listan (fixad)" xfId="310" xr:uid="{90C034E7-91DD-4DA0-8451-DA0BBF463876}"/>
    <cellStyle name="Valuta_NPV" xfId="311" xr:uid="{DC193486-BA6F-4D87-8404-DE2D4F777D60}"/>
    <cellStyle name="Warning Text 2" xfId="147" xr:uid="{57AC5387-C5C0-4F16-8AC8-B918B2D0399A}"/>
    <cellStyle name="Warning Text 2 2" xfId="442" xr:uid="{36C26629-5463-458D-828F-510325F80258}"/>
    <cellStyle name="Warning Text 2 3" xfId="312" xr:uid="{D1A85A39-E1E0-4BB4-B785-05AF568B4E7D}"/>
    <cellStyle name="Warning Text 3" xfId="502" xr:uid="{72E7FFA1-5124-4B52-8110-BEF391577C6F}"/>
    <cellStyle name="Warning Text 4" xfId="3015" xr:uid="{3FD1E1F4-1E23-4497-BFB7-0E0D696DB6C3}"/>
    <cellStyle name="Warning Text 5" xfId="190" xr:uid="{F5BBE278-F53D-4DDC-8DB2-1FE984DAE7B5}"/>
    <cellStyle name="Warning Text 6" xfId="124" xr:uid="{146D4EF4-C787-41D1-A88B-36CCC9B56393}"/>
    <cellStyle name="WHead - Style2" xfId="313" xr:uid="{0B9E2FFB-4646-4933-B743-54024B96263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ericsson.com/en/investors/financial-reports" TargetMode="External"/><Relationship Id="rId1" Type="http://schemas.openxmlformats.org/officeDocument/2006/relationships/hyperlink" Target="http://www.ericsson.hr/en/reports" TargetMode="External"/><Relationship Id="rId4"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72"/>
  <sheetViews>
    <sheetView showGridLines="0" tabSelected="1" view="pageBreakPreview" zoomScaleNormal="43" zoomScaleSheetLayoutView="100" workbookViewId="0">
      <selection sqref="A1:C1"/>
    </sheetView>
  </sheetViews>
  <sheetFormatPr defaultColWidth="9.36328125" defaultRowHeight="14.5"/>
  <cols>
    <col min="1" max="8" width="9.36328125" style="60"/>
    <col min="9" max="10" width="15.36328125" style="60" customWidth="1"/>
    <col min="11" max="16384" width="9.36328125" style="60"/>
  </cols>
  <sheetData>
    <row r="1" spans="1:18" ht="15.5">
      <c r="A1" s="225" t="s">
        <v>602</v>
      </c>
      <c r="B1" s="226"/>
      <c r="C1" s="226"/>
      <c r="D1" s="58"/>
      <c r="E1" s="58"/>
      <c r="F1" s="58"/>
      <c r="G1" s="58"/>
      <c r="H1" s="58"/>
      <c r="I1" s="58"/>
      <c r="J1" s="59"/>
    </row>
    <row r="2" spans="1:18" ht="14.75" customHeight="1">
      <c r="A2" s="227" t="s">
        <v>0</v>
      </c>
      <c r="B2" s="228"/>
      <c r="C2" s="228"/>
      <c r="D2" s="228"/>
      <c r="E2" s="228"/>
      <c r="F2" s="228"/>
      <c r="G2" s="228"/>
      <c r="H2" s="228"/>
      <c r="I2" s="228"/>
      <c r="J2" s="229"/>
      <c r="N2" s="159" t="s">
        <v>386</v>
      </c>
    </row>
    <row r="3" spans="1:18">
      <c r="A3" s="61"/>
      <c r="B3" s="62"/>
      <c r="C3" s="62"/>
      <c r="D3" s="62"/>
      <c r="E3" s="62"/>
      <c r="F3" s="62"/>
      <c r="G3" s="62"/>
      <c r="H3" s="62"/>
      <c r="I3" s="62"/>
      <c r="J3" s="63"/>
      <c r="N3" s="159" t="s">
        <v>387</v>
      </c>
    </row>
    <row r="4" spans="1:18" ht="33.65" customHeight="1">
      <c r="A4" s="230" t="s">
        <v>1</v>
      </c>
      <c r="B4" s="231"/>
      <c r="C4" s="231"/>
      <c r="D4" s="231"/>
      <c r="E4" s="232">
        <v>45292</v>
      </c>
      <c r="F4" s="233"/>
      <c r="G4" s="64" t="s">
        <v>2</v>
      </c>
      <c r="H4" s="232">
        <v>45565</v>
      </c>
      <c r="I4" s="233"/>
      <c r="J4" s="65"/>
      <c r="N4" s="159" t="s">
        <v>388</v>
      </c>
    </row>
    <row r="5" spans="1:18" s="66" customFormat="1" ht="10.25" customHeight="1">
      <c r="A5" s="234"/>
      <c r="B5" s="235"/>
      <c r="C5" s="235"/>
      <c r="D5" s="235"/>
      <c r="E5" s="235"/>
      <c r="F5" s="235"/>
      <c r="G5" s="235"/>
      <c r="H5" s="235"/>
      <c r="I5" s="235"/>
      <c r="J5" s="236"/>
      <c r="N5" s="159" t="s">
        <v>389</v>
      </c>
    </row>
    <row r="6" spans="1:18" ht="20.75" customHeight="1">
      <c r="A6" s="67"/>
      <c r="B6" s="68" t="s">
        <v>3</v>
      </c>
      <c r="C6" s="69"/>
      <c r="D6" s="69"/>
      <c r="E6" s="75">
        <v>2024</v>
      </c>
      <c r="F6" s="70"/>
      <c r="G6" s="64"/>
      <c r="H6" s="70"/>
      <c r="I6" s="71"/>
      <c r="J6" s="72"/>
      <c r="N6" s="105"/>
    </row>
    <row r="7" spans="1:18" s="74" customFormat="1" ht="11" customHeight="1">
      <c r="A7" s="67"/>
      <c r="B7" s="69"/>
      <c r="C7" s="69"/>
      <c r="D7" s="69"/>
      <c r="E7" s="73"/>
      <c r="F7" s="73"/>
      <c r="G7" s="64"/>
      <c r="H7" s="70"/>
      <c r="I7" s="71"/>
      <c r="J7" s="72"/>
    </row>
    <row r="8" spans="1:18" ht="20.75" customHeight="1">
      <c r="A8" s="67"/>
      <c r="B8" s="68" t="s">
        <v>4</v>
      </c>
      <c r="C8" s="69"/>
      <c r="D8" s="69"/>
      <c r="E8" s="75" t="s">
        <v>388</v>
      </c>
      <c r="F8" s="70"/>
      <c r="G8" s="64"/>
      <c r="H8" s="70"/>
      <c r="I8" s="71"/>
      <c r="J8" s="72"/>
    </row>
    <row r="9" spans="1:18" s="74" customFormat="1" ht="11" customHeight="1">
      <c r="A9" s="67"/>
      <c r="B9" s="69"/>
      <c r="C9" s="69"/>
      <c r="D9" s="69"/>
      <c r="E9" s="73"/>
      <c r="F9" s="73"/>
      <c r="G9" s="64"/>
      <c r="H9" s="73"/>
      <c r="I9" s="76"/>
      <c r="J9" s="72"/>
    </row>
    <row r="10" spans="1:18" ht="38" customHeight="1">
      <c r="A10" s="221" t="s">
        <v>5</v>
      </c>
      <c r="B10" s="222"/>
      <c r="C10" s="222"/>
      <c r="D10" s="222"/>
      <c r="E10" s="222"/>
      <c r="F10" s="222"/>
      <c r="G10" s="222"/>
      <c r="H10" s="222"/>
      <c r="I10" s="222"/>
      <c r="J10" s="77"/>
    </row>
    <row r="11" spans="1:18" ht="24.65" customHeight="1">
      <c r="A11" s="204" t="s">
        <v>6</v>
      </c>
      <c r="B11" s="223"/>
      <c r="C11" s="215" t="s">
        <v>499</v>
      </c>
      <c r="D11" s="216"/>
      <c r="E11" s="78"/>
      <c r="F11" s="170" t="s">
        <v>7</v>
      </c>
      <c r="G11" s="219"/>
      <c r="H11" s="211" t="s">
        <v>500</v>
      </c>
      <c r="I11" s="212"/>
      <c r="J11" s="79"/>
      <c r="R11" s="117"/>
    </row>
    <row r="12" spans="1:18" ht="14.75" customHeight="1">
      <c r="A12" s="80"/>
      <c r="B12" s="81"/>
      <c r="C12" s="81"/>
      <c r="D12" s="81"/>
      <c r="E12" s="224"/>
      <c r="F12" s="224"/>
      <c r="G12" s="224"/>
      <c r="H12" s="224"/>
      <c r="I12" s="82"/>
      <c r="J12" s="79"/>
    </row>
    <row r="13" spans="1:18" ht="21" customHeight="1">
      <c r="A13" s="169" t="s">
        <v>8</v>
      </c>
      <c r="B13" s="219"/>
      <c r="C13" s="215" t="s">
        <v>501</v>
      </c>
      <c r="D13" s="216"/>
      <c r="E13" s="237"/>
      <c r="F13" s="224"/>
      <c r="G13" s="224"/>
      <c r="H13" s="224"/>
      <c r="I13" s="82"/>
      <c r="J13" s="79"/>
    </row>
    <row r="14" spans="1:18" ht="11" customHeight="1">
      <c r="A14" s="78"/>
      <c r="B14" s="82"/>
      <c r="C14" s="81"/>
      <c r="D14" s="81"/>
      <c r="E14" s="176"/>
      <c r="F14" s="176"/>
      <c r="G14" s="176"/>
      <c r="H14" s="176"/>
      <c r="I14" s="81"/>
      <c r="J14" s="83"/>
    </row>
    <row r="15" spans="1:18" ht="23" customHeight="1">
      <c r="A15" s="169" t="s">
        <v>9</v>
      </c>
      <c r="B15" s="219"/>
      <c r="C15" s="215" t="s">
        <v>502</v>
      </c>
      <c r="D15" s="216"/>
      <c r="E15" s="220"/>
      <c r="F15" s="206"/>
      <c r="G15" s="84" t="s">
        <v>10</v>
      </c>
      <c r="H15" s="211" t="s">
        <v>503</v>
      </c>
      <c r="I15" s="212"/>
      <c r="J15" s="85"/>
    </row>
    <row r="16" spans="1:18" ht="11" customHeight="1">
      <c r="A16" s="78"/>
      <c r="B16" s="82"/>
      <c r="C16" s="81"/>
      <c r="D16" s="81"/>
      <c r="E16" s="176"/>
      <c r="F16" s="176"/>
      <c r="G16" s="176"/>
      <c r="H16" s="176"/>
      <c r="I16" s="81"/>
      <c r="J16" s="83"/>
    </row>
    <row r="17" spans="1:10" ht="23" customHeight="1">
      <c r="A17" s="86"/>
      <c r="B17" s="84" t="s">
        <v>11</v>
      </c>
      <c r="C17" s="215" t="s">
        <v>504</v>
      </c>
      <c r="D17" s="216"/>
      <c r="E17" s="87"/>
      <c r="F17" s="87"/>
      <c r="G17" s="87"/>
      <c r="H17" s="87"/>
      <c r="I17" s="87"/>
      <c r="J17" s="85"/>
    </row>
    <row r="18" spans="1:10">
      <c r="A18" s="217"/>
      <c r="B18" s="218"/>
      <c r="C18" s="210"/>
      <c r="D18" s="210"/>
      <c r="E18" s="176"/>
      <c r="F18" s="176"/>
      <c r="G18" s="176"/>
      <c r="H18" s="176"/>
      <c r="I18" s="81"/>
      <c r="J18" s="83"/>
    </row>
    <row r="19" spans="1:10">
      <c r="A19" s="204" t="s">
        <v>12</v>
      </c>
      <c r="B19" s="205"/>
      <c r="C19" s="177" t="s">
        <v>505</v>
      </c>
      <c r="D19" s="178"/>
      <c r="E19" s="178"/>
      <c r="F19" s="178"/>
      <c r="G19" s="178"/>
      <c r="H19" s="178"/>
      <c r="I19" s="178"/>
      <c r="J19" s="179"/>
    </row>
    <row r="20" spans="1:10">
      <c r="A20" s="80"/>
      <c r="B20" s="81"/>
      <c r="C20" s="88"/>
      <c r="D20" s="81"/>
      <c r="E20" s="210"/>
      <c r="F20" s="210"/>
      <c r="G20" s="210"/>
      <c r="H20" s="210"/>
      <c r="I20" s="81"/>
      <c r="J20" s="83"/>
    </row>
    <row r="21" spans="1:10">
      <c r="A21" s="204" t="s">
        <v>13</v>
      </c>
      <c r="B21" s="205"/>
      <c r="C21" s="211">
        <v>10000</v>
      </c>
      <c r="D21" s="212"/>
      <c r="E21" s="213"/>
      <c r="F21" s="214"/>
      <c r="G21" s="177" t="s">
        <v>506</v>
      </c>
      <c r="H21" s="178"/>
      <c r="I21" s="178"/>
      <c r="J21" s="179"/>
    </row>
    <row r="22" spans="1:10">
      <c r="A22" s="80"/>
      <c r="B22" s="81"/>
      <c r="C22" s="81"/>
      <c r="D22" s="81"/>
      <c r="E22" s="176"/>
      <c r="F22" s="176"/>
      <c r="G22" s="210"/>
      <c r="H22" s="210"/>
      <c r="I22" s="81"/>
      <c r="J22" s="83"/>
    </row>
    <row r="23" spans="1:10">
      <c r="A23" s="204" t="s">
        <v>14</v>
      </c>
      <c r="B23" s="205"/>
      <c r="C23" s="177" t="s">
        <v>507</v>
      </c>
      <c r="D23" s="178"/>
      <c r="E23" s="178"/>
      <c r="F23" s="178"/>
      <c r="G23" s="178"/>
      <c r="H23" s="178"/>
      <c r="I23" s="178"/>
      <c r="J23" s="179"/>
    </row>
    <row r="24" spans="1:10">
      <c r="A24" s="80"/>
      <c r="B24" s="81"/>
      <c r="C24" s="81"/>
      <c r="D24" s="81"/>
      <c r="E24" s="210"/>
      <c r="F24" s="210"/>
      <c r="G24" s="210"/>
      <c r="H24" s="210"/>
      <c r="I24" s="81"/>
      <c r="J24" s="83"/>
    </row>
    <row r="25" spans="1:10">
      <c r="A25" s="204" t="s">
        <v>15</v>
      </c>
      <c r="B25" s="205"/>
      <c r="C25" s="207" t="s">
        <v>508</v>
      </c>
      <c r="D25" s="208"/>
      <c r="E25" s="208"/>
      <c r="F25" s="208"/>
      <c r="G25" s="208"/>
      <c r="H25" s="208"/>
      <c r="I25" s="208"/>
      <c r="J25" s="209"/>
    </row>
    <row r="26" spans="1:10">
      <c r="A26" s="80"/>
      <c r="B26" s="81"/>
      <c r="C26" s="88"/>
      <c r="D26" s="81"/>
      <c r="E26" s="210"/>
      <c r="F26" s="210"/>
      <c r="G26" s="210"/>
      <c r="H26" s="210"/>
      <c r="I26" s="81"/>
      <c r="J26" s="83"/>
    </row>
    <row r="27" spans="1:10">
      <c r="A27" s="204" t="s">
        <v>16</v>
      </c>
      <c r="B27" s="205"/>
      <c r="C27" s="207" t="s">
        <v>509</v>
      </c>
      <c r="D27" s="208"/>
      <c r="E27" s="208"/>
      <c r="F27" s="208"/>
      <c r="G27" s="208"/>
      <c r="H27" s="208"/>
      <c r="I27" s="208"/>
      <c r="J27" s="209"/>
    </row>
    <row r="28" spans="1:10" ht="14" customHeight="1">
      <c r="A28" s="80"/>
      <c r="B28" s="81"/>
      <c r="C28" s="88"/>
      <c r="D28" s="81"/>
      <c r="E28" s="176"/>
      <c r="F28" s="176"/>
      <c r="G28" s="176"/>
      <c r="H28" s="176"/>
      <c r="I28" s="81"/>
      <c r="J28" s="83"/>
    </row>
    <row r="29" spans="1:10" ht="23" customHeight="1">
      <c r="A29" s="169" t="s">
        <v>17</v>
      </c>
      <c r="B29" s="205"/>
      <c r="C29" s="102" t="s">
        <v>595</v>
      </c>
      <c r="D29" s="90"/>
      <c r="E29" s="180"/>
      <c r="F29" s="180"/>
      <c r="G29" s="180"/>
      <c r="H29" s="180"/>
      <c r="I29" s="91"/>
      <c r="J29" s="92"/>
    </row>
    <row r="30" spans="1:10">
      <c r="A30" s="80"/>
      <c r="B30" s="81"/>
      <c r="C30" s="81"/>
      <c r="D30" s="81"/>
      <c r="E30" s="176"/>
      <c r="F30" s="176"/>
      <c r="G30" s="176"/>
      <c r="H30" s="176"/>
      <c r="I30" s="91"/>
      <c r="J30" s="92"/>
    </row>
    <row r="31" spans="1:10">
      <c r="A31" s="204" t="s">
        <v>18</v>
      </c>
      <c r="B31" s="205"/>
      <c r="C31" s="102" t="s">
        <v>518</v>
      </c>
      <c r="D31" s="203" t="s">
        <v>19</v>
      </c>
      <c r="E31" s="184"/>
      <c r="F31" s="184"/>
      <c r="G31" s="184"/>
      <c r="H31" s="81"/>
      <c r="I31" s="93" t="s">
        <v>20</v>
      </c>
      <c r="J31" s="94" t="s">
        <v>21</v>
      </c>
    </row>
    <row r="32" spans="1:10">
      <c r="A32" s="204"/>
      <c r="B32" s="205"/>
      <c r="C32" s="95"/>
      <c r="D32" s="64"/>
      <c r="E32" s="206"/>
      <c r="F32" s="206"/>
      <c r="G32" s="206"/>
      <c r="H32" s="206"/>
      <c r="I32" s="91"/>
      <c r="J32" s="92"/>
    </row>
    <row r="33" spans="1:10">
      <c r="A33" s="204" t="s">
        <v>22</v>
      </c>
      <c r="B33" s="205"/>
      <c r="C33" s="89" t="s">
        <v>519</v>
      </c>
      <c r="D33" s="203" t="s">
        <v>23</v>
      </c>
      <c r="E33" s="184"/>
      <c r="F33" s="184"/>
      <c r="G33" s="184"/>
      <c r="H33" s="87"/>
      <c r="I33" s="93" t="s">
        <v>24</v>
      </c>
      <c r="J33" s="94" t="s">
        <v>25</v>
      </c>
    </row>
    <row r="34" spans="1:10">
      <c r="A34" s="80"/>
      <c r="B34" s="81"/>
      <c r="C34" s="81"/>
      <c r="D34" s="81"/>
      <c r="E34" s="176"/>
      <c r="F34" s="176"/>
      <c r="G34" s="176"/>
      <c r="H34" s="176"/>
      <c r="I34" s="81"/>
      <c r="J34" s="83"/>
    </row>
    <row r="35" spans="1:10">
      <c r="A35" s="203" t="s">
        <v>26</v>
      </c>
      <c r="B35" s="184"/>
      <c r="C35" s="184"/>
      <c r="D35" s="184"/>
      <c r="E35" s="184" t="s">
        <v>27</v>
      </c>
      <c r="F35" s="184"/>
      <c r="G35" s="184"/>
      <c r="H35" s="184"/>
      <c r="I35" s="184"/>
      <c r="J35" s="96" t="s">
        <v>28</v>
      </c>
    </row>
    <row r="36" spans="1:10">
      <c r="A36" s="80"/>
      <c r="B36" s="81"/>
      <c r="C36" s="81"/>
      <c r="D36" s="81"/>
      <c r="E36" s="176"/>
      <c r="F36" s="176"/>
      <c r="G36" s="176"/>
      <c r="H36" s="176"/>
      <c r="I36" s="81"/>
      <c r="J36" s="92"/>
    </row>
    <row r="37" spans="1:10">
      <c r="A37" s="198" t="s">
        <v>520</v>
      </c>
      <c r="B37" s="199"/>
      <c r="C37" s="199"/>
      <c r="D37" s="199"/>
      <c r="E37" s="198" t="s">
        <v>521</v>
      </c>
      <c r="F37" s="199"/>
      <c r="G37" s="199"/>
      <c r="H37" s="199"/>
      <c r="I37" s="200"/>
      <c r="J37" s="118">
        <v>1449613</v>
      </c>
    </row>
    <row r="38" spans="1:10">
      <c r="A38" s="80"/>
      <c r="B38" s="81"/>
      <c r="C38" s="88"/>
      <c r="D38" s="202"/>
      <c r="E38" s="202"/>
      <c r="F38" s="202"/>
      <c r="G38" s="202"/>
      <c r="H38" s="202"/>
      <c r="I38" s="202"/>
      <c r="J38" s="83"/>
    </row>
    <row r="39" spans="1:10">
      <c r="A39" s="198" t="s">
        <v>522</v>
      </c>
      <c r="B39" s="199"/>
      <c r="C39" s="199"/>
      <c r="D39" s="200"/>
      <c r="E39" s="198" t="s">
        <v>523</v>
      </c>
      <c r="F39" s="199"/>
      <c r="G39" s="199"/>
      <c r="H39" s="199"/>
      <c r="I39" s="200"/>
      <c r="J39" s="120" t="s">
        <v>524</v>
      </c>
    </row>
    <row r="40" spans="1:10">
      <c r="A40" s="80"/>
      <c r="B40" s="81"/>
      <c r="C40" s="88"/>
      <c r="D40" s="121"/>
      <c r="E40" s="202"/>
      <c r="F40" s="202"/>
      <c r="G40" s="202"/>
      <c r="H40" s="202"/>
      <c r="I40" s="82"/>
      <c r="J40" s="83"/>
    </row>
    <row r="41" spans="1:10">
      <c r="A41" s="198" t="s">
        <v>525</v>
      </c>
      <c r="B41" s="199"/>
      <c r="C41" s="199"/>
      <c r="D41" s="200"/>
      <c r="E41" s="198" t="s">
        <v>526</v>
      </c>
      <c r="F41" s="199"/>
      <c r="G41" s="199"/>
      <c r="H41" s="199"/>
      <c r="I41" s="200"/>
      <c r="J41" s="120">
        <v>80921748</v>
      </c>
    </row>
    <row r="42" spans="1:10">
      <c r="A42" s="80"/>
      <c r="B42" s="81"/>
      <c r="C42" s="88"/>
      <c r="D42" s="121"/>
      <c r="E42" s="202"/>
      <c r="F42" s="202"/>
      <c r="G42" s="202"/>
      <c r="H42" s="202"/>
      <c r="I42" s="82"/>
      <c r="J42" s="83"/>
    </row>
    <row r="43" spans="1:10">
      <c r="A43" s="198"/>
      <c r="B43" s="199"/>
      <c r="C43" s="199"/>
      <c r="D43" s="200"/>
      <c r="E43" s="198"/>
      <c r="F43" s="199"/>
      <c r="G43" s="199"/>
      <c r="H43" s="199"/>
      <c r="I43" s="200"/>
      <c r="J43" s="120"/>
    </row>
    <row r="44" spans="1:10">
      <c r="A44" s="97"/>
      <c r="B44" s="88"/>
      <c r="C44" s="193"/>
      <c r="D44" s="193"/>
      <c r="E44" s="176"/>
      <c r="F44" s="176"/>
      <c r="G44" s="193"/>
      <c r="H44" s="193"/>
      <c r="I44" s="193"/>
      <c r="J44" s="83"/>
    </row>
    <row r="45" spans="1:10">
      <c r="A45" s="198"/>
      <c r="B45" s="199"/>
      <c r="C45" s="199"/>
      <c r="D45" s="200"/>
      <c r="E45" s="198"/>
      <c r="F45" s="199"/>
      <c r="G45" s="199"/>
      <c r="H45" s="199"/>
      <c r="I45" s="200"/>
      <c r="J45" s="120"/>
    </row>
    <row r="46" spans="1:10">
      <c r="A46" s="97"/>
      <c r="B46" s="88"/>
      <c r="C46" s="88"/>
      <c r="D46" s="81"/>
      <c r="E46" s="201"/>
      <c r="F46" s="201"/>
      <c r="G46" s="193"/>
      <c r="H46" s="193"/>
      <c r="I46" s="81"/>
      <c r="J46" s="83"/>
    </row>
    <row r="47" spans="1:10">
      <c r="A47" s="195"/>
      <c r="B47" s="196"/>
      <c r="C47" s="196"/>
      <c r="D47" s="197"/>
      <c r="E47" s="195"/>
      <c r="F47" s="196"/>
      <c r="G47" s="196"/>
      <c r="H47" s="196"/>
      <c r="I47" s="197"/>
      <c r="J47" s="89"/>
    </row>
    <row r="48" spans="1:10">
      <c r="A48" s="97"/>
      <c r="B48" s="88"/>
      <c r="C48" s="88"/>
      <c r="D48" s="81"/>
      <c r="E48" s="176"/>
      <c r="F48" s="176"/>
      <c r="G48" s="193"/>
      <c r="H48" s="193"/>
      <c r="I48" s="81"/>
      <c r="J48" s="98" t="s">
        <v>29</v>
      </c>
    </row>
    <row r="49" spans="1:10">
      <c r="A49" s="97"/>
      <c r="B49" s="88"/>
      <c r="C49" s="88"/>
      <c r="D49" s="81"/>
      <c r="E49" s="176"/>
      <c r="F49" s="176"/>
      <c r="G49" s="193"/>
      <c r="H49" s="193"/>
      <c r="I49" s="81"/>
      <c r="J49" s="98" t="s">
        <v>30</v>
      </c>
    </row>
    <row r="50" spans="1:10" ht="14.75" customHeight="1">
      <c r="A50" s="169" t="s">
        <v>31</v>
      </c>
      <c r="B50" s="170"/>
      <c r="C50" s="186" t="s">
        <v>510</v>
      </c>
      <c r="D50" s="187"/>
      <c r="E50" s="188" t="s">
        <v>32</v>
      </c>
      <c r="F50" s="189"/>
      <c r="G50" s="190"/>
      <c r="H50" s="191"/>
      <c r="I50" s="191"/>
      <c r="J50" s="192"/>
    </row>
    <row r="51" spans="1:10">
      <c r="A51" s="97"/>
      <c r="B51" s="88"/>
      <c r="C51" s="193"/>
      <c r="D51" s="193"/>
      <c r="E51" s="176"/>
      <c r="F51" s="176"/>
      <c r="G51" s="194" t="s">
        <v>33</v>
      </c>
      <c r="H51" s="194"/>
      <c r="I51" s="194"/>
      <c r="J51" s="72"/>
    </row>
    <row r="52" spans="1:10" ht="14" customHeight="1">
      <c r="A52" s="169" t="s">
        <v>34</v>
      </c>
      <c r="B52" s="170"/>
      <c r="C52" s="177" t="s">
        <v>511</v>
      </c>
      <c r="D52" s="178"/>
      <c r="E52" s="178"/>
      <c r="F52" s="178"/>
      <c r="G52" s="178"/>
      <c r="H52" s="178"/>
      <c r="I52" s="178"/>
      <c r="J52" s="179"/>
    </row>
    <row r="53" spans="1:10">
      <c r="A53" s="80"/>
      <c r="B53" s="81"/>
      <c r="C53" s="180" t="s">
        <v>35</v>
      </c>
      <c r="D53" s="180"/>
      <c r="E53" s="180"/>
      <c r="F53" s="180"/>
      <c r="G53" s="180"/>
      <c r="H53" s="180"/>
      <c r="I53" s="180"/>
      <c r="J53" s="83"/>
    </row>
    <row r="54" spans="1:10">
      <c r="A54" s="169" t="s">
        <v>36</v>
      </c>
      <c r="B54" s="170"/>
      <c r="C54" s="181" t="s">
        <v>512</v>
      </c>
      <c r="D54" s="182"/>
      <c r="E54" s="183"/>
      <c r="F54" s="176"/>
      <c r="G54" s="176"/>
      <c r="H54" s="184"/>
      <c r="I54" s="184"/>
      <c r="J54" s="185"/>
    </row>
    <row r="55" spans="1:10">
      <c r="A55" s="80"/>
      <c r="B55" s="81"/>
      <c r="C55" s="88"/>
      <c r="D55" s="81"/>
      <c r="E55" s="176"/>
      <c r="F55" s="176"/>
      <c r="G55" s="176"/>
      <c r="H55" s="176"/>
      <c r="I55" s="81"/>
      <c r="J55" s="83"/>
    </row>
    <row r="56" spans="1:10" ht="14.75" customHeight="1">
      <c r="A56" s="169" t="s">
        <v>37</v>
      </c>
      <c r="B56" s="170"/>
      <c r="C56" s="171" t="s">
        <v>513</v>
      </c>
      <c r="D56" s="172"/>
      <c r="E56" s="172"/>
      <c r="F56" s="172"/>
      <c r="G56" s="172"/>
      <c r="H56" s="172"/>
      <c r="I56" s="172"/>
      <c r="J56" s="173"/>
    </row>
    <row r="57" spans="1:10">
      <c r="A57" s="80"/>
      <c r="B57" s="81"/>
      <c r="C57" s="81"/>
      <c r="D57" s="81"/>
      <c r="E57" s="176"/>
      <c r="F57" s="176"/>
      <c r="G57" s="176"/>
      <c r="H57" s="176"/>
      <c r="I57" s="81"/>
      <c r="J57" s="83"/>
    </row>
    <row r="58" spans="1:10">
      <c r="A58" s="169" t="s">
        <v>38</v>
      </c>
      <c r="B58" s="170"/>
      <c r="C58" s="171" t="s">
        <v>514</v>
      </c>
      <c r="D58" s="172"/>
      <c r="E58" s="172"/>
      <c r="F58" s="172"/>
      <c r="G58" s="172"/>
      <c r="H58" s="172"/>
      <c r="I58" s="172"/>
      <c r="J58" s="173"/>
    </row>
    <row r="59" spans="1:10" ht="14.75" customHeight="1">
      <c r="A59" s="80"/>
      <c r="B59" s="81"/>
      <c r="C59" s="174" t="s">
        <v>39</v>
      </c>
      <c r="D59" s="174"/>
      <c r="E59" s="174"/>
      <c r="F59" s="174"/>
      <c r="G59" s="81"/>
      <c r="H59" s="81"/>
      <c r="I59" s="81"/>
      <c r="J59" s="83"/>
    </row>
    <row r="60" spans="1:10">
      <c r="A60" s="169" t="s">
        <v>40</v>
      </c>
      <c r="B60" s="170"/>
      <c r="C60" s="171" t="s">
        <v>515</v>
      </c>
      <c r="D60" s="172"/>
      <c r="E60" s="172"/>
      <c r="F60" s="172"/>
      <c r="G60" s="172"/>
      <c r="H60" s="172"/>
      <c r="I60" s="172"/>
      <c r="J60" s="173"/>
    </row>
    <row r="61" spans="1:10" ht="14.75" customHeight="1">
      <c r="A61" s="99"/>
      <c r="B61" s="100"/>
      <c r="C61" s="175" t="s">
        <v>41</v>
      </c>
      <c r="D61" s="175"/>
      <c r="E61" s="175"/>
      <c r="F61" s="175"/>
      <c r="G61" s="175"/>
      <c r="H61" s="100"/>
      <c r="I61" s="100"/>
      <c r="J61" s="101"/>
    </row>
    <row r="68" ht="27" customHeight="1"/>
    <row r="72" ht="38.75" customHeight="1"/>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6" orientation="portrait" r:id="rId1"/>
  <colBreaks count="1" manualBreakCount="1">
    <brk id="10" max="1048575" man="1"/>
  </colBreaks>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showGridLines="0" view="pageBreakPreview" zoomScaleNormal="100" zoomScaleSheetLayoutView="100" workbookViewId="0">
      <selection sqref="A1:I1"/>
    </sheetView>
  </sheetViews>
  <sheetFormatPr defaultColWidth="8.6328125" defaultRowHeight="12.5"/>
  <cols>
    <col min="8" max="9" width="16.36328125" style="30" customWidth="1"/>
    <col min="10" max="10" width="10.36328125" bestFit="1" customWidth="1"/>
  </cols>
  <sheetData>
    <row r="1" spans="1:9">
      <c r="A1" s="245" t="s">
        <v>42</v>
      </c>
      <c r="B1" s="246"/>
      <c r="C1" s="246"/>
      <c r="D1" s="246"/>
      <c r="E1" s="246"/>
      <c r="F1" s="246"/>
      <c r="G1" s="246"/>
      <c r="H1" s="246"/>
      <c r="I1" s="246"/>
    </row>
    <row r="2" spans="1:9" ht="12.75" customHeight="1">
      <c r="A2" s="247" t="s">
        <v>596</v>
      </c>
      <c r="B2" s="248"/>
      <c r="C2" s="248"/>
      <c r="D2" s="248"/>
      <c r="E2" s="248"/>
      <c r="F2" s="248"/>
      <c r="G2" s="248"/>
      <c r="H2" s="248"/>
      <c r="I2" s="248"/>
    </row>
    <row r="3" spans="1:9">
      <c r="A3" s="249" t="s">
        <v>498</v>
      </c>
      <c r="B3" s="249"/>
      <c r="C3" s="249"/>
      <c r="D3" s="249"/>
      <c r="E3" s="249"/>
      <c r="F3" s="249"/>
      <c r="G3" s="249"/>
      <c r="H3" s="249"/>
      <c r="I3" s="249"/>
    </row>
    <row r="4" spans="1:9" ht="12.75" customHeight="1">
      <c r="A4" s="250" t="s">
        <v>516</v>
      </c>
      <c r="B4" s="251"/>
      <c r="C4" s="251"/>
      <c r="D4" s="251"/>
      <c r="E4" s="251"/>
      <c r="F4" s="251"/>
      <c r="G4" s="251"/>
      <c r="H4" s="251"/>
      <c r="I4" s="252"/>
    </row>
    <row r="5" spans="1:9" ht="31.5">
      <c r="A5" s="255" t="s">
        <v>43</v>
      </c>
      <c r="B5" s="256"/>
      <c r="C5" s="256"/>
      <c r="D5" s="256"/>
      <c r="E5" s="256"/>
      <c r="F5" s="256"/>
      <c r="G5" s="9" t="s">
        <v>44</v>
      </c>
      <c r="H5" s="11" t="s">
        <v>45</v>
      </c>
      <c r="I5" s="11" t="s">
        <v>46</v>
      </c>
    </row>
    <row r="6" spans="1:9">
      <c r="A6" s="253">
        <v>1</v>
      </c>
      <c r="B6" s="254"/>
      <c r="C6" s="254"/>
      <c r="D6" s="254"/>
      <c r="E6" s="254"/>
      <c r="F6" s="254"/>
      <c r="G6" s="10">
        <v>2</v>
      </c>
      <c r="H6" s="11">
        <v>3</v>
      </c>
      <c r="I6" s="11">
        <v>4</v>
      </c>
    </row>
    <row r="7" spans="1:9">
      <c r="A7" s="257"/>
      <c r="B7" s="257"/>
      <c r="C7" s="257"/>
      <c r="D7" s="257"/>
      <c r="E7" s="257"/>
      <c r="F7" s="257"/>
      <c r="G7" s="257"/>
      <c r="H7" s="257"/>
      <c r="I7" s="257"/>
    </row>
    <row r="8" spans="1:9" ht="12.75" customHeight="1">
      <c r="A8" s="239" t="s">
        <v>47</v>
      </c>
      <c r="B8" s="239"/>
      <c r="C8" s="239"/>
      <c r="D8" s="239"/>
      <c r="E8" s="239"/>
      <c r="F8" s="239"/>
      <c r="G8" s="12">
        <v>1</v>
      </c>
      <c r="H8" s="28">
        <v>0</v>
      </c>
      <c r="I8" s="28">
        <v>0</v>
      </c>
    </row>
    <row r="9" spans="1:9" ht="12.75" customHeight="1">
      <c r="A9" s="240" t="s">
        <v>48</v>
      </c>
      <c r="B9" s="240"/>
      <c r="C9" s="240"/>
      <c r="D9" s="240"/>
      <c r="E9" s="240"/>
      <c r="F9" s="240"/>
      <c r="G9" s="13">
        <v>2</v>
      </c>
      <c r="H9" s="29">
        <f>H10+H17+H27+H38+H43</f>
        <v>35234659</v>
      </c>
      <c r="I9" s="29">
        <f>I10+I17+I27+I38+I43</f>
        <v>33455328</v>
      </c>
    </row>
    <row r="10" spans="1:9" ht="12.75" customHeight="1">
      <c r="A10" s="242" t="s">
        <v>49</v>
      </c>
      <c r="B10" s="242"/>
      <c r="C10" s="242"/>
      <c r="D10" s="242"/>
      <c r="E10" s="242"/>
      <c r="F10" s="242"/>
      <c r="G10" s="13">
        <v>3</v>
      </c>
      <c r="H10" s="29">
        <f>H11+H12+H13+H14+H15+H16</f>
        <v>384504</v>
      </c>
      <c r="I10" s="29">
        <f>I11+I12+I13+I14+I15+I16</f>
        <v>936890</v>
      </c>
    </row>
    <row r="11" spans="1:9" ht="12.75" customHeight="1">
      <c r="A11" s="238" t="s">
        <v>496</v>
      </c>
      <c r="B11" s="238"/>
      <c r="C11" s="238"/>
      <c r="D11" s="238"/>
      <c r="E11" s="238"/>
      <c r="F11" s="238"/>
      <c r="G11" s="12">
        <v>4</v>
      </c>
      <c r="H11" s="28">
        <v>0</v>
      </c>
      <c r="I11" s="28">
        <v>0</v>
      </c>
    </row>
    <row r="12" spans="1:9" ht="23" customHeight="1">
      <c r="A12" s="238" t="s">
        <v>495</v>
      </c>
      <c r="B12" s="238"/>
      <c r="C12" s="238"/>
      <c r="D12" s="238"/>
      <c r="E12" s="238"/>
      <c r="F12" s="238"/>
      <c r="G12" s="12">
        <v>5</v>
      </c>
      <c r="H12" s="28">
        <v>37764</v>
      </c>
      <c r="I12" s="28">
        <v>375086</v>
      </c>
    </row>
    <row r="13" spans="1:9" ht="12.75" customHeight="1">
      <c r="A13" s="238" t="s">
        <v>50</v>
      </c>
      <c r="B13" s="238"/>
      <c r="C13" s="238"/>
      <c r="D13" s="238"/>
      <c r="E13" s="238"/>
      <c r="F13" s="238"/>
      <c r="G13" s="12">
        <v>6</v>
      </c>
      <c r="H13" s="28">
        <v>0</v>
      </c>
      <c r="I13" s="28">
        <v>0</v>
      </c>
    </row>
    <row r="14" spans="1:9" ht="12.75" customHeight="1">
      <c r="A14" s="238" t="s">
        <v>51</v>
      </c>
      <c r="B14" s="238"/>
      <c r="C14" s="238"/>
      <c r="D14" s="238"/>
      <c r="E14" s="238"/>
      <c r="F14" s="238"/>
      <c r="G14" s="12">
        <v>7</v>
      </c>
      <c r="H14" s="28">
        <v>0</v>
      </c>
      <c r="I14" s="28">
        <v>0</v>
      </c>
    </row>
    <row r="15" spans="1:9" ht="12.75" customHeight="1">
      <c r="A15" s="238" t="s">
        <v>52</v>
      </c>
      <c r="B15" s="238"/>
      <c r="C15" s="238"/>
      <c r="D15" s="238"/>
      <c r="E15" s="238"/>
      <c r="F15" s="238"/>
      <c r="G15" s="12">
        <v>8</v>
      </c>
      <c r="H15" s="28">
        <v>346740</v>
      </c>
      <c r="I15" s="28">
        <v>561804</v>
      </c>
    </row>
    <row r="16" spans="1:9" ht="12.75" customHeight="1">
      <c r="A16" s="238" t="s">
        <v>53</v>
      </c>
      <c r="B16" s="238"/>
      <c r="C16" s="238"/>
      <c r="D16" s="238"/>
      <c r="E16" s="238"/>
      <c r="F16" s="238"/>
      <c r="G16" s="12">
        <v>9</v>
      </c>
      <c r="H16" s="28">
        <v>0</v>
      </c>
      <c r="I16" s="28">
        <v>0</v>
      </c>
    </row>
    <row r="17" spans="1:9" ht="12.75" customHeight="1">
      <c r="A17" s="242" t="s">
        <v>54</v>
      </c>
      <c r="B17" s="242"/>
      <c r="C17" s="242"/>
      <c r="D17" s="242"/>
      <c r="E17" s="242"/>
      <c r="F17" s="242"/>
      <c r="G17" s="13">
        <v>10</v>
      </c>
      <c r="H17" s="29">
        <f>H18+H19+H20+H21+H22+H23+H24+H25+H26</f>
        <v>29757052</v>
      </c>
      <c r="I17" s="29">
        <f>I18+I19+I20+I21+I22+I23+I24+I25+I26</f>
        <v>28407037</v>
      </c>
    </row>
    <row r="18" spans="1:9" ht="12.75" customHeight="1">
      <c r="A18" s="238" t="s">
        <v>55</v>
      </c>
      <c r="B18" s="238"/>
      <c r="C18" s="238"/>
      <c r="D18" s="238"/>
      <c r="E18" s="238"/>
      <c r="F18" s="238"/>
      <c r="G18" s="12">
        <v>11</v>
      </c>
      <c r="H18" s="28">
        <v>2071185</v>
      </c>
      <c r="I18" s="28">
        <v>2071185</v>
      </c>
    </row>
    <row r="19" spans="1:9" ht="12.75" customHeight="1">
      <c r="A19" s="238" t="s">
        <v>56</v>
      </c>
      <c r="B19" s="238"/>
      <c r="C19" s="238"/>
      <c r="D19" s="238"/>
      <c r="E19" s="238"/>
      <c r="F19" s="238"/>
      <c r="G19" s="12">
        <v>12</v>
      </c>
      <c r="H19" s="28">
        <v>20329321</v>
      </c>
      <c r="I19" s="28">
        <v>18910095</v>
      </c>
    </row>
    <row r="20" spans="1:9" ht="12.75" customHeight="1">
      <c r="A20" s="238" t="s">
        <v>57</v>
      </c>
      <c r="B20" s="238"/>
      <c r="C20" s="238"/>
      <c r="D20" s="238"/>
      <c r="E20" s="238"/>
      <c r="F20" s="238"/>
      <c r="G20" s="12">
        <v>13</v>
      </c>
      <c r="H20" s="28">
        <v>4937485</v>
      </c>
      <c r="I20" s="28">
        <v>4565802</v>
      </c>
    </row>
    <row r="21" spans="1:9" ht="12.75" customHeight="1">
      <c r="A21" s="238" t="s">
        <v>58</v>
      </c>
      <c r="B21" s="238"/>
      <c r="C21" s="238"/>
      <c r="D21" s="238"/>
      <c r="E21" s="238"/>
      <c r="F21" s="238"/>
      <c r="G21" s="12">
        <v>14</v>
      </c>
      <c r="H21" s="28">
        <v>2337396</v>
      </c>
      <c r="I21" s="28">
        <v>2578405</v>
      </c>
    </row>
    <row r="22" spans="1:9" ht="12.75" customHeight="1">
      <c r="A22" s="238" t="s">
        <v>59</v>
      </c>
      <c r="B22" s="238"/>
      <c r="C22" s="238"/>
      <c r="D22" s="238"/>
      <c r="E22" s="238"/>
      <c r="F22" s="238"/>
      <c r="G22" s="12">
        <v>15</v>
      </c>
      <c r="H22" s="28">
        <v>0</v>
      </c>
      <c r="I22" s="28">
        <v>0</v>
      </c>
    </row>
    <row r="23" spans="1:9" ht="12.75" customHeight="1">
      <c r="A23" s="238" t="s">
        <v>60</v>
      </c>
      <c r="B23" s="238"/>
      <c r="C23" s="238"/>
      <c r="D23" s="238"/>
      <c r="E23" s="238"/>
      <c r="F23" s="238"/>
      <c r="G23" s="12">
        <v>16</v>
      </c>
      <c r="H23" s="28">
        <v>0</v>
      </c>
      <c r="I23" s="28">
        <v>0</v>
      </c>
    </row>
    <row r="24" spans="1:9" ht="12.75" customHeight="1">
      <c r="A24" s="238" t="s">
        <v>61</v>
      </c>
      <c r="B24" s="238"/>
      <c r="C24" s="238"/>
      <c r="D24" s="238"/>
      <c r="E24" s="238"/>
      <c r="F24" s="238"/>
      <c r="G24" s="12">
        <v>17</v>
      </c>
      <c r="H24" s="28">
        <v>78710</v>
      </c>
      <c r="I24" s="28">
        <v>270976</v>
      </c>
    </row>
    <row r="25" spans="1:9" ht="12.75" customHeight="1">
      <c r="A25" s="238" t="s">
        <v>62</v>
      </c>
      <c r="B25" s="238"/>
      <c r="C25" s="238"/>
      <c r="D25" s="238"/>
      <c r="E25" s="238"/>
      <c r="F25" s="238"/>
      <c r="G25" s="12">
        <v>18</v>
      </c>
      <c r="H25" s="28">
        <v>2955</v>
      </c>
      <c r="I25" s="28">
        <v>10574</v>
      </c>
    </row>
    <row r="26" spans="1:9" ht="12.75" customHeight="1">
      <c r="A26" s="238" t="s">
        <v>63</v>
      </c>
      <c r="B26" s="238"/>
      <c r="C26" s="238"/>
      <c r="D26" s="238"/>
      <c r="E26" s="238"/>
      <c r="F26" s="238"/>
      <c r="G26" s="12">
        <v>19</v>
      </c>
      <c r="H26" s="28">
        <v>0</v>
      </c>
      <c r="I26" s="28">
        <v>0</v>
      </c>
    </row>
    <row r="27" spans="1:9" ht="12.75" customHeight="1">
      <c r="A27" s="242" t="s">
        <v>64</v>
      </c>
      <c r="B27" s="242"/>
      <c r="C27" s="242"/>
      <c r="D27" s="242"/>
      <c r="E27" s="242"/>
      <c r="F27" s="242"/>
      <c r="G27" s="13">
        <v>20</v>
      </c>
      <c r="H27" s="29">
        <f>SUM(H28:H37)</f>
        <v>1542087</v>
      </c>
      <c r="I27" s="29">
        <f>SUM(I28:I37)</f>
        <v>852346</v>
      </c>
    </row>
    <row r="28" spans="1:9" ht="12.75" customHeight="1">
      <c r="A28" s="238" t="s">
        <v>65</v>
      </c>
      <c r="B28" s="238"/>
      <c r="C28" s="238"/>
      <c r="D28" s="238"/>
      <c r="E28" s="238"/>
      <c r="F28" s="238"/>
      <c r="G28" s="12">
        <v>21</v>
      </c>
      <c r="H28" s="28">
        <v>0</v>
      </c>
      <c r="I28" s="28">
        <v>0</v>
      </c>
    </row>
    <row r="29" spans="1:9" ht="12.75" customHeight="1">
      <c r="A29" s="238" t="s">
        <v>66</v>
      </c>
      <c r="B29" s="238"/>
      <c r="C29" s="238"/>
      <c r="D29" s="238"/>
      <c r="E29" s="238"/>
      <c r="F29" s="238"/>
      <c r="G29" s="12">
        <v>22</v>
      </c>
      <c r="H29" s="28">
        <v>0</v>
      </c>
      <c r="I29" s="28">
        <v>0</v>
      </c>
    </row>
    <row r="30" spans="1:9" ht="12.75" customHeight="1">
      <c r="A30" s="238" t="s">
        <v>67</v>
      </c>
      <c r="B30" s="238"/>
      <c r="C30" s="238"/>
      <c r="D30" s="238"/>
      <c r="E30" s="238"/>
      <c r="F30" s="238"/>
      <c r="G30" s="12">
        <v>23</v>
      </c>
      <c r="H30" s="28">
        <v>0</v>
      </c>
      <c r="I30" s="28">
        <v>0</v>
      </c>
    </row>
    <row r="31" spans="1:9" ht="24" customHeight="1">
      <c r="A31" s="238" t="s">
        <v>68</v>
      </c>
      <c r="B31" s="238"/>
      <c r="C31" s="238"/>
      <c r="D31" s="238"/>
      <c r="E31" s="238"/>
      <c r="F31" s="238"/>
      <c r="G31" s="12">
        <v>24</v>
      </c>
      <c r="H31" s="28">
        <v>0</v>
      </c>
      <c r="I31" s="28">
        <v>0</v>
      </c>
    </row>
    <row r="32" spans="1:9" ht="23.75" customHeight="1">
      <c r="A32" s="238" t="s">
        <v>69</v>
      </c>
      <c r="B32" s="238"/>
      <c r="C32" s="238"/>
      <c r="D32" s="238"/>
      <c r="E32" s="238"/>
      <c r="F32" s="238"/>
      <c r="G32" s="12">
        <v>25</v>
      </c>
      <c r="H32" s="28">
        <v>0</v>
      </c>
      <c r="I32" s="28">
        <v>0</v>
      </c>
    </row>
    <row r="33" spans="1:9" ht="21.65" customHeight="1">
      <c r="A33" s="238" t="s">
        <v>70</v>
      </c>
      <c r="B33" s="238"/>
      <c r="C33" s="238"/>
      <c r="D33" s="238"/>
      <c r="E33" s="238"/>
      <c r="F33" s="238"/>
      <c r="G33" s="12">
        <v>26</v>
      </c>
      <c r="H33" s="28">
        <v>0</v>
      </c>
      <c r="I33" s="28">
        <v>0</v>
      </c>
    </row>
    <row r="34" spans="1:9" ht="12.75" customHeight="1">
      <c r="A34" s="238" t="s">
        <v>71</v>
      </c>
      <c r="B34" s="238"/>
      <c r="C34" s="238"/>
      <c r="D34" s="238"/>
      <c r="E34" s="238"/>
      <c r="F34" s="238"/>
      <c r="G34" s="12">
        <v>27</v>
      </c>
      <c r="H34" s="28">
        <v>0</v>
      </c>
      <c r="I34" s="28">
        <v>0</v>
      </c>
    </row>
    <row r="35" spans="1:9" ht="12.75" customHeight="1">
      <c r="A35" s="238" t="s">
        <v>72</v>
      </c>
      <c r="B35" s="238"/>
      <c r="C35" s="238"/>
      <c r="D35" s="238"/>
      <c r="E35" s="238"/>
      <c r="F35" s="238"/>
      <c r="G35" s="12">
        <v>28</v>
      </c>
      <c r="H35" s="28">
        <v>1542087</v>
      </c>
      <c r="I35" s="28">
        <v>852346</v>
      </c>
    </row>
    <row r="36" spans="1:9" ht="12.75" customHeight="1">
      <c r="A36" s="238" t="s">
        <v>73</v>
      </c>
      <c r="B36" s="238"/>
      <c r="C36" s="238"/>
      <c r="D36" s="238"/>
      <c r="E36" s="238"/>
      <c r="F36" s="238"/>
      <c r="G36" s="12">
        <v>29</v>
      </c>
      <c r="H36" s="28">
        <v>0</v>
      </c>
      <c r="I36" s="28">
        <v>0</v>
      </c>
    </row>
    <row r="37" spans="1:9" ht="12.75" customHeight="1">
      <c r="A37" s="238" t="s">
        <v>74</v>
      </c>
      <c r="B37" s="238"/>
      <c r="C37" s="238"/>
      <c r="D37" s="238"/>
      <c r="E37" s="238"/>
      <c r="F37" s="238"/>
      <c r="G37" s="12">
        <v>30</v>
      </c>
      <c r="H37" s="28">
        <v>0</v>
      </c>
      <c r="I37" s="28">
        <v>0</v>
      </c>
    </row>
    <row r="38" spans="1:9" ht="12.75" customHeight="1">
      <c r="A38" s="242" t="s">
        <v>75</v>
      </c>
      <c r="B38" s="242"/>
      <c r="C38" s="242"/>
      <c r="D38" s="242"/>
      <c r="E38" s="242"/>
      <c r="F38" s="242"/>
      <c r="G38" s="13">
        <v>31</v>
      </c>
      <c r="H38" s="29">
        <f>H39+H40+H41+H42</f>
        <v>1044939</v>
      </c>
      <c r="I38" s="29">
        <f>I39+I40+I41+I42</f>
        <v>752978</v>
      </c>
    </row>
    <row r="39" spans="1:9" ht="12.75" customHeight="1">
      <c r="A39" s="238" t="s">
        <v>76</v>
      </c>
      <c r="B39" s="238"/>
      <c r="C39" s="238"/>
      <c r="D39" s="238"/>
      <c r="E39" s="238"/>
      <c r="F39" s="238"/>
      <c r="G39" s="12">
        <v>32</v>
      </c>
      <c r="H39" s="28">
        <v>0</v>
      </c>
      <c r="I39" s="28">
        <v>0</v>
      </c>
    </row>
    <row r="40" spans="1:9" ht="27" customHeight="1">
      <c r="A40" s="238" t="s">
        <v>77</v>
      </c>
      <c r="B40" s="238"/>
      <c r="C40" s="238"/>
      <c r="D40" s="238"/>
      <c r="E40" s="238"/>
      <c r="F40" s="238"/>
      <c r="G40" s="12">
        <v>33</v>
      </c>
      <c r="H40" s="28">
        <v>0</v>
      </c>
      <c r="I40" s="28">
        <v>0</v>
      </c>
    </row>
    <row r="41" spans="1:9" ht="12.75" customHeight="1">
      <c r="A41" s="238" t="s">
        <v>78</v>
      </c>
      <c r="B41" s="238"/>
      <c r="C41" s="238"/>
      <c r="D41" s="238"/>
      <c r="E41" s="238"/>
      <c r="F41" s="238"/>
      <c r="G41" s="12">
        <v>34</v>
      </c>
      <c r="H41" s="28">
        <v>936670</v>
      </c>
      <c r="I41" s="28">
        <v>648772</v>
      </c>
    </row>
    <row r="42" spans="1:9" ht="12.75" customHeight="1">
      <c r="A42" s="238" t="s">
        <v>79</v>
      </c>
      <c r="B42" s="238"/>
      <c r="C42" s="238"/>
      <c r="D42" s="238"/>
      <c r="E42" s="238"/>
      <c r="F42" s="238"/>
      <c r="G42" s="12">
        <v>35</v>
      </c>
      <c r="H42" s="28">
        <v>108269</v>
      </c>
      <c r="I42" s="28">
        <v>104206</v>
      </c>
    </row>
    <row r="43" spans="1:9" ht="12.75" customHeight="1">
      <c r="A43" s="238" t="s">
        <v>80</v>
      </c>
      <c r="B43" s="238"/>
      <c r="C43" s="238"/>
      <c r="D43" s="238"/>
      <c r="E43" s="238"/>
      <c r="F43" s="238"/>
      <c r="G43" s="12">
        <v>36</v>
      </c>
      <c r="H43" s="28">
        <v>2506077</v>
      </c>
      <c r="I43" s="28">
        <v>2506077</v>
      </c>
    </row>
    <row r="44" spans="1:9" ht="12.75" customHeight="1">
      <c r="A44" s="240" t="s">
        <v>81</v>
      </c>
      <c r="B44" s="240"/>
      <c r="C44" s="240"/>
      <c r="D44" s="240"/>
      <c r="E44" s="240"/>
      <c r="F44" s="240"/>
      <c r="G44" s="13">
        <v>37</v>
      </c>
      <c r="H44" s="29">
        <f>H45+H53+H60+H70</f>
        <v>155108421</v>
      </c>
      <c r="I44" s="29">
        <f>I45+I53+I60+I70</f>
        <v>126973228</v>
      </c>
    </row>
    <row r="45" spans="1:9" ht="12.75" customHeight="1">
      <c r="A45" s="242" t="s">
        <v>82</v>
      </c>
      <c r="B45" s="242"/>
      <c r="C45" s="242"/>
      <c r="D45" s="242"/>
      <c r="E45" s="242"/>
      <c r="F45" s="242"/>
      <c r="G45" s="13">
        <v>38</v>
      </c>
      <c r="H45" s="29">
        <f>SUM(H46:H52)</f>
        <v>9931484</v>
      </c>
      <c r="I45" s="29">
        <f>SUM(I46:I52)</f>
        <v>17893774</v>
      </c>
    </row>
    <row r="46" spans="1:9" ht="12.75" customHeight="1">
      <c r="A46" s="238" t="s">
        <v>83</v>
      </c>
      <c r="B46" s="238"/>
      <c r="C46" s="238"/>
      <c r="D46" s="238"/>
      <c r="E46" s="238"/>
      <c r="F46" s="238"/>
      <c r="G46" s="12">
        <v>39</v>
      </c>
      <c r="H46" s="28">
        <v>762520</v>
      </c>
      <c r="I46" s="28">
        <v>2064253</v>
      </c>
    </row>
    <row r="47" spans="1:9" ht="12.75" customHeight="1">
      <c r="A47" s="238" t="s">
        <v>84</v>
      </c>
      <c r="B47" s="238"/>
      <c r="C47" s="238"/>
      <c r="D47" s="238"/>
      <c r="E47" s="238"/>
      <c r="F47" s="238"/>
      <c r="G47" s="12">
        <v>40</v>
      </c>
      <c r="H47" s="28">
        <v>9168725</v>
      </c>
      <c r="I47" s="28">
        <v>15829282</v>
      </c>
    </row>
    <row r="48" spans="1:9" ht="12.75" customHeight="1">
      <c r="A48" s="238" t="s">
        <v>85</v>
      </c>
      <c r="B48" s="238"/>
      <c r="C48" s="238"/>
      <c r="D48" s="238"/>
      <c r="E48" s="238"/>
      <c r="F48" s="238"/>
      <c r="G48" s="12">
        <v>41</v>
      </c>
      <c r="H48" s="28">
        <v>0</v>
      </c>
      <c r="I48" s="28">
        <v>0</v>
      </c>
    </row>
    <row r="49" spans="1:9" ht="12.75" customHeight="1">
      <c r="A49" s="238" t="s">
        <v>86</v>
      </c>
      <c r="B49" s="238"/>
      <c r="C49" s="238"/>
      <c r="D49" s="238"/>
      <c r="E49" s="238"/>
      <c r="F49" s="238"/>
      <c r="G49" s="12">
        <v>42</v>
      </c>
      <c r="H49" s="28">
        <v>0</v>
      </c>
      <c r="I49" s="28">
        <v>0</v>
      </c>
    </row>
    <row r="50" spans="1:9" ht="12.75" customHeight="1">
      <c r="A50" s="238" t="s">
        <v>87</v>
      </c>
      <c r="B50" s="238"/>
      <c r="C50" s="238"/>
      <c r="D50" s="238"/>
      <c r="E50" s="238"/>
      <c r="F50" s="238"/>
      <c r="G50" s="12">
        <v>43</v>
      </c>
      <c r="H50" s="28">
        <v>239</v>
      </c>
      <c r="I50" s="28">
        <v>239</v>
      </c>
    </row>
    <row r="51" spans="1:9" ht="12.75" customHeight="1">
      <c r="A51" s="238" t="s">
        <v>88</v>
      </c>
      <c r="B51" s="238"/>
      <c r="C51" s="238"/>
      <c r="D51" s="238"/>
      <c r="E51" s="238"/>
      <c r="F51" s="238"/>
      <c r="G51" s="12">
        <v>44</v>
      </c>
      <c r="H51" s="28">
        <v>0</v>
      </c>
      <c r="I51" s="28">
        <v>0</v>
      </c>
    </row>
    <row r="52" spans="1:9" ht="12.75" customHeight="1">
      <c r="A52" s="238" t="s">
        <v>89</v>
      </c>
      <c r="B52" s="238"/>
      <c r="C52" s="238"/>
      <c r="D52" s="238"/>
      <c r="E52" s="238"/>
      <c r="F52" s="238"/>
      <c r="G52" s="12">
        <v>45</v>
      </c>
      <c r="H52" s="28">
        <v>0</v>
      </c>
      <c r="I52" s="28">
        <v>0</v>
      </c>
    </row>
    <row r="53" spans="1:9" ht="12.75" customHeight="1">
      <c r="A53" s="242" t="s">
        <v>90</v>
      </c>
      <c r="B53" s="242"/>
      <c r="C53" s="242"/>
      <c r="D53" s="242"/>
      <c r="E53" s="242"/>
      <c r="F53" s="242"/>
      <c r="G53" s="13">
        <v>46</v>
      </c>
      <c r="H53" s="29">
        <f>SUM(H54:H59)</f>
        <v>68286984</v>
      </c>
      <c r="I53" s="29">
        <f>SUM(I54:I59)</f>
        <v>53583783</v>
      </c>
    </row>
    <row r="54" spans="1:9" ht="12.75" customHeight="1">
      <c r="A54" s="238" t="s">
        <v>91</v>
      </c>
      <c r="B54" s="238"/>
      <c r="C54" s="238"/>
      <c r="D54" s="238"/>
      <c r="E54" s="238"/>
      <c r="F54" s="238"/>
      <c r="G54" s="12">
        <v>47</v>
      </c>
      <c r="H54" s="28">
        <v>0</v>
      </c>
      <c r="I54" s="28">
        <v>0</v>
      </c>
    </row>
    <row r="55" spans="1:9" ht="23.75" customHeight="1">
      <c r="A55" s="238" t="s">
        <v>92</v>
      </c>
      <c r="B55" s="238"/>
      <c r="C55" s="238"/>
      <c r="D55" s="238"/>
      <c r="E55" s="238"/>
      <c r="F55" s="238"/>
      <c r="G55" s="12">
        <v>48</v>
      </c>
      <c r="H55" s="28">
        <v>37402454</v>
      </c>
      <c r="I55" s="28">
        <v>33063187</v>
      </c>
    </row>
    <row r="56" spans="1:9" ht="12.75" customHeight="1">
      <c r="A56" s="238" t="s">
        <v>93</v>
      </c>
      <c r="B56" s="238"/>
      <c r="C56" s="238"/>
      <c r="D56" s="238"/>
      <c r="E56" s="238"/>
      <c r="F56" s="238"/>
      <c r="G56" s="12">
        <v>49</v>
      </c>
      <c r="H56" s="28">
        <v>28602863</v>
      </c>
      <c r="I56" s="28">
        <v>17498790</v>
      </c>
    </row>
    <row r="57" spans="1:9" ht="12.75" customHeight="1">
      <c r="A57" s="238" t="s">
        <v>94</v>
      </c>
      <c r="B57" s="238"/>
      <c r="C57" s="238"/>
      <c r="D57" s="238"/>
      <c r="E57" s="238"/>
      <c r="F57" s="238"/>
      <c r="G57" s="12">
        <v>50</v>
      </c>
      <c r="H57" s="28">
        <v>0</v>
      </c>
      <c r="I57" s="28">
        <v>0</v>
      </c>
    </row>
    <row r="58" spans="1:9" ht="12.75" customHeight="1">
      <c r="A58" s="238" t="s">
        <v>95</v>
      </c>
      <c r="B58" s="238"/>
      <c r="C58" s="238"/>
      <c r="D58" s="238"/>
      <c r="E58" s="238"/>
      <c r="F58" s="238"/>
      <c r="G58" s="12">
        <v>51</v>
      </c>
      <c r="H58" s="28">
        <v>788930</v>
      </c>
      <c r="I58" s="28">
        <v>1540718</v>
      </c>
    </row>
    <row r="59" spans="1:9" ht="12.75" customHeight="1">
      <c r="A59" s="238" t="s">
        <v>96</v>
      </c>
      <c r="B59" s="238"/>
      <c r="C59" s="238"/>
      <c r="D59" s="238"/>
      <c r="E59" s="238"/>
      <c r="F59" s="238"/>
      <c r="G59" s="12">
        <v>52</v>
      </c>
      <c r="H59" s="28">
        <v>1492737</v>
      </c>
      <c r="I59" s="28">
        <v>1481088</v>
      </c>
    </row>
    <row r="60" spans="1:9" ht="12.75" customHeight="1">
      <c r="A60" s="242" t="s">
        <v>97</v>
      </c>
      <c r="B60" s="242"/>
      <c r="C60" s="242"/>
      <c r="D60" s="242"/>
      <c r="E60" s="242"/>
      <c r="F60" s="242"/>
      <c r="G60" s="13">
        <v>53</v>
      </c>
      <c r="H60" s="29">
        <f>SUM(H61:H69)</f>
        <v>4234974</v>
      </c>
      <c r="I60" s="29">
        <f>SUM(I61:I69)</f>
        <v>5033693</v>
      </c>
    </row>
    <row r="61" spans="1:9" ht="12.75" customHeight="1">
      <c r="A61" s="238" t="s">
        <v>98</v>
      </c>
      <c r="B61" s="238"/>
      <c r="C61" s="238"/>
      <c r="D61" s="238"/>
      <c r="E61" s="238"/>
      <c r="F61" s="238"/>
      <c r="G61" s="12">
        <v>54</v>
      </c>
      <c r="H61" s="28">
        <v>0</v>
      </c>
      <c r="I61" s="28">
        <v>0</v>
      </c>
    </row>
    <row r="62" spans="1:9" ht="27.65" customHeight="1">
      <c r="A62" s="238" t="s">
        <v>99</v>
      </c>
      <c r="B62" s="238"/>
      <c r="C62" s="238"/>
      <c r="D62" s="238"/>
      <c r="E62" s="238"/>
      <c r="F62" s="238"/>
      <c r="G62" s="12">
        <v>55</v>
      </c>
      <c r="H62" s="28">
        <v>0</v>
      </c>
      <c r="I62" s="28">
        <v>0</v>
      </c>
    </row>
    <row r="63" spans="1:9" ht="12.75" customHeight="1">
      <c r="A63" s="238" t="s">
        <v>100</v>
      </c>
      <c r="B63" s="238"/>
      <c r="C63" s="238"/>
      <c r="D63" s="238"/>
      <c r="E63" s="238"/>
      <c r="F63" s="238"/>
      <c r="G63" s="12">
        <v>56</v>
      </c>
      <c r="H63" s="28">
        <v>0</v>
      </c>
      <c r="I63" s="28">
        <v>0</v>
      </c>
    </row>
    <row r="64" spans="1:9" ht="26" customHeight="1">
      <c r="A64" s="238" t="s">
        <v>101</v>
      </c>
      <c r="B64" s="238"/>
      <c r="C64" s="238"/>
      <c r="D64" s="238"/>
      <c r="E64" s="238"/>
      <c r="F64" s="238"/>
      <c r="G64" s="12">
        <v>57</v>
      </c>
      <c r="H64" s="28">
        <v>0</v>
      </c>
      <c r="I64" s="28">
        <v>0</v>
      </c>
    </row>
    <row r="65" spans="1:9" ht="21.65" customHeight="1">
      <c r="A65" s="238" t="s">
        <v>102</v>
      </c>
      <c r="B65" s="238"/>
      <c r="C65" s="238"/>
      <c r="D65" s="238"/>
      <c r="E65" s="238"/>
      <c r="F65" s="238"/>
      <c r="G65" s="12">
        <v>58</v>
      </c>
      <c r="H65" s="28">
        <v>0</v>
      </c>
      <c r="I65" s="28">
        <v>0</v>
      </c>
    </row>
    <row r="66" spans="1:9" ht="21.65" customHeight="1">
      <c r="A66" s="238" t="s">
        <v>103</v>
      </c>
      <c r="B66" s="238"/>
      <c r="C66" s="238"/>
      <c r="D66" s="238"/>
      <c r="E66" s="238"/>
      <c r="F66" s="238"/>
      <c r="G66" s="12">
        <v>59</v>
      </c>
      <c r="H66" s="28">
        <v>0</v>
      </c>
      <c r="I66" s="28">
        <v>0</v>
      </c>
    </row>
    <row r="67" spans="1:9" ht="12.75" customHeight="1">
      <c r="A67" s="238" t="s">
        <v>104</v>
      </c>
      <c r="B67" s="238"/>
      <c r="C67" s="238"/>
      <c r="D67" s="238"/>
      <c r="E67" s="238"/>
      <c r="F67" s="238"/>
      <c r="G67" s="12">
        <v>60</v>
      </c>
      <c r="H67" s="28">
        <v>4234974</v>
      </c>
      <c r="I67" s="28">
        <v>4343534</v>
      </c>
    </row>
    <row r="68" spans="1:9" ht="12.75" customHeight="1">
      <c r="A68" s="238" t="s">
        <v>105</v>
      </c>
      <c r="B68" s="238"/>
      <c r="C68" s="238"/>
      <c r="D68" s="238"/>
      <c r="E68" s="238"/>
      <c r="F68" s="238"/>
      <c r="G68" s="12">
        <v>61</v>
      </c>
      <c r="H68" s="28">
        <v>0</v>
      </c>
      <c r="I68" s="28">
        <v>690159</v>
      </c>
    </row>
    <row r="69" spans="1:9" ht="12.75" customHeight="1">
      <c r="A69" s="238" t="s">
        <v>106</v>
      </c>
      <c r="B69" s="238"/>
      <c r="C69" s="238"/>
      <c r="D69" s="238"/>
      <c r="E69" s="238"/>
      <c r="F69" s="238"/>
      <c r="G69" s="12">
        <v>62</v>
      </c>
      <c r="H69" s="28">
        <v>0</v>
      </c>
      <c r="I69" s="28">
        <v>0</v>
      </c>
    </row>
    <row r="70" spans="1:9" ht="12.75" customHeight="1">
      <c r="A70" s="238" t="s">
        <v>107</v>
      </c>
      <c r="B70" s="238"/>
      <c r="C70" s="238"/>
      <c r="D70" s="238"/>
      <c r="E70" s="238"/>
      <c r="F70" s="238"/>
      <c r="G70" s="12">
        <v>63</v>
      </c>
      <c r="H70" s="28">
        <v>72654979</v>
      </c>
      <c r="I70" s="28">
        <v>50461978</v>
      </c>
    </row>
    <row r="71" spans="1:9" ht="12.75" customHeight="1">
      <c r="A71" s="239" t="s">
        <v>108</v>
      </c>
      <c r="B71" s="239"/>
      <c r="C71" s="239"/>
      <c r="D71" s="239"/>
      <c r="E71" s="239"/>
      <c r="F71" s="239"/>
      <c r="G71" s="12">
        <v>64</v>
      </c>
      <c r="H71" s="28">
        <v>2253709</v>
      </c>
      <c r="I71" s="28">
        <v>1956907</v>
      </c>
    </row>
    <row r="72" spans="1:9" ht="12.75" customHeight="1">
      <c r="A72" s="240" t="s">
        <v>109</v>
      </c>
      <c r="B72" s="240"/>
      <c r="C72" s="240"/>
      <c r="D72" s="240"/>
      <c r="E72" s="240"/>
      <c r="F72" s="240"/>
      <c r="G72" s="13">
        <v>65</v>
      </c>
      <c r="H72" s="29">
        <f>H8+H9+H44+H71</f>
        <v>192596789</v>
      </c>
      <c r="I72" s="29">
        <f>I8+I9+I44+I71</f>
        <v>162385463</v>
      </c>
    </row>
    <row r="73" spans="1:9" ht="12.75" customHeight="1">
      <c r="A73" s="239" t="s">
        <v>110</v>
      </c>
      <c r="B73" s="239"/>
      <c r="C73" s="239"/>
      <c r="D73" s="239"/>
      <c r="E73" s="239"/>
      <c r="F73" s="239"/>
      <c r="G73" s="12">
        <v>66</v>
      </c>
      <c r="H73" s="28">
        <v>0</v>
      </c>
      <c r="I73" s="28">
        <v>0</v>
      </c>
    </row>
    <row r="74" spans="1:9">
      <c r="A74" s="243" t="s">
        <v>111</v>
      </c>
      <c r="B74" s="244"/>
      <c r="C74" s="244"/>
      <c r="D74" s="244"/>
      <c r="E74" s="244"/>
      <c r="F74" s="244"/>
      <c r="G74" s="244"/>
      <c r="H74" s="244"/>
      <c r="I74" s="244"/>
    </row>
    <row r="75" spans="1:9" ht="24.75" customHeight="1">
      <c r="A75" s="240" t="s">
        <v>497</v>
      </c>
      <c r="B75" s="240"/>
      <c r="C75" s="240"/>
      <c r="D75" s="240"/>
      <c r="E75" s="240"/>
      <c r="F75" s="240"/>
      <c r="G75" s="13">
        <v>67</v>
      </c>
      <c r="H75" s="29">
        <f>H76+H77+H78+H84+H85+H91+H94+H97</f>
        <v>72464817</v>
      </c>
      <c r="I75" s="29">
        <f>I76+I77+I78+I84+I85+I91+I94+I97</f>
        <v>64466993</v>
      </c>
    </row>
    <row r="76" spans="1:9" ht="12.75" customHeight="1">
      <c r="A76" s="238" t="s">
        <v>112</v>
      </c>
      <c r="B76" s="238"/>
      <c r="C76" s="238"/>
      <c r="D76" s="238"/>
      <c r="E76" s="238"/>
      <c r="F76" s="238"/>
      <c r="G76" s="12">
        <v>68</v>
      </c>
      <c r="H76" s="28">
        <v>17674030</v>
      </c>
      <c r="I76" s="28">
        <v>17674030</v>
      </c>
    </row>
    <row r="77" spans="1:9" ht="12.75" customHeight="1">
      <c r="A77" s="238" t="s">
        <v>113</v>
      </c>
      <c r="B77" s="238"/>
      <c r="C77" s="238"/>
      <c r="D77" s="238"/>
      <c r="E77" s="238"/>
      <c r="F77" s="238"/>
      <c r="G77" s="12">
        <v>69</v>
      </c>
      <c r="H77" s="28">
        <v>0</v>
      </c>
      <c r="I77" s="28">
        <v>0</v>
      </c>
    </row>
    <row r="78" spans="1:9" ht="12.75" customHeight="1">
      <c r="A78" s="242" t="s">
        <v>114</v>
      </c>
      <c r="B78" s="242"/>
      <c r="C78" s="242"/>
      <c r="D78" s="242"/>
      <c r="E78" s="242"/>
      <c r="F78" s="242"/>
      <c r="G78" s="13">
        <v>70</v>
      </c>
      <c r="H78" s="29">
        <f>SUM(H79:H83)</f>
        <v>4131225</v>
      </c>
      <c r="I78" s="29">
        <f>SUM(I79:I83)</f>
        <v>4439564</v>
      </c>
    </row>
    <row r="79" spans="1:9" ht="12.75" customHeight="1">
      <c r="A79" s="238" t="s">
        <v>115</v>
      </c>
      <c r="B79" s="238"/>
      <c r="C79" s="238"/>
      <c r="D79" s="238"/>
      <c r="E79" s="238"/>
      <c r="F79" s="238"/>
      <c r="G79" s="12">
        <v>71</v>
      </c>
      <c r="H79" s="28">
        <v>1230445</v>
      </c>
      <c r="I79" s="28">
        <v>1796548</v>
      </c>
    </row>
    <row r="80" spans="1:9" ht="12.75" customHeight="1">
      <c r="A80" s="238" t="s">
        <v>116</v>
      </c>
      <c r="B80" s="238"/>
      <c r="C80" s="238"/>
      <c r="D80" s="238"/>
      <c r="E80" s="238"/>
      <c r="F80" s="238"/>
      <c r="G80" s="12">
        <v>72</v>
      </c>
      <c r="H80" s="28">
        <v>4156663</v>
      </c>
      <c r="I80" s="28">
        <v>3451160</v>
      </c>
    </row>
    <row r="81" spans="1:9" ht="12.75" customHeight="1">
      <c r="A81" s="238" t="s">
        <v>117</v>
      </c>
      <c r="B81" s="238"/>
      <c r="C81" s="238"/>
      <c r="D81" s="238"/>
      <c r="E81" s="238"/>
      <c r="F81" s="238"/>
      <c r="G81" s="12">
        <v>73</v>
      </c>
      <c r="H81" s="28">
        <v>-1255883</v>
      </c>
      <c r="I81" s="28">
        <v>-808144</v>
      </c>
    </row>
    <row r="82" spans="1:9" ht="12.75" customHeight="1">
      <c r="A82" s="238" t="s">
        <v>118</v>
      </c>
      <c r="B82" s="238"/>
      <c r="C82" s="238"/>
      <c r="D82" s="238"/>
      <c r="E82" s="238"/>
      <c r="F82" s="238"/>
      <c r="G82" s="12">
        <v>74</v>
      </c>
      <c r="H82" s="28">
        <v>0</v>
      </c>
      <c r="I82" s="28">
        <v>0</v>
      </c>
    </row>
    <row r="83" spans="1:9" ht="12.75" customHeight="1">
      <c r="A83" s="238" t="s">
        <v>119</v>
      </c>
      <c r="B83" s="238"/>
      <c r="C83" s="238"/>
      <c r="D83" s="238"/>
      <c r="E83" s="238"/>
      <c r="F83" s="238"/>
      <c r="G83" s="12">
        <v>75</v>
      </c>
      <c r="H83" s="28">
        <v>0</v>
      </c>
      <c r="I83" s="28">
        <v>0</v>
      </c>
    </row>
    <row r="84" spans="1:9" ht="12.75" customHeight="1">
      <c r="A84" s="241" t="s">
        <v>120</v>
      </c>
      <c r="B84" s="241"/>
      <c r="C84" s="241"/>
      <c r="D84" s="241"/>
      <c r="E84" s="241"/>
      <c r="F84" s="241"/>
      <c r="G84" s="103">
        <v>76</v>
      </c>
      <c r="H84" s="104">
        <v>0</v>
      </c>
      <c r="I84" s="28">
        <v>0</v>
      </c>
    </row>
    <row r="85" spans="1:9" ht="12.75" customHeight="1">
      <c r="A85" s="242" t="s">
        <v>390</v>
      </c>
      <c r="B85" s="242"/>
      <c r="C85" s="242"/>
      <c r="D85" s="242"/>
      <c r="E85" s="242"/>
      <c r="F85" s="242"/>
      <c r="G85" s="13">
        <v>77</v>
      </c>
      <c r="H85" s="29">
        <f>H86+H87+H88+H89+H90</f>
        <v>0</v>
      </c>
      <c r="I85" s="29">
        <f>I86+I87+I88+I89+I90</f>
        <v>0</v>
      </c>
    </row>
    <row r="86" spans="1:9" ht="25.5" customHeight="1">
      <c r="A86" s="238" t="s">
        <v>391</v>
      </c>
      <c r="B86" s="238"/>
      <c r="C86" s="238"/>
      <c r="D86" s="238"/>
      <c r="E86" s="238"/>
      <c r="F86" s="238"/>
      <c r="G86" s="12">
        <v>78</v>
      </c>
      <c r="H86" s="28">
        <v>0</v>
      </c>
      <c r="I86" s="28">
        <v>0</v>
      </c>
    </row>
    <row r="87" spans="1:9" ht="12.75" customHeight="1">
      <c r="A87" s="238" t="s">
        <v>121</v>
      </c>
      <c r="B87" s="238"/>
      <c r="C87" s="238"/>
      <c r="D87" s="238"/>
      <c r="E87" s="238"/>
      <c r="F87" s="238"/>
      <c r="G87" s="12">
        <v>79</v>
      </c>
      <c r="H87" s="28">
        <v>0</v>
      </c>
      <c r="I87" s="28">
        <v>0</v>
      </c>
    </row>
    <row r="88" spans="1:9" ht="12.75" customHeight="1">
      <c r="A88" s="238" t="s">
        <v>122</v>
      </c>
      <c r="B88" s="238"/>
      <c r="C88" s="238"/>
      <c r="D88" s="238"/>
      <c r="E88" s="238"/>
      <c r="F88" s="238"/>
      <c r="G88" s="12">
        <v>80</v>
      </c>
      <c r="H88" s="28">
        <v>0</v>
      </c>
      <c r="I88" s="28">
        <v>0</v>
      </c>
    </row>
    <row r="89" spans="1:9" ht="12.75" customHeight="1">
      <c r="A89" s="238" t="s">
        <v>392</v>
      </c>
      <c r="B89" s="238"/>
      <c r="C89" s="238"/>
      <c r="D89" s="238"/>
      <c r="E89" s="238"/>
      <c r="F89" s="238"/>
      <c r="G89" s="12">
        <v>81</v>
      </c>
      <c r="H89" s="28">
        <v>0</v>
      </c>
      <c r="I89" s="28">
        <v>0</v>
      </c>
    </row>
    <row r="90" spans="1:9" ht="25.5" customHeight="1">
      <c r="A90" s="238" t="s">
        <v>393</v>
      </c>
      <c r="B90" s="238"/>
      <c r="C90" s="238"/>
      <c r="D90" s="238"/>
      <c r="E90" s="238"/>
      <c r="F90" s="238"/>
      <c r="G90" s="12">
        <v>82</v>
      </c>
      <c r="H90" s="28">
        <v>0</v>
      </c>
      <c r="I90" s="28">
        <v>0</v>
      </c>
    </row>
    <row r="91" spans="1:9" ht="24" customHeight="1">
      <c r="A91" s="242" t="s">
        <v>394</v>
      </c>
      <c r="B91" s="242"/>
      <c r="C91" s="242"/>
      <c r="D91" s="242"/>
      <c r="E91" s="242"/>
      <c r="F91" s="242"/>
      <c r="G91" s="13">
        <v>83</v>
      </c>
      <c r="H91" s="29">
        <f>H92-H93</f>
        <v>28465251</v>
      </c>
      <c r="I91" s="29">
        <f>I92-I93</f>
        <v>30466056</v>
      </c>
    </row>
    <row r="92" spans="1:9" ht="12.75" customHeight="1">
      <c r="A92" s="238" t="s">
        <v>123</v>
      </c>
      <c r="B92" s="238"/>
      <c r="C92" s="238"/>
      <c r="D92" s="238"/>
      <c r="E92" s="238"/>
      <c r="F92" s="238"/>
      <c r="G92" s="12">
        <v>84</v>
      </c>
      <c r="H92" s="28">
        <v>28465251</v>
      </c>
      <c r="I92" s="28">
        <v>30466056</v>
      </c>
    </row>
    <row r="93" spans="1:9" ht="12.75" customHeight="1">
      <c r="A93" s="238" t="s">
        <v>124</v>
      </c>
      <c r="B93" s="238"/>
      <c r="C93" s="238"/>
      <c r="D93" s="238"/>
      <c r="E93" s="238"/>
      <c r="F93" s="238"/>
      <c r="G93" s="12">
        <v>85</v>
      </c>
      <c r="H93" s="28">
        <v>0</v>
      </c>
      <c r="I93" s="28">
        <v>0</v>
      </c>
    </row>
    <row r="94" spans="1:9" ht="12.75" customHeight="1">
      <c r="A94" s="242" t="s">
        <v>395</v>
      </c>
      <c r="B94" s="242"/>
      <c r="C94" s="242"/>
      <c r="D94" s="242"/>
      <c r="E94" s="242"/>
      <c r="F94" s="242"/>
      <c r="G94" s="13">
        <v>86</v>
      </c>
      <c r="H94" s="29">
        <f>H95-H96</f>
        <v>22194311</v>
      </c>
      <c r="I94" s="29">
        <f>I95-I96</f>
        <v>11887343</v>
      </c>
    </row>
    <row r="95" spans="1:9" ht="12.75" customHeight="1">
      <c r="A95" s="238" t="s">
        <v>125</v>
      </c>
      <c r="B95" s="238"/>
      <c r="C95" s="238"/>
      <c r="D95" s="238"/>
      <c r="E95" s="238"/>
      <c r="F95" s="238"/>
      <c r="G95" s="12">
        <v>87</v>
      </c>
      <c r="H95" s="28">
        <v>22194311</v>
      </c>
      <c r="I95" s="28">
        <v>11887343</v>
      </c>
    </row>
    <row r="96" spans="1:9" ht="12.75" customHeight="1">
      <c r="A96" s="238" t="s">
        <v>126</v>
      </c>
      <c r="B96" s="238"/>
      <c r="C96" s="238"/>
      <c r="D96" s="238"/>
      <c r="E96" s="238"/>
      <c r="F96" s="238"/>
      <c r="G96" s="12">
        <v>88</v>
      </c>
      <c r="H96" s="28">
        <v>0</v>
      </c>
      <c r="I96" s="28">
        <v>0</v>
      </c>
    </row>
    <row r="97" spans="1:9" ht="12.75" customHeight="1">
      <c r="A97" s="238" t="s">
        <v>127</v>
      </c>
      <c r="B97" s="238"/>
      <c r="C97" s="238"/>
      <c r="D97" s="238"/>
      <c r="E97" s="238"/>
      <c r="F97" s="238"/>
      <c r="G97" s="12">
        <v>89</v>
      </c>
      <c r="H97" s="28">
        <v>0</v>
      </c>
      <c r="I97" s="28">
        <v>0</v>
      </c>
    </row>
    <row r="98" spans="1:9" ht="12.75" customHeight="1">
      <c r="A98" s="240" t="s">
        <v>396</v>
      </c>
      <c r="B98" s="240"/>
      <c r="C98" s="240"/>
      <c r="D98" s="240"/>
      <c r="E98" s="240"/>
      <c r="F98" s="240"/>
      <c r="G98" s="13">
        <v>90</v>
      </c>
      <c r="H98" s="29">
        <f>SUM(H99:H104)</f>
        <v>942552</v>
      </c>
      <c r="I98" s="29">
        <f>SUM(I99:I104)</f>
        <v>1036966</v>
      </c>
    </row>
    <row r="99" spans="1:9" ht="32" customHeight="1">
      <c r="A99" s="238" t="s">
        <v>128</v>
      </c>
      <c r="B99" s="238"/>
      <c r="C99" s="238"/>
      <c r="D99" s="238"/>
      <c r="E99" s="238"/>
      <c r="F99" s="238"/>
      <c r="G99" s="12">
        <v>91</v>
      </c>
      <c r="H99" s="28">
        <v>942552</v>
      </c>
      <c r="I99" s="28">
        <v>1036966</v>
      </c>
    </row>
    <row r="100" spans="1:9" ht="12.75" customHeight="1">
      <c r="A100" s="238" t="s">
        <v>129</v>
      </c>
      <c r="B100" s="238"/>
      <c r="C100" s="238"/>
      <c r="D100" s="238"/>
      <c r="E100" s="238"/>
      <c r="F100" s="238"/>
      <c r="G100" s="12">
        <v>92</v>
      </c>
      <c r="H100" s="28">
        <v>0</v>
      </c>
      <c r="I100" s="28">
        <v>0</v>
      </c>
    </row>
    <row r="101" spans="1:9" ht="12.75" customHeight="1">
      <c r="A101" s="238" t="s">
        <v>130</v>
      </c>
      <c r="B101" s="238"/>
      <c r="C101" s="238"/>
      <c r="D101" s="238"/>
      <c r="E101" s="238"/>
      <c r="F101" s="238"/>
      <c r="G101" s="12">
        <v>93</v>
      </c>
      <c r="H101" s="28">
        <v>0</v>
      </c>
      <c r="I101" s="28">
        <v>0</v>
      </c>
    </row>
    <row r="102" spans="1:9" ht="12.75" customHeight="1">
      <c r="A102" s="238" t="s">
        <v>131</v>
      </c>
      <c r="B102" s="238"/>
      <c r="C102" s="238"/>
      <c r="D102" s="238"/>
      <c r="E102" s="238"/>
      <c r="F102" s="238"/>
      <c r="G102" s="12">
        <v>94</v>
      </c>
      <c r="H102" s="28">
        <v>0</v>
      </c>
      <c r="I102" s="28">
        <v>0</v>
      </c>
    </row>
    <row r="103" spans="1:9" ht="12.75" customHeight="1">
      <c r="A103" s="238" t="s">
        <v>132</v>
      </c>
      <c r="B103" s="238"/>
      <c r="C103" s="238"/>
      <c r="D103" s="238"/>
      <c r="E103" s="238"/>
      <c r="F103" s="238"/>
      <c r="G103" s="12">
        <v>95</v>
      </c>
      <c r="H103" s="28">
        <v>0</v>
      </c>
      <c r="I103" s="28">
        <v>0</v>
      </c>
    </row>
    <row r="104" spans="1:9" ht="12.75" customHeight="1">
      <c r="A104" s="238" t="s">
        <v>133</v>
      </c>
      <c r="B104" s="238"/>
      <c r="C104" s="238"/>
      <c r="D104" s="238"/>
      <c r="E104" s="238"/>
      <c r="F104" s="238"/>
      <c r="G104" s="12">
        <v>96</v>
      </c>
      <c r="H104" s="28">
        <v>0</v>
      </c>
      <c r="I104" s="28">
        <v>0</v>
      </c>
    </row>
    <row r="105" spans="1:9" ht="12.75" customHeight="1">
      <c r="A105" s="240" t="s">
        <v>397</v>
      </c>
      <c r="B105" s="240"/>
      <c r="C105" s="240"/>
      <c r="D105" s="240"/>
      <c r="E105" s="240"/>
      <c r="F105" s="240"/>
      <c r="G105" s="13">
        <v>97</v>
      </c>
      <c r="H105" s="29">
        <f>SUM(H106:H116)</f>
        <v>13376477</v>
      </c>
      <c r="I105" s="29">
        <f>SUM(I106:I116)</f>
        <v>12972676</v>
      </c>
    </row>
    <row r="106" spans="1:9" ht="12.75" customHeight="1">
      <c r="A106" s="238" t="s">
        <v>134</v>
      </c>
      <c r="B106" s="238"/>
      <c r="C106" s="238"/>
      <c r="D106" s="238"/>
      <c r="E106" s="238"/>
      <c r="F106" s="238"/>
      <c r="G106" s="12">
        <v>98</v>
      </c>
      <c r="H106" s="28">
        <v>0</v>
      </c>
      <c r="I106" s="28">
        <v>0</v>
      </c>
    </row>
    <row r="107" spans="1:9" ht="24.65" customHeight="1">
      <c r="A107" s="238" t="s">
        <v>135</v>
      </c>
      <c r="B107" s="238"/>
      <c r="C107" s="238"/>
      <c r="D107" s="238"/>
      <c r="E107" s="238"/>
      <c r="F107" s="238"/>
      <c r="G107" s="12">
        <v>99</v>
      </c>
      <c r="H107" s="28">
        <v>0</v>
      </c>
      <c r="I107" s="28">
        <v>0</v>
      </c>
    </row>
    <row r="108" spans="1:9" ht="12.75" customHeight="1">
      <c r="A108" s="238" t="s">
        <v>136</v>
      </c>
      <c r="B108" s="238"/>
      <c r="C108" s="238"/>
      <c r="D108" s="238"/>
      <c r="E108" s="238"/>
      <c r="F108" s="238"/>
      <c r="G108" s="12">
        <v>100</v>
      </c>
      <c r="H108" s="28">
        <v>0</v>
      </c>
      <c r="I108" s="28">
        <v>0</v>
      </c>
    </row>
    <row r="109" spans="1:9" ht="21.65" customHeight="1">
      <c r="A109" s="238" t="s">
        <v>137</v>
      </c>
      <c r="B109" s="238"/>
      <c r="C109" s="238"/>
      <c r="D109" s="238"/>
      <c r="E109" s="238"/>
      <c r="F109" s="238"/>
      <c r="G109" s="12">
        <v>101</v>
      </c>
      <c r="H109" s="28">
        <v>0</v>
      </c>
      <c r="I109" s="28">
        <v>0</v>
      </c>
    </row>
    <row r="110" spans="1:9" ht="12.75" customHeight="1">
      <c r="A110" s="238" t="s">
        <v>138</v>
      </c>
      <c r="B110" s="238"/>
      <c r="C110" s="238"/>
      <c r="D110" s="238"/>
      <c r="E110" s="238"/>
      <c r="F110" s="238"/>
      <c r="G110" s="12">
        <v>102</v>
      </c>
      <c r="H110" s="28">
        <v>0</v>
      </c>
      <c r="I110" s="28">
        <v>0</v>
      </c>
    </row>
    <row r="111" spans="1:9" ht="12.75" customHeight="1">
      <c r="A111" s="238" t="s">
        <v>139</v>
      </c>
      <c r="B111" s="238"/>
      <c r="C111" s="238"/>
      <c r="D111" s="238"/>
      <c r="E111" s="238"/>
      <c r="F111" s="238"/>
      <c r="G111" s="12">
        <v>103</v>
      </c>
      <c r="H111" s="28">
        <v>13364073</v>
      </c>
      <c r="I111" s="28">
        <v>12966324</v>
      </c>
    </row>
    <row r="112" spans="1:9" ht="12.75" customHeight="1">
      <c r="A112" s="238" t="s">
        <v>140</v>
      </c>
      <c r="B112" s="238"/>
      <c r="C112" s="238"/>
      <c r="D112" s="238"/>
      <c r="E112" s="238"/>
      <c r="F112" s="238"/>
      <c r="G112" s="12">
        <v>104</v>
      </c>
      <c r="H112" s="28">
        <v>0</v>
      </c>
      <c r="I112" s="28">
        <v>0</v>
      </c>
    </row>
    <row r="113" spans="1:9" ht="12.75" customHeight="1">
      <c r="A113" s="238" t="s">
        <v>141</v>
      </c>
      <c r="B113" s="238"/>
      <c r="C113" s="238"/>
      <c r="D113" s="238"/>
      <c r="E113" s="238"/>
      <c r="F113" s="238"/>
      <c r="G113" s="12">
        <v>105</v>
      </c>
      <c r="H113" s="28">
        <v>0</v>
      </c>
      <c r="I113" s="28">
        <v>0</v>
      </c>
    </row>
    <row r="114" spans="1:9" ht="12.75" customHeight="1">
      <c r="A114" s="238" t="s">
        <v>142</v>
      </c>
      <c r="B114" s="238"/>
      <c r="C114" s="238"/>
      <c r="D114" s="238"/>
      <c r="E114" s="238"/>
      <c r="F114" s="238"/>
      <c r="G114" s="12">
        <v>106</v>
      </c>
      <c r="H114" s="28">
        <v>0</v>
      </c>
      <c r="I114" s="28">
        <v>0</v>
      </c>
    </row>
    <row r="115" spans="1:9" ht="12.75" customHeight="1">
      <c r="A115" s="238" t="s">
        <v>143</v>
      </c>
      <c r="B115" s="238"/>
      <c r="C115" s="238"/>
      <c r="D115" s="238"/>
      <c r="E115" s="238"/>
      <c r="F115" s="238"/>
      <c r="G115" s="12">
        <v>107</v>
      </c>
      <c r="H115" s="28">
        <v>12404</v>
      </c>
      <c r="I115" s="28">
        <v>6352</v>
      </c>
    </row>
    <row r="116" spans="1:9" ht="12.75" customHeight="1">
      <c r="A116" s="238" t="s">
        <v>144</v>
      </c>
      <c r="B116" s="238"/>
      <c r="C116" s="238"/>
      <c r="D116" s="238"/>
      <c r="E116" s="238"/>
      <c r="F116" s="238"/>
      <c r="G116" s="12">
        <v>108</v>
      </c>
      <c r="H116" s="28">
        <v>0</v>
      </c>
      <c r="I116" s="28">
        <v>0</v>
      </c>
    </row>
    <row r="117" spans="1:9" ht="12.75" customHeight="1">
      <c r="A117" s="240" t="s">
        <v>398</v>
      </c>
      <c r="B117" s="240"/>
      <c r="C117" s="240"/>
      <c r="D117" s="240"/>
      <c r="E117" s="240"/>
      <c r="F117" s="240"/>
      <c r="G117" s="13">
        <v>109</v>
      </c>
      <c r="H117" s="29">
        <f>SUM(H118:H131)</f>
        <v>72536420</v>
      </c>
      <c r="I117" s="29">
        <f>SUM(I118:I131)</f>
        <v>50297758</v>
      </c>
    </row>
    <row r="118" spans="1:9" ht="12.75" customHeight="1">
      <c r="A118" s="238" t="s">
        <v>145</v>
      </c>
      <c r="B118" s="238"/>
      <c r="C118" s="238"/>
      <c r="D118" s="238"/>
      <c r="E118" s="238"/>
      <c r="F118" s="238"/>
      <c r="G118" s="12">
        <v>110</v>
      </c>
      <c r="H118" s="28">
        <v>0</v>
      </c>
      <c r="I118" s="28">
        <v>0</v>
      </c>
    </row>
    <row r="119" spans="1:9" ht="22.25" customHeight="1">
      <c r="A119" s="238" t="s">
        <v>146</v>
      </c>
      <c r="B119" s="238"/>
      <c r="C119" s="238"/>
      <c r="D119" s="238"/>
      <c r="E119" s="238"/>
      <c r="F119" s="238"/>
      <c r="G119" s="12">
        <v>111</v>
      </c>
      <c r="H119" s="28">
        <v>0</v>
      </c>
      <c r="I119" s="28">
        <v>0</v>
      </c>
    </row>
    <row r="120" spans="1:9" ht="12.75" customHeight="1">
      <c r="A120" s="238" t="s">
        <v>147</v>
      </c>
      <c r="B120" s="238"/>
      <c r="C120" s="238"/>
      <c r="D120" s="238"/>
      <c r="E120" s="238"/>
      <c r="F120" s="238"/>
      <c r="G120" s="12">
        <v>112</v>
      </c>
      <c r="H120" s="28">
        <v>15062490</v>
      </c>
      <c r="I120" s="28">
        <v>10882067</v>
      </c>
    </row>
    <row r="121" spans="1:9" ht="23.75" customHeight="1">
      <c r="A121" s="238" t="s">
        <v>148</v>
      </c>
      <c r="B121" s="238"/>
      <c r="C121" s="238"/>
      <c r="D121" s="238"/>
      <c r="E121" s="238"/>
      <c r="F121" s="238"/>
      <c r="G121" s="12">
        <v>113</v>
      </c>
      <c r="H121" s="28">
        <v>0</v>
      </c>
      <c r="I121" s="28">
        <v>0</v>
      </c>
    </row>
    <row r="122" spans="1:9" ht="12.75" customHeight="1">
      <c r="A122" s="238" t="s">
        <v>149</v>
      </c>
      <c r="B122" s="238"/>
      <c r="C122" s="238"/>
      <c r="D122" s="238"/>
      <c r="E122" s="238"/>
      <c r="F122" s="238"/>
      <c r="G122" s="12">
        <v>114</v>
      </c>
      <c r="H122" s="28">
        <v>0</v>
      </c>
      <c r="I122" s="28">
        <v>0</v>
      </c>
    </row>
    <row r="123" spans="1:9" ht="12.75" customHeight="1">
      <c r="A123" s="238" t="s">
        <v>150</v>
      </c>
      <c r="B123" s="238"/>
      <c r="C123" s="238"/>
      <c r="D123" s="238"/>
      <c r="E123" s="238"/>
      <c r="F123" s="238"/>
      <c r="G123" s="12">
        <v>115</v>
      </c>
      <c r="H123" s="28">
        <v>2526298</v>
      </c>
      <c r="I123" s="28">
        <v>2150732</v>
      </c>
    </row>
    <row r="124" spans="1:9" ht="12.75" customHeight="1">
      <c r="A124" s="238" t="s">
        <v>151</v>
      </c>
      <c r="B124" s="238"/>
      <c r="C124" s="238"/>
      <c r="D124" s="238"/>
      <c r="E124" s="238"/>
      <c r="F124" s="238"/>
      <c r="G124" s="12">
        <v>116</v>
      </c>
      <c r="H124" s="28">
        <v>14207996</v>
      </c>
      <c r="I124" s="28">
        <v>10578242</v>
      </c>
    </row>
    <row r="125" spans="1:9" ht="12.75" customHeight="1">
      <c r="A125" s="238" t="s">
        <v>152</v>
      </c>
      <c r="B125" s="238"/>
      <c r="C125" s="238"/>
      <c r="D125" s="238"/>
      <c r="E125" s="238"/>
      <c r="F125" s="238"/>
      <c r="G125" s="12">
        <v>117</v>
      </c>
      <c r="H125" s="28">
        <v>12027014</v>
      </c>
      <c r="I125" s="28">
        <v>8121553</v>
      </c>
    </row>
    <row r="126" spans="1:9">
      <c r="A126" s="238" t="s">
        <v>153</v>
      </c>
      <c r="B126" s="238"/>
      <c r="C126" s="238"/>
      <c r="D126" s="238"/>
      <c r="E126" s="238"/>
      <c r="F126" s="238"/>
      <c r="G126" s="12">
        <v>118</v>
      </c>
      <c r="H126" s="28">
        <v>0</v>
      </c>
      <c r="I126" s="28">
        <v>0</v>
      </c>
    </row>
    <row r="127" spans="1:9">
      <c r="A127" s="238" t="s">
        <v>154</v>
      </c>
      <c r="B127" s="238"/>
      <c r="C127" s="238"/>
      <c r="D127" s="238"/>
      <c r="E127" s="238"/>
      <c r="F127" s="238"/>
      <c r="G127" s="12">
        <v>119</v>
      </c>
      <c r="H127" s="28">
        <v>21428393</v>
      </c>
      <c r="I127" s="28">
        <v>11879278</v>
      </c>
    </row>
    <row r="128" spans="1:9">
      <c r="A128" s="238" t="s">
        <v>155</v>
      </c>
      <c r="B128" s="238"/>
      <c r="C128" s="238"/>
      <c r="D128" s="238"/>
      <c r="E128" s="238"/>
      <c r="F128" s="238"/>
      <c r="G128" s="12">
        <v>120</v>
      </c>
      <c r="H128" s="28">
        <v>5701541</v>
      </c>
      <c r="I128" s="28">
        <v>5616670</v>
      </c>
    </row>
    <row r="129" spans="1:9">
      <c r="A129" s="238" t="s">
        <v>156</v>
      </c>
      <c r="B129" s="238"/>
      <c r="C129" s="238"/>
      <c r="D129" s="238"/>
      <c r="E129" s="238"/>
      <c r="F129" s="238"/>
      <c r="G129" s="12">
        <v>121</v>
      </c>
      <c r="H129" s="28">
        <v>0</v>
      </c>
      <c r="I129" s="28">
        <v>0</v>
      </c>
    </row>
    <row r="130" spans="1:9">
      <c r="A130" s="238" t="s">
        <v>157</v>
      </c>
      <c r="B130" s="238"/>
      <c r="C130" s="238"/>
      <c r="D130" s="238"/>
      <c r="E130" s="238"/>
      <c r="F130" s="238"/>
      <c r="G130" s="12">
        <v>122</v>
      </c>
      <c r="H130" s="28">
        <v>0</v>
      </c>
      <c r="I130" s="28">
        <v>0</v>
      </c>
    </row>
    <row r="131" spans="1:9">
      <c r="A131" s="238" t="s">
        <v>158</v>
      </c>
      <c r="B131" s="238"/>
      <c r="C131" s="238"/>
      <c r="D131" s="238"/>
      <c r="E131" s="238"/>
      <c r="F131" s="238"/>
      <c r="G131" s="12">
        <v>123</v>
      </c>
      <c r="H131" s="28">
        <v>1582688</v>
      </c>
      <c r="I131" s="28">
        <v>1069216</v>
      </c>
    </row>
    <row r="132" spans="1:9" ht="22.25" customHeight="1">
      <c r="A132" s="239" t="s">
        <v>159</v>
      </c>
      <c r="B132" s="239"/>
      <c r="C132" s="239"/>
      <c r="D132" s="239"/>
      <c r="E132" s="239"/>
      <c r="F132" s="239"/>
      <c r="G132" s="12">
        <v>124</v>
      </c>
      <c r="H132" s="28">
        <v>33276523</v>
      </c>
      <c r="I132" s="28">
        <v>33611070</v>
      </c>
    </row>
    <row r="133" spans="1:9">
      <c r="A133" s="240" t="s">
        <v>399</v>
      </c>
      <c r="B133" s="240"/>
      <c r="C133" s="240"/>
      <c r="D133" s="240"/>
      <c r="E133" s="240"/>
      <c r="F133" s="240"/>
      <c r="G133" s="13">
        <v>125</v>
      </c>
      <c r="H133" s="29">
        <f>H75+H98+H105+H117+H132</f>
        <v>192596789</v>
      </c>
      <c r="I133" s="29">
        <f>I75+I98+I105+I117+I132</f>
        <v>162385463</v>
      </c>
    </row>
    <row r="134" spans="1:9">
      <c r="A134" s="239" t="s">
        <v>160</v>
      </c>
      <c r="B134" s="239"/>
      <c r="C134" s="239"/>
      <c r="D134" s="239"/>
      <c r="E134" s="239"/>
      <c r="F134" s="239"/>
      <c r="G134" s="12">
        <v>126</v>
      </c>
      <c r="H134" s="28">
        <v>0</v>
      </c>
      <c r="I134" s="28">
        <v>0</v>
      </c>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35"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zoomScaleNormal="100" zoomScaleSheetLayoutView="100" workbookViewId="0">
      <selection sqref="A1:I1"/>
    </sheetView>
  </sheetViews>
  <sheetFormatPr defaultRowHeight="12.5"/>
  <cols>
    <col min="1" max="7" width="9.36328125" style="1"/>
    <col min="8" max="11" width="14.6328125" style="31" customWidth="1"/>
    <col min="12" max="263" width="9.36328125" style="1"/>
    <col min="264" max="264" width="9.6328125" style="1" bestFit="1" customWidth="1"/>
    <col min="265" max="265" width="11.6328125" style="1" bestFit="1" customWidth="1"/>
    <col min="266" max="519" width="9.36328125" style="1"/>
    <col min="520" max="520" width="9.6328125" style="1" bestFit="1" customWidth="1"/>
    <col min="521" max="521" width="11.6328125" style="1" bestFit="1" customWidth="1"/>
    <col min="522" max="775" width="9.36328125" style="1"/>
    <col min="776" max="776" width="9.6328125" style="1" bestFit="1" customWidth="1"/>
    <col min="777" max="777" width="11.6328125" style="1" bestFit="1" customWidth="1"/>
    <col min="778" max="1031" width="9.36328125" style="1"/>
    <col min="1032" max="1032" width="9.6328125" style="1" bestFit="1" customWidth="1"/>
    <col min="1033" max="1033" width="11.6328125" style="1" bestFit="1" customWidth="1"/>
    <col min="1034" max="1287" width="9.36328125" style="1"/>
    <col min="1288" max="1288" width="9.6328125" style="1" bestFit="1" customWidth="1"/>
    <col min="1289" max="1289" width="11.6328125" style="1" bestFit="1" customWidth="1"/>
    <col min="1290" max="1543" width="9.36328125" style="1"/>
    <col min="1544" max="1544" width="9.6328125" style="1" bestFit="1" customWidth="1"/>
    <col min="1545" max="1545" width="11.6328125" style="1" bestFit="1" customWidth="1"/>
    <col min="1546" max="1799" width="9.36328125" style="1"/>
    <col min="1800" max="1800" width="9.6328125" style="1" bestFit="1" customWidth="1"/>
    <col min="1801" max="1801" width="11.6328125" style="1" bestFit="1" customWidth="1"/>
    <col min="1802" max="2055" width="9.36328125" style="1"/>
    <col min="2056" max="2056" width="9.6328125" style="1" bestFit="1" customWidth="1"/>
    <col min="2057" max="2057" width="11.6328125" style="1" bestFit="1" customWidth="1"/>
    <col min="2058" max="2311" width="9.36328125" style="1"/>
    <col min="2312" max="2312" width="9.6328125" style="1" bestFit="1" customWidth="1"/>
    <col min="2313" max="2313" width="11.6328125" style="1" bestFit="1" customWidth="1"/>
    <col min="2314" max="2567" width="9.36328125" style="1"/>
    <col min="2568" max="2568" width="9.6328125" style="1" bestFit="1" customWidth="1"/>
    <col min="2569" max="2569" width="11.6328125" style="1" bestFit="1" customWidth="1"/>
    <col min="2570" max="2823" width="9.36328125" style="1"/>
    <col min="2824" max="2824" width="9.6328125" style="1" bestFit="1" customWidth="1"/>
    <col min="2825" max="2825" width="11.6328125" style="1" bestFit="1" customWidth="1"/>
    <col min="2826" max="3079" width="9.36328125" style="1"/>
    <col min="3080" max="3080" width="9.6328125" style="1" bestFit="1" customWidth="1"/>
    <col min="3081" max="3081" width="11.6328125" style="1" bestFit="1" customWidth="1"/>
    <col min="3082" max="3335" width="9.36328125" style="1"/>
    <col min="3336" max="3336" width="9.6328125" style="1" bestFit="1" customWidth="1"/>
    <col min="3337" max="3337" width="11.6328125" style="1" bestFit="1" customWidth="1"/>
    <col min="3338" max="3591" width="9.36328125" style="1"/>
    <col min="3592" max="3592" width="9.6328125" style="1" bestFit="1" customWidth="1"/>
    <col min="3593" max="3593" width="11.6328125" style="1" bestFit="1" customWidth="1"/>
    <col min="3594" max="3847" width="9.36328125" style="1"/>
    <col min="3848" max="3848" width="9.6328125" style="1" bestFit="1" customWidth="1"/>
    <col min="3849" max="3849" width="11.6328125" style="1" bestFit="1" customWidth="1"/>
    <col min="3850" max="4103" width="9.36328125" style="1"/>
    <col min="4104" max="4104" width="9.6328125" style="1" bestFit="1" customWidth="1"/>
    <col min="4105" max="4105" width="11.6328125" style="1" bestFit="1" customWidth="1"/>
    <col min="4106" max="4359" width="9.36328125" style="1"/>
    <col min="4360" max="4360" width="9.6328125" style="1" bestFit="1" customWidth="1"/>
    <col min="4361" max="4361" width="11.6328125" style="1" bestFit="1" customWidth="1"/>
    <col min="4362" max="4615" width="9.36328125" style="1"/>
    <col min="4616" max="4616" width="9.6328125" style="1" bestFit="1" customWidth="1"/>
    <col min="4617" max="4617" width="11.6328125" style="1" bestFit="1" customWidth="1"/>
    <col min="4618" max="4871" width="9.36328125" style="1"/>
    <col min="4872" max="4872" width="9.6328125" style="1" bestFit="1" customWidth="1"/>
    <col min="4873" max="4873" width="11.6328125" style="1" bestFit="1" customWidth="1"/>
    <col min="4874" max="5127" width="9.36328125" style="1"/>
    <col min="5128" max="5128" width="9.6328125" style="1" bestFit="1" customWidth="1"/>
    <col min="5129" max="5129" width="11.6328125" style="1" bestFit="1" customWidth="1"/>
    <col min="5130" max="5383" width="9.36328125" style="1"/>
    <col min="5384" max="5384" width="9.6328125" style="1" bestFit="1" customWidth="1"/>
    <col min="5385" max="5385" width="11.6328125" style="1" bestFit="1" customWidth="1"/>
    <col min="5386" max="5639" width="9.36328125" style="1"/>
    <col min="5640" max="5640" width="9.6328125" style="1" bestFit="1" customWidth="1"/>
    <col min="5641" max="5641" width="11.6328125" style="1" bestFit="1" customWidth="1"/>
    <col min="5642" max="5895" width="9.36328125" style="1"/>
    <col min="5896" max="5896" width="9.6328125" style="1" bestFit="1" customWidth="1"/>
    <col min="5897" max="5897" width="11.6328125" style="1" bestFit="1" customWidth="1"/>
    <col min="5898" max="6151" width="9.36328125" style="1"/>
    <col min="6152" max="6152" width="9.6328125" style="1" bestFit="1" customWidth="1"/>
    <col min="6153" max="6153" width="11.6328125" style="1" bestFit="1" customWidth="1"/>
    <col min="6154" max="6407" width="9.36328125" style="1"/>
    <col min="6408" max="6408" width="9.6328125" style="1" bestFit="1" customWidth="1"/>
    <col min="6409" max="6409" width="11.6328125" style="1" bestFit="1" customWidth="1"/>
    <col min="6410" max="6663" width="9.36328125" style="1"/>
    <col min="6664" max="6664" width="9.6328125" style="1" bestFit="1" customWidth="1"/>
    <col min="6665" max="6665" width="11.6328125" style="1" bestFit="1" customWidth="1"/>
    <col min="6666" max="6919" width="9.36328125" style="1"/>
    <col min="6920" max="6920" width="9.6328125" style="1" bestFit="1" customWidth="1"/>
    <col min="6921" max="6921" width="11.6328125" style="1" bestFit="1" customWidth="1"/>
    <col min="6922" max="7175" width="9.36328125" style="1"/>
    <col min="7176" max="7176" width="9.6328125" style="1" bestFit="1" customWidth="1"/>
    <col min="7177" max="7177" width="11.6328125" style="1" bestFit="1" customWidth="1"/>
    <col min="7178" max="7431" width="9.36328125" style="1"/>
    <col min="7432" max="7432" width="9.6328125" style="1" bestFit="1" customWidth="1"/>
    <col min="7433" max="7433" width="11.6328125" style="1" bestFit="1" customWidth="1"/>
    <col min="7434" max="7687" width="9.36328125" style="1"/>
    <col min="7688" max="7688" width="9.6328125" style="1" bestFit="1" customWidth="1"/>
    <col min="7689" max="7689" width="11.6328125" style="1" bestFit="1" customWidth="1"/>
    <col min="7690" max="7943" width="9.36328125" style="1"/>
    <col min="7944" max="7944" width="9.6328125" style="1" bestFit="1" customWidth="1"/>
    <col min="7945" max="7945" width="11.6328125" style="1" bestFit="1" customWidth="1"/>
    <col min="7946" max="8199" width="9.36328125" style="1"/>
    <col min="8200" max="8200" width="9.6328125" style="1" bestFit="1" customWidth="1"/>
    <col min="8201" max="8201" width="11.6328125" style="1" bestFit="1" customWidth="1"/>
    <col min="8202" max="8455" width="9.36328125" style="1"/>
    <col min="8456" max="8456" width="9.6328125" style="1" bestFit="1" customWidth="1"/>
    <col min="8457" max="8457" width="11.6328125" style="1" bestFit="1" customWidth="1"/>
    <col min="8458" max="8711" width="9.36328125" style="1"/>
    <col min="8712" max="8712" width="9.6328125" style="1" bestFit="1" customWidth="1"/>
    <col min="8713" max="8713" width="11.6328125" style="1" bestFit="1" customWidth="1"/>
    <col min="8714" max="8967" width="9.36328125" style="1"/>
    <col min="8968" max="8968" width="9.6328125" style="1" bestFit="1" customWidth="1"/>
    <col min="8969" max="8969" width="11.6328125" style="1" bestFit="1" customWidth="1"/>
    <col min="8970" max="9223" width="9.36328125" style="1"/>
    <col min="9224" max="9224" width="9.6328125" style="1" bestFit="1" customWidth="1"/>
    <col min="9225" max="9225" width="11.6328125" style="1" bestFit="1" customWidth="1"/>
    <col min="9226" max="9479" width="9.36328125" style="1"/>
    <col min="9480" max="9480" width="9.6328125" style="1" bestFit="1" customWidth="1"/>
    <col min="9481" max="9481" width="11.6328125" style="1" bestFit="1" customWidth="1"/>
    <col min="9482" max="9735" width="9.36328125" style="1"/>
    <col min="9736" max="9736" width="9.6328125" style="1" bestFit="1" customWidth="1"/>
    <col min="9737" max="9737" width="11.6328125" style="1" bestFit="1" customWidth="1"/>
    <col min="9738" max="9991" width="9.36328125" style="1"/>
    <col min="9992" max="9992" width="9.6328125" style="1" bestFit="1" customWidth="1"/>
    <col min="9993" max="9993" width="11.6328125" style="1" bestFit="1" customWidth="1"/>
    <col min="9994" max="10247" width="9.36328125" style="1"/>
    <col min="10248" max="10248" width="9.6328125" style="1" bestFit="1" customWidth="1"/>
    <col min="10249" max="10249" width="11.6328125" style="1" bestFit="1" customWidth="1"/>
    <col min="10250" max="10503" width="9.36328125" style="1"/>
    <col min="10504" max="10504" width="9.6328125" style="1" bestFit="1" customWidth="1"/>
    <col min="10505" max="10505" width="11.6328125" style="1" bestFit="1" customWidth="1"/>
    <col min="10506" max="10759" width="9.36328125" style="1"/>
    <col min="10760" max="10760" width="9.6328125" style="1" bestFit="1" customWidth="1"/>
    <col min="10761" max="10761" width="11.6328125" style="1" bestFit="1" customWidth="1"/>
    <col min="10762" max="11015" width="9.36328125" style="1"/>
    <col min="11016" max="11016" width="9.6328125" style="1" bestFit="1" customWidth="1"/>
    <col min="11017" max="11017" width="11.6328125" style="1" bestFit="1" customWidth="1"/>
    <col min="11018" max="11271" width="9.36328125" style="1"/>
    <col min="11272" max="11272" width="9.6328125" style="1" bestFit="1" customWidth="1"/>
    <col min="11273" max="11273" width="11.6328125" style="1" bestFit="1" customWidth="1"/>
    <col min="11274" max="11527" width="9.36328125" style="1"/>
    <col min="11528" max="11528" width="9.6328125" style="1" bestFit="1" customWidth="1"/>
    <col min="11529" max="11529" width="11.6328125" style="1" bestFit="1" customWidth="1"/>
    <col min="11530" max="11783" width="9.36328125" style="1"/>
    <col min="11784" max="11784" width="9.6328125" style="1" bestFit="1" customWidth="1"/>
    <col min="11785" max="11785" width="11.6328125" style="1" bestFit="1" customWidth="1"/>
    <col min="11786" max="12039" width="9.36328125" style="1"/>
    <col min="12040" max="12040" width="9.6328125" style="1" bestFit="1" customWidth="1"/>
    <col min="12041" max="12041" width="11.6328125" style="1" bestFit="1" customWidth="1"/>
    <col min="12042" max="12295" width="9.36328125" style="1"/>
    <col min="12296" max="12296" width="9.6328125" style="1" bestFit="1" customWidth="1"/>
    <col min="12297" max="12297" width="11.6328125" style="1" bestFit="1" customWidth="1"/>
    <col min="12298" max="12551" width="9.36328125" style="1"/>
    <col min="12552" max="12552" width="9.6328125" style="1" bestFit="1" customWidth="1"/>
    <col min="12553" max="12553" width="11.6328125" style="1" bestFit="1" customWidth="1"/>
    <col min="12554" max="12807" width="9.36328125" style="1"/>
    <col min="12808" max="12808" width="9.6328125" style="1" bestFit="1" customWidth="1"/>
    <col min="12809" max="12809" width="11.6328125" style="1" bestFit="1" customWidth="1"/>
    <col min="12810" max="13063" width="9.36328125" style="1"/>
    <col min="13064" max="13064" width="9.6328125" style="1" bestFit="1" customWidth="1"/>
    <col min="13065" max="13065" width="11.6328125" style="1" bestFit="1" customWidth="1"/>
    <col min="13066" max="13319" width="9.36328125" style="1"/>
    <col min="13320" max="13320" width="9.6328125" style="1" bestFit="1" customWidth="1"/>
    <col min="13321" max="13321" width="11.6328125" style="1" bestFit="1" customWidth="1"/>
    <col min="13322" max="13575" width="9.36328125" style="1"/>
    <col min="13576" max="13576" width="9.6328125" style="1" bestFit="1" customWidth="1"/>
    <col min="13577" max="13577" width="11.6328125" style="1" bestFit="1" customWidth="1"/>
    <col min="13578" max="13831" width="9.36328125" style="1"/>
    <col min="13832" max="13832" width="9.6328125" style="1" bestFit="1" customWidth="1"/>
    <col min="13833" max="13833" width="11.6328125" style="1" bestFit="1" customWidth="1"/>
    <col min="13834" max="14087" width="9.36328125" style="1"/>
    <col min="14088" max="14088" width="9.6328125" style="1" bestFit="1" customWidth="1"/>
    <col min="14089" max="14089" width="11.6328125" style="1" bestFit="1" customWidth="1"/>
    <col min="14090" max="14343" width="9.36328125" style="1"/>
    <col min="14344" max="14344" width="9.6328125" style="1" bestFit="1" customWidth="1"/>
    <col min="14345" max="14345" width="11.6328125" style="1" bestFit="1" customWidth="1"/>
    <col min="14346" max="14599" width="9.36328125" style="1"/>
    <col min="14600" max="14600" width="9.6328125" style="1" bestFit="1" customWidth="1"/>
    <col min="14601" max="14601" width="11.6328125" style="1" bestFit="1" customWidth="1"/>
    <col min="14602" max="14855" width="9.36328125" style="1"/>
    <col min="14856" max="14856" width="9.6328125" style="1" bestFit="1" customWidth="1"/>
    <col min="14857" max="14857" width="11.6328125" style="1" bestFit="1" customWidth="1"/>
    <col min="14858" max="15111" width="9.36328125" style="1"/>
    <col min="15112" max="15112" width="9.6328125" style="1" bestFit="1" customWidth="1"/>
    <col min="15113" max="15113" width="11.6328125" style="1" bestFit="1" customWidth="1"/>
    <col min="15114" max="15367" width="9.36328125" style="1"/>
    <col min="15368" max="15368" width="9.6328125" style="1" bestFit="1" customWidth="1"/>
    <col min="15369" max="15369" width="11.6328125" style="1" bestFit="1" customWidth="1"/>
    <col min="15370" max="15623" width="9.36328125" style="1"/>
    <col min="15624" max="15624" width="9.6328125" style="1" bestFit="1" customWidth="1"/>
    <col min="15625" max="15625" width="11.6328125" style="1" bestFit="1" customWidth="1"/>
    <col min="15626" max="15879" width="9.36328125" style="1"/>
    <col min="15880" max="15880" width="9.6328125" style="1" bestFit="1" customWidth="1"/>
    <col min="15881" max="15881" width="11.6328125" style="1" bestFit="1" customWidth="1"/>
    <col min="15882" max="16135" width="9.36328125" style="1"/>
    <col min="16136" max="16136" width="9.6328125" style="1" bestFit="1" customWidth="1"/>
    <col min="16137" max="16137" width="11.6328125" style="1" bestFit="1" customWidth="1"/>
    <col min="16138" max="16384" width="9.36328125" style="1"/>
  </cols>
  <sheetData>
    <row r="1" spans="1:11">
      <c r="A1" s="275" t="s">
        <v>161</v>
      </c>
      <c r="B1" s="246"/>
      <c r="C1" s="246"/>
      <c r="D1" s="246"/>
      <c r="E1" s="246"/>
      <c r="F1" s="246"/>
      <c r="G1" s="246"/>
      <c r="H1" s="246"/>
      <c r="I1" s="246"/>
    </row>
    <row r="2" spans="1:11" ht="12.75" customHeight="1">
      <c r="A2" s="274" t="s">
        <v>597</v>
      </c>
      <c r="B2" s="274"/>
      <c r="C2" s="274"/>
      <c r="D2" s="274"/>
      <c r="E2" s="274"/>
      <c r="F2" s="274"/>
      <c r="G2" s="274"/>
      <c r="H2" s="274"/>
      <c r="I2" s="274"/>
      <c r="J2" s="106"/>
      <c r="K2" s="106"/>
    </row>
    <row r="3" spans="1:11">
      <c r="A3" s="279" t="s">
        <v>498</v>
      </c>
      <c r="B3" s="280"/>
      <c r="C3" s="280"/>
      <c r="D3" s="280"/>
      <c r="E3" s="280"/>
      <c r="F3" s="280"/>
      <c r="G3" s="280"/>
      <c r="H3" s="280"/>
      <c r="I3" s="280"/>
      <c r="J3" s="281"/>
      <c r="K3" s="281"/>
    </row>
    <row r="4" spans="1:11" ht="12.75" customHeight="1">
      <c r="A4" s="282" t="s">
        <v>517</v>
      </c>
      <c r="B4" s="283"/>
      <c r="C4" s="283"/>
      <c r="D4" s="283"/>
      <c r="E4" s="283"/>
      <c r="F4" s="283"/>
      <c r="G4" s="283"/>
      <c r="H4" s="283"/>
      <c r="I4" s="283"/>
      <c r="J4" s="284"/>
      <c r="K4" s="284"/>
    </row>
    <row r="5" spans="1:11" ht="22.25" customHeight="1">
      <c r="A5" s="276" t="s">
        <v>162</v>
      </c>
      <c r="B5" s="256"/>
      <c r="C5" s="256"/>
      <c r="D5" s="256"/>
      <c r="E5" s="256"/>
      <c r="F5" s="256"/>
      <c r="G5" s="276" t="s">
        <v>163</v>
      </c>
      <c r="H5" s="277" t="s">
        <v>164</v>
      </c>
      <c r="I5" s="278"/>
      <c r="J5" s="277" t="s">
        <v>165</v>
      </c>
      <c r="K5" s="278"/>
    </row>
    <row r="6" spans="1:11">
      <c r="A6" s="256"/>
      <c r="B6" s="256"/>
      <c r="C6" s="256"/>
      <c r="D6" s="256"/>
      <c r="E6" s="256"/>
      <c r="F6" s="256"/>
      <c r="G6" s="256"/>
      <c r="H6" s="15" t="s">
        <v>166</v>
      </c>
      <c r="I6" s="15" t="s">
        <v>167</v>
      </c>
      <c r="J6" s="15" t="s">
        <v>168</v>
      </c>
      <c r="K6" s="15" t="s">
        <v>169</v>
      </c>
    </row>
    <row r="7" spans="1:11">
      <c r="A7" s="285">
        <v>1</v>
      </c>
      <c r="B7" s="254"/>
      <c r="C7" s="254"/>
      <c r="D7" s="254"/>
      <c r="E7" s="254"/>
      <c r="F7" s="254"/>
      <c r="G7" s="14">
        <v>2</v>
      </c>
      <c r="H7" s="15">
        <v>3</v>
      </c>
      <c r="I7" s="15">
        <v>4</v>
      </c>
      <c r="J7" s="15">
        <v>5</v>
      </c>
      <c r="K7" s="15">
        <v>6</v>
      </c>
    </row>
    <row r="8" spans="1:11">
      <c r="A8" s="268" t="s">
        <v>400</v>
      </c>
      <c r="B8" s="269"/>
      <c r="C8" s="269"/>
      <c r="D8" s="269"/>
      <c r="E8" s="269"/>
      <c r="F8" s="269"/>
      <c r="G8" s="13">
        <v>1</v>
      </c>
      <c r="H8" s="107">
        <f>SUM(H9:H13)</f>
        <v>211032357</v>
      </c>
      <c r="I8" s="107">
        <f>SUM(I9:I13)</f>
        <v>70378904</v>
      </c>
      <c r="J8" s="107">
        <f>SUM(J9:J13)</f>
        <v>172534994</v>
      </c>
      <c r="K8" s="107">
        <f>SUM(K9:K13)</f>
        <v>60811532</v>
      </c>
    </row>
    <row r="9" spans="1:11">
      <c r="A9" s="238" t="s">
        <v>170</v>
      </c>
      <c r="B9" s="238"/>
      <c r="C9" s="238"/>
      <c r="D9" s="238"/>
      <c r="E9" s="238"/>
      <c r="F9" s="238"/>
      <c r="G9" s="12">
        <v>2</v>
      </c>
      <c r="H9" s="122">
        <v>0</v>
      </c>
      <c r="I9" s="122">
        <v>0</v>
      </c>
      <c r="J9" s="122">
        <v>0</v>
      </c>
      <c r="K9" s="122">
        <v>0</v>
      </c>
    </row>
    <row r="10" spans="1:11">
      <c r="A10" s="238" t="s">
        <v>171</v>
      </c>
      <c r="B10" s="238"/>
      <c r="C10" s="238"/>
      <c r="D10" s="238"/>
      <c r="E10" s="238"/>
      <c r="F10" s="238"/>
      <c r="G10" s="12">
        <v>3</v>
      </c>
      <c r="H10" s="122">
        <v>205896772</v>
      </c>
      <c r="I10" s="122">
        <v>67939247</v>
      </c>
      <c r="J10" s="122">
        <v>168063032</v>
      </c>
      <c r="K10" s="122">
        <v>59194915</v>
      </c>
    </row>
    <row r="11" spans="1:11">
      <c r="A11" s="238" t="s">
        <v>172</v>
      </c>
      <c r="B11" s="238"/>
      <c r="C11" s="238"/>
      <c r="D11" s="238"/>
      <c r="E11" s="238"/>
      <c r="F11" s="238"/>
      <c r="G11" s="12">
        <v>4</v>
      </c>
      <c r="H11" s="122">
        <v>0</v>
      </c>
      <c r="I11" s="122">
        <v>0</v>
      </c>
      <c r="J11" s="122">
        <v>0</v>
      </c>
      <c r="K11" s="122">
        <v>0</v>
      </c>
    </row>
    <row r="12" spans="1:11">
      <c r="A12" s="238" t="s">
        <v>173</v>
      </c>
      <c r="B12" s="238"/>
      <c r="C12" s="238"/>
      <c r="D12" s="238"/>
      <c r="E12" s="238"/>
      <c r="F12" s="238"/>
      <c r="G12" s="12">
        <v>5</v>
      </c>
      <c r="H12" s="122">
        <v>0</v>
      </c>
      <c r="I12" s="122">
        <v>0</v>
      </c>
      <c r="J12" s="122">
        <v>0</v>
      </c>
      <c r="K12" s="122">
        <v>0</v>
      </c>
    </row>
    <row r="13" spans="1:11">
      <c r="A13" s="238" t="s">
        <v>174</v>
      </c>
      <c r="B13" s="238"/>
      <c r="C13" s="238"/>
      <c r="D13" s="238"/>
      <c r="E13" s="238"/>
      <c r="F13" s="238"/>
      <c r="G13" s="12">
        <v>6</v>
      </c>
      <c r="H13" s="122">
        <v>5135585</v>
      </c>
      <c r="I13" s="122">
        <v>2439657</v>
      </c>
      <c r="J13" s="122">
        <v>4471962</v>
      </c>
      <c r="K13" s="122">
        <v>1616617</v>
      </c>
    </row>
    <row r="14" spans="1:11" ht="22.25" customHeight="1">
      <c r="A14" s="268" t="s">
        <v>401</v>
      </c>
      <c r="B14" s="269"/>
      <c r="C14" s="269"/>
      <c r="D14" s="269"/>
      <c r="E14" s="269"/>
      <c r="F14" s="269"/>
      <c r="G14" s="13">
        <v>7</v>
      </c>
      <c r="H14" s="107">
        <f>H15+H16+H20+H24+H25+H26+H29+H36</f>
        <v>186293156</v>
      </c>
      <c r="I14" s="107">
        <f>I15+I16+I20+I24+I25+I26+I29+I36</f>
        <v>60363388</v>
      </c>
      <c r="J14" s="107">
        <f>J15+J16+J20+J24+J25+J26+J29+J36</f>
        <v>154587882</v>
      </c>
      <c r="K14" s="107">
        <f>K15+K16+K20+K24+K25+K26+K29+K36</f>
        <v>55978821</v>
      </c>
    </row>
    <row r="15" spans="1:11">
      <c r="A15" s="238" t="s">
        <v>175</v>
      </c>
      <c r="B15" s="238"/>
      <c r="C15" s="238"/>
      <c r="D15" s="238"/>
      <c r="E15" s="238"/>
      <c r="F15" s="238"/>
      <c r="G15" s="12">
        <v>8</v>
      </c>
      <c r="H15" s="122">
        <v>-17192019</v>
      </c>
      <c r="I15" s="122">
        <v>-6534802</v>
      </c>
      <c r="J15" s="122">
        <v>-6661101</v>
      </c>
      <c r="K15" s="122">
        <v>-215792</v>
      </c>
    </row>
    <row r="16" spans="1:11">
      <c r="A16" s="242" t="s">
        <v>402</v>
      </c>
      <c r="B16" s="242"/>
      <c r="C16" s="242"/>
      <c r="D16" s="242"/>
      <c r="E16" s="242"/>
      <c r="F16" s="242"/>
      <c r="G16" s="13">
        <v>9</v>
      </c>
      <c r="H16" s="107">
        <f>SUM(H17:H19)</f>
        <v>91916824</v>
      </c>
      <c r="I16" s="107">
        <f>SUM(I17:I19)</f>
        <v>31027613</v>
      </c>
      <c r="J16" s="107">
        <f>SUM(J17:J19)</f>
        <v>59175833</v>
      </c>
      <c r="K16" s="107">
        <f>SUM(K17:K19)</f>
        <v>22451297</v>
      </c>
    </row>
    <row r="17" spans="1:11">
      <c r="A17" s="270" t="s">
        <v>176</v>
      </c>
      <c r="B17" s="270"/>
      <c r="C17" s="270"/>
      <c r="D17" s="270"/>
      <c r="E17" s="270"/>
      <c r="F17" s="270"/>
      <c r="G17" s="12">
        <v>10</v>
      </c>
      <c r="H17" s="122">
        <v>40927167</v>
      </c>
      <c r="I17" s="122">
        <v>13271220</v>
      </c>
      <c r="J17" s="122">
        <v>41584201</v>
      </c>
      <c r="K17" s="122">
        <v>14782684</v>
      </c>
    </row>
    <row r="18" spans="1:11">
      <c r="A18" s="270" t="s">
        <v>177</v>
      </c>
      <c r="B18" s="270"/>
      <c r="C18" s="270"/>
      <c r="D18" s="270"/>
      <c r="E18" s="270"/>
      <c r="F18" s="270"/>
      <c r="G18" s="12">
        <v>11</v>
      </c>
      <c r="H18" s="122">
        <v>0</v>
      </c>
      <c r="I18" s="122">
        <v>0</v>
      </c>
      <c r="J18" s="122">
        <v>0</v>
      </c>
      <c r="K18" s="122">
        <v>0</v>
      </c>
    </row>
    <row r="19" spans="1:11">
      <c r="A19" s="270" t="s">
        <v>178</v>
      </c>
      <c r="B19" s="270"/>
      <c r="C19" s="270"/>
      <c r="D19" s="270"/>
      <c r="E19" s="270"/>
      <c r="F19" s="270"/>
      <c r="G19" s="12">
        <v>12</v>
      </c>
      <c r="H19" s="122">
        <v>50989657</v>
      </c>
      <c r="I19" s="122">
        <v>17756393</v>
      </c>
      <c r="J19" s="122">
        <v>17591632</v>
      </c>
      <c r="K19" s="122">
        <v>7668613</v>
      </c>
    </row>
    <row r="20" spans="1:11">
      <c r="A20" s="242" t="s">
        <v>403</v>
      </c>
      <c r="B20" s="242"/>
      <c r="C20" s="242"/>
      <c r="D20" s="242"/>
      <c r="E20" s="242"/>
      <c r="F20" s="242"/>
      <c r="G20" s="13">
        <v>13</v>
      </c>
      <c r="H20" s="107">
        <f>SUM(H21:H23)</f>
        <v>99469072</v>
      </c>
      <c r="I20" s="107">
        <f>SUM(I21:I23)</f>
        <v>32065446</v>
      </c>
      <c r="J20" s="107">
        <f>SUM(J21:J23)</f>
        <v>91135308</v>
      </c>
      <c r="K20" s="107">
        <f>SUM(K21:K23)</f>
        <v>29950169</v>
      </c>
    </row>
    <row r="21" spans="1:11">
      <c r="A21" s="270" t="s">
        <v>179</v>
      </c>
      <c r="B21" s="270"/>
      <c r="C21" s="270"/>
      <c r="D21" s="270"/>
      <c r="E21" s="270"/>
      <c r="F21" s="270"/>
      <c r="G21" s="12">
        <v>14</v>
      </c>
      <c r="H21" s="122">
        <v>60639893</v>
      </c>
      <c r="I21" s="122">
        <v>19286167</v>
      </c>
      <c r="J21" s="122">
        <v>55871585</v>
      </c>
      <c r="K21" s="122">
        <v>18150556</v>
      </c>
    </row>
    <row r="22" spans="1:11">
      <c r="A22" s="270" t="s">
        <v>180</v>
      </c>
      <c r="B22" s="270"/>
      <c r="C22" s="270"/>
      <c r="D22" s="270"/>
      <c r="E22" s="270"/>
      <c r="F22" s="270"/>
      <c r="G22" s="12">
        <v>15</v>
      </c>
      <c r="H22" s="122">
        <v>27444628</v>
      </c>
      <c r="I22" s="122">
        <v>9006170</v>
      </c>
      <c r="J22" s="122">
        <v>24785695</v>
      </c>
      <c r="K22" s="122">
        <v>8233204</v>
      </c>
    </row>
    <row r="23" spans="1:11">
      <c r="A23" s="270" t="s">
        <v>181</v>
      </c>
      <c r="B23" s="270"/>
      <c r="C23" s="270"/>
      <c r="D23" s="270"/>
      <c r="E23" s="270"/>
      <c r="F23" s="270"/>
      <c r="G23" s="12">
        <v>16</v>
      </c>
      <c r="H23" s="122">
        <v>11384551</v>
      </c>
      <c r="I23" s="122">
        <v>3773109</v>
      </c>
      <c r="J23" s="122">
        <v>10478028</v>
      </c>
      <c r="K23" s="122">
        <v>3566409</v>
      </c>
    </row>
    <row r="24" spans="1:11">
      <c r="A24" s="238" t="s">
        <v>182</v>
      </c>
      <c r="B24" s="238"/>
      <c r="C24" s="238"/>
      <c r="D24" s="238"/>
      <c r="E24" s="238"/>
      <c r="F24" s="238"/>
      <c r="G24" s="12">
        <v>17</v>
      </c>
      <c r="H24" s="122">
        <v>4432334</v>
      </c>
      <c r="I24" s="122">
        <v>1385176</v>
      </c>
      <c r="J24" s="122">
        <v>4061216</v>
      </c>
      <c r="K24" s="122">
        <v>1324241</v>
      </c>
    </row>
    <row r="25" spans="1:11">
      <c r="A25" s="238" t="s">
        <v>183</v>
      </c>
      <c r="B25" s="238"/>
      <c r="C25" s="238"/>
      <c r="D25" s="238"/>
      <c r="E25" s="238"/>
      <c r="F25" s="238"/>
      <c r="G25" s="12">
        <v>18</v>
      </c>
      <c r="H25" s="122">
        <v>6440980</v>
      </c>
      <c r="I25" s="122">
        <v>2194930</v>
      </c>
      <c r="J25" s="122">
        <v>6690721</v>
      </c>
      <c r="K25" s="122">
        <v>2287968</v>
      </c>
    </row>
    <row r="26" spans="1:11">
      <c r="A26" s="242" t="s">
        <v>404</v>
      </c>
      <c r="B26" s="242"/>
      <c r="C26" s="242"/>
      <c r="D26" s="242"/>
      <c r="E26" s="242"/>
      <c r="F26" s="242"/>
      <c r="G26" s="13">
        <v>19</v>
      </c>
      <c r="H26" s="107">
        <f>H27+H28</f>
        <v>-29118</v>
      </c>
      <c r="I26" s="107">
        <f>I27+I28</f>
        <v>-29118</v>
      </c>
      <c r="J26" s="107">
        <f>J27+J28</f>
        <v>-74511</v>
      </c>
      <c r="K26" s="107">
        <f>K27+K28</f>
        <v>0</v>
      </c>
    </row>
    <row r="27" spans="1:11">
      <c r="A27" s="270" t="s">
        <v>184</v>
      </c>
      <c r="B27" s="270"/>
      <c r="C27" s="270"/>
      <c r="D27" s="270"/>
      <c r="E27" s="270"/>
      <c r="F27" s="270"/>
      <c r="G27" s="12">
        <v>20</v>
      </c>
      <c r="H27" s="122">
        <v>0</v>
      </c>
      <c r="I27" s="122">
        <v>0</v>
      </c>
      <c r="J27" s="122">
        <v>0</v>
      </c>
      <c r="K27" s="122">
        <v>0</v>
      </c>
    </row>
    <row r="28" spans="1:11">
      <c r="A28" s="270" t="s">
        <v>185</v>
      </c>
      <c r="B28" s="270"/>
      <c r="C28" s="270"/>
      <c r="D28" s="270"/>
      <c r="E28" s="270"/>
      <c r="F28" s="270"/>
      <c r="G28" s="12">
        <v>21</v>
      </c>
      <c r="H28" s="122">
        <v>-29118</v>
      </c>
      <c r="I28" s="122">
        <v>-29118</v>
      </c>
      <c r="J28" s="122">
        <v>-74511</v>
      </c>
      <c r="K28" s="122">
        <v>0</v>
      </c>
    </row>
    <row r="29" spans="1:11">
      <c r="A29" s="242" t="s">
        <v>405</v>
      </c>
      <c r="B29" s="242"/>
      <c r="C29" s="242"/>
      <c r="D29" s="242"/>
      <c r="E29" s="242"/>
      <c r="F29" s="242"/>
      <c r="G29" s="13">
        <v>22</v>
      </c>
      <c r="H29" s="107">
        <f>SUM(H30:H35)</f>
        <v>698959</v>
      </c>
      <c r="I29" s="107">
        <f>SUM(I30:I35)</f>
        <v>287811</v>
      </c>
      <c r="J29" s="107">
        <f>SUM(J30:J35)</f>
        <v>248741</v>
      </c>
      <c r="K29" s="107">
        <f>SUM(K30:K35)</f>
        <v>169263</v>
      </c>
    </row>
    <row r="30" spans="1:11">
      <c r="A30" s="270" t="s">
        <v>186</v>
      </c>
      <c r="B30" s="270"/>
      <c r="C30" s="270"/>
      <c r="D30" s="270"/>
      <c r="E30" s="270"/>
      <c r="F30" s="270"/>
      <c r="G30" s="12">
        <v>23</v>
      </c>
      <c r="H30" s="122">
        <v>679456</v>
      </c>
      <c r="I30" s="122">
        <v>278795</v>
      </c>
      <c r="J30" s="122">
        <v>310940</v>
      </c>
      <c r="K30" s="122">
        <v>179777</v>
      </c>
    </row>
    <row r="31" spans="1:11">
      <c r="A31" s="270" t="s">
        <v>187</v>
      </c>
      <c r="B31" s="270"/>
      <c r="C31" s="270"/>
      <c r="D31" s="270"/>
      <c r="E31" s="270"/>
      <c r="F31" s="270"/>
      <c r="G31" s="12">
        <v>24</v>
      </c>
      <c r="H31" s="122">
        <v>0</v>
      </c>
      <c r="I31" s="122">
        <v>0</v>
      </c>
      <c r="J31" s="122">
        <v>0</v>
      </c>
      <c r="K31" s="122">
        <v>0</v>
      </c>
    </row>
    <row r="32" spans="1:11">
      <c r="A32" s="270" t="s">
        <v>188</v>
      </c>
      <c r="B32" s="270"/>
      <c r="C32" s="270"/>
      <c r="D32" s="270"/>
      <c r="E32" s="270"/>
      <c r="F32" s="270"/>
      <c r="G32" s="12">
        <v>25</v>
      </c>
      <c r="H32" s="122">
        <v>0</v>
      </c>
      <c r="I32" s="122">
        <v>0</v>
      </c>
      <c r="J32" s="122">
        <v>0</v>
      </c>
      <c r="K32" s="122">
        <v>0</v>
      </c>
    </row>
    <row r="33" spans="1:11">
      <c r="A33" s="270" t="s">
        <v>189</v>
      </c>
      <c r="B33" s="270"/>
      <c r="C33" s="270"/>
      <c r="D33" s="270"/>
      <c r="E33" s="270"/>
      <c r="F33" s="270"/>
      <c r="G33" s="12">
        <v>26</v>
      </c>
      <c r="H33" s="122">
        <v>0</v>
      </c>
      <c r="I33" s="122">
        <v>0</v>
      </c>
      <c r="J33" s="122">
        <v>0</v>
      </c>
      <c r="K33" s="122">
        <v>0</v>
      </c>
    </row>
    <row r="34" spans="1:11">
      <c r="A34" s="270" t="s">
        <v>190</v>
      </c>
      <c r="B34" s="270"/>
      <c r="C34" s="270"/>
      <c r="D34" s="270"/>
      <c r="E34" s="270"/>
      <c r="F34" s="270"/>
      <c r="G34" s="12">
        <v>27</v>
      </c>
      <c r="H34" s="122">
        <v>19503</v>
      </c>
      <c r="I34" s="122">
        <v>9016</v>
      </c>
      <c r="J34" s="122">
        <v>48159</v>
      </c>
      <c r="K34" s="122">
        <v>24405</v>
      </c>
    </row>
    <row r="35" spans="1:11">
      <c r="A35" s="270" t="s">
        <v>191</v>
      </c>
      <c r="B35" s="270"/>
      <c r="C35" s="270"/>
      <c r="D35" s="270"/>
      <c r="E35" s="270"/>
      <c r="F35" s="270"/>
      <c r="G35" s="12">
        <v>28</v>
      </c>
      <c r="H35" s="122">
        <v>0</v>
      </c>
      <c r="I35" s="122">
        <v>0</v>
      </c>
      <c r="J35" s="122">
        <v>-110358</v>
      </c>
      <c r="K35" s="122">
        <v>-34919</v>
      </c>
    </row>
    <row r="36" spans="1:11">
      <c r="A36" s="238" t="s">
        <v>192</v>
      </c>
      <c r="B36" s="238"/>
      <c r="C36" s="238"/>
      <c r="D36" s="238"/>
      <c r="E36" s="238"/>
      <c r="F36" s="238"/>
      <c r="G36" s="12">
        <v>29</v>
      </c>
      <c r="H36" s="122">
        <v>556124</v>
      </c>
      <c r="I36" s="122">
        <v>-33668</v>
      </c>
      <c r="J36" s="122">
        <v>11675</v>
      </c>
      <c r="K36" s="122">
        <v>11675</v>
      </c>
    </row>
    <row r="37" spans="1:11">
      <c r="A37" s="268" t="s">
        <v>406</v>
      </c>
      <c r="B37" s="269"/>
      <c r="C37" s="269"/>
      <c r="D37" s="269"/>
      <c r="E37" s="269"/>
      <c r="F37" s="269"/>
      <c r="G37" s="13">
        <v>30</v>
      </c>
      <c r="H37" s="107">
        <f>SUM(H38:H47)</f>
        <v>425918</v>
      </c>
      <c r="I37" s="107">
        <f>SUM(I38:I47)</f>
        <v>219846</v>
      </c>
      <c r="J37" s="107">
        <f>SUM(J38:J47)</f>
        <v>1496503</v>
      </c>
      <c r="K37" s="107">
        <f>SUM(K38:K47)</f>
        <v>410135</v>
      </c>
    </row>
    <row r="38" spans="1:11" ht="23.75" customHeight="1">
      <c r="A38" s="238" t="s">
        <v>193</v>
      </c>
      <c r="B38" s="238"/>
      <c r="C38" s="238"/>
      <c r="D38" s="238"/>
      <c r="E38" s="238"/>
      <c r="F38" s="238"/>
      <c r="G38" s="12">
        <v>31</v>
      </c>
      <c r="H38" s="122">
        <v>0</v>
      </c>
      <c r="I38" s="122">
        <v>0</v>
      </c>
      <c r="J38" s="122">
        <v>0</v>
      </c>
      <c r="K38" s="122">
        <v>0</v>
      </c>
    </row>
    <row r="39" spans="1:11" ht="25.25" customHeight="1">
      <c r="A39" s="238" t="s">
        <v>194</v>
      </c>
      <c r="B39" s="238"/>
      <c r="C39" s="238"/>
      <c r="D39" s="238"/>
      <c r="E39" s="238"/>
      <c r="F39" s="238"/>
      <c r="G39" s="12">
        <v>32</v>
      </c>
      <c r="H39" s="122">
        <v>0</v>
      </c>
      <c r="I39" s="122">
        <v>0</v>
      </c>
      <c r="J39" s="122">
        <v>0</v>
      </c>
      <c r="K39" s="122">
        <v>0</v>
      </c>
    </row>
    <row r="40" spans="1:11" ht="25.25" customHeight="1">
      <c r="A40" s="238" t="s">
        <v>195</v>
      </c>
      <c r="B40" s="238"/>
      <c r="C40" s="238"/>
      <c r="D40" s="238"/>
      <c r="E40" s="238"/>
      <c r="F40" s="238"/>
      <c r="G40" s="12">
        <v>33</v>
      </c>
      <c r="H40" s="122">
        <v>0</v>
      </c>
      <c r="I40" s="122">
        <v>0</v>
      </c>
      <c r="J40" s="122">
        <v>0</v>
      </c>
      <c r="K40" s="122">
        <v>0</v>
      </c>
    </row>
    <row r="41" spans="1:11" ht="25.25" customHeight="1">
      <c r="A41" s="238" t="s">
        <v>196</v>
      </c>
      <c r="B41" s="238"/>
      <c r="C41" s="238"/>
      <c r="D41" s="238"/>
      <c r="E41" s="238"/>
      <c r="F41" s="238"/>
      <c r="G41" s="12">
        <v>34</v>
      </c>
      <c r="H41" s="122">
        <v>0</v>
      </c>
      <c r="I41" s="122">
        <v>0</v>
      </c>
      <c r="J41" s="122">
        <v>0</v>
      </c>
      <c r="K41" s="122">
        <v>0</v>
      </c>
    </row>
    <row r="42" spans="1:11" ht="25.25" customHeight="1">
      <c r="A42" s="238" t="s">
        <v>197</v>
      </c>
      <c r="B42" s="238"/>
      <c r="C42" s="238"/>
      <c r="D42" s="238"/>
      <c r="E42" s="238"/>
      <c r="F42" s="238"/>
      <c r="G42" s="12">
        <v>35</v>
      </c>
      <c r="H42" s="122">
        <v>0</v>
      </c>
      <c r="I42" s="122">
        <v>0</v>
      </c>
      <c r="J42" s="122">
        <v>0</v>
      </c>
      <c r="K42" s="122">
        <v>0</v>
      </c>
    </row>
    <row r="43" spans="1:11">
      <c r="A43" s="238" t="s">
        <v>198</v>
      </c>
      <c r="B43" s="238"/>
      <c r="C43" s="238"/>
      <c r="D43" s="238"/>
      <c r="E43" s="238"/>
      <c r="F43" s="238"/>
      <c r="G43" s="12">
        <v>36</v>
      </c>
      <c r="H43" s="122">
        <v>0</v>
      </c>
      <c r="I43" s="122">
        <v>0</v>
      </c>
      <c r="J43" s="122">
        <v>0</v>
      </c>
      <c r="K43" s="122">
        <v>0</v>
      </c>
    </row>
    <row r="44" spans="1:11">
      <c r="A44" s="238" t="s">
        <v>199</v>
      </c>
      <c r="B44" s="238"/>
      <c r="C44" s="238"/>
      <c r="D44" s="238"/>
      <c r="E44" s="238"/>
      <c r="F44" s="238"/>
      <c r="G44" s="12">
        <v>37</v>
      </c>
      <c r="H44" s="122">
        <v>350526</v>
      </c>
      <c r="I44" s="122">
        <v>206780</v>
      </c>
      <c r="J44" s="122">
        <v>1384290</v>
      </c>
      <c r="K44" s="122">
        <v>372703</v>
      </c>
    </row>
    <row r="45" spans="1:11">
      <c r="A45" s="238" t="s">
        <v>200</v>
      </c>
      <c r="B45" s="238"/>
      <c r="C45" s="238"/>
      <c r="D45" s="238"/>
      <c r="E45" s="238"/>
      <c r="F45" s="238"/>
      <c r="G45" s="12">
        <v>38</v>
      </c>
      <c r="H45" s="122">
        <v>3409</v>
      </c>
      <c r="I45" s="122">
        <v>-20115</v>
      </c>
      <c r="J45" s="122">
        <v>0</v>
      </c>
      <c r="K45" s="122">
        <v>-9454</v>
      </c>
    </row>
    <row r="46" spans="1:11">
      <c r="A46" s="238" t="s">
        <v>201</v>
      </c>
      <c r="B46" s="238"/>
      <c r="C46" s="238"/>
      <c r="D46" s="238"/>
      <c r="E46" s="238"/>
      <c r="F46" s="238"/>
      <c r="G46" s="12">
        <v>39</v>
      </c>
      <c r="H46" s="122">
        <v>0</v>
      </c>
      <c r="I46" s="122">
        <v>0</v>
      </c>
      <c r="J46" s="122">
        <v>0</v>
      </c>
      <c r="K46" s="122">
        <v>0</v>
      </c>
    </row>
    <row r="47" spans="1:11">
      <c r="A47" s="238" t="s">
        <v>202</v>
      </c>
      <c r="B47" s="238"/>
      <c r="C47" s="238"/>
      <c r="D47" s="238"/>
      <c r="E47" s="238"/>
      <c r="F47" s="238"/>
      <c r="G47" s="12">
        <v>40</v>
      </c>
      <c r="H47" s="122">
        <v>71983</v>
      </c>
      <c r="I47" s="122">
        <v>33181</v>
      </c>
      <c r="J47" s="122">
        <v>112213</v>
      </c>
      <c r="K47" s="122">
        <v>46886</v>
      </c>
    </row>
    <row r="48" spans="1:11">
      <c r="A48" s="268" t="s">
        <v>407</v>
      </c>
      <c r="B48" s="269"/>
      <c r="C48" s="269"/>
      <c r="D48" s="269"/>
      <c r="E48" s="269"/>
      <c r="F48" s="269"/>
      <c r="G48" s="13">
        <v>41</v>
      </c>
      <c r="H48" s="107">
        <f>SUM(H49:H55)</f>
        <v>133301</v>
      </c>
      <c r="I48" s="107">
        <f>SUM(I49:I55)</f>
        <v>46315</v>
      </c>
      <c r="J48" s="107">
        <f>SUM(J49:J55)</f>
        <v>655381</v>
      </c>
      <c r="K48" s="107">
        <f>SUM(K49:K55)</f>
        <v>109138</v>
      </c>
    </row>
    <row r="49" spans="1:11" ht="25.25" customHeight="1">
      <c r="A49" s="238" t="s">
        <v>203</v>
      </c>
      <c r="B49" s="238"/>
      <c r="C49" s="238"/>
      <c r="D49" s="238"/>
      <c r="E49" s="238"/>
      <c r="F49" s="238"/>
      <c r="G49" s="12">
        <v>42</v>
      </c>
      <c r="H49" s="122">
        <v>0</v>
      </c>
      <c r="I49" s="122">
        <v>0</v>
      </c>
      <c r="J49" s="28">
        <v>0</v>
      </c>
      <c r="K49" s="28">
        <v>0</v>
      </c>
    </row>
    <row r="50" spans="1:11" ht="24" customHeight="1">
      <c r="A50" s="264" t="s">
        <v>204</v>
      </c>
      <c r="B50" s="264"/>
      <c r="C50" s="264"/>
      <c r="D50" s="264"/>
      <c r="E50" s="264"/>
      <c r="F50" s="264"/>
      <c r="G50" s="12">
        <v>43</v>
      </c>
      <c r="H50" s="122">
        <v>0</v>
      </c>
      <c r="I50" s="122">
        <v>0</v>
      </c>
      <c r="J50" s="28">
        <v>0</v>
      </c>
      <c r="K50" s="28">
        <v>0</v>
      </c>
    </row>
    <row r="51" spans="1:11">
      <c r="A51" s="264" t="s">
        <v>205</v>
      </c>
      <c r="B51" s="264"/>
      <c r="C51" s="264"/>
      <c r="D51" s="264"/>
      <c r="E51" s="264"/>
      <c r="F51" s="264"/>
      <c r="G51" s="12">
        <v>44</v>
      </c>
      <c r="H51" s="122">
        <v>133301</v>
      </c>
      <c r="I51" s="122">
        <v>46315</v>
      </c>
      <c r="J51" s="28">
        <v>651130</v>
      </c>
      <c r="K51" s="28">
        <v>104887</v>
      </c>
    </row>
    <row r="52" spans="1:11">
      <c r="A52" s="264" t="s">
        <v>206</v>
      </c>
      <c r="B52" s="264"/>
      <c r="C52" s="264"/>
      <c r="D52" s="264"/>
      <c r="E52" s="264"/>
      <c r="F52" s="264"/>
      <c r="G52" s="12">
        <v>45</v>
      </c>
      <c r="H52" s="122">
        <v>0</v>
      </c>
      <c r="I52" s="122">
        <v>0</v>
      </c>
      <c r="J52" s="28">
        <v>4251</v>
      </c>
      <c r="K52" s="28">
        <v>4251</v>
      </c>
    </row>
    <row r="53" spans="1:11">
      <c r="A53" s="264" t="s">
        <v>207</v>
      </c>
      <c r="B53" s="264"/>
      <c r="C53" s="264"/>
      <c r="D53" s="264"/>
      <c r="E53" s="264"/>
      <c r="F53" s="264"/>
      <c r="G53" s="12">
        <v>46</v>
      </c>
      <c r="H53" s="122">
        <v>0</v>
      </c>
      <c r="I53" s="122">
        <v>0</v>
      </c>
      <c r="J53" s="28">
        <v>0</v>
      </c>
      <c r="K53" s="28">
        <v>0</v>
      </c>
    </row>
    <row r="54" spans="1:11">
      <c r="A54" s="264" t="s">
        <v>208</v>
      </c>
      <c r="B54" s="264"/>
      <c r="C54" s="264"/>
      <c r="D54" s="264"/>
      <c r="E54" s="264"/>
      <c r="F54" s="264"/>
      <c r="G54" s="12">
        <v>47</v>
      </c>
      <c r="H54" s="122">
        <v>0</v>
      </c>
      <c r="I54" s="122">
        <v>0</v>
      </c>
      <c r="J54" s="28">
        <v>0</v>
      </c>
      <c r="K54" s="28">
        <v>0</v>
      </c>
    </row>
    <row r="55" spans="1:11">
      <c r="A55" s="264" t="s">
        <v>209</v>
      </c>
      <c r="B55" s="264"/>
      <c r="C55" s="264"/>
      <c r="D55" s="264"/>
      <c r="E55" s="264"/>
      <c r="F55" s="264"/>
      <c r="G55" s="12">
        <v>48</v>
      </c>
      <c r="H55" s="122">
        <v>0</v>
      </c>
      <c r="I55" s="122">
        <v>0</v>
      </c>
      <c r="J55" s="28">
        <v>0</v>
      </c>
      <c r="K55" s="28">
        <v>0</v>
      </c>
    </row>
    <row r="56" spans="1:11" ht="22.25" customHeight="1">
      <c r="A56" s="273" t="s">
        <v>210</v>
      </c>
      <c r="B56" s="273"/>
      <c r="C56" s="273"/>
      <c r="D56" s="273"/>
      <c r="E56" s="273"/>
      <c r="F56" s="273"/>
      <c r="G56" s="12">
        <v>49</v>
      </c>
      <c r="H56" s="122">
        <v>0</v>
      </c>
      <c r="I56" s="122">
        <v>0</v>
      </c>
      <c r="J56" s="28">
        <v>0</v>
      </c>
      <c r="K56" s="28">
        <v>0</v>
      </c>
    </row>
    <row r="57" spans="1:11">
      <c r="A57" s="273" t="s">
        <v>211</v>
      </c>
      <c r="B57" s="273"/>
      <c r="C57" s="273"/>
      <c r="D57" s="273"/>
      <c r="E57" s="273"/>
      <c r="F57" s="273"/>
      <c r="G57" s="12">
        <v>50</v>
      </c>
      <c r="H57" s="122">
        <v>0</v>
      </c>
      <c r="I57" s="122">
        <v>0</v>
      </c>
      <c r="J57" s="28">
        <v>0</v>
      </c>
      <c r="K57" s="28">
        <v>0</v>
      </c>
    </row>
    <row r="58" spans="1:11" ht="24.65" customHeight="1">
      <c r="A58" s="273" t="s">
        <v>212</v>
      </c>
      <c r="B58" s="273"/>
      <c r="C58" s="273"/>
      <c r="D58" s="273"/>
      <c r="E58" s="273"/>
      <c r="F58" s="273"/>
      <c r="G58" s="12">
        <v>51</v>
      </c>
      <c r="H58" s="122">
        <v>0</v>
      </c>
      <c r="I58" s="122">
        <v>0</v>
      </c>
      <c r="J58" s="28">
        <v>0</v>
      </c>
      <c r="K58" s="28">
        <v>0</v>
      </c>
    </row>
    <row r="59" spans="1:11">
      <c r="A59" s="273" t="s">
        <v>213</v>
      </c>
      <c r="B59" s="273"/>
      <c r="C59" s="273"/>
      <c r="D59" s="273"/>
      <c r="E59" s="273"/>
      <c r="F59" s="273"/>
      <c r="G59" s="12">
        <v>52</v>
      </c>
      <c r="H59" s="122">
        <v>0</v>
      </c>
      <c r="I59" s="122">
        <v>0</v>
      </c>
      <c r="J59" s="28">
        <v>0</v>
      </c>
      <c r="K59" s="28">
        <v>0</v>
      </c>
    </row>
    <row r="60" spans="1:11">
      <c r="A60" s="268" t="s">
        <v>408</v>
      </c>
      <c r="B60" s="269"/>
      <c r="C60" s="269"/>
      <c r="D60" s="269"/>
      <c r="E60" s="269"/>
      <c r="F60" s="269"/>
      <c r="G60" s="13">
        <v>53</v>
      </c>
      <c r="H60" s="107">
        <f>H8+H37+H56+H57</f>
        <v>211458275</v>
      </c>
      <c r="I60" s="107">
        <f t="shared" ref="I60:K60" si="0">I8+I37+I56+I57</f>
        <v>70598750</v>
      </c>
      <c r="J60" s="107">
        <f t="shared" si="0"/>
        <v>174031497</v>
      </c>
      <c r="K60" s="107">
        <f t="shared" si="0"/>
        <v>61221667</v>
      </c>
    </row>
    <row r="61" spans="1:11">
      <c r="A61" s="268" t="s">
        <v>409</v>
      </c>
      <c r="B61" s="269"/>
      <c r="C61" s="269"/>
      <c r="D61" s="269"/>
      <c r="E61" s="269"/>
      <c r="F61" s="269"/>
      <c r="G61" s="13">
        <v>54</v>
      </c>
      <c r="H61" s="107">
        <f>H14+H48+H58+H59</f>
        <v>186426457</v>
      </c>
      <c r="I61" s="107">
        <f t="shared" ref="I61:K61" si="1">I14+I48+I58+I59</f>
        <v>60409703</v>
      </c>
      <c r="J61" s="107">
        <f t="shared" si="1"/>
        <v>155243263</v>
      </c>
      <c r="K61" s="107">
        <f t="shared" si="1"/>
        <v>56087959</v>
      </c>
    </row>
    <row r="62" spans="1:11">
      <c r="A62" s="268" t="s">
        <v>410</v>
      </c>
      <c r="B62" s="269"/>
      <c r="C62" s="269"/>
      <c r="D62" s="269"/>
      <c r="E62" s="269"/>
      <c r="F62" s="269"/>
      <c r="G62" s="13">
        <v>55</v>
      </c>
      <c r="H62" s="107">
        <f>H60-H61</f>
        <v>25031818</v>
      </c>
      <c r="I62" s="107">
        <f t="shared" ref="I62:K62" si="2">I60-I61</f>
        <v>10189047</v>
      </c>
      <c r="J62" s="107">
        <f t="shared" si="2"/>
        <v>18788234</v>
      </c>
      <c r="K62" s="107">
        <f t="shared" si="2"/>
        <v>5133708</v>
      </c>
    </row>
    <row r="63" spans="1:11">
      <c r="A63" s="267" t="s">
        <v>412</v>
      </c>
      <c r="B63" s="267"/>
      <c r="C63" s="267"/>
      <c r="D63" s="267"/>
      <c r="E63" s="267"/>
      <c r="F63" s="267"/>
      <c r="G63" s="13">
        <v>56</v>
      </c>
      <c r="H63" s="107">
        <f>+IF((H60-H61)&gt;0,(H60-H61),0)</f>
        <v>25031818</v>
      </c>
      <c r="I63" s="107">
        <f t="shared" ref="I63:K63" si="3">+IF((I60-I61)&gt;0,(I60-I61),0)</f>
        <v>10189047</v>
      </c>
      <c r="J63" s="107">
        <f t="shared" si="3"/>
        <v>18788234</v>
      </c>
      <c r="K63" s="107">
        <f t="shared" si="3"/>
        <v>5133708</v>
      </c>
    </row>
    <row r="64" spans="1:11">
      <c r="A64" s="267" t="s">
        <v>411</v>
      </c>
      <c r="B64" s="267"/>
      <c r="C64" s="267"/>
      <c r="D64" s="267"/>
      <c r="E64" s="267"/>
      <c r="F64" s="267"/>
      <c r="G64" s="13">
        <v>57</v>
      </c>
      <c r="H64" s="107">
        <f>+IF((H60-H61)&lt;0,(H60-H61),0)</f>
        <v>0</v>
      </c>
      <c r="I64" s="107">
        <f t="shared" ref="I64:K64" si="4">+IF((I60-I61)&lt;0,(I60-I61),0)</f>
        <v>0</v>
      </c>
      <c r="J64" s="107">
        <f t="shared" si="4"/>
        <v>0</v>
      </c>
      <c r="K64" s="107">
        <f t="shared" si="4"/>
        <v>0</v>
      </c>
    </row>
    <row r="65" spans="1:11">
      <c r="A65" s="273" t="s">
        <v>214</v>
      </c>
      <c r="B65" s="273"/>
      <c r="C65" s="273"/>
      <c r="D65" s="273"/>
      <c r="E65" s="273"/>
      <c r="F65" s="273"/>
      <c r="G65" s="12">
        <v>58</v>
      </c>
      <c r="H65" s="122">
        <v>4558666</v>
      </c>
      <c r="I65" s="122">
        <v>1899576</v>
      </c>
      <c r="J65" s="28">
        <v>6900891</v>
      </c>
      <c r="K65" s="28">
        <v>947624</v>
      </c>
    </row>
    <row r="66" spans="1:11">
      <c r="A66" s="268" t="s">
        <v>413</v>
      </c>
      <c r="B66" s="269"/>
      <c r="C66" s="269"/>
      <c r="D66" s="269"/>
      <c r="E66" s="269"/>
      <c r="F66" s="269"/>
      <c r="G66" s="13">
        <v>59</v>
      </c>
      <c r="H66" s="107">
        <f>H62-H65</f>
        <v>20473152</v>
      </c>
      <c r="I66" s="107">
        <f t="shared" ref="I66:K66" si="5">I62-I65</f>
        <v>8289471</v>
      </c>
      <c r="J66" s="107">
        <f t="shared" si="5"/>
        <v>11887343</v>
      </c>
      <c r="K66" s="107">
        <f t="shared" si="5"/>
        <v>4186084</v>
      </c>
    </row>
    <row r="67" spans="1:11">
      <c r="A67" s="267" t="s">
        <v>414</v>
      </c>
      <c r="B67" s="267"/>
      <c r="C67" s="267"/>
      <c r="D67" s="267"/>
      <c r="E67" s="267"/>
      <c r="F67" s="267"/>
      <c r="G67" s="13">
        <v>60</v>
      </c>
      <c r="H67" s="107">
        <f>+IF((H62-H65)&gt;0,(H62-H65),0)</f>
        <v>20473152</v>
      </c>
      <c r="I67" s="107">
        <f t="shared" ref="I67:K67" si="6">+IF((I62-I65)&gt;0,(I62-I65),0)</f>
        <v>8289471</v>
      </c>
      <c r="J67" s="107">
        <f t="shared" si="6"/>
        <v>11887343</v>
      </c>
      <c r="K67" s="107">
        <f t="shared" si="6"/>
        <v>4186084</v>
      </c>
    </row>
    <row r="68" spans="1:11">
      <c r="A68" s="267" t="s">
        <v>415</v>
      </c>
      <c r="B68" s="267"/>
      <c r="C68" s="267"/>
      <c r="D68" s="267"/>
      <c r="E68" s="267"/>
      <c r="F68" s="267"/>
      <c r="G68" s="13">
        <v>61</v>
      </c>
      <c r="H68" s="107">
        <f>+IF((H62-H65)&lt;0,(H62-H65),0)</f>
        <v>0</v>
      </c>
      <c r="I68" s="107">
        <f t="shared" ref="I68:K68" si="7">+IF((I62-I65)&lt;0,(I62-I65),0)</f>
        <v>0</v>
      </c>
      <c r="J68" s="107">
        <f t="shared" si="7"/>
        <v>0</v>
      </c>
      <c r="K68" s="107">
        <f t="shared" si="7"/>
        <v>0</v>
      </c>
    </row>
    <row r="69" spans="1:11">
      <c r="A69" s="243" t="s">
        <v>215</v>
      </c>
      <c r="B69" s="243"/>
      <c r="C69" s="243"/>
      <c r="D69" s="243"/>
      <c r="E69" s="243"/>
      <c r="F69" s="243"/>
      <c r="G69" s="265"/>
      <c r="H69" s="265"/>
      <c r="I69" s="265"/>
      <c r="J69" s="266"/>
      <c r="K69" s="266"/>
    </row>
    <row r="70" spans="1:11" ht="22.25" customHeight="1">
      <c r="A70" s="268" t="s">
        <v>416</v>
      </c>
      <c r="B70" s="269"/>
      <c r="C70" s="269"/>
      <c r="D70" s="269"/>
      <c r="E70" s="269"/>
      <c r="F70" s="269"/>
      <c r="G70" s="13">
        <v>62</v>
      </c>
      <c r="H70" s="107">
        <f>H71-H72</f>
        <v>0</v>
      </c>
      <c r="I70" s="107">
        <f>I71-I72</f>
        <v>0</v>
      </c>
      <c r="J70" s="107">
        <f>J71-J72</f>
        <v>0</v>
      </c>
      <c r="K70" s="107">
        <f>K71-K72</f>
        <v>0</v>
      </c>
    </row>
    <row r="71" spans="1:11">
      <c r="A71" s="264" t="s">
        <v>216</v>
      </c>
      <c r="B71" s="264"/>
      <c r="C71" s="264"/>
      <c r="D71" s="264"/>
      <c r="E71" s="264"/>
      <c r="F71" s="264"/>
      <c r="G71" s="12">
        <v>63</v>
      </c>
      <c r="H71" s="122">
        <v>0</v>
      </c>
      <c r="I71" s="122">
        <v>0</v>
      </c>
      <c r="J71" s="28">
        <v>0</v>
      </c>
      <c r="K71" s="28">
        <v>0</v>
      </c>
    </row>
    <row r="72" spans="1:11">
      <c r="A72" s="264" t="s">
        <v>217</v>
      </c>
      <c r="B72" s="264"/>
      <c r="C72" s="264"/>
      <c r="D72" s="264"/>
      <c r="E72" s="264"/>
      <c r="F72" s="264"/>
      <c r="G72" s="12">
        <v>64</v>
      </c>
      <c r="H72" s="122">
        <v>0</v>
      </c>
      <c r="I72" s="122">
        <v>0</v>
      </c>
      <c r="J72" s="28">
        <v>0</v>
      </c>
      <c r="K72" s="28">
        <v>0</v>
      </c>
    </row>
    <row r="73" spans="1:11">
      <c r="A73" s="273" t="s">
        <v>218</v>
      </c>
      <c r="B73" s="273"/>
      <c r="C73" s="273"/>
      <c r="D73" s="273"/>
      <c r="E73" s="273"/>
      <c r="F73" s="273"/>
      <c r="G73" s="12">
        <v>65</v>
      </c>
      <c r="H73" s="122">
        <v>0</v>
      </c>
      <c r="I73" s="122">
        <v>0</v>
      </c>
      <c r="J73" s="28">
        <v>0</v>
      </c>
      <c r="K73" s="28">
        <v>0</v>
      </c>
    </row>
    <row r="74" spans="1:11">
      <c r="A74" s="267" t="s">
        <v>417</v>
      </c>
      <c r="B74" s="267"/>
      <c r="C74" s="267"/>
      <c r="D74" s="267"/>
      <c r="E74" s="267"/>
      <c r="F74" s="267"/>
      <c r="G74" s="13">
        <v>66</v>
      </c>
      <c r="H74" s="108">
        <v>0</v>
      </c>
      <c r="I74" s="108">
        <v>0</v>
      </c>
      <c r="J74" s="108">
        <v>0</v>
      </c>
      <c r="K74" s="108">
        <v>0</v>
      </c>
    </row>
    <row r="75" spans="1:11">
      <c r="A75" s="267" t="s">
        <v>418</v>
      </c>
      <c r="B75" s="267"/>
      <c r="C75" s="267"/>
      <c r="D75" s="267"/>
      <c r="E75" s="267"/>
      <c r="F75" s="267"/>
      <c r="G75" s="13">
        <v>67</v>
      </c>
      <c r="H75" s="108">
        <v>0</v>
      </c>
      <c r="I75" s="108">
        <v>0</v>
      </c>
      <c r="J75" s="108">
        <v>0</v>
      </c>
      <c r="K75" s="108">
        <v>0</v>
      </c>
    </row>
    <row r="76" spans="1:11">
      <c r="A76" s="243" t="s">
        <v>219</v>
      </c>
      <c r="B76" s="243"/>
      <c r="C76" s="243"/>
      <c r="D76" s="243"/>
      <c r="E76" s="243"/>
      <c r="F76" s="243"/>
      <c r="G76" s="265"/>
      <c r="H76" s="265"/>
      <c r="I76" s="265"/>
      <c r="J76" s="266"/>
      <c r="K76" s="266"/>
    </row>
    <row r="77" spans="1:11">
      <c r="A77" s="268" t="s">
        <v>419</v>
      </c>
      <c r="B77" s="269"/>
      <c r="C77" s="269"/>
      <c r="D77" s="269"/>
      <c r="E77" s="269"/>
      <c r="F77" s="269"/>
      <c r="G77" s="13">
        <v>68</v>
      </c>
      <c r="H77" s="108">
        <v>0</v>
      </c>
      <c r="I77" s="108">
        <v>0</v>
      </c>
      <c r="J77" s="108">
        <v>0</v>
      </c>
      <c r="K77" s="108">
        <v>0</v>
      </c>
    </row>
    <row r="78" spans="1:11">
      <c r="A78" s="264" t="s">
        <v>420</v>
      </c>
      <c r="B78" s="264"/>
      <c r="C78" s="264"/>
      <c r="D78" s="264"/>
      <c r="E78" s="264"/>
      <c r="F78" s="264"/>
      <c r="G78" s="103">
        <v>69</v>
      </c>
      <c r="H78" s="32">
        <v>0</v>
      </c>
      <c r="I78" s="32">
        <v>0</v>
      </c>
      <c r="J78" s="32">
        <v>0</v>
      </c>
      <c r="K78" s="32">
        <v>0</v>
      </c>
    </row>
    <row r="79" spans="1:11">
      <c r="A79" s="264" t="s">
        <v>421</v>
      </c>
      <c r="B79" s="264"/>
      <c r="C79" s="264"/>
      <c r="D79" s="264"/>
      <c r="E79" s="264"/>
      <c r="F79" s="264"/>
      <c r="G79" s="103">
        <v>70</v>
      </c>
      <c r="H79" s="32">
        <v>0</v>
      </c>
      <c r="I79" s="32">
        <v>0</v>
      </c>
      <c r="J79" s="32">
        <v>0</v>
      </c>
      <c r="K79" s="32">
        <v>0</v>
      </c>
    </row>
    <row r="80" spans="1:11">
      <c r="A80" s="268" t="s">
        <v>422</v>
      </c>
      <c r="B80" s="269"/>
      <c r="C80" s="269"/>
      <c r="D80" s="269"/>
      <c r="E80" s="269"/>
      <c r="F80" s="269"/>
      <c r="G80" s="13">
        <v>71</v>
      </c>
      <c r="H80" s="108">
        <v>0</v>
      </c>
      <c r="I80" s="108">
        <v>0</v>
      </c>
      <c r="J80" s="108">
        <v>0</v>
      </c>
      <c r="K80" s="108">
        <v>0</v>
      </c>
    </row>
    <row r="81" spans="1:11">
      <c r="A81" s="268" t="s">
        <v>423</v>
      </c>
      <c r="B81" s="269"/>
      <c r="C81" s="269"/>
      <c r="D81" s="269"/>
      <c r="E81" s="269"/>
      <c r="F81" s="269"/>
      <c r="G81" s="13">
        <v>72</v>
      </c>
      <c r="H81" s="108">
        <v>0</v>
      </c>
      <c r="I81" s="108">
        <v>0</v>
      </c>
      <c r="J81" s="108">
        <v>0</v>
      </c>
      <c r="K81" s="108">
        <v>0</v>
      </c>
    </row>
    <row r="82" spans="1:11">
      <c r="A82" s="267" t="s">
        <v>424</v>
      </c>
      <c r="B82" s="267"/>
      <c r="C82" s="267"/>
      <c r="D82" s="267"/>
      <c r="E82" s="267"/>
      <c r="F82" s="267"/>
      <c r="G82" s="13">
        <v>73</v>
      </c>
      <c r="H82" s="108">
        <v>0</v>
      </c>
      <c r="I82" s="108">
        <v>0</v>
      </c>
      <c r="J82" s="108">
        <v>0</v>
      </c>
      <c r="K82" s="108">
        <v>0</v>
      </c>
    </row>
    <row r="83" spans="1:11">
      <c r="A83" s="267" t="s">
        <v>425</v>
      </c>
      <c r="B83" s="267"/>
      <c r="C83" s="267"/>
      <c r="D83" s="267"/>
      <c r="E83" s="267"/>
      <c r="F83" s="267"/>
      <c r="G83" s="13">
        <v>74</v>
      </c>
      <c r="H83" s="108">
        <v>0</v>
      </c>
      <c r="I83" s="108">
        <v>0</v>
      </c>
      <c r="J83" s="108">
        <v>0</v>
      </c>
      <c r="K83" s="108">
        <v>0</v>
      </c>
    </row>
    <row r="84" spans="1:11">
      <c r="A84" s="243" t="s">
        <v>220</v>
      </c>
      <c r="B84" s="243"/>
      <c r="C84" s="243"/>
      <c r="D84" s="243"/>
      <c r="E84" s="243"/>
      <c r="F84" s="243"/>
      <c r="G84" s="265"/>
      <c r="H84" s="265"/>
      <c r="I84" s="265"/>
      <c r="J84" s="266"/>
      <c r="K84" s="266"/>
    </row>
    <row r="85" spans="1:11">
      <c r="A85" s="258" t="s">
        <v>426</v>
      </c>
      <c r="B85" s="259"/>
      <c r="C85" s="259"/>
      <c r="D85" s="259"/>
      <c r="E85" s="259"/>
      <c r="F85" s="259"/>
      <c r="G85" s="13">
        <v>75</v>
      </c>
      <c r="H85" s="109">
        <f>H86+H87</f>
        <v>0</v>
      </c>
      <c r="I85" s="109">
        <f>I86+I87</f>
        <v>0</v>
      </c>
      <c r="J85" s="109">
        <f>J86+J87</f>
        <v>0</v>
      </c>
      <c r="K85" s="109">
        <f>K86+K87</f>
        <v>0</v>
      </c>
    </row>
    <row r="86" spans="1:11">
      <c r="A86" s="260" t="s">
        <v>221</v>
      </c>
      <c r="B86" s="260"/>
      <c r="C86" s="260"/>
      <c r="D86" s="260"/>
      <c r="E86" s="260"/>
      <c r="F86" s="260"/>
      <c r="G86" s="12">
        <v>76</v>
      </c>
      <c r="H86" s="33">
        <v>0</v>
      </c>
      <c r="I86" s="33">
        <v>0</v>
      </c>
      <c r="J86" s="33">
        <v>0</v>
      </c>
      <c r="K86" s="33">
        <v>0</v>
      </c>
    </row>
    <row r="87" spans="1:11">
      <c r="A87" s="260" t="s">
        <v>222</v>
      </c>
      <c r="B87" s="260"/>
      <c r="C87" s="260"/>
      <c r="D87" s="260"/>
      <c r="E87" s="260"/>
      <c r="F87" s="260"/>
      <c r="G87" s="12">
        <v>77</v>
      </c>
      <c r="H87" s="33">
        <v>0</v>
      </c>
      <c r="I87" s="33">
        <v>0</v>
      </c>
      <c r="J87" s="33">
        <v>0</v>
      </c>
      <c r="K87" s="33">
        <v>0</v>
      </c>
    </row>
    <row r="88" spans="1:11">
      <c r="A88" s="271" t="s">
        <v>223</v>
      </c>
      <c r="B88" s="271"/>
      <c r="C88" s="271"/>
      <c r="D88" s="271"/>
      <c r="E88" s="271"/>
      <c r="F88" s="271"/>
      <c r="G88" s="272"/>
      <c r="H88" s="272"/>
      <c r="I88" s="272"/>
      <c r="J88" s="266"/>
      <c r="K88" s="266"/>
    </row>
    <row r="89" spans="1:11">
      <c r="A89" s="239" t="s">
        <v>224</v>
      </c>
      <c r="B89" s="239"/>
      <c r="C89" s="239"/>
      <c r="D89" s="239"/>
      <c r="E89" s="239"/>
      <c r="F89" s="239"/>
      <c r="G89" s="12">
        <v>78</v>
      </c>
      <c r="H89" s="33">
        <v>20473152</v>
      </c>
      <c r="I89" s="33">
        <v>8289471</v>
      </c>
      <c r="J89" s="33">
        <v>11887343</v>
      </c>
      <c r="K89" s="33">
        <v>4186084</v>
      </c>
    </row>
    <row r="90" spans="1:11" ht="24" customHeight="1">
      <c r="A90" s="240" t="s">
        <v>427</v>
      </c>
      <c r="B90" s="240"/>
      <c r="C90" s="240"/>
      <c r="D90" s="240"/>
      <c r="E90" s="240"/>
      <c r="F90" s="240"/>
      <c r="G90" s="13">
        <v>79</v>
      </c>
      <c r="H90" s="109">
        <f>H91+H98</f>
        <v>-32167</v>
      </c>
      <c r="I90" s="109">
        <f t="shared" ref="I90:K90" si="8">I91+I98</f>
        <v>-4141</v>
      </c>
      <c r="J90" s="109">
        <f t="shared" si="8"/>
        <v>0</v>
      </c>
      <c r="K90" s="109">
        <f t="shared" si="8"/>
        <v>0</v>
      </c>
    </row>
    <row r="91" spans="1:11" ht="24" customHeight="1">
      <c r="A91" s="240" t="s">
        <v>428</v>
      </c>
      <c r="B91" s="240"/>
      <c r="C91" s="240"/>
      <c r="D91" s="240"/>
      <c r="E91" s="240"/>
      <c r="F91" s="240"/>
      <c r="G91" s="13">
        <v>80</v>
      </c>
      <c r="H91" s="109">
        <f>SUM(H92:H96)</f>
        <v>0</v>
      </c>
      <c r="I91" s="109">
        <f>SUM(I92:I96)</f>
        <v>0</v>
      </c>
      <c r="J91" s="109">
        <f>SUM(J92:J96)</f>
        <v>0</v>
      </c>
      <c r="K91" s="109">
        <f>SUM(K92:K96)</f>
        <v>0</v>
      </c>
    </row>
    <row r="92" spans="1:11" ht="24.75" customHeight="1">
      <c r="A92" s="261" t="s">
        <v>429</v>
      </c>
      <c r="B92" s="262"/>
      <c r="C92" s="262"/>
      <c r="D92" s="262"/>
      <c r="E92" s="262"/>
      <c r="F92" s="263"/>
      <c r="G92" s="12">
        <v>81</v>
      </c>
      <c r="H92" s="33">
        <v>0</v>
      </c>
      <c r="I92" s="33">
        <v>0</v>
      </c>
      <c r="J92" s="33">
        <v>0</v>
      </c>
      <c r="K92" s="33">
        <v>0</v>
      </c>
    </row>
    <row r="93" spans="1:11" ht="22.25" customHeight="1">
      <c r="A93" s="264" t="s">
        <v>430</v>
      </c>
      <c r="B93" s="264"/>
      <c r="C93" s="264"/>
      <c r="D93" s="264"/>
      <c r="E93" s="264"/>
      <c r="F93" s="264"/>
      <c r="G93" s="12">
        <v>82</v>
      </c>
      <c r="H93" s="33">
        <v>0</v>
      </c>
      <c r="I93" s="33">
        <v>0</v>
      </c>
      <c r="J93" s="33">
        <v>0</v>
      </c>
      <c r="K93" s="33">
        <v>0</v>
      </c>
    </row>
    <row r="94" spans="1:11" ht="22.25" customHeight="1">
      <c r="A94" s="264" t="s">
        <v>431</v>
      </c>
      <c r="B94" s="264"/>
      <c r="C94" s="264"/>
      <c r="D94" s="264"/>
      <c r="E94" s="264"/>
      <c r="F94" s="264"/>
      <c r="G94" s="12">
        <v>83</v>
      </c>
      <c r="H94" s="33">
        <v>0</v>
      </c>
      <c r="I94" s="33">
        <v>0</v>
      </c>
      <c r="J94" s="33">
        <v>0</v>
      </c>
      <c r="K94" s="33">
        <v>0</v>
      </c>
    </row>
    <row r="95" spans="1:11" ht="22.25" customHeight="1">
      <c r="A95" s="264" t="s">
        <v>432</v>
      </c>
      <c r="B95" s="264"/>
      <c r="C95" s="264"/>
      <c r="D95" s="264"/>
      <c r="E95" s="264"/>
      <c r="F95" s="264"/>
      <c r="G95" s="12">
        <v>84</v>
      </c>
      <c r="H95" s="33">
        <v>0</v>
      </c>
      <c r="I95" s="33">
        <v>0</v>
      </c>
      <c r="J95" s="33">
        <v>0</v>
      </c>
      <c r="K95" s="33">
        <v>0</v>
      </c>
    </row>
    <row r="96" spans="1:11" ht="22.25" customHeight="1">
      <c r="A96" s="264" t="s">
        <v>433</v>
      </c>
      <c r="B96" s="264"/>
      <c r="C96" s="264"/>
      <c r="D96" s="264"/>
      <c r="E96" s="264"/>
      <c r="F96" s="264"/>
      <c r="G96" s="12">
        <v>85</v>
      </c>
      <c r="H96" s="33">
        <v>0</v>
      </c>
      <c r="I96" s="33">
        <v>0</v>
      </c>
      <c r="J96" s="33">
        <v>0</v>
      </c>
      <c r="K96" s="33">
        <v>0</v>
      </c>
    </row>
    <row r="97" spans="1:11" ht="22.25" customHeight="1">
      <c r="A97" s="264" t="s">
        <v>434</v>
      </c>
      <c r="B97" s="264"/>
      <c r="C97" s="264"/>
      <c r="D97" s="264"/>
      <c r="E97" s="264"/>
      <c r="F97" s="264"/>
      <c r="G97" s="12">
        <v>86</v>
      </c>
      <c r="H97" s="33">
        <v>0</v>
      </c>
      <c r="I97" s="33">
        <v>0</v>
      </c>
      <c r="J97" s="33">
        <v>0</v>
      </c>
      <c r="K97" s="33">
        <v>0</v>
      </c>
    </row>
    <row r="98" spans="1:11" ht="22.25" customHeight="1">
      <c r="A98" s="267" t="s">
        <v>435</v>
      </c>
      <c r="B98" s="267"/>
      <c r="C98" s="267"/>
      <c r="D98" s="267"/>
      <c r="E98" s="267"/>
      <c r="F98" s="267"/>
      <c r="G98" s="13">
        <v>87</v>
      </c>
      <c r="H98" s="110">
        <f>SUM(H99:H106)</f>
        <v>-32167</v>
      </c>
      <c r="I98" s="110">
        <f>SUM(I99:I106)</f>
        <v>-4141</v>
      </c>
      <c r="J98" s="110">
        <f t="shared" ref="J98:K98" si="9">SUM(J99:J106)</f>
        <v>0</v>
      </c>
      <c r="K98" s="110">
        <f t="shared" si="9"/>
        <v>0</v>
      </c>
    </row>
    <row r="99" spans="1:11" ht="14.25" customHeight="1">
      <c r="A99" s="264" t="s">
        <v>436</v>
      </c>
      <c r="B99" s="264"/>
      <c r="C99" s="264"/>
      <c r="D99" s="264"/>
      <c r="E99" s="264"/>
      <c r="F99" s="264"/>
      <c r="G99" s="12">
        <v>88</v>
      </c>
      <c r="H99" s="33">
        <v>-32167</v>
      </c>
      <c r="I99" s="33">
        <v>-4141</v>
      </c>
      <c r="J99" s="33">
        <v>0</v>
      </c>
      <c r="K99" s="33">
        <v>0</v>
      </c>
    </row>
    <row r="100" spans="1:11" ht="24" customHeight="1">
      <c r="A100" s="264" t="s">
        <v>437</v>
      </c>
      <c r="B100" s="264"/>
      <c r="C100" s="264"/>
      <c r="D100" s="264"/>
      <c r="E100" s="264"/>
      <c r="F100" s="264"/>
      <c r="G100" s="12">
        <v>89</v>
      </c>
      <c r="H100" s="33">
        <v>0</v>
      </c>
      <c r="I100" s="33">
        <v>0</v>
      </c>
      <c r="J100" s="33">
        <v>0</v>
      </c>
      <c r="K100" s="33">
        <v>0</v>
      </c>
    </row>
    <row r="101" spans="1:11">
      <c r="A101" s="264" t="s">
        <v>438</v>
      </c>
      <c r="B101" s="264"/>
      <c r="C101" s="264"/>
      <c r="D101" s="264"/>
      <c r="E101" s="264"/>
      <c r="F101" s="264"/>
      <c r="G101" s="12">
        <v>90</v>
      </c>
      <c r="H101" s="33">
        <v>0</v>
      </c>
      <c r="I101" s="33">
        <v>0</v>
      </c>
      <c r="J101" s="33">
        <v>0</v>
      </c>
      <c r="K101" s="33">
        <v>0</v>
      </c>
    </row>
    <row r="102" spans="1:11" ht="27.75" customHeight="1">
      <c r="A102" s="238" t="s">
        <v>439</v>
      </c>
      <c r="B102" s="238"/>
      <c r="C102" s="238"/>
      <c r="D102" s="238"/>
      <c r="E102" s="238"/>
      <c r="F102" s="238"/>
      <c r="G102" s="12">
        <v>91</v>
      </c>
      <c r="H102" s="33">
        <v>0</v>
      </c>
      <c r="I102" s="33">
        <v>0</v>
      </c>
      <c r="J102" s="33">
        <v>0</v>
      </c>
      <c r="K102" s="33">
        <v>0</v>
      </c>
    </row>
    <row r="103" spans="1:11" ht="27.75" customHeight="1">
      <c r="A103" s="238" t="s">
        <v>440</v>
      </c>
      <c r="B103" s="238"/>
      <c r="C103" s="238"/>
      <c r="D103" s="238"/>
      <c r="E103" s="238"/>
      <c r="F103" s="238"/>
      <c r="G103" s="12">
        <v>92</v>
      </c>
      <c r="H103" s="33">
        <v>0</v>
      </c>
      <c r="I103" s="33">
        <v>0</v>
      </c>
      <c r="J103" s="33">
        <v>0</v>
      </c>
      <c r="K103" s="33">
        <v>0</v>
      </c>
    </row>
    <row r="104" spans="1:11" ht="14.25" customHeight="1">
      <c r="A104" s="238" t="s">
        <v>441</v>
      </c>
      <c r="B104" s="238"/>
      <c r="C104" s="238"/>
      <c r="D104" s="238"/>
      <c r="E104" s="238"/>
      <c r="F104" s="238"/>
      <c r="G104" s="12">
        <v>93</v>
      </c>
      <c r="H104" s="33">
        <v>0</v>
      </c>
      <c r="I104" s="33">
        <v>0</v>
      </c>
      <c r="J104" s="33">
        <v>0</v>
      </c>
      <c r="K104" s="33">
        <v>0</v>
      </c>
    </row>
    <row r="105" spans="1:11" ht="15.75" customHeight="1">
      <c r="A105" s="238" t="s">
        <v>442</v>
      </c>
      <c r="B105" s="238"/>
      <c r="C105" s="238"/>
      <c r="D105" s="238"/>
      <c r="E105" s="238"/>
      <c r="F105" s="238"/>
      <c r="G105" s="12">
        <v>94</v>
      </c>
      <c r="H105" s="33">
        <v>0</v>
      </c>
      <c r="I105" s="33">
        <v>0</v>
      </c>
      <c r="J105" s="33">
        <v>0</v>
      </c>
      <c r="K105" s="33">
        <v>0</v>
      </c>
    </row>
    <row r="106" spans="1:11" ht="17.25" customHeight="1">
      <c r="A106" s="238" t="s">
        <v>443</v>
      </c>
      <c r="B106" s="238"/>
      <c r="C106" s="238"/>
      <c r="D106" s="238"/>
      <c r="E106" s="238"/>
      <c r="F106" s="238"/>
      <c r="G106" s="12">
        <v>95</v>
      </c>
      <c r="H106" s="33">
        <v>0</v>
      </c>
      <c r="I106" s="33">
        <v>0</v>
      </c>
      <c r="J106" s="33">
        <v>0</v>
      </c>
      <c r="K106" s="33">
        <v>0</v>
      </c>
    </row>
    <row r="107" spans="1:11" ht="27.75" customHeight="1">
      <c r="A107" s="238" t="s">
        <v>444</v>
      </c>
      <c r="B107" s="238"/>
      <c r="C107" s="238"/>
      <c r="D107" s="238"/>
      <c r="E107" s="238"/>
      <c r="F107" s="238"/>
      <c r="G107" s="12">
        <v>96</v>
      </c>
      <c r="H107" s="33">
        <v>0</v>
      </c>
      <c r="I107" s="33">
        <v>0</v>
      </c>
      <c r="J107" s="33">
        <v>0</v>
      </c>
      <c r="K107" s="33">
        <v>0</v>
      </c>
    </row>
    <row r="108" spans="1:11" ht="23" customHeight="1">
      <c r="A108" s="240" t="s">
        <v>445</v>
      </c>
      <c r="B108" s="240"/>
      <c r="C108" s="240"/>
      <c r="D108" s="240"/>
      <c r="E108" s="240"/>
      <c r="F108" s="240"/>
      <c r="G108" s="13">
        <v>97</v>
      </c>
      <c r="H108" s="109">
        <f>H91+H98-H107-H97</f>
        <v>-32167</v>
      </c>
      <c r="I108" s="109">
        <f>I91+I98-I107-I97</f>
        <v>-4141</v>
      </c>
      <c r="J108" s="109">
        <f t="shared" ref="J108:K108" si="10">J91+J98-J107-J97</f>
        <v>0</v>
      </c>
      <c r="K108" s="109">
        <f t="shared" si="10"/>
        <v>0</v>
      </c>
    </row>
    <row r="109" spans="1:11" ht="23" customHeight="1">
      <c r="A109" s="240" t="s">
        <v>446</v>
      </c>
      <c r="B109" s="240"/>
      <c r="C109" s="240"/>
      <c r="D109" s="240"/>
      <c r="E109" s="240"/>
      <c r="F109" s="240"/>
      <c r="G109" s="13">
        <v>98</v>
      </c>
      <c r="H109" s="109">
        <f>H89+H108</f>
        <v>20440985</v>
      </c>
      <c r="I109" s="109">
        <f>I89+I108</f>
        <v>8285330</v>
      </c>
      <c r="J109" s="109">
        <f t="shared" ref="J109:K109" si="11">J89+J108</f>
        <v>11887343</v>
      </c>
      <c r="K109" s="109">
        <f t="shared" si="11"/>
        <v>4186084</v>
      </c>
    </row>
    <row r="110" spans="1:11">
      <c r="A110" s="243" t="s">
        <v>225</v>
      </c>
      <c r="B110" s="243"/>
      <c r="C110" s="243"/>
      <c r="D110" s="243"/>
      <c r="E110" s="243"/>
      <c r="F110" s="243"/>
      <c r="G110" s="265"/>
      <c r="H110" s="265"/>
      <c r="I110" s="265"/>
      <c r="J110" s="266"/>
      <c r="K110" s="266"/>
    </row>
    <row r="111" spans="1:11" ht="27" customHeight="1">
      <c r="A111" s="258" t="s">
        <v>447</v>
      </c>
      <c r="B111" s="259"/>
      <c r="C111" s="259"/>
      <c r="D111" s="259"/>
      <c r="E111" s="259"/>
      <c r="F111" s="259"/>
      <c r="G111" s="13">
        <v>99</v>
      </c>
      <c r="H111" s="109">
        <f>H112+H113</f>
        <v>20440985</v>
      </c>
      <c r="I111" s="109">
        <f>I112+I113</f>
        <v>8285330</v>
      </c>
      <c r="J111" s="109">
        <f>J112+J113</f>
        <v>11887343</v>
      </c>
      <c r="K111" s="109">
        <f>K112+K113</f>
        <v>4186084</v>
      </c>
    </row>
    <row r="112" spans="1:11">
      <c r="A112" s="260" t="s">
        <v>226</v>
      </c>
      <c r="B112" s="260"/>
      <c r="C112" s="260"/>
      <c r="D112" s="260"/>
      <c r="E112" s="260"/>
      <c r="F112" s="260"/>
      <c r="G112" s="12">
        <v>100</v>
      </c>
      <c r="H112" s="123">
        <v>20440985</v>
      </c>
      <c r="I112" s="123">
        <v>8285330</v>
      </c>
      <c r="J112" s="33">
        <v>11887343</v>
      </c>
      <c r="K112" s="33">
        <v>4186084</v>
      </c>
    </row>
    <row r="113" spans="1:11">
      <c r="A113" s="260" t="s">
        <v>227</v>
      </c>
      <c r="B113" s="260"/>
      <c r="C113" s="260"/>
      <c r="D113" s="260"/>
      <c r="E113" s="260"/>
      <c r="F113" s="260"/>
      <c r="G113" s="12">
        <v>101</v>
      </c>
      <c r="H113" s="123">
        <v>0</v>
      </c>
      <c r="I113" s="123">
        <v>0</v>
      </c>
      <c r="J113" s="33">
        <v>0</v>
      </c>
      <c r="K113" s="33">
        <v>0</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40"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showGridLines="0" view="pageBreakPreview" zoomScaleNormal="100" zoomScaleSheetLayoutView="100" workbookViewId="0">
      <selection sqref="A1:I1"/>
    </sheetView>
  </sheetViews>
  <sheetFormatPr defaultColWidth="9.36328125" defaultRowHeight="12.5"/>
  <cols>
    <col min="1" max="7" width="9.36328125" style="16"/>
    <col min="8" max="9" width="15.36328125" style="44" customWidth="1"/>
    <col min="10" max="16384" width="9.36328125" style="16"/>
  </cols>
  <sheetData>
    <row r="1" spans="1:9">
      <c r="A1" s="275" t="s">
        <v>228</v>
      </c>
      <c r="B1" s="313"/>
      <c r="C1" s="313"/>
      <c r="D1" s="313"/>
      <c r="E1" s="313"/>
      <c r="F1" s="313"/>
      <c r="G1" s="313"/>
      <c r="H1" s="313"/>
      <c r="I1" s="313"/>
    </row>
    <row r="2" spans="1:9" ht="12.75" customHeight="1">
      <c r="A2" s="274" t="s">
        <v>597</v>
      </c>
      <c r="B2" s="274"/>
      <c r="C2" s="274"/>
      <c r="D2" s="274"/>
      <c r="E2" s="274"/>
      <c r="F2" s="274"/>
      <c r="G2" s="274"/>
      <c r="H2" s="274"/>
      <c r="I2" s="274"/>
    </row>
    <row r="3" spans="1:9">
      <c r="A3" s="315" t="s">
        <v>498</v>
      </c>
      <c r="B3" s="316"/>
      <c r="C3" s="316"/>
      <c r="D3" s="316"/>
      <c r="E3" s="316"/>
      <c r="F3" s="316"/>
      <c r="G3" s="316"/>
      <c r="H3" s="316"/>
      <c r="I3" s="316"/>
    </row>
    <row r="4" spans="1:9" ht="12.75" customHeight="1">
      <c r="A4" s="314" t="s">
        <v>517</v>
      </c>
      <c r="B4" s="251"/>
      <c r="C4" s="251"/>
      <c r="D4" s="251"/>
      <c r="E4" s="251"/>
      <c r="F4" s="251"/>
      <c r="G4" s="251"/>
      <c r="H4" s="251"/>
      <c r="I4" s="252"/>
    </row>
    <row r="5" spans="1:9" ht="22.5" thickBot="1">
      <c r="A5" s="317" t="s">
        <v>229</v>
      </c>
      <c r="B5" s="318"/>
      <c r="C5" s="318"/>
      <c r="D5" s="318"/>
      <c r="E5" s="318"/>
      <c r="F5" s="319"/>
      <c r="G5" s="17" t="s">
        <v>230</v>
      </c>
      <c r="H5" s="34" t="s">
        <v>231</v>
      </c>
      <c r="I5" s="34" t="s">
        <v>232</v>
      </c>
    </row>
    <row r="6" spans="1:9">
      <c r="A6" s="320">
        <v>1</v>
      </c>
      <c r="B6" s="321"/>
      <c r="C6" s="321"/>
      <c r="D6" s="321"/>
      <c r="E6" s="321"/>
      <c r="F6" s="322"/>
      <c r="G6" s="18">
        <v>2</v>
      </c>
      <c r="H6" s="35" t="s">
        <v>233</v>
      </c>
      <c r="I6" s="35" t="s">
        <v>234</v>
      </c>
    </row>
    <row r="7" spans="1:9">
      <c r="A7" s="292" t="s">
        <v>235</v>
      </c>
      <c r="B7" s="293"/>
      <c r="C7" s="293"/>
      <c r="D7" s="293"/>
      <c r="E7" s="293"/>
      <c r="F7" s="293"/>
      <c r="G7" s="293"/>
      <c r="H7" s="293"/>
      <c r="I7" s="294"/>
    </row>
    <row r="8" spans="1:9" ht="12.75" customHeight="1">
      <c r="A8" s="295" t="s">
        <v>236</v>
      </c>
      <c r="B8" s="296"/>
      <c r="C8" s="296"/>
      <c r="D8" s="296"/>
      <c r="E8" s="296"/>
      <c r="F8" s="297"/>
      <c r="G8" s="19">
        <v>1</v>
      </c>
      <c r="H8" s="36">
        <v>25031818</v>
      </c>
      <c r="I8" s="36">
        <v>18788234</v>
      </c>
    </row>
    <row r="9" spans="1:9" ht="12.75" customHeight="1">
      <c r="A9" s="310" t="s">
        <v>237</v>
      </c>
      <c r="B9" s="311"/>
      <c r="C9" s="311"/>
      <c r="D9" s="311"/>
      <c r="E9" s="311"/>
      <c r="F9" s="312"/>
      <c r="G9" s="20">
        <v>2</v>
      </c>
      <c r="H9" s="37">
        <f>H10+H11+H12+H13+H14+H15+H16+H17</f>
        <v>5084947</v>
      </c>
      <c r="I9" s="37">
        <f>I10+I11+I12+I13+I14+I15+I16+I17</f>
        <v>3421520</v>
      </c>
    </row>
    <row r="10" spans="1:9" ht="12.75" customHeight="1">
      <c r="A10" s="307" t="s">
        <v>238</v>
      </c>
      <c r="B10" s="308"/>
      <c r="C10" s="308"/>
      <c r="D10" s="308"/>
      <c r="E10" s="308"/>
      <c r="F10" s="309"/>
      <c r="G10" s="21">
        <v>3</v>
      </c>
      <c r="H10" s="38">
        <v>4432334</v>
      </c>
      <c r="I10" s="38">
        <v>4061216</v>
      </c>
    </row>
    <row r="11" spans="1:9" ht="22.25" customHeight="1">
      <c r="A11" s="307" t="s">
        <v>239</v>
      </c>
      <c r="B11" s="308"/>
      <c r="C11" s="308"/>
      <c r="D11" s="308"/>
      <c r="E11" s="308"/>
      <c r="F11" s="309"/>
      <c r="G11" s="21">
        <v>4</v>
      </c>
      <c r="H11" s="38">
        <v>-10653</v>
      </c>
      <c r="I11" s="38">
        <v>-42363</v>
      </c>
    </row>
    <row r="12" spans="1:9" ht="23.75" customHeight="1">
      <c r="A12" s="307" t="s">
        <v>240</v>
      </c>
      <c r="B12" s="308"/>
      <c r="C12" s="308"/>
      <c r="D12" s="308"/>
      <c r="E12" s="308"/>
      <c r="F12" s="309"/>
      <c r="G12" s="21">
        <v>5</v>
      </c>
      <c r="H12" s="38">
        <v>-64332</v>
      </c>
      <c r="I12" s="38">
        <v>-108560</v>
      </c>
    </row>
    <row r="13" spans="1:9" ht="12.75" customHeight="1">
      <c r="A13" s="307" t="s">
        <v>241</v>
      </c>
      <c r="B13" s="308"/>
      <c r="C13" s="308"/>
      <c r="D13" s="308"/>
      <c r="E13" s="308"/>
      <c r="F13" s="309"/>
      <c r="G13" s="21">
        <v>6</v>
      </c>
      <c r="H13" s="38">
        <v>-350526</v>
      </c>
      <c r="I13" s="38">
        <v>-1385164</v>
      </c>
    </row>
    <row r="14" spans="1:9" ht="12.75" customHeight="1">
      <c r="A14" s="307" t="s">
        <v>242</v>
      </c>
      <c r="B14" s="308"/>
      <c r="C14" s="308"/>
      <c r="D14" s="308"/>
      <c r="E14" s="308"/>
      <c r="F14" s="309"/>
      <c r="G14" s="21">
        <v>7</v>
      </c>
      <c r="H14" s="38">
        <v>150646</v>
      </c>
      <c r="I14" s="38">
        <v>651130</v>
      </c>
    </row>
    <row r="15" spans="1:9" ht="12.75" customHeight="1">
      <c r="A15" s="307" t="s">
        <v>243</v>
      </c>
      <c r="B15" s="308"/>
      <c r="C15" s="308"/>
      <c r="D15" s="308"/>
      <c r="E15" s="308"/>
      <c r="F15" s="309"/>
      <c r="G15" s="21">
        <v>8</v>
      </c>
      <c r="H15" s="38">
        <v>0</v>
      </c>
      <c r="I15" s="38">
        <v>0</v>
      </c>
    </row>
    <row r="16" spans="1:9" ht="12.75" customHeight="1">
      <c r="A16" s="307" t="s">
        <v>244</v>
      </c>
      <c r="B16" s="308"/>
      <c r="C16" s="308"/>
      <c r="D16" s="308"/>
      <c r="E16" s="308"/>
      <c r="F16" s="309"/>
      <c r="G16" s="21">
        <v>9</v>
      </c>
      <c r="H16" s="38">
        <v>-100538</v>
      </c>
      <c r="I16" s="38">
        <v>-43018</v>
      </c>
    </row>
    <row r="17" spans="1:9" ht="25.25" customHeight="1">
      <c r="A17" s="307" t="s">
        <v>245</v>
      </c>
      <c r="B17" s="308"/>
      <c r="C17" s="308"/>
      <c r="D17" s="308"/>
      <c r="E17" s="308"/>
      <c r="F17" s="309"/>
      <c r="G17" s="21">
        <v>10</v>
      </c>
      <c r="H17" s="38">
        <v>1028016</v>
      </c>
      <c r="I17" s="38">
        <v>288279</v>
      </c>
    </row>
    <row r="18" spans="1:9" ht="28.25" customHeight="1">
      <c r="A18" s="286" t="s">
        <v>246</v>
      </c>
      <c r="B18" s="287"/>
      <c r="C18" s="287"/>
      <c r="D18" s="287"/>
      <c r="E18" s="287"/>
      <c r="F18" s="288"/>
      <c r="G18" s="20">
        <v>11</v>
      </c>
      <c r="H18" s="37">
        <f>H8+H9</f>
        <v>30116765</v>
      </c>
      <c r="I18" s="37">
        <f>I8+I9</f>
        <v>22209754</v>
      </c>
    </row>
    <row r="19" spans="1:9" ht="12.75" customHeight="1">
      <c r="A19" s="310" t="s">
        <v>247</v>
      </c>
      <c r="B19" s="311"/>
      <c r="C19" s="311"/>
      <c r="D19" s="311"/>
      <c r="E19" s="311"/>
      <c r="F19" s="312"/>
      <c r="G19" s="20">
        <v>12</v>
      </c>
      <c r="H19" s="37">
        <f>H20+H21+H22+H23</f>
        <v>-30269242</v>
      </c>
      <c r="I19" s="37">
        <f>I20+I21+I22+I23</f>
        <v>-14377115.999999998</v>
      </c>
    </row>
    <row r="20" spans="1:9" ht="12.75" customHeight="1">
      <c r="A20" s="307" t="s">
        <v>248</v>
      </c>
      <c r="B20" s="308"/>
      <c r="C20" s="308"/>
      <c r="D20" s="308"/>
      <c r="E20" s="308"/>
      <c r="F20" s="309"/>
      <c r="G20" s="21">
        <v>13</v>
      </c>
      <c r="H20" s="38">
        <v>-6114927</v>
      </c>
      <c r="I20" s="38">
        <v>17425165</v>
      </c>
    </row>
    <row r="21" spans="1:9" ht="12.75" customHeight="1">
      <c r="A21" s="307" t="s">
        <v>249</v>
      </c>
      <c r="B21" s="308"/>
      <c r="C21" s="308"/>
      <c r="D21" s="308"/>
      <c r="E21" s="308"/>
      <c r="F21" s="309"/>
      <c r="G21" s="21">
        <v>14</v>
      </c>
      <c r="H21" s="38">
        <v>-7274529</v>
      </c>
      <c r="I21" s="38">
        <v>-7887778.9999999981</v>
      </c>
    </row>
    <row r="22" spans="1:9" ht="12.75" customHeight="1">
      <c r="A22" s="307" t="s">
        <v>250</v>
      </c>
      <c r="B22" s="308"/>
      <c r="C22" s="308"/>
      <c r="D22" s="308"/>
      <c r="E22" s="308"/>
      <c r="F22" s="309"/>
      <c r="G22" s="21">
        <v>15</v>
      </c>
      <c r="H22" s="38">
        <v>-16288696</v>
      </c>
      <c r="I22" s="38">
        <v>-419058</v>
      </c>
    </row>
    <row r="23" spans="1:9" ht="12.75" customHeight="1">
      <c r="A23" s="307" t="s">
        <v>251</v>
      </c>
      <c r="B23" s="308"/>
      <c r="C23" s="308"/>
      <c r="D23" s="308"/>
      <c r="E23" s="308"/>
      <c r="F23" s="309"/>
      <c r="G23" s="21">
        <v>16</v>
      </c>
      <c r="H23" s="38">
        <v>-591090</v>
      </c>
      <c r="I23" s="38">
        <v>-23495444</v>
      </c>
    </row>
    <row r="24" spans="1:9" ht="12.75" customHeight="1">
      <c r="A24" s="286" t="s">
        <v>252</v>
      </c>
      <c r="B24" s="287"/>
      <c r="C24" s="287"/>
      <c r="D24" s="287"/>
      <c r="E24" s="287"/>
      <c r="F24" s="288"/>
      <c r="G24" s="20">
        <v>17</v>
      </c>
      <c r="H24" s="37">
        <f>H18+H19</f>
        <v>-152477</v>
      </c>
      <c r="I24" s="37">
        <f>I18+I19</f>
        <v>7832638.0000000019</v>
      </c>
    </row>
    <row r="25" spans="1:9" ht="12.75" customHeight="1">
      <c r="A25" s="298" t="s">
        <v>253</v>
      </c>
      <c r="B25" s="299"/>
      <c r="C25" s="299"/>
      <c r="D25" s="299"/>
      <c r="E25" s="299"/>
      <c r="F25" s="300"/>
      <c r="G25" s="21">
        <v>18</v>
      </c>
      <c r="H25" s="38">
        <v>-133258</v>
      </c>
      <c r="I25" s="38">
        <v>-657113</v>
      </c>
    </row>
    <row r="26" spans="1:9" ht="12.75" customHeight="1">
      <c r="A26" s="298" t="s">
        <v>254</v>
      </c>
      <c r="B26" s="299"/>
      <c r="C26" s="299"/>
      <c r="D26" s="299"/>
      <c r="E26" s="299"/>
      <c r="F26" s="300"/>
      <c r="G26" s="21">
        <v>19</v>
      </c>
      <c r="H26" s="38">
        <v>-2140318</v>
      </c>
      <c r="I26" s="38">
        <v>-5988773</v>
      </c>
    </row>
    <row r="27" spans="1:9" ht="26" customHeight="1">
      <c r="A27" s="289" t="s">
        <v>255</v>
      </c>
      <c r="B27" s="290"/>
      <c r="C27" s="290"/>
      <c r="D27" s="290"/>
      <c r="E27" s="290"/>
      <c r="F27" s="291"/>
      <c r="G27" s="22">
        <v>20</v>
      </c>
      <c r="H27" s="39">
        <f>H24+H25+H26</f>
        <v>-2426053</v>
      </c>
      <c r="I27" s="39">
        <f>I24+I25+I26</f>
        <v>1186752.0000000019</v>
      </c>
    </row>
    <row r="28" spans="1:9">
      <c r="A28" s="292" t="s">
        <v>256</v>
      </c>
      <c r="B28" s="293"/>
      <c r="C28" s="293"/>
      <c r="D28" s="293"/>
      <c r="E28" s="293"/>
      <c r="F28" s="293"/>
      <c r="G28" s="293"/>
      <c r="H28" s="293"/>
      <c r="I28" s="294"/>
    </row>
    <row r="29" spans="1:9" ht="30.65" customHeight="1">
      <c r="A29" s="295" t="s">
        <v>257</v>
      </c>
      <c r="B29" s="296"/>
      <c r="C29" s="296"/>
      <c r="D29" s="296"/>
      <c r="E29" s="296"/>
      <c r="F29" s="297"/>
      <c r="G29" s="19">
        <v>21</v>
      </c>
      <c r="H29" s="40">
        <v>7486</v>
      </c>
      <c r="I29" s="40">
        <v>19428</v>
      </c>
    </row>
    <row r="30" spans="1:9" ht="12.75" customHeight="1">
      <c r="A30" s="298" t="s">
        <v>258</v>
      </c>
      <c r="B30" s="299"/>
      <c r="C30" s="299"/>
      <c r="D30" s="299"/>
      <c r="E30" s="299"/>
      <c r="F30" s="300"/>
      <c r="G30" s="21">
        <v>22</v>
      </c>
      <c r="H30" s="41">
        <v>0</v>
      </c>
      <c r="I30" s="41">
        <v>0</v>
      </c>
    </row>
    <row r="31" spans="1:9" ht="12.75" customHeight="1">
      <c r="A31" s="298" t="s">
        <v>259</v>
      </c>
      <c r="B31" s="299"/>
      <c r="C31" s="299"/>
      <c r="D31" s="299"/>
      <c r="E31" s="299"/>
      <c r="F31" s="300"/>
      <c r="G31" s="21">
        <v>23</v>
      </c>
      <c r="H31" s="41">
        <v>425611</v>
      </c>
      <c r="I31" s="41">
        <v>1339213</v>
      </c>
    </row>
    <row r="32" spans="1:9" ht="12.75" customHeight="1">
      <c r="A32" s="298" t="s">
        <v>260</v>
      </c>
      <c r="B32" s="299"/>
      <c r="C32" s="299"/>
      <c r="D32" s="299"/>
      <c r="E32" s="299"/>
      <c r="F32" s="300"/>
      <c r="G32" s="21">
        <v>24</v>
      </c>
      <c r="H32" s="41">
        <v>0</v>
      </c>
      <c r="I32" s="41">
        <v>874</v>
      </c>
    </row>
    <row r="33" spans="1:9" ht="12.75" customHeight="1">
      <c r="A33" s="298" t="s">
        <v>261</v>
      </c>
      <c r="B33" s="299"/>
      <c r="C33" s="299"/>
      <c r="D33" s="299"/>
      <c r="E33" s="299"/>
      <c r="F33" s="300"/>
      <c r="G33" s="21">
        <v>25</v>
      </c>
      <c r="H33" s="41">
        <v>261445</v>
      </c>
      <c r="I33" s="41">
        <v>0</v>
      </c>
    </row>
    <row r="34" spans="1:9" ht="12.75" customHeight="1">
      <c r="A34" s="298" t="s">
        <v>262</v>
      </c>
      <c r="B34" s="299"/>
      <c r="C34" s="299"/>
      <c r="D34" s="299"/>
      <c r="E34" s="299"/>
      <c r="F34" s="300"/>
      <c r="G34" s="21">
        <v>26</v>
      </c>
      <c r="H34" s="41">
        <v>0</v>
      </c>
      <c r="I34" s="41">
        <v>0</v>
      </c>
    </row>
    <row r="35" spans="1:9" ht="26.75" customHeight="1">
      <c r="A35" s="286" t="s">
        <v>263</v>
      </c>
      <c r="B35" s="287"/>
      <c r="C35" s="287"/>
      <c r="D35" s="287"/>
      <c r="E35" s="287"/>
      <c r="F35" s="288"/>
      <c r="G35" s="20">
        <v>27</v>
      </c>
      <c r="H35" s="42">
        <f>H29+H30+H31+H32+H33+H34</f>
        <v>694542</v>
      </c>
      <c r="I35" s="42">
        <f>I29+I30+I31+I32+I33+I34</f>
        <v>1359515</v>
      </c>
    </row>
    <row r="36" spans="1:9" ht="23" customHeight="1">
      <c r="A36" s="298" t="s">
        <v>264</v>
      </c>
      <c r="B36" s="299"/>
      <c r="C36" s="299"/>
      <c r="D36" s="299"/>
      <c r="E36" s="299"/>
      <c r="F36" s="300"/>
      <c r="G36" s="21">
        <v>28</v>
      </c>
      <c r="H36" s="41">
        <v>-1037715</v>
      </c>
      <c r="I36" s="41">
        <v>-2093483</v>
      </c>
    </row>
    <row r="37" spans="1:9" ht="12.75" customHeight="1">
      <c r="A37" s="298" t="s">
        <v>265</v>
      </c>
      <c r="B37" s="299"/>
      <c r="C37" s="299"/>
      <c r="D37" s="299"/>
      <c r="E37" s="299"/>
      <c r="F37" s="300"/>
      <c r="G37" s="21">
        <v>29</v>
      </c>
      <c r="H37" s="41">
        <v>0</v>
      </c>
      <c r="I37" s="41">
        <v>0</v>
      </c>
    </row>
    <row r="38" spans="1:9" ht="12.75" customHeight="1">
      <c r="A38" s="298" t="s">
        <v>266</v>
      </c>
      <c r="B38" s="299"/>
      <c r="C38" s="299"/>
      <c r="D38" s="299"/>
      <c r="E38" s="299"/>
      <c r="F38" s="300"/>
      <c r="G38" s="21">
        <v>30</v>
      </c>
      <c r="H38" s="41">
        <v>0</v>
      </c>
      <c r="I38" s="41">
        <v>0</v>
      </c>
    </row>
    <row r="39" spans="1:9" ht="12.75" customHeight="1">
      <c r="A39" s="298" t="s">
        <v>267</v>
      </c>
      <c r="B39" s="299"/>
      <c r="C39" s="299"/>
      <c r="D39" s="299"/>
      <c r="E39" s="299"/>
      <c r="F39" s="300"/>
      <c r="G39" s="21">
        <v>31</v>
      </c>
      <c r="H39" s="41">
        <v>0</v>
      </c>
      <c r="I39" s="41">
        <v>0</v>
      </c>
    </row>
    <row r="40" spans="1:9" ht="12.75" customHeight="1">
      <c r="A40" s="298" t="s">
        <v>268</v>
      </c>
      <c r="B40" s="299"/>
      <c r="C40" s="299"/>
      <c r="D40" s="299"/>
      <c r="E40" s="299"/>
      <c r="F40" s="300"/>
      <c r="G40" s="21">
        <v>32</v>
      </c>
      <c r="H40" s="41">
        <v>0</v>
      </c>
      <c r="I40" s="41">
        <v>0</v>
      </c>
    </row>
    <row r="41" spans="1:9" ht="24" customHeight="1">
      <c r="A41" s="286" t="s">
        <v>269</v>
      </c>
      <c r="B41" s="287"/>
      <c r="C41" s="287"/>
      <c r="D41" s="287"/>
      <c r="E41" s="287"/>
      <c r="F41" s="288"/>
      <c r="G41" s="20">
        <v>33</v>
      </c>
      <c r="H41" s="42">
        <f>H36+H37+H38+H39+H40</f>
        <v>-1037715</v>
      </c>
      <c r="I41" s="42">
        <f>I36+I37+I38+I39+I40</f>
        <v>-2093483</v>
      </c>
    </row>
    <row r="42" spans="1:9" ht="29.75" customHeight="1">
      <c r="A42" s="289" t="s">
        <v>270</v>
      </c>
      <c r="B42" s="290"/>
      <c r="C42" s="290"/>
      <c r="D42" s="290"/>
      <c r="E42" s="290"/>
      <c r="F42" s="291"/>
      <c r="G42" s="22">
        <v>34</v>
      </c>
      <c r="H42" s="43">
        <f>H35+H41</f>
        <v>-343173</v>
      </c>
      <c r="I42" s="43">
        <f>I35+I41</f>
        <v>-733968</v>
      </c>
    </row>
    <row r="43" spans="1:9">
      <c r="A43" s="292" t="s">
        <v>271</v>
      </c>
      <c r="B43" s="293"/>
      <c r="C43" s="293"/>
      <c r="D43" s="293"/>
      <c r="E43" s="293"/>
      <c r="F43" s="293"/>
      <c r="G43" s="293"/>
      <c r="H43" s="293"/>
      <c r="I43" s="294"/>
    </row>
    <row r="44" spans="1:9" ht="12.75" customHeight="1">
      <c r="A44" s="295" t="s">
        <v>272</v>
      </c>
      <c r="B44" s="296"/>
      <c r="C44" s="296"/>
      <c r="D44" s="296"/>
      <c r="E44" s="296"/>
      <c r="F44" s="297"/>
      <c r="G44" s="19">
        <v>35</v>
      </c>
      <c r="H44" s="40">
        <v>0</v>
      </c>
      <c r="I44" s="40">
        <v>0</v>
      </c>
    </row>
    <row r="45" spans="1:9" ht="25.25" customHeight="1">
      <c r="A45" s="298" t="s">
        <v>273</v>
      </c>
      <c r="B45" s="299"/>
      <c r="C45" s="299"/>
      <c r="D45" s="299"/>
      <c r="E45" s="299"/>
      <c r="F45" s="300"/>
      <c r="G45" s="21">
        <v>36</v>
      </c>
      <c r="H45" s="41">
        <v>0</v>
      </c>
      <c r="I45" s="41">
        <v>0</v>
      </c>
    </row>
    <row r="46" spans="1:9" ht="12.75" customHeight="1">
      <c r="A46" s="298" t="s">
        <v>274</v>
      </c>
      <c r="B46" s="299"/>
      <c r="C46" s="299"/>
      <c r="D46" s="299"/>
      <c r="E46" s="299"/>
      <c r="F46" s="300"/>
      <c r="G46" s="21">
        <v>37</v>
      </c>
      <c r="H46" s="41">
        <v>0</v>
      </c>
      <c r="I46" s="41">
        <v>0</v>
      </c>
    </row>
    <row r="47" spans="1:9" ht="12.75" customHeight="1">
      <c r="A47" s="298" t="s">
        <v>275</v>
      </c>
      <c r="B47" s="299"/>
      <c r="C47" s="299"/>
      <c r="D47" s="299"/>
      <c r="E47" s="299"/>
      <c r="F47" s="300"/>
      <c r="G47" s="21">
        <v>38</v>
      </c>
      <c r="H47" s="41">
        <v>0</v>
      </c>
      <c r="I47" s="41">
        <v>0</v>
      </c>
    </row>
    <row r="48" spans="1:9" ht="22.25" customHeight="1">
      <c r="A48" s="286" t="s">
        <v>276</v>
      </c>
      <c r="B48" s="287"/>
      <c r="C48" s="287"/>
      <c r="D48" s="287"/>
      <c r="E48" s="287"/>
      <c r="F48" s="288"/>
      <c r="G48" s="20">
        <v>39</v>
      </c>
      <c r="H48" s="42">
        <f>H44+H45+H46+H47</f>
        <v>0</v>
      </c>
      <c r="I48" s="42">
        <f>I44+I45+I46+I47</f>
        <v>0</v>
      </c>
    </row>
    <row r="49" spans="1:9" ht="24.65" customHeight="1">
      <c r="A49" s="298" t="s">
        <v>277</v>
      </c>
      <c r="B49" s="299"/>
      <c r="C49" s="299"/>
      <c r="D49" s="299"/>
      <c r="E49" s="299"/>
      <c r="F49" s="300"/>
      <c r="G49" s="21">
        <v>40</v>
      </c>
      <c r="H49" s="41">
        <v>-1815848</v>
      </c>
      <c r="I49" s="41">
        <v>-935571</v>
      </c>
    </row>
    <row r="50" spans="1:9" ht="12.75" customHeight="1">
      <c r="A50" s="298" t="s">
        <v>278</v>
      </c>
      <c r="B50" s="299"/>
      <c r="C50" s="299"/>
      <c r="D50" s="299"/>
      <c r="E50" s="299"/>
      <c r="F50" s="300"/>
      <c r="G50" s="21">
        <v>41</v>
      </c>
      <c r="H50" s="41">
        <v>-7927347</v>
      </c>
      <c r="I50" s="41">
        <v>-19887975</v>
      </c>
    </row>
    <row r="51" spans="1:9" ht="12.75" customHeight="1">
      <c r="A51" s="298" t="s">
        <v>279</v>
      </c>
      <c r="B51" s="299"/>
      <c r="C51" s="299"/>
      <c r="D51" s="299"/>
      <c r="E51" s="299"/>
      <c r="F51" s="300"/>
      <c r="G51" s="21">
        <v>42</v>
      </c>
      <c r="H51" s="41">
        <v>-1980682</v>
      </c>
      <c r="I51" s="41">
        <v>-1556536</v>
      </c>
    </row>
    <row r="52" spans="1:9" ht="23" customHeight="1">
      <c r="A52" s="298" t="s">
        <v>280</v>
      </c>
      <c r="B52" s="299"/>
      <c r="C52" s="299"/>
      <c r="D52" s="299"/>
      <c r="E52" s="299"/>
      <c r="F52" s="300"/>
      <c r="G52" s="21">
        <v>43</v>
      </c>
      <c r="H52" s="41">
        <v>-109500</v>
      </c>
      <c r="I52" s="41">
        <v>-257764</v>
      </c>
    </row>
    <row r="53" spans="1:9" ht="12.75" customHeight="1">
      <c r="A53" s="298" t="s">
        <v>281</v>
      </c>
      <c r="B53" s="299"/>
      <c r="C53" s="299"/>
      <c r="D53" s="299"/>
      <c r="E53" s="299"/>
      <c r="F53" s="300"/>
      <c r="G53" s="21">
        <v>44</v>
      </c>
      <c r="H53" s="41">
        <v>0</v>
      </c>
      <c r="I53" s="41">
        <v>0</v>
      </c>
    </row>
    <row r="54" spans="1:9" ht="30.65" customHeight="1">
      <c r="A54" s="286" t="s">
        <v>282</v>
      </c>
      <c r="B54" s="287"/>
      <c r="C54" s="287"/>
      <c r="D54" s="287"/>
      <c r="E54" s="287"/>
      <c r="F54" s="288"/>
      <c r="G54" s="20">
        <v>45</v>
      </c>
      <c r="H54" s="42">
        <f>H49+H50+H51+H52+H53</f>
        <v>-11833377</v>
      </c>
      <c r="I54" s="42">
        <f>I49+I50+I51+I52+I53</f>
        <v>-22637846</v>
      </c>
    </row>
    <row r="55" spans="1:9" ht="29.75" customHeight="1">
      <c r="A55" s="301" t="s">
        <v>283</v>
      </c>
      <c r="B55" s="302"/>
      <c r="C55" s="302"/>
      <c r="D55" s="302"/>
      <c r="E55" s="302"/>
      <c r="F55" s="303"/>
      <c r="G55" s="20">
        <v>46</v>
      </c>
      <c r="H55" s="42">
        <f>H48+H54</f>
        <v>-11833377</v>
      </c>
      <c r="I55" s="42">
        <f>I48+I54</f>
        <v>-22637846</v>
      </c>
    </row>
    <row r="56" spans="1:9" ht="32.75" customHeight="1">
      <c r="A56" s="298" t="s">
        <v>284</v>
      </c>
      <c r="B56" s="299"/>
      <c r="C56" s="299"/>
      <c r="D56" s="299"/>
      <c r="E56" s="299"/>
      <c r="F56" s="300"/>
      <c r="G56" s="21">
        <v>47</v>
      </c>
      <c r="H56" s="41">
        <v>19531</v>
      </c>
      <c r="I56" s="41">
        <v>-7939</v>
      </c>
    </row>
    <row r="57" spans="1:9" ht="26.75" customHeight="1">
      <c r="A57" s="301" t="s">
        <v>285</v>
      </c>
      <c r="B57" s="302"/>
      <c r="C57" s="302"/>
      <c r="D57" s="302"/>
      <c r="E57" s="302"/>
      <c r="F57" s="303"/>
      <c r="G57" s="20">
        <v>48</v>
      </c>
      <c r="H57" s="42">
        <f>H27+H42+H55+H56</f>
        <v>-14583072</v>
      </c>
      <c r="I57" s="42">
        <f>I27+I42+I55+I56</f>
        <v>-22193001</v>
      </c>
    </row>
    <row r="58" spans="1:9" ht="24" customHeight="1">
      <c r="A58" s="304" t="s">
        <v>286</v>
      </c>
      <c r="B58" s="305"/>
      <c r="C58" s="305"/>
      <c r="D58" s="305"/>
      <c r="E58" s="305"/>
      <c r="F58" s="306"/>
      <c r="G58" s="21">
        <v>49</v>
      </c>
      <c r="H58" s="41">
        <v>69871698</v>
      </c>
      <c r="I58" s="41">
        <v>72654979</v>
      </c>
    </row>
    <row r="59" spans="1:9" ht="31.25" customHeight="1">
      <c r="A59" s="289" t="s">
        <v>287</v>
      </c>
      <c r="B59" s="290"/>
      <c r="C59" s="290"/>
      <c r="D59" s="290"/>
      <c r="E59" s="290"/>
      <c r="F59" s="291"/>
      <c r="G59" s="22">
        <v>50</v>
      </c>
      <c r="H59" s="43">
        <f>H57+H58</f>
        <v>55288626</v>
      </c>
      <c r="I59" s="43">
        <f>I57+I58</f>
        <v>50461978</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68"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showGridLines="0" view="pageBreakPreview" zoomScaleNormal="100" zoomScaleSheetLayoutView="100" workbookViewId="0">
      <selection sqref="A1:I1"/>
    </sheetView>
  </sheetViews>
  <sheetFormatPr defaultRowHeight="12.5"/>
  <cols>
    <col min="1" max="7" width="9.36328125" style="1"/>
    <col min="8" max="9" width="15.453125" style="31" customWidth="1"/>
    <col min="10" max="10" width="12" style="1" bestFit="1" customWidth="1"/>
    <col min="11" max="11" width="10.36328125" style="1" bestFit="1" customWidth="1"/>
    <col min="12" max="12" width="12.36328125" style="1" bestFit="1" customWidth="1"/>
    <col min="13" max="263" width="9.36328125" style="1"/>
    <col min="264" max="265" width="9.6328125" style="1" bestFit="1" customWidth="1"/>
    <col min="266" max="266" width="12" style="1" bestFit="1" customWidth="1"/>
    <col min="267" max="267" width="10.36328125" style="1" bestFit="1" customWidth="1"/>
    <col min="268" max="268" width="12.36328125" style="1" bestFit="1" customWidth="1"/>
    <col min="269" max="519" width="9.36328125" style="1"/>
    <col min="520" max="521" width="9.6328125" style="1" bestFit="1" customWidth="1"/>
    <col min="522" max="522" width="12" style="1" bestFit="1" customWidth="1"/>
    <col min="523" max="523" width="10.36328125" style="1" bestFit="1" customWidth="1"/>
    <col min="524" max="524" width="12.36328125" style="1" bestFit="1" customWidth="1"/>
    <col min="525" max="775" width="9.36328125" style="1"/>
    <col min="776" max="777" width="9.6328125" style="1" bestFit="1" customWidth="1"/>
    <col min="778" max="778" width="12" style="1" bestFit="1" customWidth="1"/>
    <col min="779" max="779" width="10.36328125" style="1" bestFit="1" customWidth="1"/>
    <col min="780" max="780" width="12.36328125" style="1" bestFit="1" customWidth="1"/>
    <col min="781" max="1031" width="9.36328125" style="1"/>
    <col min="1032" max="1033" width="9.6328125" style="1" bestFit="1" customWidth="1"/>
    <col min="1034" max="1034" width="12" style="1" bestFit="1" customWidth="1"/>
    <col min="1035" max="1035" width="10.36328125" style="1" bestFit="1" customWidth="1"/>
    <col min="1036" max="1036" width="12.36328125" style="1" bestFit="1" customWidth="1"/>
    <col min="1037" max="1287" width="9.36328125" style="1"/>
    <col min="1288" max="1289" width="9.6328125" style="1" bestFit="1" customWidth="1"/>
    <col min="1290" max="1290" width="12" style="1" bestFit="1" customWidth="1"/>
    <col min="1291" max="1291" width="10.36328125" style="1" bestFit="1" customWidth="1"/>
    <col min="1292" max="1292" width="12.36328125" style="1" bestFit="1" customWidth="1"/>
    <col min="1293" max="1543" width="9.36328125" style="1"/>
    <col min="1544" max="1545" width="9.6328125" style="1" bestFit="1" customWidth="1"/>
    <col min="1546" max="1546" width="12" style="1" bestFit="1" customWidth="1"/>
    <col min="1547" max="1547" width="10.36328125" style="1" bestFit="1" customWidth="1"/>
    <col min="1548" max="1548" width="12.36328125" style="1" bestFit="1" customWidth="1"/>
    <col min="1549" max="1799" width="9.36328125" style="1"/>
    <col min="1800" max="1801" width="9.6328125" style="1" bestFit="1" customWidth="1"/>
    <col min="1802" max="1802" width="12" style="1" bestFit="1" customWidth="1"/>
    <col min="1803" max="1803" width="10.36328125" style="1" bestFit="1" customWidth="1"/>
    <col min="1804" max="1804" width="12.36328125" style="1" bestFit="1" customWidth="1"/>
    <col min="1805" max="2055" width="9.36328125" style="1"/>
    <col min="2056" max="2057" width="9.6328125" style="1" bestFit="1" customWidth="1"/>
    <col min="2058" max="2058" width="12" style="1" bestFit="1" customWidth="1"/>
    <col min="2059" max="2059" width="10.36328125" style="1" bestFit="1" customWidth="1"/>
    <col min="2060" max="2060" width="12.36328125" style="1" bestFit="1" customWidth="1"/>
    <col min="2061" max="2311" width="9.36328125" style="1"/>
    <col min="2312" max="2313" width="9.6328125" style="1" bestFit="1" customWidth="1"/>
    <col min="2314" max="2314" width="12" style="1" bestFit="1" customWidth="1"/>
    <col min="2315" max="2315" width="10.36328125" style="1" bestFit="1" customWidth="1"/>
    <col min="2316" max="2316" width="12.36328125" style="1" bestFit="1" customWidth="1"/>
    <col min="2317" max="2567" width="9.36328125" style="1"/>
    <col min="2568" max="2569" width="9.6328125" style="1" bestFit="1" customWidth="1"/>
    <col min="2570" max="2570" width="12" style="1" bestFit="1" customWidth="1"/>
    <col min="2571" max="2571" width="10.36328125" style="1" bestFit="1" customWidth="1"/>
    <col min="2572" max="2572" width="12.36328125" style="1" bestFit="1" customWidth="1"/>
    <col min="2573" max="2823" width="9.36328125" style="1"/>
    <col min="2824" max="2825" width="9.6328125" style="1" bestFit="1" customWidth="1"/>
    <col min="2826" max="2826" width="12" style="1" bestFit="1" customWidth="1"/>
    <col min="2827" max="2827" width="10.36328125" style="1" bestFit="1" customWidth="1"/>
    <col min="2828" max="2828" width="12.36328125" style="1" bestFit="1" customWidth="1"/>
    <col min="2829" max="3079" width="9.36328125" style="1"/>
    <col min="3080" max="3081" width="9.6328125" style="1" bestFit="1" customWidth="1"/>
    <col min="3082" max="3082" width="12" style="1" bestFit="1" customWidth="1"/>
    <col min="3083" max="3083" width="10.36328125" style="1" bestFit="1" customWidth="1"/>
    <col min="3084" max="3084" width="12.36328125" style="1" bestFit="1" customWidth="1"/>
    <col min="3085" max="3335" width="9.36328125" style="1"/>
    <col min="3336" max="3337" width="9.6328125" style="1" bestFit="1" customWidth="1"/>
    <col min="3338" max="3338" width="12" style="1" bestFit="1" customWidth="1"/>
    <col min="3339" max="3339" width="10.36328125" style="1" bestFit="1" customWidth="1"/>
    <col min="3340" max="3340" width="12.36328125" style="1" bestFit="1" customWidth="1"/>
    <col min="3341" max="3591" width="9.36328125" style="1"/>
    <col min="3592" max="3593" width="9.6328125" style="1" bestFit="1" customWidth="1"/>
    <col min="3594" max="3594" width="12" style="1" bestFit="1" customWidth="1"/>
    <col min="3595" max="3595" width="10.36328125" style="1" bestFit="1" customWidth="1"/>
    <col min="3596" max="3596" width="12.36328125" style="1" bestFit="1" customWidth="1"/>
    <col min="3597" max="3847" width="9.36328125" style="1"/>
    <col min="3848" max="3849" width="9.6328125" style="1" bestFit="1" customWidth="1"/>
    <col min="3850" max="3850" width="12" style="1" bestFit="1" customWidth="1"/>
    <col min="3851" max="3851" width="10.36328125" style="1" bestFit="1" customWidth="1"/>
    <col min="3852" max="3852" width="12.36328125" style="1" bestFit="1" customWidth="1"/>
    <col min="3853" max="4103" width="9.36328125" style="1"/>
    <col min="4104" max="4105" width="9.6328125" style="1" bestFit="1" customWidth="1"/>
    <col min="4106" max="4106" width="12" style="1" bestFit="1" customWidth="1"/>
    <col min="4107" max="4107" width="10.36328125" style="1" bestFit="1" customWidth="1"/>
    <col min="4108" max="4108" width="12.36328125" style="1" bestFit="1" customWidth="1"/>
    <col min="4109" max="4359" width="9.36328125" style="1"/>
    <col min="4360" max="4361" width="9.6328125" style="1" bestFit="1" customWidth="1"/>
    <col min="4362" max="4362" width="12" style="1" bestFit="1" customWidth="1"/>
    <col min="4363" max="4363" width="10.36328125" style="1" bestFit="1" customWidth="1"/>
    <col min="4364" max="4364" width="12.36328125" style="1" bestFit="1" customWidth="1"/>
    <col min="4365" max="4615" width="9.36328125" style="1"/>
    <col min="4616" max="4617" width="9.6328125" style="1" bestFit="1" customWidth="1"/>
    <col min="4618" max="4618" width="12" style="1" bestFit="1" customWidth="1"/>
    <col min="4619" max="4619" width="10.36328125" style="1" bestFit="1" customWidth="1"/>
    <col min="4620" max="4620" width="12.36328125" style="1" bestFit="1" customWidth="1"/>
    <col min="4621" max="4871" width="9.36328125" style="1"/>
    <col min="4872" max="4873" width="9.6328125" style="1" bestFit="1" customWidth="1"/>
    <col min="4874" max="4874" width="12" style="1" bestFit="1" customWidth="1"/>
    <col min="4875" max="4875" width="10.36328125" style="1" bestFit="1" customWidth="1"/>
    <col min="4876" max="4876" width="12.36328125" style="1" bestFit="1" customWidth="1"/>
    <col min="4877" max="5127" width="9.36328125" style="1"/>
    <col min="5128" max="5129" width="9.6328125" style="1" bestFit="1" customWidth="1"/>
    <col min="5130" max="5130" width="12" style="1" bestFit="1" customWidth="1"/>
    <col min="5131" max="5131" width="10.36328125" style="1" bestFit="1" customWidth="1"/>
    <col min="5132" max="5132" width="12.36328125" style="1" bestFit="1" customWidth="1"/>
    <col min="5133" max="5383" width="9.36328125" style="1"/>
    <col min="5384" max="5385" width="9.6328125" style="1" bestFit="1" customWidth="1"/>
    <col min="5386" max="5386" width="12" style="1" bestFit="1" customWidth="1"/>
    <col min="5387" max="5387" width="10.36328125" style="1" bestFit="1" customWidth="1"/>
    <col min="5388" max="5388" width="12.36328125" style="1" bestFit="1" customWidth="1"/>
    <col min="5389" max="5639" width="9.36328125" style="1"/>
    <col min="5640" max="5641" width="9.6328125" style="1" bestFit="1" customWidth="1"/>
    <col min="5642" max="5642" width="12" style="1" bestFit="1" customWidth="1"/>
    <col min="5643" max="5643" width="10.36328125" style="1" bestFit="1" customWidth="1"/>
    <col min="5644" max="5644" width="12.36328125" style="1" bestFit="1" customWidth="1"/>
    <col min="5645" max="5895" width="9.36328125" style="1"/>
    <col min="5896" max="5897" width="9.6328125" style="1" bestFit="1" customWidth="1"/>
    <col min="5898" max="5898" width="12" style="1" bestFit="1" customWidth="1"/>
    <col min="5899" max="5899" width="10.36328125" style="1" bestFit="1" customWidth="1"/>
    <col min="5900" max="5900" width="12.36328125" style="1" bestFit="1" customWidth="1"/>
    <col min="5901" max="6151" width="9.36328125" style="1"/>
    <col min="6152" max="6153" width="9.6328125" style="1" bestFit="1" customWidth="1"/>
    <col min="6154" max="6154" width="12" style="1" bestFit="1" customWidth="1"/>
    <col min="6155" max="6155" width="10.36328125" style="1" bestFit="1" customWidth="1"/>
    <col min="6156" max="6156" width="12.36328125" style="1" bestFit="1" customWidth="1"/>
    <col min="6157" max="6407" width="9.36328125" style="1"/>
    <col min="6408" max="6409" width="9.6328125" style="1" bestFit="1" customWidth="1"/>
    <col min="6410" max="6410" width="12" style="1" bestFit="1" customWidth="1"/>
    <col min="6411" max="6411" width="10.36328125" style="1" bestFit="1" customWidth="1"/>
    <col min="6412" max="6412" width="12.36328125" style="1" bestFit="1" customWidth="1"/>
    <col min="6413" max="6663" width="9.36328125" style="1"/>
    <col min="6664" max="6665" width="9.6328125" style="1" bestFit="1" customWidth="1"/>
    <col min="6666" max="6666" width="12" style="1" bestFit="1" customWidth="1"/>
    <col min="6667" max="6667" width="10.36328125" style="1" bestFit="1" customWidth="1"/>
    <col min="6668" max="6668" width="12.36328125" style="1" bestFit="1" customWidth="1"/>
    <col min="6669" max="6919" width="9.36328125" style="1"/>
    <col min="6920" max="6921" width="9.6328125" style="1" bestFit="1" customWidth="1"/>
    <col min="6922" max="6922" width="12" style="1" bestFit="1" customWidth="1"/>
    <col min="6923" max="6923" width="10.36328125" style="1" bestFit="1" customWidth="1"/>
    <col min="6924" max="6924" width="12.36328125" style="1" bestFit="1" customWidth="1"/>
    <col min="6925" max="7175" width="9.36328125" style="1"/>
    <col min="7176" max="7177" width="9.6328125" style="1" bestFit="1" customWidth="1"/>
    <col min="7178" max="7178" width="12" style="1" bestFit="1" customWidth="1"/>
    <col min="7179" max="7179" width="10.36328125" style="1" bestFit="1" customWidth="1"/>
    <col min="7180" max="7180" width="12.36328125" style="1" bestFit="1" customWidth="1"/>
    <col min="7181" max="7431" width="9.36328125" style="1"/>
    <col min="7432" max="7433" width="9.6328125" style="1" bestFit="1" customWidth="1"/>
    <col min="7434" max="7434" width="12" style="1" bestFit="1" customWidth="1"/>
    <col min="7435" max="7435" width="10.36328125" style="1" bestFit="1" customWidth="1"/>
    <col min="7436" max="7436" width="12.36328125" style="1" bestFit="1" customWidth="1"/>
    <col min="7437" max="7687" width="9.36328125" style="1"/>
    <col min="7688" max="7689" width="9.6328125" style="1" bestFit="1" customWidth="1"/>
    <col min="7690" max="7690" width="12" style="1" bestFit="1" customWidth="1"/>
    <col min="7691" max="7691" width="10.36328125" style="1" bestFit="1" customWidth="1"/>
    <col min="7692" max="7692" width="12.36328125" style="1" bestFit="1" customWidth="1"/>
    <col min="7693" max="7943" width="9.36328125" style="1"/>
    <col min="7944" max="7945" width="9.6328125" style="1" bestFit="1" customWidth="1"/>
    <col min="7946" max="7946" width="12" style="1" bestFit="1" customWidth="1"/>
    <col min="7947" max="7947" width="10.36328125" style="1" bestFit="1" customWidth="1"/>
    <col min="7948" max="7948" width="12.36328125" style="1" bestFit="1" customWidth="1"/>
    <col min="7949" max="8199" width="9.36328125" style="1"/>
    <col min="8200" max="8201" width="9.6328125" style="1" bestFit="1" customWidth="1"/>
    <col min="8202" max="8202" width="12" style="1" bestFit="1" customWidth="1"/>
    <col min="8203" max="8203" width="10.36328125" style="1" bestFit="1" customWidth="1"/>
    <col min="8204" max="8204" width="12.36328125" style="1" bestFit="1" customWidth="1"/>
    <col min="8205" max="8455" width="9.36328125" style="1"/>
    <col min="8456" max="8457" width="9.6328125" style="1" bestFit="1" customWidth="1"/>
    <col min="8458" max="8458" width="12" style="1" bestFit="1" customWidth="1"/>
    <col min="8459" max="8459" width="10.36328125" style="1" bestFit="1" customWidth="1"/>
    <col min="8460" max="8460" width="12.36328125" style="1" bestFit="1" customWidth="1"/>
    <col min="8461" max="8711" width="9.36328125" style="1"/>
    <col min="8712" max="8713" width="9.6328125" style="1" bestFit="1" customWidth="1"/>
    <col min="8714" max="8714" width="12" style="1" bestFit="1" customWidth="1"/>
    <col min="8715" max="8715" width="10.36328125" style="1" bestFit="1" customWidth="1"/>
    <col min="8716" max="8716" width="12.36328125" style="1" bestFit="1" customWidth="1"/>
    <col min="8717" max="8967" width="9.36328125" style="1"/>
    <col min="8968" max="8969" width="9.6328125" style="1" bestFit="1" customWidth="1"/>
    <col min="8970" max="8970" width="12" style="1" bestFit="1" customWidth="1"/>
    <col min="8971" max="8971" width="10.36328125" style="1" bestFit="1" customWidth="1"/>
    <col min="8972" max="8972" width="12.36328125" style="1" bestFit="1" customWidth="1"/>
    <col min="8973" max="9223" width="9.36328125" style="1"/>
    <col min="9224" max="9225" width="9.6328125" style="1" bestFit="1" customWidth="1"/>
    <col min="9226" max="9226" width="12" style="1" bestFit="1" customWidth="1"/>
    <col min="9227" max="9227" width="10.36328125" style="1" bestFit="1" customWidth="1"/>
    <col min="9228" max="9228" width="12.36328125" style="1" bestFit="1" customWidth="1"/>
    <col min="9229" max="9479" width="9.36328125" style="1"/>
    <col min="9480" max="9481" width="9.6328125" style="1" bestFit="1" customWidth="1"/>
    <col min="9482" max="9482" width="12" style="1" bestFit="1" customWidth="1"/>
    <col min="9483" max="9483" width="10.36328125" style="1" bestFit="1" customWidth="1"/>
    <col min="9484" max="9484" width="12.36328125" style="1" bestFit="1" customWidth="1"/>
    <col min="9485" max="9735" width="9.36328125" style="1"/>
    <col min="9736" max="9737" width="9.6328125" style="1" bestFit="1" customWidth="1"/>
    <col min="9738" max="9738" width="12" style="1" bestFit="1" customWidth="1"/>
    <col min="9739" max="9739" width="10.36328125" style="1" bestFit="1" customWidth="1"/>
    <col min="9740" max="9740" width="12.36328125" style="1" bestFit="1" customWidth="1"/>
    <col min="9741" max="9991" width="9.36328125" style="1"/>
    <col min="9992" max="9993" width="9.6328125" style="1" bestFit="1" customWidth="1"/>
    <col min="9994" max="9994" width="12" style="1" bestFit="1" customWidth="1"/>
    <col min="9995" max="9995" width="10.36328125" style="1" bestFit="1" customWidth="1"/>
    <col min="9996" max="9996" width="12.36328125" style="1" bestFit="1" customWidth="1"/>
    <col min="9997" max="10247" width="9.36328125" style="1"/>
    <col min="10248" max="10249" width="9.6328125" style="1" bestFit="1" customWidth="1"/>
    <col min="10250" max="10250" width="12" style="1" bestFit="1" customWidth="1"/>
    <col min="10251" max="10251" width="10.36328125" style="1" bestFit="1" customWidth="1"/>
    <col min="10252" max="10252" width="12.36328125" style="1" bestFit="1" customWidth="1"/>
    <col min="10253" max="10503" width="9.36328125" style="1"/>
    <col min="10504" max="10505" width="9.6328125" style="1" bestFit="1" customWidth="1"/>
    <col min="10506" max="10506" width="12" style="1" bestFit="1" customWidth="1"/>
    <col min="10507" max="10507" width="10.36328125" style="1" bestFit="1" customWidth="1"/>
    <col min="10508" max="10508" width="12.36328125" style="1" bestFit="1" customWidth="1"/>
    <col min="10509" max="10759" width="9.36328125" style="1"/>
    <col min="10760" max="10761" width="9.6328125" style="1" bestFit="1" customWidth="1"/>
    <col min="10762" max="10762" width="12" style="1" bestFit="1" customWidth="1"/>
    <col min="10763" max="10763" width="10.36328125" style="1" bestFit="1" customWidth="1"/>
    <col min="10764" max="10764" width="12.36328125" style="1" bestFit="1" customWidth="1"/>
    <col min="10765" max="11015" width="9.36328125" style="1"/>
    <col min="11016" max="11017" width="9.6328125" style="1" bestFit="1" customWidth="1"/>
    <col min="11018" max="11018" width="12" style="1" bestFit="1" customWidth="1"/>
    <col min="11019" max="11019" width="10.36328125" style="1" bestFit="1" customWidth="1"/>
    <col min="11020" max="11020" width="12.36328125" style="1" bestFit="1" customWidth="1"/>
    <col min="11021" max="11271" width="9.36328125" style="1"/>
    <col min="11272" max="11273" width="9.6328125" style="1" bestFit="1" customWidth="1"/>
    <col min="11274" max="11274" width="12" style="1" bestFit="1" customWidth="1"/>
    <col min="11275" max="11275" width="10.36328125" style="1" bestFit="1" customWidth="1"/>
    <col min="11276" max="11276" width="12.36328125" style="1" bestFit="1" customWidth="1"/>
    <col min="11277" max="11527" width="9.36328125" style="1"/>
    <col min="11528" max="11529" width="9.6328125" style="1" bestFit="1" customWidth="1"/>
    <col min="11530" max="11530" width="12" style="1" bestFit="1" customWidth="1"/>
    <col min="11531" max="11531" width="10.36328125" style="1" bestFit="1" customWidth="1"/>
    <col min="11532" max="11532" width="12.36328125" style="1" bestFit="1" customWidth="1"/>
    <col min="11533" max="11783" width="9.36328125" style="1"/>
    <col min="11784" max="11785" width="9.6328125" style="1" bestFit="1" customWidth="1"/>
    <col min="11786" max="11786" width="12" style="1" bestFit="1" customWidth="1"/>
    <col min="11787" max="11787" width="10.36328125" style="1" bestFit="1" customWidth="1"/>
    <col min="11788" max="11788" width="12.36328125" style="1" bestFit="1" customWidth="1"/>
    <col min="11789" max="12039" width="9.36328125" style="1"/>
    <col min="12040" max="12041" width="9.6328125" style="1" bestFit="1" customWidth="1"/>
    <col min="12042" max="12042" width="12" style="1" bestFit="1" customWidth="1"/>
    <col min="12043" max="12043" width="10.36328125" style="1" bestFit="1" customWidth="1"/>
    <col min="12044" max="12044" width="12.36328125" style="1" bestFit="1" customWidth="1"/>
    <col min="12045" max="12295" width="9.36328125" style="1"/>
    <col min="12296" max="12297" width="9.6328125" style="1" bestFit="1" customWidth="1"/>
    <col min="12298" max="12298" width="12" style="1" bestFit="1" customWidth="1"/>
    <col min="12299" max="12299" width="10.36328125" style="1" bestFit="1" customWidth="1"/>
    <col min="12300" max="12300" width="12.36328125" style="1" bestFit="1" customWidth="1"/>
    <col min="12301" max="12551" width="9.36328125" style="1"/>
    <col min="12552" max="12553" width="9.6328125" style="1" bestFit="1" customWidth="1"/>
    <col min="12554" max="12554" width="12" style="1" bestFit="1" customWidth="1"/>
    <col min="12555" max="12555" width="10.36328125" style="1" bestFit="1" customWidth="1"/>
    <col min="12556" max="12556" width="12.36328125" style="1" bestFit="1" customWidth="1"/>
    <col min="12557" max="12807" width="9.36328125" style="1"/>
    <col min="12808" max="12809" width="9.6328125" style="1" bestFit="1" customWidth="1"/>
    <col min="12810" max="12810" width="12" style="1" bestFit="1" customWidth="1"/>
    <col min="12811" max="12811" width="10.36328125" style="1" bestFit="1" customWidth="1"/>
    <col min="12812" max="12812" width="12.36328125" style="1" bestFit="1" customWidth="1"/>
    <col min="12813" max="13063" width="9.36328125" style="1"/>
    <col min="13064" max="13065" width="9.6328125" style="1" bestFit="1" customWidth="1"/>
    <col min="13066" max="13066" width="12" style="1" bestFit="1" customWidth="1"/>
    <col min="13067" max="13067" width="10.36328125" style="1" bestFit="1" customWidth="1"/>
    <col min="13068" max="13068" width="12.36328125" style="1" bestFit="1" customWidth="1"/>
    <col min="13069" max="13319" width="9.36328125" style="1"/>
    <col min="13320" max="13321" width="9.6328125" style="1" bestFit="1" customWidth="1"/>
    <col min="13322" max="13322" width="12" style="1" bestFit="1" customWidth="1"/>
    <col min="13323" max="13323" width="10.36328125" style="1" bestFit="1" customWidth="1"/>
    <col min="13324" max="13324" width="12.36328125" style="1" bestFit="1" customWidth="1"/>
    <col min="13325" max="13575" width="9.36328125" style="1"/>
    <col min="13576" max="13577" width="9.6328125" style="1" bestFit="1" customWidth="1"/>
    <col min="13578" max="13578" width="12" style="1" bestFit="1" customWidth="1"/>
    <col min="13579" max="13579" width="10.36328125" style="1" bestFit="1" customWidth="1"/>
    <col min="13580" max="13580" width="12.36328125" style="1" bestFit="1" customWidth="1"/>
    <col min="13581" max="13831" width="9.36328125" style="1"/>
    <col min="13832" max="13833" width="9.6328125" style="1" bestFit="1" customWidth="1"/>
    <col min="13834" max="13834" width="12" style="1" bestFit="1" customWidth="1"/>
    <col min="13835" max="13835" width="10.36328125" style="1" bestFit="1" customWidth="1"/>
    <col min="13836" max="13836" width="12.36328125" style="1" bestFit="1" customWidth="1"/>
    <col min="13837" max="14087" width="9.36328125" style="1"/>
    <col min="14088" max="14089" width="9.6328125" style="1" bestFit="1" customWidth="1"/>
    <col min="14090" max="14090" width="12" style="1" bestFit="1" customWidth="1"/>
    <col min="14091" max="14091" width="10.36328125" style="1" bestFit="1" customWidth="1"/>
    <col min="14092" max="14092" width="12.36328125" style="1" bestFit="1" customWidth="1"/>
    <col min="14093" max="14343" width="9.36328125" style="1"/>
    <col min="14344" max="14345" width="9.6328125" style="1" bestFit="1" customWidth="1"/>
    <col min="14346" max="14346" width="12" style="1" bestFit="1" customWidth="1"/>
    <col min="14347" max="14347" width="10.36328125" style="1" bestFit="1" customWidth="1"/>
    <col min="14348" max="14348" width="12.36328125" style="1" bestFit="1" customWidth="1"/>
    <col min="14349" max="14599" width="9.36328125" style="1"/>
    <col min="14600" max="14601" width="9.6328125" style="1" bestFit="1" customWidth="1"/>
    <col min="14602" max="14602" width="12" style="1" bestFit="1" customWidth="1"/>
    <col min="14603" max="14603" width="10.36328125" style="1" bestFit="1" customWidth="1"/>
    <col min="14604" max="14604" width="12.36328125" style="1" bestFit="1" customWidth="1"/>
    <col min="14605" max="14855" width="9.36328125" style="1"/>
    <col min="14856" max="14857" width="9.6328125" style="1" bestFit="1" customWidth="1"/>
    <col min="14858" max="14858" width="12" style="1" bestFit="1" customWidth="1"/>
    <col min="14859" max="14859" width="10.36328125" style="1" bestFit="1" customWidth="1"/>
    <col min="14860" max="14860" width="12.36328125" style="1" bestFit="1" customWidth="1"/>
    <col min="14861" max="15111" width="9.36328125" style="1"/>
    <col min="15112" max="15113" width="9.6328125" style="1" bestFit="1" customWidth="1"/>
    <col min="15114" max="15114" width="12" style="1" bestFit="1" customWidth="1"/>
    <col min="15115" max="15115" width="10.36328125" style="1" bestFit="1" customWidth="1"/>
    <col min="15116" max="15116" width="12.36328125" style="1" bestFit="1" customWidth="1"/>
    <col min="15117" max="15367" width="9.36328125" style="1"/>
    <col min="15368" max="15369" width="9.6328125" style="1" bestFit="1" customWidth="1"/>
    <col min="15370" max="15370" width="12" style="1" bestFit="1" customWidth="1"/>
    <col min="15371" max="15371" width="10.36328125" style="1" bestFit="1" customWidth="1"/>
    <col min="15372" max="15372" width="12.36328125" style="1" bestFit="1" customWidth="1"/>
    <col min="15373" max="15623" width="9.36328125" style="1"/>
    <col min="15624" max="15625" width="9.6328125" style="1" bestFit="1" customWidth="1"/>
    <col min="15626" max="15626" width="12" style="1" bestFit="1" customWidth="1"/>
    <col min="15627" max="15627" width="10.36328125" style="1" bestFit="1" customWidth="1"/>
    <col min="15628" max="15628" width="12.36328125" style="1" bestFit="1" customWidth="1"/>
    <col min="15629" max="15879" width="9.36328125" style="1"/>
    <col min="15880" max="15881" width="9.6328125" style="1" bestFit="1" customWidth="1"/>
    <col min="15882" max="15882" width="12" style="1" bestFit="1" customWidth="1"/>
    <col min="15883" max="15883" width="10.36328125" style="1" bestFit="1" customWidth="1"/>
    <col min="15884" max="15884" width="12.36328125" style="1" bestFit="1" customWidth="1"/>
    <col min="15885" max="16135" width="9.36328125" style="1"/>
    <col min="16136" max="16137" width="9.6328125" style="1" bestFit="1" customWidth="1"/>
    <col min="16138" max="16138" width="12" style="1" bestFit="1" customWidth="1"/>
    <col min="16139" max="16139" width="10.36328125" style="1" bestFit="1" customWidth="1"/>
    <col min="16140" max="16140" width="12.36328125" style="1" bestFit="1" customWidth="1"/>
    <col min="16141" max="16384" width="9.36328125" style="1"/>
  </cols>
  <sheetData>
    <row r="1" spans="1:9" ht="12.75" customHeight="1">
      <c r="A1" s="275" t="s">
        <v>288</v>
      </c>
      <c r="B1" s="313"/>
      <c r="C1" s="313"/>
      <c r="D1" s="313"/>
      <c r="E1" s="313"/>
      <c r="F1" s="313"/>
      <c r="G1" s="313"/>
      <c r="H1" s="313"/>
      <c r="I1" s="313"/>
    </row>
    <row r="2" spans="1:9" ht="12.75" customHeight="1">
      <c r="A2" s="274" t="s">
        <v>597</v>
      </c>
      <c r="B2" s="274"/>
      <c r="C2" s="274"/>
      <c r="D2" s="274"/>
      <c r="E2" s="274"/>
      <c r="F2" s="274"/>
      <c r="G2" s="274"/>
      <c r="H2" s="274"/>
      <c r="I2" s="274"/>
    </row>
    <row r="3" spans="1:9">
      <c r="A3" s="325" t="s">
        <v>498</v>
      </c>
      <c r="B3" s="326"/>
      <c r="C3" s="326"/>
      <c r="D3" s="326"/>
      <c r="E3" s="326"/>
      <c r="F3" s="326"/>
      <c r="G3" s="326"/>
      <c r="H3" s="326"/>
      <c r="I3" s="326"/>
    </row>
    <row r="4" spans="1:9" ht="12.75" customHeight="1">
      <c r="A4" s="314" t="s">
        <v>517</v>
      </c>
      <c r="B4" s="251"/>
      <c r="C4" s="251"/>
      <c r="D4" s="251"/>
      <c r="E4" s="251"/>
      <c r="F4" s="251"/>
      <c r="G4" s="251"/>
      <c r="H4" s="251"/>
      <c r="I4" s="252"/>
    </row>
    <row r="5" spans="1:9" ht="22.5" thickBot="1">
      <c r="A5" s="317" t="s">
        <v>289</v>
      </c>
      <c r="B5" s="318"/>
      <c r="C5" s="318"/>
      <c r="D5" s="318"/>
      <c r="E5" s="318"/>
      <c r="F5" s="319"/>
      <c r="G5" s="17" t="s">
        <v>290</v>
      </c>
      <c r="H5" s="34" t="s">
        <v>291</v>
      </c>
      <c r="I5" s="34" t="s">
        <v>292</v>
      </c>
    </row>
    <row r="6" spans="1:9">
      <c r="A6" s="320">
        <v>1</v>
      </c>
      <c r="B6" s="321"/>
      <c r="C6" s="321"/>
      <c r="D6" s="321"/>
      <c r="E6" s="321"/>
      <c r="F6" s="322"/>
      <c r="G6" s="23">
        <v>2</v>
      </c>
      <c r="H6" s="35" t="s">
        <v>293</v>
      </c>
      <c r="I6" s="35" t="s">
        <v>294</v>
      </c>
    </row>
    <row r="7" spans="1:9">
      <c r="A7" s="337" t="s">
        <v>295</v>
      </c>
      <c r="B7" s="338"/>
      <c r="C7" s="338"/>
      <c r="D7" s="338"/>
      <c r="E7" s="338"/>
      <c r="F7" s="338"/>
      <c r="G7" s="338"/>
      <c r="H7" s="338"/>
      <c r="I7" s="339"/>
    </row>
    <row r="8" spans="1:9">
      <c r="A8" s="340" t="s">
        <v>296</v>
      </c>
      <c r="B8" s="340"/>
      <c r="C8" s="340"/>
      <c r="D8" s="340"/>
      <c r="E8" s="340"/>
      <c r="F8" s="340"/>
      <c r="G8" s="24">
        <v>1</v>
      </c>
      <c r="H8" s="45">
        <v>0</v>
      </c>
      <c r="I8" s="45">
        <v>0</v>
      </c>
    </row>
    <row r="9" spans="1:9">
      <c r="A9" s="323" t="s">
        <v>297</v>
      </c>
      <c r="B9" s="323"/>
      <c r="C9" s="323"/>
      <c r="D9" s="323"/>
      <c r="E9" s="323"/>
      <c r="F9" s="323"/>
      <c r="G9" s="25">
        <v>2</v>
      </c>
      <c r="H9" s="45">
        <v>0</v>
      </c>
      <c r="I9" s="45">
        <v>0</v>
      </c>
    </row>
    <row r="10" spans="1:9">
      <c r="A10" s="323" t="s">
        <v>298</v>
      </c>
      <c r="B10" s="323"/>
      <c r="C10" s="323"/>
      <c r="D10" s="323"/>
      <c r="E10" s="323"/>
      <c r="F10" s="323"/>
      <c r="G10" s="25">
        <v>3</v>
      </c>
      <c r="H10" s="45">
        <v>0</v>
      </c>
      <c r="I10" s="45">
        <v>0</v>
      </c>
    </row>
    <row r="11" spans="1:9">
      <c r="A11" s="323" t="s">
        <v>299</v>
      </c>
      <c r="B11" s="323"/>
      <c r="C11" s="323"/>
      <c r="D11" s="323"/>
      <c r="E11" s="323"/>
      <c r="F11" s="323"/>
      <c r="G11" s="25">
        <v>4</v>
      </c>
      <c r="H11" s="45">
        <v>0</v>
      </c>
      <c r="I11" s="45">
        <v>0</v>
      </c>
    </row>
    <row r="12" spans="1:9">
      <c r="A12" s="323" t="s">
        <v>448</v>
      </c>
      <c r="B12" s="323"/>
      <c r="C12" s="323"/>
      <c r="D12" s="323"/>
      <c r="E12" s="323"/>
      <c r="F12" s="323"/>
      <c r="G12" s="25">
        <v>5</v>
      </c>
      <c r="H12" s="45">
        <v>0</v>
      </c>
      <c r="I12" s="45">
        <v>0</v>
      </c>
    </row>
    <row r="13" spans="1:9">
      <c r="A13" s="324" t="s">
        <v>449</v>
      </c>
      <c r="B13" s="324"/>
      <c r="C13" s="324"/>
      <c r="D13" s="324"/>
      <c r="E13" s="324"/>
      <c r="F13" s="324"/>
      <c r="G13" s="111">
        <v>6</v>
      </c>
      <c r="H13" s="112">
        <f>SUM(H8:H12)</f>
        <v>0</v>
      </c>
      <c r="I13" s="112">
        <f>SUM(I8:I12)</f>
        <v>0</v>
      </c>
    </row>
    <row r="14" spans="1:9">
      <c r="A14" s="323" t="s">
        <v>450</v>
      </c>
      <c r="B14" s="323"/>
      <c r="C14" s="323"/>
      <c r="D14" s="323"/>
      <c r="E14" s="323"/>
      <c r="F14" s="323"/>
      <c r="G14" s="25">
        <v>7</v>
      </c>
      <c r="H14" s="45">
        <v>0</v>
      </c>
      <c r="I14" s="45">
        <v>0</v>
      </c>
    </row>
    <row r="15" spans="1:9">
      <c r="A15" s="323" t="s">
        <v>451</v>
      </c>
      <c r="B15" s="323"/>
      <c r="C15" s="323"/>
      <c r="D15" s="323"/>
      <c r="E15" s="323"/>
      <c r="F15" s="323"/>
      <c r="G15" s="25">
        <v>8</v>
      </c>
      <c r="H15" s="45">
        <v>0</v>
      </c>
      <c r="I15" s="45">
        <v>0</v>
      </c>
    </row>
    <row r="16" spans="1:9">
      <c r="A16" s="323" t="s">
        <v>452</v>
      </c>
      <c r="B16" s="323"/>
      <c r="C16" s="323"/>
      <c r="D16" s="323"/>
      <c r="E16" s="323"/>
      <c r="F16" s="323"/>
      <c r="G16" s="25">
        <v>9</v>
      </c>
      <c r="H16" s="45">
        <v>0</v>
      </c>
      <c r="I16" s="45">
        <v>0</v>
      </c>
    </row>
    <row r="17" spans="1:9">
      <c r="A17" s="323" t="s">
        <v>453</v>
      </c>
      <c r="B17" s="323"/>
      <c r="C17" s="323"/>
      <c r="D17" s="323"/>
      <c r="E17" s="323"/>
      <c r="F17" s="323"/>
      <c r="G17" s="25">
        <v>10</v>
      </c>
      <c r="H17" s="45">
        <v>0</v>
      </c>
      <c r="I17" s="45">
        <v>0</v>
      </c>
    </row>
    <row r="18" spans="1:9" ht="12.75" customHeight="1">
      <c r="A18" s="323" t="s">
        <v>454</v>
      </c>
      <c r="B18" s="323"/>
      <c r="C18" s="323"/>
      <c r="D18" s="323"/>
      <c r="E18" s="323"/>
      <c r="F18" s="323"/>
      <c r="G18" s="25">
        <v>11</v>
      </c>
      <c r="H18" s="45">
        <v>0</v>
      </c>
      <c r="I18" s="45">
        <v>0</v>
      </c>
    </row>
    <row r="19" spans="1:9">
      <c r="A19" s="323" t="s">
        <v>455</v>
      </c>
      <c r="B19" s="323"/>
      <c r="C19" s="323"/>
      <c r="D19" s="323"/>
      <c r="E19" s="323"/>
      <c r="F19" s="323"/>
      <c r="G19" s="25">
        <v>12</v>
      </c>
      <c r="H19" s="45">
        <v>0</v>
      </c>
      <c r="I19" s="45">
        <v>0</v>
      </c>
    </row>
    <row r="20" spans="1:9" ht="12.75" customHeight="1">
      <c r="A20" s="334" t="s">
        <v>456</v>
      </c>
      <c r="B20" s="335"/>
      <c r="C20" s="335"/>
      <c r="D20" s="335"/>
      <c r="E20" s="335"/>
      <c r="F20" s="336"/>
      <c r="G20" s="111">
        <v>13</v>
      </c>
      <c r="H20" s="112">
        <f>SUM(H14:H19)</f>
        <v>0</v>
      </c>
      <c r="I20" s="112">
        <f>SUM(I14:I19)</f>
        <v>0</v>
      </c>
    </row>
    <row r="21" spans="1:9" ht="27.65" customHeight="1">
      <c r="A21" s="327" t="s">
        <v>457</v>
      </c>
      <c r="B21" s="328"/>
      <c r="C21" s="328"/>
      <c r="D21" s="328"/>
      <c r="E21" s="328"/>
      <c r="F21" s="328"/>
      <c r="G21" s="27">
        <v>14</v>
      </c>
      <c r="H21" s="47">
        <f>H13+H20</f>
        <v>0</v>
      </c>
      <c r="I21" s="47">
        <f>I13+I20</f>
        <v>0</v>
      </c>
    </row>
    <row r="22" spans="1:9">
      <c r="A22" s="337" t="s">
        <v>300</v>
      </c>
      <c r="B22" s="338"/>
      <c r="C22" s="338"/>
      <c r="D22" s="338"/>
      <c r="E22" s="338"/>
      <c r="F22" s="338"/>
      <c r="G22" s="338"/>
      <c r="H22" s="338"/>
      <c r="I22" s="339"/>
    </row>
    <row r="23" spans="1:9" ht="26.75" customHeight="1">
      <c r="A23" s="340" t="s">
        <v>301</v>
      </c>
      <c r="B23" s="340"/>
      <c r="C23" s="340"/>
      <c r="D23" s="340"/>
      <c r="E23" s="340"/>
      <c r="F23" s="340"/>
      <c r="G23" s="24">
        <v>15</v>
      </c>
      <c r="H23" s="45">
        <v>0</v>
      </c>
      <c r="I23" s="45">
        <v>0</v>
      </c>
    </row>
    <row r="24" spans="1:9">
      <c r="A24" s="323" t="s">
        <v>302</v>
      </c>
      <c r="B24" s="323"/>
      <c r="C24" s="323"/>
      <c r="D24" s="323"/>
      <c r="E24" s="323"/>
      <c r="F24" s="323"/>
      <c r="G24" s="24">
        <v>16</v>
      </c>
      <c r="H24" s="45">
        <v>0</v>
      </c>
      <c r="I24" s="45">
        <v>0</v>
      </c>
    </row>
    <row r="25" spans="1:9">
      <c r="A25" s="323" t="s">
        <v>303</v>
      </c>
      <c r="B25" s="323"/>
      <c r="C25" s="323"/>
      <c r="D25" s="323"/>
      <c r="E25" s="323"/>
      <c r="F25" s="323"/>
      <c r="G25" s="24">
        <v>17</v>
      </c>
      <c r="H25" s="45">
        <v>0</v>
      </c>
      <c r="I25" s="45">
        <v>0</v>
      </c>
    </row>
    <row r="26" spans="1:9">
      <c r="A26" s="323" t="s">
        <v>304</v>
      </c>
      <c r="B26" s="323"/>
      <c r="C26" s="323"/>
      <c r="D26" s="323"/>
      <c r="E26" s="323"/>
      <c r="F26" s="323"/>
      <c r="G26" s="24">
        <v>18</v>
      </c>
      <c r="H26" s="45">
        <v>0</v>
      </c>
      <c r="I26" s="45">
        <v>0</v>
      </c>
    </row>
    <row r="27" spans="1:9">
      <c r="A27" s="323" t="s">
        <v>305</v>
      </c>
      <c r="B27" s="323"/>
      <c r="C27" s="323"/>
      <c r="D27" s="323"/>
      <c r="E27" s="323"/>
      <c r="F27" s="323"/>
      <c r="G27" s="24">
        <v>19</v>
      </c>
      <c r="H27" s="45">
        <v>0</v>
      </c>
      <c r="I27" s="45">
        <v>0</v>
      </c>
    </row>
    <row r="28" spans="1:9">
      <c r="A28" s="323" t="s">
        <v>306</v>
      </c>
      <c r="B28" s="323"/>
      <c r="C28" s="323"/>
      <c r="D28" s="323"/>
      <c r="E28" s="323"/>
      <c r="F28" s="323"/>
      <c r="G28" s="24">
        <v>20</v>
      </c>
      <c r="H28" s="45">
        <v>0</v>
      </c>
      <c r="I28" s="45">
        <v>0</v>
      </c>
    </row>
    <row r="29" spans="1:9" ht="24" customHeight="1">
      <c r="A29" s="330" t="s">
        <v>459</v>
      </c>
      <c r="B29" s="330"/>
      <c r="C29" s="330"/>
      <c r="D29" s="330"/>
      <c r="E29" s="330"/>
      <c r="F29" s="330"/>
      <c r="G29" s="26">
        <v>21</v>
      </c>
      <c r="H29" s="46">
        <f>SUM(H23:H28)</f>
        <v>0</v>
      </c>
      <c r="I29" s="46">
        <f>SUM(I23:I28)</f>
        <v>0</v>
      </c>
    </row>
    <row r="30" spans="1:9" ht="27" customHeight="1">
      <c r="A30" s="323" t="s">
        <v>307</v>
      </c>
      <c r="B30" s="323"/>
      <c r="C30" s="323"/>
      <c r="D30" s="323"/>
      <c r="E30" s="323"/>
      <c r="F30" s="323"/>
      <c r="G30" s="25">
        <v>22</v>
      </c>
      <c r="H30" s="45">
        <v>0</v>
      </c>
      <c r="I30" s="45">
        <v>0</v>
      </c>
    </row>
    <row r="31" spans="1:9">
      <c r="A31" s="323" t="s">
        <v>308</v>
      </c>
      <c r="B31" s="323"/>
      <c r="C31" s="323"/>
      <c r="D31" s="323"/>
      <c r="E31" s="323"/>
      <c r="F31" s="323"/>
      <c r="G31" s="25">
        <v>23</v>
      </c>
      <c r="H31" s="45">
        <v>0</v>
      </c>
      <c r="I31" s="45">
        <v>0</v>
      </c>
    </row>
    <row r="32" spans="1:9">
      <c r="A32" s="323" t="s">
        <v>309</v>
      </c>
      <c r="B32" s="323"/>
      <c r="C32" s="323"/>
      <c r="D32" s="323"/>
      <c r="E32" s="323"/>
      <c r="F32" s="323"/>
      <c r="G32" s="25">
        <v>24</v>
      </c>
      <c r="H32" s="45">
        <v>0</v>
      </c>
      <c r="I32" s="45">
        <v>0</v>
      </c>
    </row>
    <row r="33" spans="1:9">
      <c r="A33" s="323" t="s">
        <v>310</v>
      </c>
      <c r="B33" s="323"/>
      <c r="C33" s="323"/>
      <c r="D33" s="323"/>
      <c r="E33" s="323"/>
      <c r="F33" s="323"/>
      <c r="G33" s="25">
        <v>25</v>
      </c>
      <c r="H33" s="45">
        <v>0</v>
      </c>
      <c r="I33" s="45">
        <v>0</v>
      </c>
    </row>
    <row r="34" spans="1:9">
      <c r="A34" s="323" t="s">
        <v>311</v>
      </c>
      <c r="B34" s="323"/>
      <c r="C34" s="323"/>
      <c r="D34" s="323"/>
      <c r="E34" s="323"/>
      <c r="F34" s="323"/>
      <c r="G34" s="25">
        <v>26</v>
      </c>
      <c r="H34" s="45">
        <v>0</v>
      </c>
      <c r="I34" s="45">
        <v>0</v>
      </c>
    </row>
    <row r="35" spans="1:9" ht="26" customHeight="1">
      <c r="A35" s="330" t="s">
        <v>460</v>
      </c>
      <c r="B35" s="330"/>
      <c r="C35" s="330"/>
      <c r="D35" s="330"/>
      <c r="E35" s="330"/>
      <c r="F35" s="330"/>
      <c r="G35" s="26">
        <v>27</v>
      </c>
      <c r="H35" s="46">
        <f>SUM(H30:H34)</f>
        <v>0</v>
      </c>
      <c r="I35" s="46">
        <f>SUM(I30:I34)</f>
        <v>0</v>
      </c>
    </row>
    <row r="36" spans="1:9" ht="28.25" customHeight="1">
      <c r="A36" s="327" t="s">
        <v>458</v>
      </c>
      <c r="B36" s="328"/>
      <c r="C36" s="328"/>
      <c r="D36" s="328"/>
      <c r="E36" s="328"/>
      <c r="F36" s="328"/>
      <c r="G36" s="27">
        <v>28</v>
      </c>
      <c r="H36" s="47">
        <f>H29+H35</f>
        <v>0</v>
      </c>
      <c r="I36" s="47">
        <f>I29+I35</f>
        <v>0</v>
      </c>
    </row>
    <row r="37" spans="1:9">
      <c r="A37" s="337" t="s">
        <v>312</v>
      </c>
      <c r="B37" s="338"/>
      <c r="C37" s="338"/>
      <c r="D37" s="338"/>
      <c r="E37" s="338"/>
      <c r="F37" s="338"/>
      <c r="G37" s="338">
        <v>0</v>
      </c>
      <c r="H37" s="338"/>
      <c r="I37" s="339"/>
    </row>
    <row r="38" spans="1:9">
      <c r="A38" s="341" t="s">
        <v>313</v>
      </c>
      <c r="B38" s="341"/>
      <c r="C38" s="341"/>
      <c r="D38" s="341"/>
      <c r="E38" s="341"/>
      <c r="F38" s="341"/>
      <c r="G38" s="24">
        <v>29</v>
      </c>
      <c r="H38" s="45">
        <v>0</v>
      </c>
      <c r="I38" s="45">
        <v>0</v>
      </c>
    </row>
    <row r="39" spans="1:9" ht="25.25" customHeight="1">
      <c r="A39" s="329" t="s">
        <v>314</v>
      </c>
      <c r="B39" s="329"/>
      <c r="C39" s="329"/>
      <c r="D39" s="329"/>
      <c r="E39" s="329"/>
      <c r="F39" s="329"/>
      <c r="G39" s="24">
        <v>30</v>
      </c>
      <c r="H39" s="45">
        <v>0</v>
      </c>
      <c r="I39" s="45">
        <v>0</v>
      </c>
    </row>
    <row r="40" spans="1:9">
      <c r="A40" s="329" t="s">
        <v>315</v>
      </c>
      <c r="B40" s="329"/>
      <c r="C40" s="329"/>
      <c r="D40" s="329"/>
      <c r="E40" s="329"/>
      <c r="F40" s="329"/>
      <c r="G40" s="24">
        <v>31</v>
      </c>
      <c r="H40" s="45">
        <v>0</v>
      </c>
      <c r="I40" s="45">
        <v>0</v>
      </c>
    </row>
    <row r="41" spans="1:9">
      <c r="A41" s="329" t="s">
        <v>316</v>
      </c>
      <c r="B41" s="329"/>
      <c r="C41" s="329"/>
      <c r="D41" s="329"/>
      <c r="E41" s="329"/>
      <c r="F41" s="329"/>
      <c r="G41" s="24">
        <v>32</v>
      </c>
      <c r="H41" s="45">
        <v>0</v>
      </c>
      <c r="I41" s="45">
        <v>0</v>
      </c>
    </row>
    <row r="42" spans="1:9" ht="26" customHeight="1">
      <c r="A42" s="330" t="s">
        <v>461</v>
      </c>
      <c r="B42" s="330"/>
      <c r="C42" s="330"/>
      <c r="D42" s="330"/>
      <c r="E42" s="330"/>
      <c r="F42" s="330"/>
      <c r="G42" s="26">
        <v>33</v>
      </c>
      <c r="H42" s="46">
        <f>H41+H40+H39+H38</f>
        <v>0</v>
      </c>
      <c r="I42" s="46">
        <f>I41+I40+I39+I38</f>
        <v>0</v>
      </c>
    </row>
    <row r="43" spans="1:9" ht="24.65" customHeight="1">
      <c r="A43" s="329" t="s">
        <v>317</v>
      </c>
      <c r="B43" s="329"/>
      <c r="C43" s="329"/>
      <c r="D43" s="329"/>
      <c r="E43" s="329"/>
      <c r="F43" s="329"/>
      <c r="G43" s="25">
        <v>34</v>
      </c>
      <c r="H43" s="45">
        <v>0</v>
      </c>
      <c r="I43" s="45">
        <v>0</v>
      </c>
    </row>
    <row r="44" spans="1:9">
      <c r="A44" s="329" t="s">
        <v>318</v>
      </c>
      <c r="B44" s="329"/>
      <c r="C44" s="329"/>
      <c r="D44" s="329"/>
      <c r="E44" s="329"/>
      <c r="F44" s="329"/>
      <c r="G44" s="25">
        <v>35</v>
      </c>
      <c r="H44" s="45">
        <v>0</v>
      </c>
      <c r="I44" s="45">
        <v>0</v>
      </c>
    </row>
    <row r="45" spans="1:9">
      <c r="A45" s="329" t="s">
        <v>319</v>
      </c>
      <c r="B45" s="329"/>
      <c r="C45" s="329"/>
      <c r="D45" s="329"/>
      <c r="E45" s="329"/>
      <c r="F45" s="329"/>
      <c r="G45" s="25">
        <v>36</v>
      </c>
      <c r="H45" s="45">
        <v>0</v>
      </c>
      <c r="I45" s="45">
        <v>0</v>
      </c>
    </row>
    <row r="46" spans="1:9" ht="21" customHeight="1">
      <c r="A46" s="329" t="s">
        <v>320</v>
      </c>
      <c r="B46" s="329"/>
      <c r="C46" s="329"/>
      <c r="D46" s="329"/>
      <c r="E46" s="329"/>
      <c r="F46" s="329"/>
      <c r="G46" s="25">
        <v>37</v>
      </c>
      <c r="H46" s="45">
        <v>0</v>
      </c>
      <c r="I46" s="45">
        <v>0</v>
      </c>
    </row>
    <row r="47" spans="1:9">
      <c r="A47" s="329" t="s">
        <v>321</v>
      </c>
      <c r="B47" s="329"/>
      <c r="C47" s="329"/>
      <c r="D47" s="329"/>
      <c r="E47" s="329"/>
      <c r="F47" s="329"/>
      <c r="G47" s="25">
        <v>38</v>
      </c>
      <c r="H47" s="45">
        <v>0</v>
      </c>
      <c r="I47" s="45">
        <v>0</v>
      </c>
    </row>
    <row r="48" spans="1:9" ht="23" customHeight="1">
      <c r="A48" s="330" t="s">
        <v>462</v>
      </c>
      <c r="B48" s="330"/>
      <c r="C48" s="330"/>
      <c r="D48" s="330"/>
      <c r="E48" s="330"/>
      <c r="F48" s="330"/>
      <c r="G48" s="26">
        <v>39</v>
      </c>
      <c r="H48" s="46">
        <f>H47+H46+H45+H44+H43</f>
        <v>0</v>
      </c>
      <c r="I48" s="46">
        <f>I47+I46+I45+I44+I43</f>
        <v>0</v>
      </c>
    </row>
    <row r="49" spans="1:9" ht="26" customHeight="1">
      <c r="A49" s="331" t="s">
        <v>463</v>
      </c>
      <c r="B49" s="332"/>
      <c r="C49" s="332"/>
      <c r="D49" s="332"/>
      <c r="E49" s="332"/>
      <c r="F49" s="332"/>
      <c r="G49" s="26">
        <v>40</v>
      </c>
      <c r="H49" s="46">
        <f>H48+H42</f>
        <v>0</v>
      </c>
      <c r="I49" s="46">
        <f>I48+I42</f>
        <v>0</v>
      </c>
    </row>
    <row r="50" spans="1:9" ht="22.25" customHeight="1">
      <c r="A50" s="323" t="s">
        <v>322</v>
      </c>
      <c r="B50" s="323"/>
      <c r="C50" s="323"/>
      <c r="D50" s="323"/>
      <c r="E50" s="323"/>
      <c r="F50" s="323"/>
      <c r="G50" s="25">
        <v>41</v>
      </c>
      <c r="H50" s="45">
        <v>0</v>
      </c>
      <c r="I50" s="45">
        <v>0</v>
      </c>
    </row>
    <row r="51" spans="1:9" ht="26" customHeight="1">
      <c r="A51" s="331" t="s">
        <v>464</v>
      </c>
      <c r="B51" s="332"/>
      <c r="C51" s="332"/>
      <c r="D51" s="332"/>
      <c r="E51" s="332"/>
      <c r="F51" s="332"/>
      <c r="G51" s="26">
        <v>42</v>
      </c>
      <c r="H51" s="46">
        <f>H21+H36+H49+H50</f>
        <v>0</v>
      </c>
      <c r="I51" s="46">
        <f>I21+I36+I49+I50</f>
        <v>0</v>
      </c>
    </row>
    <row r="52" spans="1:9" ht="25.25" customHeight="1">
      <c r="A52" s="333" t="s">
        <v>323</v>
      </c>
      <c r="B52" s="333"/>
      <c r="C52" s="333"/>
      <c r="D52" s="333"/>
      <c r="E52" s="333"/>
      <c r="F52" s="333"/>
      <c r="G52" s="25">
        <v>43</v>
      </c>
      <c r="H52" s="45">
        <v>0</v>
      </c>
      <c r="I52" s="45">
        <v>0</v>
      </c>
    </row>
    <row r="53" spans="1:9" ht="32" customHeight="1">
      <c r="A53" s="327" t="s">
        <v>465</v>
      </c>
      <c r="B53" s="328"/>
      <c r="C53" s="328"/>
      <c r="D53" s="328"/>
      <c r="E53" s="328"/>
      <c r="F53" s="328"/>
      <c r="G53" s="27">
        <v>44</v>
      </c>
      <c r="H53" s="47">
        <f>H52+H51</f>
        <v>0</v>
      </c>
      <c r="I53" s="47">
        <f>I52+I51</f>
        <v>0</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2" orientation="portrait" r:id="rId1"/>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showGridLines="0" view="pageBreakPreview" zoomScaleNormal="100" zoomScaleSheetLayoutView="100" workbookViewId="0">
      <pane xSplit="7" ySplit="6" topLeftCell="H7" activePane="bottomRight" state="frozen"/>
      <selection pane="topRight" activeCell="H1" sqref="H1"/>
      <selection pane="bottomLeft" activeCell="A7" sqref="A7"/>
      <selection pane="bottomRight" sqref="A1:J1"/>
    </sheetView>
  </sheetViews>
  <sheetFormatPr defaultRowHeight="12.5"/>
  <cols>
    <col min="1" max="4" width="9.36328125" style="1"/>
    <col min="5" max="5" width="10.36328125" style="1" bestFit="1" customWidth="1"/>
    <col min="6" max="6" width="9.36328125" style="1"/>
    <col min="7" max="7" width="10.36328125" style="1" bestFit="1" customWidth="1"/>
    <col min="8" max="25" width="15" style="31" customWidth="1"/>
    <col min="26" max="28" width="15" style="1" customWidth="1"/>
    <col min="29" max="261" width="9.36328125" style="1"/>
    <col min="262" max="262" width="10.36328125" style="1" bestFit="1" customWidth="1"/>
    <col min="263" max="266" width="9.36328125" style="1"/>
    <col min="267" max="268" width="9.6328125" style="1" bestFit="1" customWidth="1"/>
    <col min="269" max="517" width="9.36328125" style="1"/>
    <col min="518" max="518" width="10.36328125" style="1" bestFit="1" customWidth="1"/>
    <col min="519" max="522" width="9.36328125" style="1"/>
    <col min="523" max="524" width="9.6328125" style="1" bestFit="1" customWidth="1"/>
    <col min="525" max="773" width="9.36328125" style="1"/>
    <col min="774" max="774" width="10.36328125" style="1" bestFit="1" customWidth="1"/>
    <col min="775" max="778" width="9.36328125" style="1"/>
    <col min="779" max="780" width="9.6328125" style="1" bestFit="1" customWidth="1"/>
    <col min="781" max="1029" width="9.36328125" style="1"/>
    <col min="1030" max="1030" width="10.36328125" style="1" bestFit="1" customWidth="1"/>
    <col min="1031" max="1034" width="9.36328125" style="1"/>
    <col min="1035" max="1036" width="9.6328125" style="1" bestFit="1" customWidth="1"/>
    <col min="1037" max="1285" width="9.36328125" style="1"/>
    <col min="1286" max="1286" width="10.36328125" style="1" bestFit="1" customWidth="1"/>
    <col min="1287" max="1290" width="9.36328125" style="1"/>
    <col min="1291" max="1292" width="9.6328125" style="1" bestFit="1" customWidth="1"/>
    <col min="1293" max="1541" width="9.36328125" style="1"/>
    <col min="1542" max="1542" width="10.36328125" style="1" bestFit="1" customWidth="1"/>
    <col min="1543" max="1546" width="9.36328125" style="1"/>
    <col min="1547" max="1548" width="9.6328125" style="1" bestFit="1" customWidth="1"/>
    <col min="1549" max="1797" width="9.36328125" style="1"/>
    <col min="1798" max="1798" width="10.36328125" style="1" bestFit="1" customWidth="1"/>
    <col min="1799" max="1802" width="9.36328125" style="1"/>
    <col min="1803" max="1804" width="9.6328125" style="1" bestFit="1" customWidth="1"/>
    <col min="1805" max="2053" width="9.36328125" style="1"/>
    <col min="2054" max="2054" width="10.36328125" style="1" bestFit="1" customWidth="1"/>
    <col min="2055" max="2058" width="9.36328125" style="1"/>
    <col min="2059" max="2060" width="9.6328125" style="1" bestFit="1" customWidth="1"/>
    <col min="2061" max="2309" width="9.36328125" style="1"/>
    <col min="2310" max="2310" width="10.36328125" style="1" bestFit="1" customWidth="1"/>
    <col min="2311" max="2314" width="9.36328125" style="1"/>
    <col min="2315" max="2316" width="9.6328125" style="1" bestFit="1" customWidth="1"/>
    <col min="2317" max="2565" width="9.36328125" style="1"/>
    <col min="2566" max="2566" width="10.36328125" style="1" bestFit="1" customWidth="1"/>
    <col min="2567" max="2570" width="9.36328125" style="1"/>
    <col min="2571" max="2572" width="9.6328125" style="1" bestFit="1" customWidth="1"/>
    <col min="2573" max="2821" width="9.36328125" style="1"/>
    <col min="2822" max="2822" width="10.36328125" style="1" bestFit="1" customWidth="1"/>
    <col min="2823" max="2826" width="9.36328125" style="1"/>
    <col min="2827" max="2828" width="9.6328125" style="1" bestFit="1" customWidth="1"/>
    <col min="2829" max="3077" width="9.36328125" style="1"/>
    <col min="3078" max="3078" width="10.36328125" style="1" bestFit="1" customWidth="1"/>
    <col min="3079" max="3082" width="9.36328125" style="1"/>
    <col min="3083" max="3084" width="9.6328125" style="1" bestFit="1" customWidth="1"/>
    <col min="3085" max="3333" width="9.36328125" style="1"/>
    <col min="3334" max="3334" width="10.36328125" style="1" bestFit="1" customWidth="1"/>
    <col min="3335" max="3338" width="9.36328125" style="1"/>
    <col min="3339" max="3340" width="9.6328125" style="1" bestFit="1" customWidth="1"/>
    <col min="3341" max="3589" width="9.36328125" style="1"/>
    <col min="3590" max="3590" width="10.36328125" style="1" bestFit="1" customWidth="1"/>
    <col min="3591" max="3594" width="9.36328125" style="1"/>
    <col min="3595" max="3596" width="9.6328125" style="1" bestFit="1" customWidth="1"/>
    <col min="3597" max="3845" width="9.36328125" style="1"/>
    <col min="3846" max="3846" width="10.36328125" style="1" bestFit="1" customWidth="1"/>
    <col min="3847" max="3850" width="9.36328125" style="1"/>
    <col min="3851" max="3852" width="9.6328125" style="1" bestFit="1" customWidth="1"/>
    <col min="3853" max="4101" width="9.36328125" style="1"/>
    <col min="4102" max="4102" width="10.36328125" style="1" bestFit="1" customWidth="1"/>
    <col min="4103" max="4106" width="9.36328125" style="1"/>
    <col min="4107" max="4108" width="9.6328125" style="1" bestFit="1" customWidth="1"/>
    <col min="4109" max="4357" width="9.36328125" style="1"/>
    <col min="4358" max="4358" width="10.36328125" style="1" bestFit="1" customWidth="1"/>
    <col min="4359" max="4362" width="9.36328125" style="1"/>
    <col min="4363" max="4364" width="9.6328125" style="1" bestFit="1" customWidth="1"/>
    <col min="4365" max="4613" width="9.36328125" style="1"/>
    <col min="4614" max="4614" width="10.36328125" style="1" bestFit="1" customWidth="1"/>
    <col min="4615" max="4618" width="9.36328125" style="1"/>
    <col min="4619" max="4620" width="9.6328125" style="1" bestFit="1" customWidth="1"/>
    <col min="4621" max="4869" width="9.36328125" style="1"/>
    <col min="4870" max="4870" width="10.36328125" style="1" bestFit="1" customWidth="1"/>
    <col min="4871" max="4874" width="9.36328125" style="1"/>
    <col min="4875" max="4876" width="9.6328125" style="1" bestFit="1" customWidth="1"/>
    <col min="4877" max="5125" width="9.36328125" style="1"/>
    <col min="5126" max="5126" width="10.36328125" style="1" bestFit="1" customWidth="1"/>
    <col min="5127" max="5130" width="9.36328125" style="1"/>
    <col min="5131" max="5132" width="9.6328125" style="1" bestFit="1" customWidth="1"/>
    <col min="5133" max="5381" width="9.36328125" style="1"/>
    <col min="5382" max="5382" width="10.36328125" style="1" bestFit="1" customWidth="1"/>
    <col min="5383" max="5386" width="9.36328125" style="1"/>
    <col min="5387" max="5388" width="9.6328125" style="1" bestFit="1" customWidth="1"/>
    <col min="5389" max="5637" width="9.36328125" style="1"/>
    <col min="5638" max="5638" width="10.36328125" style="1" bestFit="1" customWidth="1"/>
    <col min="5639" max="5642" width="9.36328125" style="1"/>
    <col min="5643" max="5644" width="9.6328125" style="1" bestFit="1" customWidth="1"/>
    <col min="5645" max="5893" width="9.36328125" style="1"/>
    <col min="5894" max="5894" width="10.36328125" style="1" bestFit="1" customWidth="1"/>
    <col min="5895" max="5898" width="9.36328125" style="1"/>
    <col min="5899" max="5900" width="9.6328125" style="1" bestFit="1" customWidth="1"/>
    <col min="5901" max="6149" width="9.36328125" style="1"/>
    <col min="6150" max="6150" width="10.36328125" style="1" bestFit="1" customWidth="1"/>
    <col min="6151" max="6154" width="9.36328125" style="1"/>
    <col min="6155" max="6156" width="9.6328125" style="1" bestFit="1" customWidth="1"/>
    <col min="6157" max="6405" width="9.36328125" style="1"/>
    <col min="6406" max="6406" width="10.36328125" style="1" bestFit="1" customWidth="1"/>
    <col min="6407" max="6410" width="9.36328125" style="1"/>
    <col min="6411" max="6412" width="9.6328125" style="1" bestFit="1" customWidth="1"/>
    <col min="6413" max="6661" width="9.36328125" style="1"/>
    <col min="6662" max="6662" width="10.36328125" style="1" bestFit="1" customWidth="1"/>
    <col min="6663" max="6666" width="9.36328125" style="1"/>
    <col min="6667" max="6668" width="9.6328125" style="1" bestFit="1" customWidth="1"/>
    <col min="6669" max="6917" width="9.36328125" style="1"/>
    <col min="6918" max="6918" width="10.36328125" style="1" bestFit="1" customWidth="1"/>
    <col min="6919" max="6922" width="9.36328125" style="1"/>
    <col min="6923" max="6924" width="9.6328125" style="1" bestFit="1" customWidth="1"/>
    <col min="6925" max="7173" width="9.36328125" style="1"/>
    <col min="7174" max="7174" width="10.36328125" style="1" bestFit="1" customWidth="1"/>
    <col min="7175" max="7178" width="9.36328125" style="1"/>
    <col min="7179" max="7180" width="9.6328125" style="1" bestFit="1" customWidth="1"/>
    <col min="7181" max="7429" width="9.36328125" style="1"/>
    <col min="7430" max="7430" width="10.36328125" style="1" bestFit="1" customWidth="1"/>
    <col min="7431" max="7434" width="9.36328125" style="1"/>
    <col min="7435" max="7436" width="9.6328125" style="1" bestFit="1" customWidth="1"/>
    <col min="7437" max="7685" width="9.36328125" style="1"/>
    <col min="7686" max="7686" width="10.36328125" style="1" bestFit="1" customWidth="1"/>
    <col min="7687" max="7690" width="9.36328125" style="1"/>
    <col min="7691" max="7692" width="9.6328125" style="1" bestFit="1" customWidth="1"/>
    <col min="7693" max="7941" width="9.36328125" style="1"/>
    <col min="7942" max="7942" width="10.36328125" style="1" bestFit="1" customWidth="1"/>
    <col min="7943" max="7946" width="9.36328125" style="1"/>
    <col min="7947" max="7948" width="9.6328125" style="1" bestFit="1" customWidth="1"/>
    <col min="7949" max="8197" width="9.36328125" style="1"/>
    <col min="8198" max="8198" width="10.36328125" style="1" bestFit="1" customWidth="1"/>
    <col min="8199" max="8202" width="9.36328125" style="1"/>
    <col min="8203" max="8204" width="9.6328125" style="1" bestFit="1" customWidth="1"/>
    <col min="8205" max="8453" width="9.36328125" style="1"/>
    <col min="8454" max="8454" width="10.36328125" style="1" bestFit="1" customWidth="1"/>
    <col min="8455" max="8458" width="9.36328125" style="1"/>
    <col min="8459" max="8460" width="9.6328125" style="1" bestFit="1" customWidth="1"/>
    <col min="8461" max="8709" width="9.36328125" style="1"/>
    <col min="8710" max="8710" width="10.36328125" style="1" bestFit="1" customWidth="1"/>
    <col min="8711" max="8714" width="9.36328125" style="1"/>
    <col min="8715" max="8716" width="9.6328125" style="1" bestFit="1" customWidth="1"/>
    <col min="8717" max="8965" width="9.36328125" style="1"/>
    <col min="8966" max="8966" width="10.36328125" style="1" bestFit="1" customWidth="1"/>
    <col min="8967" max="8970" width="9.36328125" style="1"/>
    <col min="8971" max="8972" width="9.6328125" style="1" bestFit="1" customWidth="1"/>
    <col min="8973" max="9221" width="9.36328125" style="1"/>
    <col min="9222" max="9222" width="10.36328125" style="1" bestFit="1" customWidth="1"/>
    <col min="9223" max="9226" width="9.36328125" style="1"/>
    <col min="9227" max="9228" width="9.6328125" style="1" bestFit="1" customWidth="1"/>
    <col min="9229" max="9477" width="9.36328125" style="1"/>
    <col min="9478" max="9478" width="10.36328125" style="1" bestFit="1" customWidth="1"/>
    <col min="9479" max="9482" width="9.36328125" style="1"/>
    <col min="9483" max="9484" width="9.6328125" style="1" bestFit="1" customWidth="1"/>
    <col min="9485" max="9733" width="9.36328125" style="1"/>
    <col min="9734" max="9734" width="10.36328125" style="1" bestFit="1" customWidth="1"/>
    <col min="9735" max="9738" width="9.36328125" style="1"/>
    <col min="9739" max="9740" width="9.6328125" style="1" bestFit="1" customWidth="1"/>
    <col min="9741" max="9989" width="9.36328125" style="1"/>
    <col min="9990" max="9990" width="10.36328125" style="1" bestFit="1" customWidth="1"/>
    <col min="9991" max="9994" width="9.36328125" style="1"/>
    <col min="9995" max="9996" width="9.6328125" style="1" bestFit="1" customWidth="1"/>
    <col min="9997" max="10245" width="9.36328125" style="1"/>
    <col min="10246" max="10246" width="10.36328125" style="1" bestFit="1" customWidth="1"/>
    <col min="10247" max="10250" width="9.36328125" style="1"/>
    <col min="10251" max="10252" width="9.6328125" style="1" bestFit="1" customWidth="1"/>
    <col min="10253" max="10501" width="9.36328125" style="1"/>
    <col min="10502" max="10502" width="10.36328125" style="1" bestFit="1" customWidth="1"/>
    <col min="10503" max="10506" width="9.36328125" style="1"/>
    <col min="10507" max="10508" width="9.6328125" style="1" bestFit="1" customWidth="1"/>
    <col min="10509" max="10757" width="9.36328125" style="1"/>
    <col min="10758" max="10758" width="10.36328125" style="1" bestFit="1" customWidth="1"/>
    <col min="10759" max="10762" width="9.36328125" style="1"/>
    <col min="10763" max="10764" width="9.6328125" style="1" bestFit="1" customWidth="1"/>
    <col min="10765" max="11013" width="9.36328125" style="1"/>
    <col min="11014" max="11014" width="10.36328125" style="1" bestFit="1" customWidth="1"/>
    <col min="11015" max="11018" width="9.36328125" style="1"/>
    <col min="11019" max="11020" width="9.6328125" style="1" bestFit="1" customWidth="1"/>
    <col min="11021" max="11269" width="9.36328125" style="1"/>
    <col min="11270" max="11270" width="10.36328125" style="1" bestFit="1" customWidth="1"/>
    <col min="11271" max="11274" width="9.36328125" style="1"/>
    <col min="11275" max="11276" width="9.6328125" style="1" bestFit="1" customWidth="1"/>
    <col min="11277" max="11525" width="9.36328125" style="1"/>
    <col min="11526" max="11526" width="10.36328125" style="1" bestFit="1" customWidth="1"/>
    <col min="11527" max="11530" width="9.36328125" style="1"/>
    <col min="11531" max="11532" width="9.6328125" style="1" bestFit="1" customWidth="1"/>
    <col min="11533" max="11781" width="9.36328125" style="1"/>
    <col min="11782" max="11782" width="10.36328125" style="1" bestFit="1" customWidth="1"/>
    <col min="11783" max="11786" width="9.36328125" style="1"/>
    <col min="11787" max="11788" width="9.6328125" style="1" bestFit="1" customWidth="1"/>
    <col min="11789" max="12037" width="9.36328125" style="1"/>
    <col min="12038" max="12038" width="10.36328125" style="1" bestFit="1" customWidth="1"/>
    <col min="12039" max="12042" width="9.36328125" style="1"/>
    <col min="12043" max="12044" width="9.6328125" style="1" bestFit="1" customWidth="1"/>
    <col min="12045" max="12293" width="9.36328125" style="1"/>
    <col min="12294" max="12294" width="10.36328125" style="1" bestFit="1" customWidth="1"/>
    <col min="12295" max="12298" width="9.36328125" style="1"/>
    <col min="12299" max="12300" width="9.6328125" style="1" bestFit="1" customWidth="1"/>
    <col min="12301" max="12549" width="9.36328125" style="1"/>
    <col min="12550" max="12550" width="10.36328125" style="1" bestFit="1" customWidth="1"/>
    <col min="12551" max="12554" width="9.36328125" style="1"/>
    <col min="12555" max="12556" width="9.6328125" style="1" bestFit="1" customWidth="1"/>
    <col min="12557" max="12805" width="9.36328125" style="1"/>
    <col min="12806" max="12806" width="10.36328125" style="1" bestFit="1" customWidth="1"/>
    <col min="12807" max="12810" width="9.36328125" style="1"/>
    <col min="12811" max="12812" width="9.6328125" style="1" bestFit="1" customWidth="1"/>
    <col min="12813" max="13061" width="9.36328125" style="1"/>
    <col min="13062" max="13062" width="10.36328125" style="1" bestFit="1" customWidth="1"/>
    <col min="13063" max="13066" width="9.36328125" style="1"/>
    <col min="13067" max="13068" width="9.6328125" style="1" bestFit="1" customWidth="1"/>
    <col min="13069" max="13317" width="9.36328125" style="1"/>
    <col min="13318" max="13318" width="10.36328125" style="1" bestFit="1" customWidth="1"/>
    <col min="13319" max="13322" width="9.36328125" style="1"/>
    <col min="13323" max="13324" width="9.6328125" style="1" bestFit="1" customWidth="1"/>
    <col min="13325" max="13573" width="9.36328125" style="1"/>
    <col min="13574" max="13574" width="10.36328125" style="1" bestFit="1" customWidth="1"/>
    <col min="13575" max="13578" width="9.36328125" style="1"/>
    <col min="13579" max="13580" width="9.6328125" style="1" bestFit="1" customWidth="1"/>
    <col min="13581" max="13829" width="9.36328125" style="1"/>
    <col min="13830" max="13830" width="10.36328125" style="1" bestFit="1" customWidth="1"/>
    <col min="13831" max="13834" width="9.36328125" style="1"/>
    <col min="13835" max="13836" width="9.6328125" style="1" bestFit="1" customWidth="1"/>
    <col min="13837" max="14085" width="9.36328125" style="1"/>
    <col min="14086" max="14086" width="10.36328125" style="1" bestFit="1" customWidth="1"/>
    <col min="14087" max="14090" width="9.36328125" style="1"/>
    <col min="14091" max="14092" width="9.6328125" style="1" bestFit="1" customWidth="1"/>
    <col min="14093" max="14341" width="9.36328125" style="1"/>
    <col min="14342" max="14342" width="10.36328125" style="1" bestFit="1" customWidth="1"/>
    <col min="14343" max="14346" width="9.36328125" style="1"/>
    <col min="14347" max="14348" width="9.6328125" style="1" bestFit="1" customWidth="1"/>
    <col min="14349" max="14597" width="9.36328125" style="1"/>
    <col min="14598" max="14598" width="10.36328125" style="1" bestFit="1" customWidth="1"/>
    <col min="14599" max="14602" width="9.36328125" style="1"/>
    <col min="14603" max="14604" width="9.6328125" style="1" bestFit="1" customWidth="1"/>
    <col min="14605" max="14853" width="9.36328125" style="1"/>
    <col min="14854" max="14854" width="10.36328125" style="1" bestFit="1" customWidth="1"/>
    <col min="14855" max="14858" width="9.36328125" style="1"/>
    <col min="14859" max="14860" width="9.6328125" style="1" bestFit="1" customWidth="1"/>
    <col min="14861" max="15109" width="9.36328125" style="1"/>
    <col min="15110" max="15110" width="10.36328125" style="1" bestFit="1" customWidth="1"/>
    <col min="15111" max="15114" width="9.36328125" style="1"/>
    <col min="15115" max="15116" width="9.6328125" style="1" bestFit="1" customWidth="1"/>
    <col min="15117" max="15365" width="9.36328125" style="1"/>
    <col min="15366" max="15366" width="10.36328125" style="1" bestFit="1" customWidth="1"/>
    <col min="15367" max="15370" width="9.36328125" style="1"/>
    <col min="15371" max="15372" width="9.6328125" style="1" bestFit="1" customWidth="1"/>
    <col min="15373" max="15621" width="9.36328125" style="1"/>
    <col min="15622" max="15622" width="10.36328125" style="1" bestFit="1" customWidth="1"/>
    <col min="15623" max="15626" width="9.36328125" style="1"/>
    <col min="15627" max="15628" width="9.6328125" style="1" bestFit="1" customWidth="1"/>
    <col min="15629" max="15877" width="9.36328125" style="1"/>
    <col min="15878" max="15878" width="10.36328125" style="1" bestFit="1" customWidth="1"/>
    <col min="15879" max="15882" width="9.36328125" style="1"/>
    <col min="15883" max="15884" width="9.6328125" style="1" bestFit="1" customWidth="1"/>
    <col min="15885" max="16133" width="9.36328125" style="1"/>
    <col min="16134" max="16134" width="10.36328125" style="1" bestFit="1" customWidth="1"/>
    <col min="16135" max="16138" width="9.36328125" style="1"/>
    <col min="16139" max="16140" width="9.6328125" style="1" bestFit="1" customWidth="1"/>
    <col min="16141" max="16384" width="9.36328125" style="1"/>
  </cols>
  <sheetData>
    <row r="1" spans="1:25">
      <c r="A1" s="363" t="s">
        <v>324</v>
      </c>
      <c r="B1" s="364"/>
      <c r="C1" s="364"/>
      <c r="D1" s="364"/>
      <c r="E1" s="364"/>
      <c r="F1" s="364"/>
      <c r="G1" s="364"/>
      <c r="H1" s="364"/>
      <c r="I1" s="364"/>
      <c r="J1" s="364"/>
      <c r="K1" s="48"/>
    </row>
    <row r="2" spans="1:25" ht="15.5">
      <c r="A2" s="2"/>
      <c r="B2" s="3"/>
      <c r="C2" s="365" t="s">
        <v>325</v>
      </c>
      <c r="D2" s="365"/>
      <c r="E2" s="119">
        <v>45292</v>
      </c>
      <c r="F2" s="4" t="s">
        <v>326</v>
      </c>
      <c r="G2" s="119">
        <v>45565</v>
      </c>
      <c r="H2" s="49"/>
      <c r="I2" s="49"/>
      <c r="J2" s="49"/>
      <c r="K2" s="48"/>
      <c r="X2" s="50" t="s">
        <v>498</v>
      </c>
    </row>
    <row r="3" spans="1:25" ht="13.5" customHeight="1" thickBot="1">
      <c r="A3" s="366" t="s">
        <v>327</v>
      </c>
      <c r="B3" s="367"/>
      <c r="C3" s="367"/>
      <c r="D3" s="367"/>
      <c r="E3" s="367"/>
      <c r="F3" s="367"/>
      <c r="G3" s="370" t="s">
        <v>328</v>
      </c>
      <c r="H3" s="353" t="s">
        <v>329</v>
      </c>
      <c r="I3" s="353"/>
      <c r="J3" s="353"/>
      <c r="K3" s="353"/>
      <c r="L3" s="353"/>
      <c r="M3" s="353"/>
      <c r="N3" s="353"/>
      <c r="O3" s="353"/>
      <c r="P3" s="353"/>
      <c r="Q3" s="353"/>
      <c r="R3" s="353"/>
      <c r="S3" s="353"/>
      <c r="T3" s="353"/>
      <c r="U3" s="353"/>
      <c r="V3" s="353"/>
      <c r="W3" s="353"/>
      <c r="X3" s="353" t="s">
        <v>330</v>
      </c>
      <c r="Y3" s="355" t="s">
        <v>331</v>
      </c>
    </row>
    <row r="4" spans="1:25" ht="63.5" thickBot="1">
      <c r="A4" s="368"/>
      <c r="B4" s="369"/>
      <c r="C4" s="369"/>
      <c r="D4" s="369"/>
      <c r="E4" s="369"/>
      <c r="F4" s="369"/>
      <c r="G4" s="371"/>
      <c r="H4" s="51" t="s">
        <v>332</v>
      </c>
      <c r="I4" s="51" t="s">
        <v>333</v>
      </c>
      <c r="J4" s="51" t="s">
        <v>334</v>
      </c>
      <c r="K4" s="51" t="s">
        <v>335</v>
      </c>
      <c r="L4" s="51" t="s">
        <v>336</v>
      </c>
      <c r="M4" s="51" t="s">
        <v>337</v>
      </c>
      <c r="N4" s="51" t="s">
        <v>338</v>
      </c>
      <c r="O4" s="51" t="s">
        <v>339</v>
      </c>
      <c r="P4" s="113" t="s">
        <v>466</v>
      </c>
      <c r="Q4" s="51" t="s">
        <v>340</v>
      </c>
      <c r="R4" s="51" t="s">
        <v>341</v>
      </c>
      <c r="S4" s="51" t="s">
        <v>467</v>
      </c>
      <c r="T4" s="51" t="s">
        <v>468</v>
      </c>
      <c r="U4" s="51" t="s">
        <v>342</v>
      </c>
      <c r="V4" s="51" t="s">
        <v>343</v>
      </c>
      <c r="W4" s="51" t="s">
        <v>344</v>
      </c>
      <c r="X4" s="354"/>
      <c r="Y4" s="356"/>
    </row>
    <row r="5" spans="1:25" ht="21">
      <c r="A5" s="357">
        <v>1</v>
      </c>
      <c r="B5" s="358"/>
      <c r="C5" s="358"/>
      <c r="D5" s="358"/>
      <c r="E5" s="358"/>
      <c r="F5" s="358"/>
      <c r="G5" s="5">
        <v>2</v>
      </c>
      <c r="H5" s="52" t="s">
        <v>345</v>
      </c>
      <c r="I5" s="53" t="s">
        <v>346</v>
      </c>
      <c r="J5" s="52" t="s">
        <v>347</v>
      </c>
      <c r="K5" s="53" t="s">
        <v>348</v>
      </c>
      <c r="L5" s="52" t="s">
        <v>349</v>
      </c>
      <c r="M5" s="53" t="s">
        <v>350</v>
      </c>
      <c r="N5" s="52" t="s">
        <v>351</v>
      </c>
      <c r="O5" s="53" t="s">
        <v>352</v>
      </c>
      <c r="P5" s="52" t="s">
        <v>353</v>
      </c>
      <c r="Q5" s="53" t="s">
        <v>354</v>
      </c>
      <c r="R5" s="52" t="s">
        <v>355</v>
      </c>
      <c r="S5" s="114" t="s">
        <v>469</v>
      </c>
      <c r="T5" s="114" t="s">
        <v>470</v>
      </c>
      <c r="U5" s="114" t="s">
        <v>471</v>
      </c>
      <c r="V5" s="114" t="s">
        <v>472</v>
      </c>
      <c r="W5" s="114" t="s">
        <v>473</v>
      </c>
      <c r="X5" s="114">
        <v>19</v>
      </c>
      <c r="Y5" s="115" t="s">
        <v>474</v>
      </c>
    </row>
    <row r="6" spans="1:25">
      <c r="A6" s="359" t="s">
        <v>356</v>
      </c>
      <c r="B6" s="359"/>
      <c r="C6" s="359"/>
      <c r="D6" s="359"/>
      <c r="E6" s="359"/>
      <c r="F6" s="359"/>
      <c r="G6" s="359"/>
      <c r="H6" s="359"/>
      <c r="I6" s="359"/>
      <c r="J6" s="359"/>
      <c r="K6" s="359"/>
      <c r="L6" s="359"/>
      <c r="M6" s="359"/>
      <c r="N6" s="360"/>
      <c r="O6" s="360"/>
      <c r="P6" s="360"/>
      <c r="Q6" s="360"/>
      <c r="R6" s="360"/>
      <c r="S6" s="361"/>
      <c r="T6" s="361"/>
      <c r="U6" s="360"/>
      <c r="V6" s="360"/>
      <c r="W6" s="360"/>
      <c r="X6" s="360"/>
      <c r="Y6" s="362"/>
    </row>
    <row r="7" spans="1:25">
      <c r="A7" s="351" t="s">
        <v>357</v>
      </c>
      <c r="B7" s="351"/>
      <c r="C7" s="351"/>
      <c r="D7" s="351"/>
      <c r="E7" s="351"/>
      <c r="F7" s="351"/>
      <c r="G7" s="6">
        <v>1</v>
      </c>
      <c r="H7" s="54">
        <v>17674033</v>
      </c>
      <c r="I7" s="54">
        <v>0</v>
      </c>
      <c r="J7" s="54">
        <v>883702</v>
      </c>
      <c r="K7" s="54">
        <v>5352791</v>
      </c>
      <c r="L7" s="54">
        <v>2268251</v>
      </c>
      <c r="M7" s="54">
        <v>0</v>
      </c>
      <c r="N7" s="54">
        <v>0</v>
      </c>
      <c r="O7" s="54">
        <v>0</v>
      </c>
      <c r="P7" s="54">
        <v>0</v>
      </c>
      <c r="Q7" s="54">
        <v>0</v>
      </c>
      <c r="R7" s="54">
        <v>0</v>
      </c>
      <c r="S7" s="54">
        <v>0</v>
      </c>
      <c r="T7" s="54">
        <v>-2864</v>
      </c>
      <c r="U7" s="54">
        <v>36174536</v>
      </c>
      <c r="V7" s="54">
        <v>0</v>
      </c>
      <c r="W7" s="55">
        <f>H7+I7+J7+K7-L7+M7+N7+O7+P7+Q7+R7+U7+V7+S7+T7</f>
        <v>57813947</v>
      </c>
      <c r="X7" s="54">
        <v>0</v>
      </c>
      <c r="Y7" s="55">
        <f>W7+X7</f>
        <v>57813947</v>
      </c>
    </row>
    <row r="8" spans="1:25">
      <c r="A8" s="346" t="s">
        <v>358</v>
      </c>
      <c r="B8" s="346"/>
      <c r="C8" s="346"/>
      <c r="D8" s="346"/>
      <c r="E8" s="346"/>
      <c r="F8" s="346"/>
      <c r="G8" s="6">
        <v>2</v>
      </c>
      <c r="H8" s="54">
        <v>0</v>
      </c>
      <c r="I8" s="54">
        <v>0</v>
      </c>
      <c r="J8" s="54">
        <v>0</v>
      </c>
      <c r="K8" s="54">
        <v>0</v>
      </c>
      <c r="L8" s="54">
        <v>0</v>
      </c>
      <c r="M8" s="54">
        <v>0</v>
      </c>
      <c r="N8" s="54">
        <v>0</v>
      </c>
      <c r="O8" s="54">
        <v>0</v>
      </c>
      <c r="P8" s="54">
        <v>0</v>
      </c>
      <c r="Q8" s="54">
        <v>0</v>
      </c>
      <c r="R8" s="54">
        <v>0</v>
      </c>
      <c r="S8" s="54">
        <v>0</v>
      </c>
      <c r="T8" s="54">
        <v>0</v>
      </c>
      <c r="U8" s="54">
        <v>0</v>
      </c>
      <c r="V8" s="54">
        <v>0</v>
      </c>
      <c r="W8" s="55">
        <f t="shared" ref="W8:W9" si="0">H8+I8+J8+K8-L8+M8+N8+O8+P8+Q8+R8+U8+V8+S8+T8</f>
        <v>0</v>
      </c>
      <c r="X8" s="54">
        <v>0</v>
      </c>
      <c r="Y8" s="55">
        <f t="shared" ref="Y8:Y9" si="1">W8+X8</f>
        <v>0</v>
      </c>
    </row>
    <row r="9" spans="1:25">
      <c r="A9" s="346" t="s">
        <v>359</v>
      </c>
      <c r="B9" s="346"/>
      <c r="C9" s="346"/>
      <c r="D9" s="346"/>
      <c r="E9" s="346"/>
      <c r="F9" s="346"/>
      <c r="G9" s="6">
        <v>3</v>
      </c>
      <c r="H9" s="54">
        <v>0</v>
      </c>
      <c r="I9" s="54">
        <v>0</v>
      </c>
      <c r="J9" s="54">
        <v>0</v>
      </c>
      <c r="K9" s="54">
        <v>0</v>
      </c>
      <c r="L9" s="54">
        <v>0</v>
      </c>
      <c r="M9" s="54">
        <v>0</v>
      </c>
      <c r="N9" s="54">
        <v>0</v>
      </c>
      <c r="O9" s="54">
        <v>0</v>
      </c>
      <c r="P9" s="54">
        <v>0</v>
      </c>
      <c r="Q9" s="54">
        <v>0</v>
      </c>
      <c r="R9" s="54">
        <v>0</v>
      </c>
      <c r="S9" s="54">
        <v>0</v>
      </c>
      <c r="T9" s="54">
        <v>0</v>
      </c>
      <c r="U9" s="54">
        <v>0</v>
      </c>
      <c r="V9" s="54">
        <v>0</v>
      </c>
      <c r="W9" s="55">
        <f t="shared" si="0"/>
        <v>0</v>
      </c>
      <c r="X9" s="54">
        <v>0</v>
      </c>
      <c r="Y9" s="55">
        <f t="shared" si="1"/>
        <v>0</v>
      </c>
    </row>
    <row r="10" spans="1:25" ht="24" customHeight="1">
      <c r="A10" s="352" t="s">
        <v>360</v>
      </c>
      <c r="B10" s="352"/>
      <c r="C10" s="352"/>
      <c r="D10" s="352"/>
      <c r="E10" s="352"/>
      <c r="F10" s="352"/>
      <c r="G10" s="7">
        <v>4</v>
      </c>
      <c r="H10" s="55">
        <f>H7+H8+H9</f>
        <v>17674033</v>
      </c>
      <c r="I10" s="55">
        <f t="shared" ref="I10:Y10" si="2">I7+I8+I9</f>
        <v>0</v>
      </c>
      <c r="J10" s="55">
        <f t="shared" si="2"/>
        <v>883702</v>
      </c>
      <c r="K10" s="55">
        <f t="shared" si="2"/>
        <v>5352791</v>
      </c>
      <c r="L10" s="55">
        <f t="shared" si="2"/>
        <v>2268251</v>
      </c>
      <c r="M10" s="55">
        <f t="shared" si="2"/>
        <v>0</v>
      </c>
      <c r="N10" s="55">
        <f t="shared" si="2"/>
        <v>0</v>
      </c>
      <c r="O10" s="55">
        <f t="shared" si="2"/>
        <v>0</v>
      </c>
      <c r="P10" s="55">
        <f t="shared" si="2"/>
        <v>0</v>
      </c>
      <c r="Q10" s="55">
        <f t="shared" si="2"/>
        <v>0</v>
      </c>
      <c r="R10" s="55">
        <f t="shared" si="2"/>
        <v>0</v>
      </c>
      <c r="S10" s="55">
        <f t="shared" si="2"/>
        <v>0</v>
      </c>
      <c r="T10" s="55">
        <f t="shared" si="2"/>
        <v>-2864</v>
      </c>
      <c r="U10" s="55">
        <f t="shared" si="2"/>
        <v>36174536</v>
      </c>
      <c r="V10" s="55">
        <f t="shared" si="2"/>
        <v>0</v>
      </c>
      <c r="W10" s="55">
        <f t="shared" si="2"/>
        <v>57813947</v>
      </c>
      <c r="X10" s="55">
        <f t="shared" si="2"/>
        <v>0</v>
      </c>
      <c r="Y10" s="55">
        <f t="shared" si="2"/>
        <v>57813947</v>
      </c>
    </row>
    <row r="11" spans="1:25">
      <c r="A11" s="346" t="s">
        <v>361</v>
      </c>
      <c r="B11" s="346"/>
      <c r="C11" s="346"/>
      <c r="D11" s="346"/>
      <c r="E11" s="346"/>
      <c r="F11" s="346"/>
      <c r="G11" s="6">
        <v>5</v>
      </c>
      <c r="H11" s="56">
        <v>0</v>
      </c>
      <c r="I11" s="56">
        <v>0</v>
      </c>
      <c r="J11" s="56">
        <v>0</v>
      </c>
      <c r="K11" s="56">
        <v>0</v>
      </c>
      <c r="L11" s="56">
        <v>0</v>
      </c>
      <c r="M11" s="56">
        <v>0</v>
      </c>
      <c r="N11" s="56">
        <v>0</v>
      </c>
      <c r="O11" s="56">
        <v>0</v>
      </c>
      <c r="P11" s="56">
        <v>0</v>
      </c>
      <c r="Q11" s="56">
        <v>0</v>
      </c>
      <c r="R11" s="56">
        <v>0</v>
      </c>
      <c r="S11" s="54">
        <v>0</v>
      </c>
      <c r="T11" s="54">
        <v>0</v>
      </c>
      <c r="U11" s="56">
        <v>0</v>
      </c>
      <c r="V11" s="54">
        <v>22194311</v>
      </c>
      <c r="W11" s="55">
        <f t="shared" ref="W11:W29" si="3">H11+I11+J11+K11-L11+M11+N11+O11+P11+Q11+R11+U11+V11+S11+T11</f>
        <v>22194311</v>
      </c>
      <c r="X11" s="54">
        <v>0</v>
      </c>
      <c r="Y11" s="55">
        <f t="shared" ref="Y11:Y29" si="4">W11+X11</f>
        <v>22194311</v>
      </c>
    </row>
    <row r="12" spans="1:25">
      <c r="A12" s="346" t="s">
        <v>362</v>
      </c>
      <c r="B12" s="346"/>
      <c r="C12" s="346"/>
      <c r="D12" s="346"/>
      <c r="E12" s="346"/>
      <c r="F12" s="346"/>
      <c r="G12" s="6">
        <v>6</v>
      </c>
      <c r="H12" s="56">
        <v>0</v>
      </c>
      <c r="I12" s="56">
        <v>0</v>
      </c>
      <c r="J12" s="56">
        <v>0</v>
      </c>
      <c r="K12" s="56">
        <v>0</v>
      </c>
      <c r="L12" s="56">
        <v>0</v>
      </c>
      <c r="M12" s="56">
        <v>0</v>
      </c>
      <c r="N12" s="54">
        <v>0</v>
      </c>
      <c r="O12" s="56">
        <v>0</v>
      </c>
      <c r="P12" s="56">
        <v>0</v>
      </c>
      <c r="Q12" s="56">
        <v>0</v>
      </c>
      <c r="R12" s="56">
        <v>0</v>
      </c>
      <c r="S12" s="54">
        <v>0</v>
      </c>
      <c r="T12" s="54">
        <v>2864</v>
      </c>
      <c r="U12" s="56">
        <v>0</v>
      </c>
      <c r="V12" s="56">
        <v>0</v>
      </c>
      <c r="W12" s="55">
        <f t="shared" si="3"/>
        <v>2864</v>
      </c>
      <c r="X12" s="54">
        <v>0</v>
      </c>
      <c r="Y12" s="55">
        <f t="shared" si="4"/>
        <v>2864</v>
      </c>
    </row>
    <row r="13" spans="1:25" ht="26.25" customHeight="1">
      <c r="A13" s="346" t="s">
        <v>363</v>
      </c>
      <c r="B13" s="346"/>
      <c r="C13" s="346"/>
      <c r="D13" s="346"/>
      <c r="E13" s="346"/>
      <c r="F13" s="346"/>
      <c r="G13" s="6">
        <v>7</v>
      </c>
      <c r="H13" s="56">
        <v>0</v>
      </c>
      <c r="I13" s="56">
        <v>0</v>
      </c>
      <c r="J13" s="56">
        <v>0</v>
      </c>
      <c r="K13" s="56">
        <v>0</v>
      </c>
      <c r="L13" s="56">
        <v>0</v>
      </c>
      <c r="M13" s="56">
        <v>0</v>
      </c>
      <c r="N13" s="56">
        <v>0</v>
      </c>
      <c r="O13" s="54">
        <v>0</v>
      </c>
      <c r="P13" s="56">
        <v>0</v>
      </c>
      <c r="Q13" s="56">
        <v>0</v>
      </c>
      <c r="R13" s="56">
        <v>0</v>
      </c>
      <c r="S13" s="54">
        <v>0</v>
      </c>
      <c r="T13" s="54">
        <v>0</v>
      </c>
      <c r="U13" s="54">
        <v>0</v>
      </c>
      <c r="V13" s="54">
        <v>0</v>
      </c>
      <c r="W13" s="55">
        <f t="shared" si="3"/>
        <v>0</v>
      </c>
      <c r="X13" s="54">
        <v>0</v>
      </c>
      <c r="Y13" s="55">
        <f t="shared" si="4"/>
        <v>0</v>
      </c>
    </row>
    <row r="14" spans="1:25" ht="29.25" customHeight="1">
      <c r="A14" s="346" t="s">
        <v>475</v>
      </c>
      <c r="B14" s="346"/>
      <c r="C14" s="346"/>
      <c r="D14" s="346"/>
      <c r="E14" s="346"/>
      <c r="F14" s="346"/>
      <c r="G14" s="6">
        <v>8</v>
      </c>
      <c r="H14" s="56">
        <v>0</v>
      </c>
      <c r="I14" s="56">
        <v>0</v>
      </c>
      <c r="J14" s="56">
        <v>0</v>
      </c>
      <c r="K14" s="56">
        <v>0</v>
      </c>
      <c r="L14" s="56">
        <v>0</v>
      </c>
      <c r="M14" s="56">
        <v>0</v>
      </c>
      <c r="N14" s="56">
        <v>0</v>
      </c>
      <c r="O14" s="56">
        <v>0</v>
      </c>
      <c r="P14" s="54">
        <v>0</v>
      </c>
      <c r="Q14" s="56">
        <v>0</v>
      </c>
      <c r="R14" s="56">
        <v>0</v>
      </c>
      <c r="S14" s="54">
        <v>0</v>
      </c>
      <c r="T14" s="54">
        <v>0</v>
      </c>
      <c r="U14" s="54">
        <v>0</v>
      </c>
      <c r="V14" s="54">
        <v>0</v>
      </c>
      <c r="W14" s="55">
        <f t="shared" si="3"/>
        <v>0</v>
      </c>
      <c r="X14" s="54">
        <v>0</v>
      </c>
      <c r="Y14" s="55">
        <f t="shared" si="4"/>
        <v>0</v>
      </c>
    </row>
    <row r="15" spans="1:25">
      <c r="A15" s="346" t="s">
        <v>364</v>
      </c>
      <c r="B15" s="346"/>
      <c r="C15" s="346"/>
      <c r="D15" s="346"/>
      <c r="E15" s="346"/>
      <c r="F15" s="346"/>
      <c r="G15" s="6">
        <v>9</v>
      </c>
      <c r="H15" s="56">
        <v>0</v>
      </c>
      <c r="I15" s="56">
        <v>0</v>
      </c>
      <c r="J15" s="56">
        <v>0</v>
      </c>
      <c r="K15" s="56">
        <v>0</v>
      </c>
      <c r="L15" s="56">
        <v>0</v>
      </c>
      <c r="M15" s="56">
        <v>0</v>
      </c>
      <c r="N15" s="56">
        <v>0</v>
      </c>
      <c r="O15" s="56">
        <v>0</v>
      </c>
      <c r="P15" s="56">
        <v>0</v>
      </c>
      <c r="Q15" s="54">
        <v>0</v>
      </c>
      <c r="R15" s="56">
        <v>0</v>
      </c>
      <c r="S15" s="54">
        <v>0</v>
      </c>
      <c r="T15" s="54">
        <v>0</v>
      </c>
      <c r="U15" s="54">
        <v>0</v>
      </c>
      <c r="V15" s="54">
        <v>0</v>
      </c>
      <c r="W15" s="55">
        <f t="shared" si="3"/>
        <v>0</v>
      </c>
      <c r="X15" s="54">
        <v>0</v>
      </c>
      <c r="Y15" s="55">
        <f t="shared" si="4"/>
        <v>0</v>
      </c>
    </row>
    <row r="16" spans="1:25" ht="28.5" customHeight="1">
      <c r="A16" s="346" t="s">
        <v>365</v>
      </c>
      <c r="B16" s="346"/>
      <c r="C16" s="346"/>
      <c r="D16" s="346"/>
      <c r="E16" s="346"/>
      <c r="F16" s="346"/>
      <c r="G16" s="6">
        <v>10</v>
      </c>
      <c r="H16" s="56">
        <v>0</v>
      </c>
      <c r="I16" s="56">
        <v>0</v>
      </c>
      <c r="J16" s="56">
        <v>0</v>
      </c>
      <c r="K16" s="56">
        <v>0</v>
      </c>
      <c r="L16" s="56">
        <v>0</v>
      </c>
      <c r="M16" s="56">
        <v>0</v>
      </c>
      <c r="N16" s="56">
        <v>0</v>
      </c>
      <c r="O16" s="56">
        <v>0</v>
      </c>
      <c r="P16" s="56">
        <v>0</v>
      </c>
      <c r="Q16" s="56">
        <v>0</v>
      </c>
      <c r="R16" s="54">
        <v>0</v>
      </c>
      <c r="S16" s="54">
        <v>0</v>
      </c>
      <c r="T16" s="54">
        <v>0</v>
      </c>
      <c r="U16" s="54">
        <v>0</v>
      </c>
      <c r="V16" s="54">
        <v>0</v>
      </c>
      <c r="W16" s="55">
        <f t="shared" si="3"/>
        <v>0</v>
      </c>
      <c r="X16" s="54">
        <v>0</v>
      </c>
      <c r="Y16" s="55">
        <f t="shared" si="4"/>
        <v>0</v>
      </c>
    </row>
    <row r="17" spans="1:25" ht="23.25" customHeight="1">
      <c r="A17" s="346" t="s">
        <v>366</v>
      </c>
      <c r="B17" s="346"/>
      <c r="C17" s="346"/>
      <c r="D17" s="346"/>
      <c r="E17" s="346"/>
      <c r="F17" s="346"/>
      <c r="G17" s="6">
        <v>11</v>
      </c>
      <c r="H17" s="56">
        <v>0</v>
      </c>
      <c r="I17" s="56">
        <v>0</v>
      </c>
      <c r="J17" s="56">
        <v>0</v>
      </c>
      <c r="K17" s="56">
        <v>0</v>
      </c>
      <c r="L17" s="56">
        <v>0</v>
      </c>
      <c r="M17" s="56">
        <v>0</v>
      </c>
      <c r="N17" s="54">
        <v>0</v>
      </c>
      <c r="O17" s="54">
        <v>0</v>
      </c>
      <c r="P17" s="54">
        <v>0</v>
      </c>
      <c r="Q17" s="54">
        <v>0</v>
      </c>
      <c r="R17" s="54">
        <v>0</v>
      </c>
      <c r="S17" s="54">
        <v>0</v>
      </c>
      <c r="T17" s="54">
        <v>0</v>
      </c>
      <c r="U17" s="54">
        <v>0</v>
      </c>
      <c r="V17" s="54">
        <v>0</v>
      </c>
      <c r="W17" s="55">
        <f t="shared" si="3"/>
        <v>0</v>
      </c>
      <c r="X17" s="54">
        <v>0</v>
      </c>
      <c r="Y17" s="55">
        <f t="shared" si="4"/>
        <v>0</v>
      </c>
    </row>
    <row r="18" spans="1:25">
      <c r="A18" s="346" t="s">
        <v>367</v>
      </c>
      <c r="B18" s="346"/>
      <c r="C18" s="346"/>
      <c r="D18" s="346"/>
      <c r="E18" s="346"/>
      <c r="F18" s="346"/>
      <c r="G18" s="6">
        <v>12</v>
      </c>
      <c r="H18" s="56">
        <v>0</v>
      </c>
      <c r="I18" s="56">
        <v>0</v>
      </c>
      <c r="J18" s="56">
        <v>0</v>
      </c>
      <c r="K18" s="56">
        <v>0</v>
      </c>
      <c r="L18" s="56">
        <v>0</v>
      </c>
      <c r="M18" s="56">
        <v>0</v>
      </c>
      <c r="N18" s="54">
        <v>0</v>
      </c>
      <c r="O18" s="54">
        <v>0</v>
      </c>
      <c r="P18" s="54">
        <v>0</v>
      </c>
      <c r="Q18" s="54">
        <v>0</v>
      </c>
      <c r="R18" s="54">
        <v>0</v>
      </c>
      <c r="S18" s="54">
        <v>0</v>
      </c>
      <c r="T18" s="54">
        <v>0</v>
      </c>
      <c r="U18" s="54">
        <v>0</v>
      </c>
      <c r="V18" s="54">
        <v>0</v>
      </c>
      <c r="W18" s="55">
        <f t="shared" si="3"/>
        <v>0</v>
      </c>
      <c r="X18" s="54">
        <v>0</v>
      </c>
      <c r="Y18" s="55">
        <f t="shared" si="4"/>
        <v>0</v>
      </c>
    </row>
    <row r="19" spans="1:25">
      <c r="A19" s="346" t="s">
        <v>368</v>
      </c>
      <c r="B19" s="346"/>
      <c r="C19" s="346"/>
      <c r="D19" s="346"/>
      <c r="E19" s="346"/>
      <c r="F19" s="346"/>
      <c r="G19" s="6">
        <v>13</v>
      </c>
      <c r="H19" s="54">
        <v>0</v>
      </c>
      <c r="I19" s="54">
        <v>0</v>
      </c>
      <c r="J19" s="54">
        <v>0</v>
      </c>
      <c r="K19" s="54">
        <v>0</v>
      </c>
      <c r="L19" s="54">
        <v>0</v>
      </c>
      <c r="M19" s="54">
        <v>0</v>
      </c>
      <c r="N19" s="54">
        <v>0</v>
      </c>
      <c r="O19" s="54">
        <v>0</v>
      </c>
      <c r="P19" s="54">
        <v>0</v>
      </c>
      <c r="Q19" s="54">
        <v>0</v>
      </c>
      <c r="R19" s="54">
        <v>0</v>
      </c>
      <c r="S19" s="54">
        <v>0</v>
      </c>
      <c r="T19" s="54">
        <v>0</v>
      </c>
      <c r="U19" s="54">
        <v>0</v>
      </c>
      <c r="V19" s="54">
        <v>0</v>
      </c>
      <c r="W19" s="55">
        <f t="shared" si="3"/>
        <v>0</v>
      </c>
      <c r="X19" s="54">
        <v>0</v>
      </c>
      <c r="Y19" s="55">
        <f t="shared" si="4"/>
        <v>0</v>
      </c>
    </row>
    <row r="20" spans="1:25">
      <c r="A20" s="346" t="s">
        <v>369</v>
      </c>
      <c r="B20" s="346"/>
      <c r="C20" s="346"/>
      <c r="D20" s="346"/>
      <c r="E20" s="346"/>
      <c r="F20" s="346"/>
      <c r="G20" s="6">
        <v>14</v>
      </c>
      <c r="H20" s="56">
        <v>0</v>
      </c>
      <c r="I20" s="56">
        <v>0</v>
      </c>
      <c r="J20" s="56">
        <v>0</v>
      </c>
      <c r="K20" s="56">
        <v>0</v>
      </c>
      <c r="L20" s="56">
        <v>0</v>
      </c>
      <c r="M20" s="56">
        <v>0</v>
      </c>
      <c r="N20" s="54">
        <v>0</v>
      </c>
      <c r="O20" s="54">
        <v>0</v>
      </c>
      <c r="P20" s="54">
        <v>0</v>
      </c>
      <c r="Q20" s="54">
        <v>0</v>
      </c>
      <c r="R20" s="54">
        <v>0</v>
      </c>
      <c r="S20" s="54">
        <v>0</v>
      </c>
      <c r="T20" s="54">
        <v>0</v>
      </c>
      <c r="U20" s="54">
        <v>0</v>
      </c>
      <c r="V20" s="54">
        <v>0</v>
      </c>
      <c r="W20" s="55">
        <f t="shared" si="3"/>
        <v>0</v>
      </c>
      <c r="X20" s="54">
        <v>0</v>
      </c>
      <c r="Y20" s="55">
        <f t="shared" si="4"/>
        <v>0</v>
      </c>
    </row>
    <row r="21" spans="1:25" ht="30.75" customHeight="1">
      <c r="A21" s="346" t="s">
        <v>476</v>
      </c>
      <c r="B21" s="346"/>
      <c r="C21" s="346"/>
      <c r="D21" s="346"/>
      <c r="E21" s="346"/>
      <c r="F21" s="346"/>
      <c r="G21" s="6">
        <v>15</v>
      </c>
      <c r="H21" s="54">
        <v>0</v>
      </c>
      <c r="I21" s="54">
        <v>0</v>
      </c>
      <c r="J21" s="54">
        <v>0</v>
      </c>
      <c r="K21" s="54">
        <v>0</v>
      </c>
      <c r="L21" s="54">
        <v>0</v>
      </c>
      <c r="M21" s="54">
        <v>0</v>
      </c>
      <c r="N21" s="54">
        <v>0</v>
      </c>
      <c r="O21" s="54">
        <v>0</v>
      </c>
      <c r="P21" s="54">
        <v>0</v>
      </c>
      <c r="Q21" s="54">
        <v>0</v>
      </c>
      <c r="R21" s="54">
        <v>0</v>
      </c>
      <c r="S21" s="54">
        <v>0</v>
      </c>
      <c r="T21" s="54">
        <v>0</v>
      </c>
      <c r="U21" s="54">
        <v>0</v>
      </c>
      <c r="V21" s="54">
        <v>0</v>
      </c>
      <c r="W21" s="55">
        <f t="shared" si="3"/>
        <v>0</v>
      </c>
      <c r="X21" s="54">
        <v>0</v>
      </c>
      <c r="Y21" s="55">
        <f t="shared" si="4"/>
        <v>0</v>
      </c>
    </row>
    <row r="22" spans="1:25" ht="28.5" customHeight="1">
      <c r="A22" s="346" t="s">
        <v>477</v>
      </c>
      <c r="B22" s="346"/>
      <c r="C22" s="346"/>
      <c r="D22" s="346"/>
      <c r="E22" s="346"/>
      <c r="F22" s="346"/>
      <c r="G22" s="6">
        <v>16</v>
      </c>
      <c r="H22" s="54">
        <v>0</v>
      </c>
      <c r="I22" s="54">
        <v>0</v>
      </c>
      <c r="J22" s="54">
        <v>0</v>
      </c>
      <c r="K22" s="54">
        <v>0</v>
      </c>
      <c r="L22" s="54">
        <v>0</v>
      </c>
      <c r="M22" s="54">
        <v>0</v>
      </c>
      <c r="N22" s="54">
        <v>0</v>
      </c>
      <c r="O22" s="54">
        <v>0</v>
      </c>
      <c r="P22" s="54">
        <v>0</v>
      </c>
      <c r="Q22" s="54">
        <v>0</v>
      </c>
      <c r="R22" s="54">
        <v>0</v>
      </c>
      <c r="S22" s="54">
        <v>0</v>
      </c>
      <c r="T22" s="54">
        <v>0</v>
      </c>
      <c r="U22" s="54">
        <v>0</v>
      </c>
      <c r="V22" s="54">
        <v>0</v>
      </c>
      <c r="W22" s="55">
        <f t="shared" si="3"/>
        <v>0</v>
      </c>
      <c r="X22" s="54">
        <v>0</v>
      </c>
      <c r="Y22" s="55">
        <f t="shared" si="4"/>
        <v>0</v>
      </c>
    </row>
    <row r="23" spans="1:25" ht="26.25" customHeight="1">
      <c r="A23" s="346" t="s">
        <v>478</v>
      </c>
      <c r="B23" s="346"/>
      <c r="C23" s="346"/>
      <c r="D23" s="346"/>
      <c r="E23" s="346"/>
      <c r="F23" s="346"/>
      <c r="G23" s="6">
        <v>17</v>
      </c>
      <c r="H23" s="54">
        <v>0</v>
      </c>
      <c r="I23" s="54">
        <v>0</v>
      </c>
      <c r="J23" s="54">
        <v>0</v>
      </c>
      <c r="K23" s="54">
        <v>0</v>
      </c>
      <c r="L23" s="54">
        <v>0</v>
      </c>
      <c r="M23" s="54">
        <v>0</v>
      </c>
      <c r="N23" s="54">
        <v>0</v>
      </c>
      <c r="O23" s="54">
        <v>0</v>
      </c>
      <c r="P23" s="54">
        <v>0</v>
      </c>
      <c r="Q23" s="54">
        <v>0</v>
      </c>
      <c r="R23" s="54">
        <v>0</v>
      </c>
      <c r="S23" s="54">
        <v>0</v>
      </c>
      <c r="T23" s="54">
        <v>0</v>
      </c>
      <c r="U23" s="54">
        <v>0</v>
      </c>
      <c r="V23" s="54">
        <v>0</v>
      </c>
      <c r="W23" s="55">
        <f t="shared" si="3"/>
        <v>0</v>
      </c>
      <c r="X23" s="54">
        <v>0</v>
      </c>
      <c r="Y23" s="55">
        <f t="shared" si="4"/>
        <v>0</v>
      </c>
    </row>
    <row r="24" spans="1:25">
      <c r="A24" s="346" t="s">
        <v>370</v>
      </c>
      <c r="B24" s="346"/>
      <c r="C24" s="346"/>
      <c r="D24" s="346"/>
      <c r="E24" s="346"/>
      <c r="F24" s="346"/>
      <c r="G24" s="6">
        <v>18</v>
      </c>
      <c r="H24" s="54">
        <v>0</v>
      </c>
      <c r="I24" s="54">
        <v>0</v>
      </c>
      <c r="J24" s="54">
        <v>0</v>
      </c>
      <c r="K24" s="54">
        <v>0</v>
      </c>
      <c r="L24" s="54">
        <v>183760</v>
      </c>
      <c r="M24" s="54">
        <v>0</v>
      </c>
      <c r="N24" s="54">
        <v>0</v>
      </c>
      <c r="O24" s="54">
        <v>0</v>
      </c>
      <c r="P24" s="54">
        <v>0</v>
      </c>
      <c r="Q24" s="54">
        <v>0</v>
      </c>
      <c r="R24" s="54">
        <v>0</v>
      </c>
      <c r="S24" s="54">
        <v>0</v>
      </c>
      <c r="T24" s="54">
        <v>0</v>
      </c>
      <c r="U24" s="54">
        <v>0</v>
      </c>
      <c r="V24" s="54">
        <v>0</v>
      </c>
      <c r="W24" s="55">
        <f t="shared" si="3"/>
        <v>-183760</v>
      </c>
      <c r="X24" s="54">
        <v>0</v>
      </c>
      <c r="Y24" s="55">
        <f t="shared" si="4"/>
        <v>-183760</v>
      </c>
    </row>
    <row r="25" spans="1:25">
      <c r="A25" s="346" t="s">
        <v>479</v>
      </c>
      <c r="B25" s="346"/>
      <c r="C25" s="346"/>
      <c r="D25" s="346"/>
      <c r="E25" s="346"/>
      <c r="F25" s="346"/>
      <c r="G25" s="6">
        <v>19</v>
      </c>
      <c r="H25" s="54">
        <v>0</v>
      </c>
      <c r="I25" s="54">
        <v>0</v>
      </c>
      <c r="J25" s="54">
        <v>0</v>
      </c>
      <c r="K25" s="54">
        <v>0</v>
      </c>
      <c r="L25" s="54">
        <v>0</v>
      </c>
      <c r="M25" s="54">
        <v>0</v>
      </c>
      <c r="N25" s="54">
        <v>0</v>
      </c>
      <c r="O25" s="54">
        <v>0</v>
      </c>
      <c r="P25" s="54">
        <v>0</v>
      </c>
      <c r="Q25" s="54">
        <v>0</v>
      </c>
      <c r="R25" s="54">
        <v>0</v>
      </c>
      <c r="S25" s="54">
        <v>0</v>
      </c>
      <c r="T25" s="54">
        <v>0</v>
      </c>
      <c r="U25" s="54">
        <v>0</v>
      </c>
      <c r="V25" s="54">
        <v>0</v>
      </c>
      <c r="W25" s="55">
        <f t="shared" si="3"/>
        <v>0</v>
      </c>
      <c r="X25" s="54">
        <v>0</v>
      </c>
      <c r="Y25" s="55">
        <f t="shared" si="4"/>
        <v>0</v>
      </c>
    </row>
    <row r="26" spans="1:25">
      <c r="A26" s="346" t="s">
        <v>480</v>
      </c>
      <c r="B26" s="346"/>
      <c r="C26" s="346"/>
      <c r="D26" s="346"/>
      <c r="E26" s="346"/>
      <c r="F26" s="346"/>
      <c r="G26" s="6">
        <v>20</v>
      </c>
      <c r="H26" s="54">
        <v>0</v>
      </c>
      <c r="I26" s="54">
        <v>0</v>
      </c>
      <c r="J26" s="54">
        <v>0</v>
      </c>
      <c r="K26" s="54">
        <v>0</v>
      </c>
      <c r="L26" s="54">
        <v>0</v>
      </c>
      <c r="M26" s="54">
        <v>0</v>
      </c>
      <c r="N26" s="54">
        <v>0</v>
      </c>
      <c r="O26" s="54">
        <v>0</v>
      </c>
      <c r="P26" s="54">
        <v>0</v>
      </c>
      <c r="Q26" s="54">
        <v>0</v>
      </c>
      <c r="R26" s="54">
        <v>0</v>
      </c>
      <c r="S26" s="54">
        <v>0</v>
      </c>
      <c r="T26" s="54">
        <v>0</v>
      </c>
      <c r="U26" s="54">
        <v>-7927194</v>
      </c>
      <c r="V26" s="54">
        <v>0</v>
      </c>
      <c r="W26" s="55">
        <f t="shared" si="3"/>
        <v>-7927194</v>
      </c>
      <c r="X26" s="54">
        <v>0</v>
      </c>
      <c r="Y26" s="55">
        <f t="shared" si="4"/>
        <v>-7927194</v>
      </c>
    </row>
    <row r="27" spans="1:25">
      <c r="A27" s="346" t="s">
        <v>481</v>
      </c>
      <c r="B27" s="346"/>
      <c r="C27" s="346"/>
      <c r="D27" s="346"/>
      <c r="E27" s="346"/>
      <c r="F27" s="346"/>
      <c r="G27" s="6">
        <v>21</v>
      </c>
      <c r="H27" s="54">
        <v>-3</v>
      </c>
      <c r="I27" s="54">
        <v>0</v>
      </c>
      <c r="J27" s="54">
        <v>3</v>
      </c>
      <c r="K27" s="54">
        <v>-1196128</v>
      </c>
      <c r="L27" s="54">
        <v>-1196128</v>
      </c>
      <c r="M27" s="54">
        <v>0</v>
      </c>
      <c r="N27" s="54">
        <v>0</v>
      </c>
      <c r="O27" s="54">
        <v>0</v>
      </c>
      <c r="P27" s="54">
        <v>0</v>
      </c>
      <c r="Q27" s="54">
        <v>0</v>
      </c>
      <c r="R27" s="54">
        <v>0</v>
      </c>
      <c r="S27" s="54">
        <v>0</v>
      </c>
      <c r="T27" s="54">
        <v>0</v>
      </c>
      <c r="U27" s="54">
        <v>564649</v>
      </c>
      <c r="V27" s="54">
        <v>0</v>
      </c>
      <c r="W27" s="55">
        <f t="shared" si="3"/>
        <v>564649</v>
      </c>
      <c r="X27" s="54">
        <v>0</v>
      </c>
      <c r="Y27" s="55">
        <f t="shared" si="4"/>
        <v>564649</v>
      </c>
    </row>
    <row r="28" spans="1:25">
      <c r="A28" s="346" t="s">
        <v>482</v>
      </c>
      <c r="B28" s="346"/>
      <c r="C28" s="346"/>
      <c r="D28" s="346"/>
      <c r="E28" s="346"/>
      <c r="F28" s="346"/>
      <c r="G28" s="6">
        <v>22</v>
      </c>
      <c r="H28" s="54">
        <v>0</v>
      </c>
      <c r="I28" s="54">
        <v>0</v>
      </c>
      <c r="J28" s="54">
        <v>346740</v>
      </c>
      <c r="K28" s="54">
        <v>0</v>
      </c>
      <c r="L28" s="54">
        <v>0</v>
      </c>
      <c r="M28" s="54">
        <v>0</v>
      </c>
      <c r="N28" s="54">
        <v>0</v>
      </c>
      <c r="O28" s="54">
        <v>0</v>
      </c>
      <c r="P28" s="54">
        <v>0</v>
      </c>
      <c r="Q28" s="54">
        <v>0</v>
      </c>
      <c r="R28" s="54">
        <v>0</v>
      </c>
      <c r="S28" s="54">
        <v>0</v>
      </c>
      <c r="T28" s="54">
        <v>0</v>
      </c>
      <c r="U28" s="54">
        <v>-346740</v>
      </c>
      <c r="V28" s="54">
        <v>0</v>
      </c>
      <c r="W28" s="55">
        <f t="shared" si="3"/>
        <v>0</v>
      </c>
      <c r="X28" s="54">
        <v>0</v>
      </c>
      <c r="Y28" s="55">
        <f t="shared" si="4"/>
        <v>0</v>
      </c>
    </row>
    <row r="29" spans="1:25">
      <c r="A29" s="346" t="s">
        <v>483</v>
      </c>
      <c r="B29" s="346"/>
      <c r="C29" s="346"/>
      <c r="D29" s="346"/>
      <c r="E29" s="346"/>
      <c r="F29" s="346"/>
      <c r="G29" s="6">
        <v>23</v>
      </c>
      <c r="H29" s="54">
        <v>0</v>
      </c>
      <c r="I29" s="54">
        <v>0</v>
      </c>
      <c r="J29" s="54">
        <v>0</v>
      </c>
      <c r="K29" s="54">
        <v>0</v>
      </c>
      <c r="L29" s="54">
        <v>0</v>
      </c>
      <c r="M29" s="54">
        <v>0</v>
      </c>
      <c r="N29" s="54">
        <v>0</v>
      </c>
      <c r="O29" s="54">
        <v>0</v>
      </c>
      <c r="P29" s="54">
        <v>0</v>
      </c>
      <c r="Q29" s="54">
        <v>0</v>
      </c>
      <c r="R29" s="54">
        <v>0</v>
      </c>
      <c r="S29" s="54">
        <v>0</v>
      </c>
      <c r="T29" s="54">
        <v>0</v>
      </c>
      <c r="U29" s="54">
        <v>0</v>
      </c>
      <c r="V29" s="54">
        <v>0</v>
      </c>
      <c r="W29" s="55">
        <f t="shared" si="3"/>
        <v>0</v>
      </c>
      <c r="X29" s="54">
        <v>0</v>
      </c>
      <c r="Y29" s="55">
        <f t="shared" si="4"/>
        <v>0</v>
      </c>
    </row>
    <row r="30" spans="1:25" ht="21.75" customHeight="1">
      <c r="A30" s="347" t="s">
        <v>484</v>
      </c>
      <c r="B30" s="347"/>
      <c r="C30" s="347"/>
      <c r="D30" s="347"/>
      <c r="E30" s="347"/>
      <c r="F30" s="347"/>
      <c r="G30" s="8">
        <v>24</v>
      </c>
      <c r="H30" s="57">
        <f>SUM(H10:H29)</f>
        <v>17674030</v>
      </c>
      <c r="I30" s="57">
        <f t="shared" ref="I30:Y30" si="5">SUM(I10:I29)</f>
        <v>0</v>
      </c>
      <c r="J30" s="57">
        <f t="shared" si="5"/>
        <v>1230445</v>
      </c>
      <c r="K30" s="57">
        <f t="shared" si="5"/>
        <v>4156663</v>
      </c>
      <c r="L30" s="57">
        <f t="shared" si="5"/>
        <v>1255883</v>
      </c>
      <c r="M30" s="57">
        <f t="shared" si="5"/>
        <v>0</v>
      </c>
      <c r="N30" s="57">
        <f t="shared" si="5"/>
        <v>0</v>
      </c>
      <c r="O30" s="57">
        <f t="shared" si="5"/>
        <v>0</v>
      </c>
      <c r="P30" s="57">
        <f t="shared" si="5"/>
        <v>0</v>
      </c>
      <c r="Q30" s="57">
        <f t="shared" si="5"/>
        <v>0</v>
      </c>
      <c r="R30" s="57">
        <f t="shared" si="5"/>
        <v>0</v>
      </c>
      <c r="S30" s="57">
        <f t="shared" si="5"/>
        <v>0</v>
      </c>
      <c r="T30" s="57">
        <f t="shared" si="5"/>
        <v>0</v>
      </c>
      <c r="U30" s="57">
        <f t="shared" si="5"/>
        <v>28465251</v>
      </c>
      <c r="V30" s="57">
        <f t="shared" si="5"/>
        <v>22194311</v>
      </c>
      <c r="W30" s="57">
        <f t="shared" si="5"/>
        <v>72464817</v>
      </c>
      <c r="X30" s="57">
        <f t="shared" si="5"/>
        <v>0</v>
      </c>
      <c r="Y30" s="57">
        <f t="shared" si="5"/>
        <v>72464817</v>
      </c>
    </row>
    <row r="31" spans="1:25">
      <c r="A31" s="348" t="s">
        <v>371</v>
      </c>
      <c r="B31" s="349"/>
      <c r="C31" s="349"/>
      <c r="D31" s="349"/>
      <c r="E31" s="349"/>
      <c r="F31" s="349"/>
      <c r="G31" s="349"/>
      <c r="H31" s="349"/>
      <c r="I31" s="349"/>
      <c r="J31" s="349"/>
      <c r="K31" s="349"/>
      <c r="L31" s="349"/>
      <c r="M31" s="349"/>
      <c r="N31" s="349"/>
      <c r="O31" s="349"/>
      <c r="P31" s="349"/>
      <c r="Q31" s="349"/>
      <c r="R31" s="349"/>
      <c r="S31" s="349"/>
      <c r="T31" s="349"/>
      <c r="U31" s="349"/>
      <c r="V31" s="349"/>
      <c r="W31" s="349"/>
      <c r="X31" s="349"/>
      <c r="Y31" s="349"/>
    </row>
    <row r="32" spans="1:25" ht="36.75" customHeight="1">
      <c r="A32" s="342" t="s">
        <v>372</v>
      </c>
      <c r="B32" s="343"/>
      <c r="C32" s="343"/>
      <c r="D32" s="343"/>
      <c r="E32" s="343"/>
      <c r="F32" s="343"/>
      <c r="G32" s="7">
        <v>25</v>
      </c>
      <c r="H32" s="55">
        <f>SUM(H12:H20)</f>
        <v>0</v>
      </c>
      <c r="I32" s="55">
        <f t="shared" ref="I32:Y32" si="6">SUM(I12:I20)</f>
        <v>0</v>
      </c>
      <c r="J32" s="55">
        <f t="shared" si="6"/>
        <v>0</v>
      </c>
      <c r="K32" s="55">
        <f t="shared" si="6"/>
        <v>0</v>
      </c>
      <c r="L32" s="55">
        <f t="shared" si="6"/>
        <v>0</v>
      </c>
      <c r="M32" s="55">
        <f t="shared" si="6"/>
        <v>0</v>
      </c>
      <c r="N32" s="55">
        <f t="shared" si="6"/>
        <v>0</v>
      </c>
      <c r="O32" s="55">
        <f t="shared" si="6"/>
        <v>0</v>
      </c>
      <c r="P32" s="55">
        <f t="shared" si="6"/>
        <v>0</v>
      </c>
      <c r="Q32" s="55">
        <f t="shared" si="6"/>
        <v>0</v>
      </c>
      <c r="R32" s="55">
        <f t="shared" si="6"/>
        <v>0</v>
      </c>
      <c r="S32" s="55">
        <f t="shared" si="6"/>
        <v>0</v>
      </c>
      <c r="T32" s="55">
        <f t="shared" si="6"/>
        <v>2864</v>
      </c>
      <c r="U32" s="55">
        <f t="shared" si="6"/>
        <v>0</v>
      </c>
      <c r="V32" s="55">
        <f t="shared" si="6"/>
        <v>0</v>
      </c>
      <c r="W32" s="55">
        <f t="shared" si="6"/>
        <v>2864</v>
      </c>
      <c r="X32" s="55">
        <f t="shared" si="6"/>
        <v>0</v>
      </c>
      <c r="Y32" s="55">
        <f t="shared" si="6"/>
        <v>2864</v>
      </c>
    </row>
    <row r="33" spans="1:25" ht="31.5" customHeight="1">
      <c r="A33" s="342" t="s">
        <v>485</v>
      </c>
      <c r="B33" s="343"/>
      <c r="C33" s="343"/>
      <c r="D33" s="343"/>
      <c r="E33" s="343"/>
      <c r="F33" s="343"/>
      <c r="G33" s="7">
        <v>26</v>
      </c>
      <c r="H33" s="55">
        <f>H11+H32</f>
        <v>0</v>
      </c>
      <c r="I33" s="55">
        <f t="shared" ref="I33:Y33" si="7">I11+I32</f>
        <v>0</v>
      </c>
      <c r="J33" s="55">
        <f t="shared" si="7"/>
        <v>0</v>
      </c>
      <c r="K33" s="55">
        <f t="shared" si="7"/>
        <v>0</v>
      </c>
      <c r="L33" s="55">
        <f t="shared" si="7"/>
        <v>0</v>
      </c>
      <c r="M33" s="55">
        <f t="shared" si="7"/>
        <v>0</v>
      </c>
      <c r="N33" s="55">
        <f t="shared" si="7"/>
        <v>0</v>
      </c>
      <c r="O33" s="55">
        <f t="shared" si="7"/>
        <v>0</v>
      </c>
      <c r="P33" s="55">
        <f t="shared" si="7"/>
        <v>0</v>
      </c>
      <c r="Q33" s="55">
        <f t="shared" si="7"/>
        <v>0</v>
      </c>
      <c r="R33" s="55">
        <f t="shared" si="7"/>
        <v>0</v>
      </c>
      <c r="S33" s="55">
        <f t="shared" si="7"/>
        <v>0</v>
      </c>
      <c r="T33" s="55">
        <f t="shared" si="7"/>
        <v>2864</v>
      </c>
      <c r="U33" s="55">
        <f t="shared" si="7"/>
        <v>0</v>
      </c>
      <c r="V33" s="55">
        <f t="shared" si="7"/>
        <v>22194311</v>
      </c>
      <c r="W33" s="55">
        <f t="shared" si="7"/>
        <v>22197175</v>
      </c>
      <c r="X33" s="55">
        <f t="shared" si="7"/>
        <v>0</v>
      </c>
      <c r="Y33" s="55">
        <f t="shared" si="7"/>
        <v>22197175</v>
      </c>
    </row>
    <row r="34" spans="1:25" ht="30.75" customHeight="1">
      <c r="A34" s="344" t="s">
        <v>486</v>
      </c>
      <c r="B34" s="345"/>
      <c r="C34" s="345"/>
      <c r="D34" s="345"/>
      <c r="E34" s="345"/>
      <c r="F34" s="345"/>
      <c r="G34" s="8">
        <v>27</v>
      </c>
      <c r="H34" s="57">
        <f>SUM(H21:H29)</f>
        <v>-3</v>
      </c>
      <c r="I34" s="57">
        <f t="shared" ref="I34:Y34" si="8">SUM(I21:I29)</f>
        <v>0</v>
      </c>
      <c r="J34" s="57">
        <f t="shared" si="8"/>
        <v>346743</v>
      </c>
      <c r="K34" s="57">
        <f t="shared" si="8"/>
        <v>-1196128</v>
      </c>
      <c r="L34" s="57">
        <f t="shared" si="8"/>
        <v>-1012368</v>
      </c>
      <c r="M34" s="57">
        <f t="shared" si="8"/>
        <v>0</v>
      </c>
      <c r="N34" s="57">
        <f t="shared" si="8"/>
        <v>0</v>
      </c>
      <c r="O34" s="57">
        <f t="shared" si="8"/>
        <v>0</v>
      </c>
      <c r="P34" s="57">
        <f t="shared" si="8"/>
        <v>0</v>
      </c>
      <c r="Q34" s="57">
        <f t="shared" si="8"/>
        <v>0</v>
      </c>
      <c r="R34" s="57">
        <f t="shared" si="8"/>
        <v>0</v>
      </c>
      <c r="S34" s="57">
        <f t="shared" si="8"/>
        <v>0</v>
      </c>
      <c r="T34" s="57">
        <f t="shared" si="8"/>
        <v>0</v>
      </c>
      <c r="U34" s="57">
        <f t="shared" si="8"/>
        <v>-7709285</v>
      </c>
      <c r="V34" s="57">
        <f t="shared" si="8"/>
        <v>0</v>
      </c>
      <c r="W34" s="57">
        <f t="shared" si="8"/>
        <v>-7546305</v>
      </c>
      <c r="X34" s="57">
        <f t="shared" si="8"/>
        <v>0</v>
      </c>
      <c r="Y34" s="57">
        <f t="shared" si="8"/>
        <v>-7546305</v>
      </c>
    </row>
    <row r="35" spans="1:25">
      <c r="A35" s="348" t="s">
        <v>373</v>
      </c>
      <c r="B35" s="350"/>
      <c r="C35" s="350"/>
      <c r="D35" s="350"/>
      <c r="E35" s="350"/>
      <c r="F35" s="350"/>
      <c r="G35" s="350"/>
      <c r="H35" s="350"/>
      <c r="I35" s="350"/>
      <c r="J35" s="350"/>
      <c r="K35" s="350"/>
      <c r="L35" s="350"/>
      <c r="M35" s="350"/>
      <c r="N35" s="350"/>
      <c r="O35" s="350"/>
      <c r="P35" s="350"/>
      <c r="Q35" s="350"/>
      <c r="R35" s="350"/>
      <c r="S35" s="350"/>
      <c r="T35" s="350"/>
      <c r="U35" s="350"/>
      <c r="V35" s="350"/>
      <c r="W35" s="350"/>
      <c r="X35" s="350"/>
      <c r="Y35" s="350"/>
    </row>
    <row r="36" spans="1:25">
      <c r="A36" s="351" t="s">
        <v>374</v>
      </c>
      <c r="B36" s="351"/>
      <c r="C36" s="351"/>
      <c r="D36" s="351"/>
      <c r="E36" s="351"/>
      <c r="F36" s="351"/>
      <c r="G36" s="6">
        <v>28</v>
      </c>
      <c r="H36" s="54">
        <v>17674030</v>
      </c>
      <c r="I36" s="54">
        <v>0</v>
      </c>
      <c r="J36" s="54">
        <v>1230445</v>
      </c>
      <c r="K36" s="54">
        <v>4156663</v>
      </c>
      <c r="L36" s="54">
        <v>1255883</v>
      </c>
      <c r="M36" s="54">
        <v>0</v>
      </c>
      <c r="N36" s="54">
        <v>0</v>
      </c>
      <c r="O36" s="54">
        <v>0</v>
      </c>
      <c r="P36" s="54">
        <v>0</v>
      </c>
      <c r="Q36" s="54">
        <v>0</v>
      </c>
      <c r="R36" s="54">
        <v>0</v>
      </c>
      <c r="S36" s="54">
        <v>0</v>
      </c>
      <c r="T36" s="54">
        <v>0</v>
      </c>
      <c r="U36" s="54">
        <v>50659562</v>
      </c>
      <c r="V36" s="54">
        <v>0</v>
      </c>
      <c r="W36" s="55">
        <f>H36+I36+J36+K36-L36+M36+N36+O36+P36+Q36+R36+U36+V36+S36+T36</f>
        <v>72464817</v>
      </c>
      <c r="X36" s="54">
        <v>0</v>
      </c>
      <c r="Y36" s="55">
        <f t="shared" ref="Y36:Y38" si="9">W36+X36</f>
        <v>72464817</v>
      </c>
    </row>
    <row r="37" spans="1:25">
      <c r="A37" s="346" t="s">
        <v>375</v>
      </c>
      <c r="B37" s="346"/>
      <c r="C37" s="346"/>
      <c r="D37" s="346"/>
      <c r="E37" s="346"/>
      <c r="F37" s="346"/>
      <c r="G37" s="6">
        <v>29</v>
      </c>
      <c r="H37" s="54">
        <v>0</v>
      </c>
      <c r="I37" s="54">
        <v>0</v>
      </c>
      <c r="J37" s="54">
        <v>0</v>
      </c>
      <c r="K37" s="54">
        <v>0</v>
      </c>
      <c r="L37" s="54">
        <v>0</v>
      </c>
      <c r="M37" s="54">
        <v>0</v>
      </c>
      <c r="N37" s="54">
        <v>0</v>
      </c>
      <c r="O37" s="54">
        <v>0</v>
      </c>
      <c r="P37" s="54">
        <v>0</v>
      </c>
      <c r="Q37" s="54">
        <v>0</v>
      </c>
      <c r="R37" s="54">
        <v>0</v>
      </c>
      <c r="S37" s="54">
        <v>0</v>
      </c>
      <c r="T37" s="54">
        <v>0</v>
      </c>
      <c r="U37" s="54">
        <v>0</v>
      </c>
      <c r="V37" s="54">
        <v>0</v>
      </c>
      <c r="W37" s="55">
        <f t="shared" ref="W37:W38" si="10">H37+I37+J37+K37-L37+M37+N37+O37+P37+Q37+R37+U37+V37+S37+T37</f>
        <v>0</v>
      </c>
      <c r="X37" s="54">
        <v>0</v>
      </c>
      <c r="Y37" s="55">
        <f t="shared" si="9"/>
        <v>0</v>
      </c>
    </row>
    <row r="38" spans="1:25">
      <c r="A38" s="346" t="s">
        <v>376</v>
      </c>
      <c r="B38" s="346"/>
      <c r="C38" s="346"/>
      <c r="D38" s="346"/>
      <c r="E38" s="346"/>
      <c r="F38" s="346"/>
      <c r="G38" s="6">
        <v>30</v>
      </c>
      <c r="H38" s="54">
        <v>0</v>
      </c>
      <c r="I38" s="54">
        <v>0</v>
      </c>
      <c r="J38" s="54">
        <v>0</v>
      </c>
      <c r="K38" s="54">
        <v>0</v>
      </c>
      <c r="L38" s="54">
        <v>0</v>
      </c>
      <c r="M38" s="54">
        <v>0</v>
      </c>
      <c r="N38" s="54">
        <v>0</v>
      </c>
      <c r="O38" s="54">
        <v>0</v>
      </c>
      <c r="P38" s="54">
        <v>0</v>
      </c>
      <c r="Q38" s="54">
        <v>0</v>
      </c>
      <c r="R38" s="54">
        <v>0</v>
      </c>
      <c r="S38" s="54">
        <v>0</v>
      </c>
      <c r="T38" s="54">
        <v>0</v>
      </c>
      <c r="U38" s="54">
        <v>0</v>
      </c>
      <c r="V38" s="54">
        <v>0</v>
      </c>
      <c r="W38" s="55">
        <f t="shared" si="10"/>
        <v>0</v>
      </c>
      <c r="X38" s="54">
        <v>0</v>
      </c>
      <c r="Y38" s="55">
        <f t="shared" si="9"/>
        <v>0</v>
      </c>
    </row>
    <row r="39" spans="1:25" ht="25.5" customHeight="1">
      <c r="A39" s="352" t="s">
        <v>487</v>
      </c>
      <c r="B39" s="352"/>
      <c r="C39" s="352"/>
      <c r="D39" s="352"/>
      <c r="E39" s="352"/>
      <c r="F39" s="352"/>
      <c r="G39" s="7">
        <v>31</v>
      </c>
      <c r="H39" s="55">
        <f>H36+H37+H38</f>
        <v>17674030</v>
      </c>
      <c r="I39" s="55">
        <f t="shared" ref="I39:Y39" si="11">I36+I37+I38</f>
        <v>0</v>
      </c>
      <c r="J39" s="55">
        <f t="shared" si="11"/>
        <v>1230445</v>
      </c>
      <c r="K39" s="55">
        <f t="shared" si="11"/>
        <v>4156663</v>
      </c>
      <c r="L39" s="55">
        <f t="shared" si="11"/>
        <v>1255883</v>
      </c>
      <c r="M39" s="55">
        <f t="shared" si="11"/>
        <v>0</v>
      </c>
      <c r="N39" s="55">
        <f t="shared" si="11"/>
        <v>0</v>
      </c>
      <c r="O39" s="55">
        <f t="shared" si="11"/>
        <v>0</v>
      </c>
      <c r="P39" s="55">
        <f t="shared" si="11"/>
        <v>0</v>
      </c>
      <c r="Q39" s="55">
        <f t="shared" si="11"/>
        <v>0</v>
      </c>
      <c r="R39" s="55">
        <f t="shared" si="11"/>
        <v>0</v>
      </c>
      <c r="S39" s="55">
        <f t="shared" si="11"/>
        <v>0</v>
      </c>
      <c r="T39" s="55">
        <f t="shared" si="11"/>
        <v>0</v>
      </c>
      <c r="U39" s="55">
        <f t="shared" si="11"/>
        <v>50659562</v>
      </c>
      <c r="V39" s="55">
        <f t="shared" si="11"/>
        <v>0</v>
      </c>
      <c r="W39" s="55">
        <f t="shared" si="11"/>
        <v>72464817</v>
      </c>
      <c r="X39" s="55">
        <f t="shared" si="11"/>
        <v>0</v>
      </c>
      <c r="Y39" s="55">
        <f t="shared" si="11"/>
        <v>72464817</v>
      </c>
    </row>
    <row r="40" spans="1:25">
      <c r="A40" s="346" t="s">
        <v>377</v>
      </c>
      <c r="B40" s="346"/>
      <c r="C40" s="346"/>
      <c r="D40" s="346"/>
      <c r="E40" s="346"/>
      <c r="F40" s="346"/>
      <c r="G40" s="6">
        <v>32</v>
      </c>
      <c r="H40" s="56">
        <v>0</v>
      </c>
      <c r="I40" s="56">
        <v>0</v>
      </c>
      <c r="J40" s="56">
        <v>0</v>
      </c>
      <c r="K40" s="56">
        <v>0</v>
      </c>
      <c r="L40" s="56">
        <v>0</v>
      </c>
      <c r="M40" s="56">
        <v>0</v>
      </c>
      <c r="N40" s="56">
        <v>0</v>
      </c>
      <c r="O40" s="56">
        <v>0</v>
      </c>
      <c r="P40" s="56">
        <v>0</v>
      </c>
      <c r="Q40" s="56">
        <v>0</v>
      </c>
      <c r="R40" s="56">
        <v>0</v>
      </c>
      <c r="S40" s="54">
        <v>0</v>
      </c>
      <c r="T40" s="54">
        <v>0</v>
      </c>
      <c r="U40" s="56">
        <v>0</v>
      </c>
      <c r="V40" s="54">
        <v>11887343</v>
      </c>
      <c r="W40" s="55">
        <f t="shared" ref="W40:W58" si="12">H40+I40+J40+K40-L40+M40+N40+O40+P40+Q40+R40+U40+V40+S40+T40</f>
        <v>11887343</v>
      </c>
      <c r="X40" s="54">
        <v>0</v>
      </c>
      <c r="Y40" s="55">
        <f t="shared" ref="Y40:Y58" si="13">W40+X40</f>
        <v>11887343</v>
      </c>
    </row>
    <row r="41" spans="1:25">
      <c r="A41" s="346" t="s">
        <v>378</v>
      </c>
      <c r="B41" s="346"/>
      <c r="C41" s="346"/>
      <c r="D41" s="346"/>
      <c r="E41" s="346"/>
      <c r="F41" s="346"/>
      <c r="G41" s="6">
        <v>33</v>
      </c>
      <c r="H41" s="56">
        <v>0</v>
      </c>
      <c r="I41" s="56">
        <v>0</v>
      </c>
      <c r="J41" s="56">
        <v>0</v>
      </c>
      <c r="K41" s="56">
        <v>0</v>
      </c>
      <c r="L41" s="56">
        <v>0</v>
      </c>
      <c r="M41" s="56">
        <v>0</v>
      </c>
      <c r="N41" s="54">
        <v>0</v>
      </c>
      <c r="O41" s="56">
        <v>0</v>
      </c>
      <c r="P41" s="56">
        <v>0</v>
      </c>
      <c r="Q41" s="56">
        <v>0</v>
      </c>
      <c r="R41" s="56">
        <v>0</v>
      </c>
      <c r="S41" s="54">
        <v>0</v>
      </c>
      <c r="T41" s="54">
        <v>0</v>
      </c>
      <c r="U41" s="56">
        <v>0</v>
      </c>
      <c r="V41" s="56">
        <v>0</v>
      </c>
      <c r="W41" s="55">
        <f t="shared" si="12"/>
        <v>0</v>
      </c>
      <c r="X41" s="54">
        <v>0</v>
      </c>
      <c r="Y41" s="55">
        <f t="shared" si="13"/>
        <v>0</v>
      </c>
    </row>
    <row r="42" spans="1:25" ht="27" customHeight="1">
      <c r="A42" s="346" t="s">
        <v>379</v>
      </c>
      <c r="B42" s="346"/>
      <c r="C42" s="346"/>
      <c r="D42" s="346"/>
      <c r="E42" s="346"/>
      <c r="F42" s="346"/>
      <c r="G42" s="6">
        <v>34</v>
      </c>
      <c r="H42" s="56">
        <v>0</v>
      </c>
      <c r="I42" s="56">
        <v>0</v>
      </c>
      <c r="J42" s="56">
        <v>0</v>
      </c>
      <c r="K42" s="56">
        <v>0</v>
      </c>
      <c r="L42" s="56">
        <v>0</v>
      </c>
      <c r="M42" s="56">
        <v>0</v>
      </c>
      <c r="N42" s="56">
        <v>0</v>
      </c>
      <c r="O42" s="54">
        <v>0</v>
      </c>
      <c r="P42" s="56">
        <v>0</v>
      </c>
      <c r="Q42" s="56">
        <v>0</v>
      </c>
      <c r="R42" s="56">
        <v>0</v>
      </c>
      <c r="S42" s="54">
        <v>0</v>
      </c>
      <c r="T42" s="54">
        <v>0</v>
      </c>
      <c r="U42" s="54">
        <v>0</v>
      </c>
      <c r="V42" s="54">
        <v>0</v>
      </c>
      <c r="W42" s="55">
        <f t="shared" si="12"/>
        <v>0</v>
      </c>
      <c r="X42" s="54">
        <v>0</v>
      </c>
      <c r="Y42" s="55">
        <f t="shared" si="13"/>
        <v>0</v>
      </c>
    </row>
    <row r="43" spans="1:25" ht="20.25" customHeight="1">
      <c r="A43" s="346" t="s">
        <v>475</v>
      </c>
      <c r="B43" s="346"/>
      <c r="C43" s="346"/>
      <c r="D43" s="346"/>
      <c r="E43" s="346"/>
      <c r="F43" s="346"/>
      <c r="G43" s="6">
        <v>35</v>
      </c>
      <c r="H43" s="56">
        <v>0</v>
      </c>
      <c r="I43" s="56">
        <v>0</v>
      </c>
      <c r="J43" s="56">
        <v>0</v>
      </c>
      <c r="K43" s="56">
        <v>0</v>
      </c>
      <c r="L43" s="56">
        <v>0</v>
      </c>
      <c r="M43" s="56">
        <v>0</v>
      </c>
      <c r="N43" s="56">
        <v>0</v>
      </c>
      <c r="O43" s="56">
        <v>0</v>
      </c>
      <c r="P43" s="54">
        <v>0</v>
      </c>
      <c r="Q43" s="56">
        <v>0</v>
      </c>
      <c r="R43" s="56">
        <v>0</v>
      </c>
      <c r="S43" s="54">
        <v>0</v>
      </c>
      <c r="T43" s="54">
        <v>0</v>
      </c>
      <c r="U43" s="54">
        <v>0</v>
      </c>
      <c r="V43" s="54">
        <v>0</v>
      </c>
      <c r="W43" s="55">
        <f t="shared" si="12"/>
        <v>0</v>
      </c>
      <c r="X43" s="54">
        <v>0</v>
      </c>
      <c r="Y43" s="55">
        <f t="shared" si="13"/>
        <v>0</v>
      </c>
    </row>
    <row r="44" spans="1:25" ht="21" customHeight="1">
      <c r="A44" s="346" t="s">
        <v>488</v>
      </c>
      <c r="B44" s="346"/>
      <c r="C44" s="346"/>
      <c r="D44" s="346"/>
      <c r="E44" s="346"/>
      <c r="F44" s="346"/>
      <c r="G44" s="6">
        <v>36</v>
      </c>
      <c r="H44" s="56">
        <v>0</v>
      </c>
      <c r="I44" s="56">
        <v>0</v>
      </c>
      <c r="J44" s="56">
        <v>0</v>
      </c>
      <c r="K44" s="56">
        <v>0</v>
      </c>
      <c r="L44" s="56">
        <v>0</v>
      </c>
      <c r="M44" s="56">
        <v>0</v>
      </c>
      <c r="N44" s="56">
        <v>0</v>
      </c>
      <c r="O44" s="56">
        <v>0</v>
      </c>
      <c r="P44" s="56">
        <v>0</v>
      </c>
      <c r="Q44" s="54">
        <v>0</v>
      </c>
      <c r="R44" s="56">
        <v>0</v>
      </c>
      <c r="S44" s="54">
        <v>0</v>
      </c>
      <c r="T44" s="54">
        <v>0</v>
      </c>
      <c r="U44" s="54">
        <v>0</v>
      </c>
      <c r="V44" s="54">
        <v>0</v>
      </c>
      <c r="W44" s="55">
        <f t="shared" si="12"/>
        <v>0</v>
      </c>
      <c r="X44" s="54">
        <v>0</v>
      </c>
      <c r="Y44" s="55">
        <f t="shared" si="13"/>
        <v>0</v>
      </c>
    </row>
    <row r="45" spans="1:25" ht="29.25" customHeight="1">
      <c r="A45" s="346" t="s">
        <v>380</v>
      </c>
      <c r="B45" s="346"/>
      <c r="C45" s="346"/>
      <c r="D45" s="346"/>
      <c r="E45" s="346"/>
      <c r="F45" s="346"/>
      <c r="G45" s="6">
        <v>37</v>
      </c>
      <c r="H45" s="56">
        <v>0</v>
      </c>
      <c r="I45" s="56">
        <v>0</v>
      </c>
      <c r="J45" s="56">
        <v>0</v>
      </c>
      <c r="K45" s="56">
        <v>0</v>
      </c>
      <c r="L45" s="56">
        <v>0</v>
      </c>
      <c r="M45" s="56">
        <v>0</v>
      </c>
      <c r="N45" s="56">
        <v>0</v>
      </c>
      <c r="O45" s="56">
        <v>0</v>
      </c>
      <c r="P45" s="56">
        <v>0</v>
      </c>
      <c r="Q45" s="56">
        <v>0</v>
      </c>
      <c r="R45" s="54">
        <v>0</v>
      </c>
      <c r="S45" s="54">
        <v>0</v>
      </c>
      <c r="T45" s="54">
        <v>0</v>
      </c>
      <c r="U45" s="54">
        <v>0</v>
      </c>
      <c r="V45" s="54">
        <v>0</v>
      </c>
      <c r="W45" s="55">
        <f t="shared" si="12"/>
        <v>0</v>
      </c>
      <c r="X45" s="54">
        <v>0</v>
      </c>
      <c r="Y45" s="55">
        <f t="shared" si="13"/>
        <v>0</v>
      </c>
    </row>
    <row r="46" spans="1:25" ht="21" customHeight="1">
      <c r="A46" s="346" t="s">
        <v>381</v>
      </c>
      <c r="B46" s="346"/>
      <c r="C46" s="346"/>
      <c r="D46" s="346"/>
      <c r="E46" s="346"/>
      <c r="F46" s="346"/>
      <c r="G46" s="6">
        <v>38</v>
      </c>
      <c r="H46" s="56">
        <v>0</v>
      </c>
      <c r="I46" s="56">
        <v>0</v>
      </c>
      <c r="J46" s="56">
        <v>0</v>
      </c>
      <c r="K46" s="56">
        <v>0</v>
      </c>
      <c r="L46" s="56">
        <v>0</v>
      </c>
      <c r="M46" s="56">
        <v>0</v>
      </c>
      <c r="N46" s="54">
        <v>0</v>
      </c>
      <c r="O46" s="54">
        <v>0</v>
      </c>
      <c r="P46" s="54">
        <v>0</v>
      </c>
      <c r="Q46" s="54">
        <v>0</v>
      </c>
      <c r="R46" s="54">
        <v>0</v>
      </c>
      <c r="S46" s="54">
        <v>0</v>
      </c>
      <c r="T46" s="54">
        <v>0</v>
      </c>
      <c r="U46" s="54">
        <v>0</v>
      </c>
      <c r="V46" s="54">
        <v>0</v>
      </c>
      <c r="W46" s="55">
        <f t="shared" si="12"/>
        <v>0</v>
      </c>
      <c r="X46" s="54">
        <v>0</v>
      </c>
      <c r="Y46" s="55">
        <f t="shared" si="13"/>
        <v>0</v>
      </c>
    </row>
    <row r="47" spans="1:25">
      <c r="A47" s="346" t="s">
        <v>382</v>
      </c>
      <c r="B47" s="346"/>
      <c r="C47" s="346"/>
      <c r="D47" s="346"/>
      <c r="E47" s="346"/>
      <c r="F47" s="346"/>
      <c r="G47" s="6">
        <v>39</v>
      </c>
      <c r="H47" s="56">
        <v>0</v>
      </c>
      <c r="I47" s="56">
        <v>0</v>
      </c>
      <c r="J47" s="56">
        <v>0</v>
      </c>
      <c r="K47" s="56">
        <v>0</v>
      </c>
      <c r="L47" s="56">
        <v>0</v>
      </c>
      <c r="M47" s="56">
        <v>0</v>
      </c>
      <c r="N47" s="54">
        <v>0</v>
      </c>
      <c r="O47" s="54">
        <v>0</v>
      </c>
      <c r="P47" s="54">
        <v>0</v>
      </c>
      <c r="Q47" s="54">
        <v>0</v>
      </c>
      <c r="R47" s="54">
        <v>0</v>
      </c>
      <c r="S47" s="54">
        <v>0</v>
      </c>
      <c r="T47" s="54">
        <v>0</v>
      </c>
      <c r="U47" s="54">
        <v>0</v>
      </c>
      <c r="V47" s="54">
        <v>0</v>
      </c>
      <c r="W47" s="55">
        <f t="shared" si="12"/>
        <v>0</v>
      </c>
      <c r="X47" s="54">
        <v>0</v>
      </c>
      <c r="Y47" s="55">
        <f t="shared" si="13"/>
        <v>0</v>
      </c>
    </row>
    <row r="48" spans="1:25">
      <c r="A48" s="346" t="s">
        <v>383</v>
      </c>
      <c r="B48" s="346"/>
      <c r="C48" s="346"/>
      <c r="D48" s="346"/>
      <c r="E48" s="346"/>
      <c r="F48" s="346"/>
      <c r="G48" s="6">
        <v>40</v>
      </c>
      <c r="H48" s="54">
        <v>0</v>
      </c>
      <c r="I48" s="54">
        <v>0</v>
      </c>
      <c r="J48" s="54">
        <v>0</v>
      </c>
      <c r="K48" s="54">
        <v>0</v>
      </c>
      <c r="L48" s="54">
        <v>0</v>
      </c>
      <c r="M48" s="54">
        <v>0</v>
      </c>
      <c r="N48" s="54">
        <v>0</v>
      </c>
      <c r="O48" s="54">
        <v>0</v>
      </c>
      <c r="P48" s="54">
        <v>0</v>
      </c>
      <c r="Q48" s="54">
        <v>0</v>
      </c>
      <c r="R48" s="54">
        <v>0</v>
      </c>
      <c r="S48" s="54">
        <v>0</v>
      </c>
      <c r="T48" s="54">
        <v>0</v>
      </c>
      <c r="U48" s="54">
        <v>0</v>
      </c>
      <c r="V48" s="54">
        <v>0</v>
      </c>
      <c r="W48" s="55">
        <f t="shared" si="12"/>
        <v>0</v>
      </c>
      <c r="X48" s="54">
        <v>0</v>
      </c>
      <c r="Y48" s="55">
        <f t="shared" si="13"/>
        <v>0</v>
      </c>
    </row>
    <row r="49" spans="1:25">
      <c r="A49" s="346" t="s">
        <v>384</v>
      </c>
      <c r="B49" s="346"/>
      <c r="C49" s="346"/>
      <c r="D49" s="346"/>
      <c r="E49" s="346"/>
      <c r="F49" s="346"/>
      <c r="G49" s="6">
        <v>41</v>
      </c>
      <c r="H49" s="56">
        <v>0</v>
      </c>
      <c r="I49" s="56">
        <v>0</v>
      </c>
      <c r="J49" s="56">
        <v>0</v>
      </c>
      <c r="K49" s="56">
        <v>0</v>
      </c>
      <c r="L49" s="56">
        <v>0</v>
      </c>
      <c r="M49" s="56">
        <v>0</v>
      </c>
      <c r="N49" s="54">
        <v>0</v>
      </c>
      <c r="O49" s="54">
        <v>0</v>
      </c>
      <c r="P49" s="54">
        <v>0</v>
      </c>
      <c r="Q49" s="54">
        <v>0</v>
      </c>
      <c r="R49" s="54">
        <v>0</v>
      </c>
      <c r="S49" s="54">
        <v>0</v>
      </c>
      <c r="T49" s="54">
        <v>0</v>
      </c>
      <c r="U49" s="54">
        <v>0</v>
      </c>
      <c r="V49" s="54">
        <v>0</v>
      </c>
      <c r="W49" s="55">
        <f t="shared" si="12"/>
        <v>0</v>
      </c>
      <c r="X49" s="54">
        <v>0</v>
      </c>
      <c r="Y49" s="55">
        <f t="shared" si="13"/>
        <v>0</v>
      </c>
    </row>
    <row r="50" spans="1:25" ht="24" customHeight="1">
      <c r="A50" s="346" t="s">
        <v>476</v>
      </c>
      <c r="B50" s="346"/>
      <c r="C50" s="346"/>
      <c r="D50" s="346"/>
      <c r="E50" s="346"/>
      <c r="F50" s="346"/>
      <c r="G50" s="6">
        <v>42</v>
      </c>
      <c r="H50" s="54">
        <v>0</v>
      </c>
      <c r="I50" s="54">
        <v>0</v>
      </c>
      <c r="J50" s="54">
        <v>0</v>
      </c>
      <c r="K50" s="54">
        <v>0</v>
      </c>
      <c r="L50" s="54">
        <v>0</v>
      </c>
      <c r="M50" s="54">
        <v>0</v>
      </c>
      <c r="N50" s="54">
        <v>0</v>
      </c>
      <c r="O50" s="54">
        <v>0</v>
      </c>
      <c r="P50" s="54">
        <v>0</v>
      </c>
      <c r="Q50" s="54">
        <v>0</v>
      </c>
      <c r="R50" s="54">
        <v>0</v>
      </c>
      <c r="S50" s="54">
        <v>0</v>
      </c>
      <c r="T50" s="54">
        <v>0</v>
      </c>
      <c r="U50" s="54">
        <v>0</v>
      </c>
      <c r="V50" s="54">
        <v>0</v>
      </c>
      <c r="W50" s="55">
        <f t="shared" si="12"/>
        <v>0</v>
      </c>
      <c r="X50" s="54">
        <v>0</v>
      </c>
      <c r="Y50" s="55">
        <f t="shared" si="13"/>
        <v>0</v>
      </c>
    </row>
    <row r="51" spans="1:25" ht="26.25" customHeight="1">
      <c r="A51" s="346" t="s">
        <v>477</v>
      </c>
      <c r="B51" s="346"/>
      <c r="C51" s="346"/>
      <c r="D51" s="346"/>
      <c r="E51" s="346"/>
      <c r="F51" s="346"/>
      <c r="G51" s="6">
        <v>43</v>
      </c>
      <c r="H51" s="54">
        <v>0</v>
      </c>
      <c r="I51" s="54">
        <v>0</v>
      </c>
      <c r="J51" s="54">
        <v>0</v>
      </c>
      <c r="K51" s="54">
        <v>0</v>
      </c>
      <c r="L51" s="54">
        <v>0</v>
      </c>
      <c r="M51" s="54">
        <v>0</v>
      </c>
      <c r="N51" s="54">
        <v>0</v>
      </c>
      <c r="O51" s="54">
        <v>0</v>
      </c>
      <c r="P51" s="54">
        <v>0</v>
      </c>
      <c r="Q51" s="54">
        <v>0</v>
      </c>
      <c r="R51" s="54">
        <v>0</v>
      </c>
      <c r="S51" s="54">
        <v>0</v>
      </c>
      <c r="T51" s="54">
        <v>0</v>
      </c>
      <c r="U51" s="54">
        <v>0</v>
      </c>
      <c r="V51" s="54">
        <v>0</v>
      </c>
      <c r="W51" s="55">
        <f t="shared" si="12"/>
        <v>0</v>
      </c>
      <c r="X51" s="54">
        <v>0</v>
      </c>
      <c r="Y51" s="55">
        <f t="shared" si="13"/>
        <v>0</v>
      </c>
    </row>
    <row r="52" spans="1:25" ht="22.5" customHeight="1">
      <c r="A52" s="346" t="s">
        <v>478</v>
      </c>
      <c r="B52" s="346"/>
      <c r="C52" s="346"/>
      <c r="D52" s="346"/>
      <c r="E52" s="346"/>
      <c r="F52" s="346"/>
      <c r="G52" s="6">
        <v>44</v>
      </c>
      <c r="H52" s="54">
        <v>0</v>
      </c>
      <c r="I52" s="54">
        <v>0</v>
      </c>
      <c r="J52" s="54">
        <v>0</v>
      </c>
      <c r="K52" s="54">
        <v>0</v>
      </c>
      <c r="L52" s="54">
        <v>0</v>
      </c>
      <c r="M52" s="54">
        <v>0</v>
      </c>
      <c r="N52" s="54">
        <v>0</v>
      </c>
      <c r="O52" s="54">
        <v>0</v>
      </c>
      <c r="P52" s="54">
        <v>0</v>
      </c>
      <c r="Q52" s="54">
        <v>0</v>
      </c>
      <c r="R52" s="54">
        <v>0</v>
      </c>
      <c r="S52" s="54">
        <v>0</v>
      </c>
      <c r="T52" s="54">
        <v>0</v>
      </c>
      <c r="U52" s="54">
        <v>0</v>
      </c>
      <c r="V52" s="54">
        <v>0</v>
      </c>
      <c r="W52" s="55">
        <f t="shared" si="12"/>
        <v>0</v>
      </c>
      <c r="X52" s="54">
        <v>0</v>
      </c>
      <c r="Y52" s="55">
        <f t="shared" si="13"/>
        <v>0</v>
      </c>
    </row>
    <row r="53" spans="1:25">
      <c r="A53" s="346" t="s">
        <v>489</v>
      </c>
      <c r="B53" s="346"/>
      <c r="C53" s="346"/>
      <c r="D53" s="346"/>
      <c r="E53" s="346"/>
      <c r="F53" s="346"/>
      <c r="G53" s="6">
        <v>45</v>
      </c>
      <c r="H53" s="54">
        <v>0</v>
      </c>
      <c r="I53" s="54">
        <v>0</v>
      </c>
      <c r="J53" s="54">
        <v>0</v>
      </c>
      <c r="K53" s="54">
        <v>0</v>
      </c>
      <c r="L53" s="54">
        <v>257764</v>
      </c>
      <c r="M53" s="54">
        <v>0</v>
      </c>
      <c r="N53" s="54">
        <v>0</v>
      </c>
      <c r="O53" s="54">
        <v>0</v>
      </c>
      <c r="P53" s="54">
        <v>0</v>
      </c>
      <c r="Q53" s="54">
        <v>0</v>
      </c>
      <c r="R53" s="54">
        <v>0</v>
      </c>
      <c r="S53" s="54">
        <v>0</v>
      </c>
      <c r="T53" s="54">
        <v>0</v>
      </c>
      <c r="U53" s="54">
        <v>0</v>
      </c>
      <c r="V53" s="54">
        <v>0</v>
      </c>
      <c r="W53" s="55">
        <f t="shared" si="12"/>
        <v>-257764</v>
      </c>
      <c r="X53" s="54">
        <v>0</v>
      </c>
      <c r="Y53" s="55">
        <f t="shared" si="13"/>
        <v>-257764</v>
      </c>
    </row>
    <row r="54" spans="1:25">
      <c r="A54" s="346" t="s">
        <v>479</v>
      </c>
      <c r="B54" s="346"/>
      <c r="C54" s="346"/>
      <c r="D54" s="346"/>
      <c r="E54" s="346"/>
      <c r="F54" s="346"/>
      <c r="G54" s="6">
        <v>46</v>
      </c>
      <c r="H54" s="54">
        <v>0</v>
      </c>
      <c r="I54" s="54">
        <v>0</v>
      </c>
      <c r="J54" s="54">
        <v>0</v>
      </c>
      <c r="K54" s="54">
        <v>0</v>
      </c>
      <c r="L54" s="54">
        <v>0</v>
      </c>
      <c r="M54" s="54">
        <v>0</v>
      </c>
      <c r="N54" s="54">
        <v>0</v>
      </c>
      <c r="O54" s="54">
        <v>0</v>
      </c>
      <c r="P54" s="54">
        <v>0</v>
      </c>
      <c r="Q54" s="54">
        <v>0</v>
      </c>
      <c r="R54" s="54">
        <v>0</v>
      </c>
      <c r="S54" s="54">
        <v>0</v>
      </c>
      <c r="T54" s="54">
        <v>0</v>
      </c>
      <c r="U54" s="54">
        <v>0</v>
      </c>
      <c r="V54" s="54">
        <v>0</v>
      </c>
      <c r="W54" s="55">
        <f t="shared" si="12"/>
        <v>0</v>
      </c>
      <c r="X54" s="54">
        <v>0</v>
      </c>
      <c r="Y54" s="55">
        <f t="shared" si="13"/>
        <v>0</v>
      </c>
    </row>
    <row r="55" spans="1:25">
      <c r="A55" s="346" t="s">
        <v>480</v>
      </c>
      <c r="B55" s="346"/>
      <c r="C55" s="346"/>
      <c r="D55" s="346"/>
      <c r="E55" s="346"/>
      <c r="F55" s="346"/>
      <c r="G55" s="6">
        <v>47</v>
      </c>
      <c r="H55" s="54">
        <v>0</v>
      </c>
      <c r="I55" s="54">
        <v>0</v>
      </c>
      <c r="J55" s="54">
        <v>0</v>
      </c>
      <c r="K55" s="54">
        <v>0</v>
      </c>
      <c r="L55" s="54">
        <v>0</v>
      </c>
      <c r="M55" s="54">
        <v>0</v>
      </c>
      <c r="N55" s="54">
        <v>0</v>
      </c>
      <c r="O55" s="54">
        <v>0</v>
      </c>
      <c r="P55" s="54">
        <v>0</v>
      </c>
      <c r="Q55" s="54">
        <v>0</v>
      </c>
      <c r="R55" s="54">
        <v>0</v>
      </c>
      <c r="S55" s="54">
        <v>0</v>
      </c>
      <c r="T55" s="54">
        <v>0</v>
      </c>
      <c r="U55" s="54">
        <v>-19879530</v>
      </c>
      <c r="V55" s="54">
        <v>0</v>
      </c>
      <c r="W55" s="55">
        <f t="shared" si="12"/>
        <v>-19879530</v>
      </c>
      <c r="X55" s="54">
        <v>0</v>
      </c>
      <c r="Y55" s="55">
        <f t="shared" si="13"/>
        <v>-19879530</v>
      </c>
    </row>
    <row r="56" spans="1:25">
      <c r="A56" s="346" t="s">
        <v>481</v>
      </c>
      <c r="B56" s="346"/>
      <c r="C56" s="346"/>
      <c r="D56" s="346"/>
      <c r="E56" s="346"/>
      <c r="F56" s="346"/>
      <c r="G56" s="6">
        <v>48</v>
      </c>
      <c r="H56" s="54">
        <v>0</v>
      </c>
      <c r="I56" s="54">
        <v>0</v>
      </c>
      <c r="J56" s="54">
        <v>0</v>
      </c>
      <c r="K56" s="54">
        <v>-705503</v>
      </c>
      <c r="L56" s="54">
        <v>-705503</v>
      </c>
      <c r="M56" s="54">
        <v>0</v>
      </c>
      <c r="N56" s="54">
        <v>0</v>
      </c>
      <c r="O56" s="54">
        <v>0</v>
      </c>
      <c r="P56" s="54">
        <v>0</v>
      </c>
      <c r="Q56" s="54">
        <v>0</v>
      </c>
      <c r="R56" s="54">
        <v>0</v>
      </c>
      <c r="S56" s="54">
        <v>0</v>
      </c>
      <c r="T56" s="54">
        <v>0</v>
      </c>
      <c r="U56" s="54">
        <v>252127</v>
      </c>
      <c r="V56" s="54">
        <v>0</v>
      </c>
      <c r="W56" s="55">
        <f t="shared" si="12"/>
        <v>252127</v>
      </c>
      <c r="X56" s="54">
        <v>0</v>
      </c>
      <c r="Y56" s="55">
        <f t="shared" si="13"/>
        <v>252127</v>
      </c>
    </row>
    <row r="57" spans="1:25">
      <c r="A57" s="346" t="s">
        <v>490</v>
      </c>
      <c r="B57" s="346"/>
      <c r="C57" s="346"/>
      <c r="D57" s="346"/>
      <c r="E57" s="346"/>
      <c r="F57" s="346"/>
      <c r="G57" s="6">
        <v>49</v>
      </c>
      <c r="H57" s="54">
        <v>0</v>
      </c>
      <c r="I57" s="54">
        <v>0</v>
      </c>
      <c r="J57" s="54">
        <v>566103</v>
      </c>
      <c r="K57" s="54">
        <v>0</v>
      </c>
      <c r="L57" s="54">
        <v>0</v>
      </c>
      <c r="M57" s="54">
        <v>0</v>
      </c>
      <c r="N57" s="54">
        <v>0</v>
      </c>
      <c r="O57" s="54">
        <v>0</v>
      </c>
      <c r="P57" s="54">
        <v>0</v>
      </c>
      <c r="Q57" s="54">
        <v>0</v>
      </c>
      <c r="R57" s="54">
        <v>0</v>
      </c>
      <c r="S57" s="54">
        <v>0</v>
      </c>
      <c r="T57" s="54">
        <v>0</v>
      </c>
      <c r="U57" s="54">
        <v>-566103</v>
      </c>
      <c r="V57" s="54">
        <v>0</v>
      </c>
      <c r="W57" s="55">
        <f t="shared" si="12"/>
        <v>0</v>
      </c>
      <c r="X57" s="54">
        <v>0</v>
      </c>
      <c r="Y57" s="55">
        <f t="shared" si="13"/>
        <v>0</v>
      </c>
    </row>
    <row r="58" spans="1:25">
      <c r="A58" s="346" t="s">
        <v>483</v>
      </c>
      <c r="B58" s="346"/>
      <c r="C58" s="346"/>
      <c r="D58" s="346"/>
      <c r="E58" s="346"/>
      <c r="F58" s="346"/>
      <c r="G58" s="6">
        <v>50</v>
      </c>
      <c r="H58" s="54">
        <v>0</v>
      </c>
      <c r="I58" s="54">
        <v>0</v>
      </c>
      <c r="J58" s="54">
        <v>0</v>
      </c>
      <c r="K58" s="54">
        <v>0</v>
      </c>
      <c r="L58" s="54">
        <v>0</v>
      </c>
      <c r="M58" s="54">
        <v>0</v>
      </c>
      <c r="N58" s="54">
        <v>0</v>
      </c>
      <c r="O58" s="54">
        <v>0</v>
      </c>
      <c r="P58" s="54">
        <v>0</v>
      </c>
      <c r="Q58" s="54">
        <v>0</v>
      </c>
      <c r="R58" s="54">
        <v>0</v>
      </c>
      <c r="S58" s="54">
        <v>0</v>
      </c>
      <c r="T58" s="54">
        <v>0</v>
      </c>
      <c r="U58" s="54">
        <v>0</v>
      </c>
      <c r="V58" s="54">
        <v>0</v>
      </c>
      <c r="W58" s="116">
        <f t="shared" si="12"/>
        <v>0</v>
      </c>
      <c r="X58" s="54">
        <v>0</v>
      </c>
      <c r="Y58" s="116">
        <f t="shared" si="13"/>
        <v>0</v>
      </c>
    </row>
    <row r="59" spans="1:25" ht="25.5" customHeight="1">
      <c r="A59" s="347" t="s">
        <v>491</v>
      </c>
      <c r="B59" s="347"/>
      <c r="C59" s="347"/>
      <c r="D59" s="347"/>
      <c r="E59" s="347"/>
      <c r="F59" s="347"/>
      <c r="G59" s="8">
        <v>51</v>
      </c>
      <c r="H59" s="57">
        <f t="shared" ref="H59:T59" si="14">SUM(H39:H58)</f>
        <v>17674030</v>
      </c>
      <c r="I59" s="57">
        <f t="shared" si="14"/>
        <v>0</v>
      </c>
      <c r="J59" s="57">
        <f t="shared" si="14"/>
        <v>1796548</v>
      </c>
      <c r="K59" s="57">
        <f t="shared" si="14"/>
        <v>3451160</v>
      </c>
      <c r="L59" s="57">
        <f t="shared" si="14"/>
        <v>808144</v>
      </c>
      <c r="M59" s="57">
        <f t="shared" si="14"/>
        <v>0</v>
      </c>
      <c r="N59" s="57">
        <f t="shared" si="14"/>
        <v>0</v>
      </c>
      <c r="O59" s="57">
        <f t="shared" si="14"/>
        <v>0</v>
      </c>
      <c r="P59" s="57">
        <f t="shared" si="14"/>
        <v>0</v>
      </c>
      <c r="Q59" s="57">
        <f t="shared" si="14"/>
        <v>0</v>
      </c>
      <c r="R59" s="57">
        <f t="shared" si="14"/>
        <v>0</v>
      </c>
      <c r="S59" s="57">
        <f t="shared" si="14"/>
        <v>0</v>
      </c>
      <c r="T59" s="57">
        <f t="shared" si="14"/>
        <v>0</v>
      </c>
      <c r="U59" s="57">
        <f>SUM(U39:U58)</f>
        <v>30466056</v>
      </c>
      <c r="V59" s="57">
        <f>SUM(V39:V58)</f>
        <v>11887343</v>
      </c>
      <c r="W59" s="57">
        <f>SUM(W39:W58)</f>
        <v>64466993</v>
      </c>
      <c r="X59" s="57">
        <f>SUM(X39:X58)</f>
        <v>0</v>
      </c>
      <c r="Y59" s="57">
        <f>SUM(Y39:Y58)</f>
        <v>64466993</v>
      </c>
    </row>
    <row r="60" spans="1:25">
      <c r="A60" s="348" t="s">
        <v>385</v>
      </c>
      <c r="B60" s="349"/>
      <c r="C60" s="349"/>
      <c r="D60" s="349"/>
      <c r="E60" s="349"/>
      <c r="F60" s="349"/>
      <c r="G60" s="349"/>
      <c r="H60" s="349"/>
      <c r="I60" s="349"/>
      <c r="J60" s="349"/>
      <c r="K60" s="349"/>
      <c r="L60" s="349"/>
      <c r="M60" s="349"/>
      <c r="N60" s="349"/>
      <c r="O60" s="349"/>
      <c r="P60" s="349"/>
      <c r="Q60" s="349"/>
      <c r="R60" s="349"/>
      <c r="S60" s="349"/>
      <c r="T60" s="349"/>
      <c r="U60" s="349"/>
      <c r="V60" s="349"/>
      <c r="W60" s="349"/>
      <c r="X60" s="349"/>
      <c r="Y60" s="349"/>
    </row>
    <row r="61" spans="1:25" ht="31.5" customHeight="1">
      <c r="A61" s="342" t="s">
        <v>493</v>
      </c>
      <c r="B61" s="343"/>
      <c r="C61" s="343"/>
      <c r="D61" s="343"/>
      <c r="E61" s="343"/>
      <c r="F61" s="343"/>
      <c r="G61" s="7">
        <v>52</v>
      </c>
      <c r="H61" s="55">
        <f t="shared" ref="H61:T61" si="15">SUM(H41:H49)</f>
        <v>0</v>
      </c>
      <c r="I61" s="55">
        <f t="shared" si="15"/>
        <v>0</v>
      </c>
      <c r="J61" s="55">
        <f t="shared" si="15"/>
        <v>0</v>
      </c>
      <c r="K61" s="55">
        <f t="shared" si="15"/>
        <v>0</v>
      </c>
      <c r="L61" s="55">
        <f t="shared" si="15"/>
        <v>0</v>
      </c>
      <c r="M61" s="55">
        <f t="shared" si="15"/>
        <v>0</v>
      </c>
      <c r="N61" s="55">
        <f t="shared" si="15"/>
        <v>0</v>
      </c>
      <c r="O61" s="55">
        <f t="shared" si="15"/>
        <v>0</v>
      </c>
      <c r="P61" s="55">
        <f t="shared" si="15"/>
        <v>0</v>
      </c>
      <c r="Q61" s="55">
        <f t="shared" si="15"/>
        <v>0</v>
      </c>
      <c r="R61" s="55">
        <f t="shared" si="15"/>
        <v>0</v>
      </c>
      <c r="S61" s="55">
        <f t="shared" si="15"/>
        <v>0</v>
      </c>
      <c r="T61" s="55">
        <f t="shared" si="15"/>
        <v>0</v>
      </c>
      <c r="U61" s="55">
        <f>SUM(U41:U49)</f>
        <v>0</v>
      </c>
      <c r="V61" s="55">
        <f>SUM(V41:V49)</f>
        <v>0</v>
      </c>
      <c r="W61" s="55">
        <f>SUM(W41:W49)</f>
        <v>0</v>
      </c>
      <c r="X61" s="55">
        <f>SUM(X41:X49)</f>
        <v>0</v>
      </c>
      <c r="Y61" s="55">
        <f>SUM(Y41:Y49)</f>
        <v>0</v>
      </c>
    </row>
    <row r="62" spans="1:25" ht="27.75" customHeight="1">
      <c r="A62" s="342" t="s">
        <v>494</v>
      </c>
      <c r="B62" s="343"/>
      <c r="C62" s="343"/>
      <c r="D62" s="343"/>
      <c r="E62" s="343"/>
      <c r="F62" s="343"/>
      <c r="G62" s="7">
        <v>53</v>
      </c>
      <c r="H62" s="55">
        <f t="shared" ref="H62:T62" si="16">H40+H61</f>
        <v>0</v>
      </c>
      <c r="I62" s="55">
        <f t="shared" si="16"/>
        <v>0</v>
      </c>
      <c r="J62" s="55">
        <f t="shared" si="16"/>
        <v>0</v>
      </c>
      <c r="K62" s="55">
        <f t="shared" si="16"/>
        <v>0</v>
      </c>
      <c r="L62" s="55">
        <f t="shared" si="16"/>
        <v>0</v>
      </c>
      <c r="M62" s="55">
        <f t="shared" si="16"/>
        <v>0</v>
      </c>
      <c r="N62" s="55">
        <f t="shared" si="16"/>
        <v>0</v>
      </c>
      <c r="O62" s="55">
        <f t="shared" si="16"/>
        <v>0</v>
      </c>
      <c r="P62" s="55">
        <f t="shared" si="16"/>
        <v>0</v>
      </c>
      <c r="Q62" s="55">
        <f t="shared" si="16"/>
        <v>0</v>
      </c>
      <c r="R62" s="55">
        <f t="shared" si="16"/>
        <v>0</v>
      </c>
      <c r="S62" s="55">
        <f t="shared" si="16"/>
        <v>0</v>
      </c>
      <c r="T62" s="55">
        <f t="shared" si="16"/>
        <v>0</v>
      </c>
      <c r="U62" s="55">
        <f>U40+U61</f>
        <v>0</v>
      </c>
      <c r="V62" s="55">
        <f>V40+V61</f>
        <v>11887343</v>
      </c>
      <c r="W62" s="55">
        <f>W40+W61</f>
        <v>11887343</v>
      </c>
      <c r="X62" s="55">
        <f>X40+X61</f>
        <v>0</v>
      </c>
      <c r="Y62" s="55">
        <f>Y40+Y61</f>
        <v>11887343</v>
      </c>
    </row>
    <row r="63" spans="1:25" ht="29.25" customHeight="1">
      <c r="A63" s="344" t="s">
        <v>492</v>
      </c>
      <c r="B63" s="345"/>
      <c r="C63" s="345"/>
      <c r="D63" s="345"/>
      <c r="E63" s="345"/>
      <c r="F63" s="345"/>
      <c r="G63" s="8">
        <v>54</v>
      </c>
      <c r="H63" s="57">
        <f t="shared" ref="H63:T63" si="17">SUM(H50:H58)</f>
        <v>0</v>
      </c>
      <c r="I63" s="57">
        <f t="shared" si="17"/>
        <v>0</v>
      </c>
      <c r="J63" s="57">
        <f t="shared" si="17"/>
        <v>566103</v>
      </c>
      <c r="K63" s="57">
        <f t="shared" si="17"/>
        <v>-705503</v>
      </c>
      <c r="L63" s="57">
        <f t="shared" si="17"/>
        <v>-447739</v>
      </c>
      <c r="M63" s="57">
        <f t="shared" si="17"/>
        <v>0</v>
      </c>
      <c r="N63" s="57">
        <f t="shared" si="17"/>
        <v>0</v>
      </c>
      <c r="O63" s="57">
        <f t="shared" si="17"/>
        <v>0</v>
      </c>
      <c r="P63" s="57">
        <f t="shared" si="17"/>
        <v>0</v>
      </c>
      <c r="Q63" s="57">
        <f t="shared" si="17"/>
        <v>0</v>
      </c>
      <c r="R63" s="57">
        <f t="shared" si="17"/>
        <v>0</v>
      </c>
      <c r="S63" s="57">
        <f t="shared" si="17"/>
        <v>0</v>
      </c>
      <c r="T63" s="57">
        <f t="shared" si="17"/>
        <v>0</v>
      </c>
      <c r="U63" s="57">
        <f>SUM(U50:U58)</f>
        <v>-20193506</v>
      </c>
      <c r="V63" s="57">
        <f>SUM(V50:V58)</f>
        <v>0</v>
      </c>
      <c r="W63" s="57">
        <f>SUM(W50:W58)</f>
        <v>-19885167</v>
      </c>
      <c r="X63" s="57">
        <f>SUM(X50:X58)</f>
        <v>0</v>
      </c>
      <c r="Y63" s="57">
        <f>SUM(Y50:Y58)</f>
        <v>-19885167</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7" orientation="landscape" r:id="rId1"/>
  <rowBreaks count="1" manualBreakCount="1">
    <brk id="63" max="23" man="1"/>
  </rowBreaks>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28"/>
  <sheetViews>
    <sheetView showGridLines="0" view="pageBreakPreview" zoomScaleNormal="100" zoomScaleSheetLayoutView="100" workbookViewId="0">
      <selection sqref="A1:I40"/>
    </sheetView>
  </sheetViews>
  <sheetFormatPr defaultRowHeight="12.5"/>
  <cols>
    <col min="1" max="1" width="24.36328125" customWidth="1"/>
    <col min="2" max="2" width="15.453125" customWidth="1"/>
    <col min="3" max="8" width="14.36328125" customWidth="1"/>
    <col min="9" max="9" width="11.36328125" bestFit="1" customWidth="1"/>
    <col min="10" max="13" width="14.36328125" customWidth="1"/>
  </cols>
  <sheetData>
    <row r="1" spans="1:15">
      <c r="A1" s="372" t="s">
        <v>598</v>
      </c>
      <c r="B1" s="373"/>
      <c r="C1" s="373"/>
      <c r="D1" s="373"/>
      <c r="E1" s="373"/>
      <c r="F1" s="373"/>
      <c r="G1" s="373"/>
      <c r="H1" s="373"/>
      <c r="I1" s="373"/>
      <c r="O1" s="158"/>
    </row>
    <row r="2" spans="1:15">
      <c r="A2" s="373"/>
      <c r="B2" s="373"/>
      <c r="C2" s="373"/>
      <c r="D2" s="373"/>
      <c r="E2" s="373"/>
      <c r="F2" s="373"/>
      <c r="G2" s="373"/>
      <c r="H2" s="373"/>
      <c r="I2" s="373"/>
    </row>
    <row r="3" spans="1:15">
      <c r="A3" s="373"/>
      <c r="B3" s="373"/>
      <c r="C3" s="373"/>
      <c r="D3" s="373"/>
      <c r="E3" s="373"/>
      <c r="F3" s="373"/>
      <c r="G3" s="373"/>
      <c r="H3" s="373"/>
      <c r="I3" s="373"/>
    </row>
    <row r="4" spans="1:15">
      <c r="A4" s="373"/>
      <c r="B4" s="373"/>
      <c r="C4" s="373"/>
      <c r="D4" s="373"/>
      <c r="E4" s="373"/>
      <c r="F4" s="373"/>
      <c r="G4" s="373"/>
      <c r="H4" s="373"/>
      <c r="I4" s="373"/>
    </row>
    <row r="5" spans="1:15">
      <c r="A5" s="373"/>
      <c r="B5" s="373"/>
      <c r="C5" s="373"/>
      <c r="D5" s="373"/>
      <c r="E5" s="373"/>
      <c r="F5" s="373"/>
      <c r="G5" s="373"/>
      <c r="H5" s="373"/>
      <c r="I5" s="373"/>
    </row>
    <row r="6" spans="1:15">
      <c r="A6" s="373"/>
      <c r="B6" s="373"/>
      <c r="C6" s="373"/>
      <c r="D6" s="373"/>
      <c r="E6" s="373"/>
      <c r="F6" s="373"/>
      <c r="G6" s="373"/>
      <c r="H6" s="373"/>
      <c r="I6" s="373"/>
    </row>
    <row r="7" spans="1:15">
      <c r="A7" s="373"/>
      <c r="B7" s="373"/>
      <c r="C7" s="373"/>
      <c r="D7" s="373"/>
      <c r="E7" s="373"/>
      <c r="F7" s="373"/>
      <c r="G7" s="373"/>
      <c r="H7" s="373"/>
      <c r="I7" s="373"/>
    </row>
    <row r="8" spans="1:15">
      <c r="A8" s="373"/>
      <c r="B8" s="373"/>
      <c r="C8" s="373"/>
      <c r="D8" s="373"/>
      <c r="E8" s="373"/>
      <c r="F8" s="373"/>
      <c r="G8" s="373"/>
      <c r="H8" s="373"/>
      <c r="I8" s="373"/>
    </row>
    <row r="9" spans="1:15">
      <c r="A9" s="373"/>
      <c r="B9" s="373"/>
      <c r="C9" s="373"/>
      <c r="D9" s="373"/>
      <c r="E9" s="373"/>
      <c r="F9" s="373"/>
      <c r="G9" s="373"/>
      <c r="H9" s="373"/>
      <c r="I9" s="373"/>
    </row>
    <row r="10" spans="1:15">
      <c r="A10" s="373"/>
      <c r="B10" s="373"/>
      <c r="C10" s="373"/>
      <c r="D10" s="373"/>
      <c r="E10" s="373"/>
      <c r="F10" s="373"/>
      <c r="G10" s="373"/>
      <c r="H10" s="373"/>
      <c r="I10" s="373"/>
    </row>
    <row r="11" spans="1:15">
      <c r="A11" s="373"/>
      <c r="B11" s="373"/>
      <c r="C11" s="373"/>
      <c r="D11" s="373"/>
      <c r="E11" s="373"/>
      <c r="F11" s="373"/>
      <c r="G11" s="373"/>
      <c r="H11" s="373"/>
      <c r="I11" s="373"/>
    </row>
    <row r="12" spans="1:15">
      <c r="A12" s="373"/>
      <c r="B12" s="373"/>
      <c r="C12" s="373"/>
      <c r="D12" s="373"/>
      <c r="E12" s="373"/>
      <c r="F12" s="373"/>
      <c r="G12" s="373"/>
      <c r="H12" s="373"/>
      <c r="I12" s="373"/>
    </row>
    <row r="13" spans="1:15">
      <c r="A13" s="373"/>
      <c r="B13" s="373"/>
      <c r="C13" s="373"/>
      <c r="D13" s="373"/>
      <c r="E13" s="373"/>
      <c r="F13" s="373"/>
      <c r="G13" s="373"/>
      <c r="H13" s="373"/>
      <c r="I13" s="373"/>
    </row>
    <row r="14" spans="1:15">
      <c r="A14" s="373"/>
      <c r="B14" s="373"/>
      <c r="C14" s="373"/>
      <c r="D14" s="373"/>
      <c r="E14" s="373"/>
      <c r="F14" s="373"/>
      <c r="G14" s="373"/>
      <c r="H14" s="373"/>
      <c r="I14" s="373"/>
    </row>
    <row r="15" spans="1:15">
      <c r="A15" s="373"/>
      <c r="B15" s="373"/>
      <c r="C15" s="373"/>
      <c r="D15" s="373"/>
      <c r="E15" s="373"/>
      <c r="F15" s="373"/>
      <c r="G15" s="373"/>
      <c r="H15" s="373"/>
      <c r="I15" s="373"/>
    </row>
    <row r="16" spans="1:15">
      <c r="A16" s="373"/>
      <c r="B16" s="373"/>
      <c r="C16" s="373"/>
      <c r="D16" s="373"/>
      <c r="E16" s="373"/>
      <c r="F16" s="373"/>
      <c r="G16" s="373"/>
      <c r="H16" s="373"/>
      <c r="I16" s="373"/>
    </row>
    <row r="17" spans="1:9">
      <c r="A17" s="373"/>
      <c r="B17" s="373"/>
      <c r="C17" s="373"/>
      <c r="D17" s="373"/>
      <c r="E17" s="373"/>
      <c r="F17" s="373"/>
      <c r="G17" s="373"/>
      <c r="H17" s="373"/>
      <c r="I17" s="373"/>
    </row>
    <row r="18" spans="1:9">
      <c r="A18" s="373"/>
      <c r="B18" s="373"/>
      <c r="C18" s="373"/>
      <c r="D18" s="373"/>
      <c r="E18" s="373"/>
      <c r="F18" s="373"/>
      <c r="G18" s="373"/>
      <c r="H18" s="373"/>
      <c r="I18" s="373"/>
    </row>
    <row r="19" spans="1:9">
      <c r="A19" s="373"/>
      <c r="B19" s="373"/>
      <c r="C19" s="373"/>
      <c r="D19" s="373"/>
      <c r="E19" s="373"/>
      <c r="F19" s="373"/>
      <c r="G19" s="373"/>
      <c r="H19" s="373"/>
      <c r="I19" s="373"/>
    </row>
    <row r="20" spans="1:9">
      <c r="A20" s="373"/>
      <c r="B20" s="373"/>
      <c r="C20" s="373"/>
      <c r="D20" s="373"/>
      <c r="E20" s="373"/>
      <c r="F20" s="373"/>
      <c r="G20" s="373"/>
      <c r="H20" s="373"/>
      <c r="I20" s="373"/>
    </row>
    <row r="21" spans="1:9">
      <c r="A21" s="373"/>
      <c r="B21" s="373"/>
      <c r="C21" s="373"/>
      <c r="D21" s="373"/>
      <c r="E21" s="373"/>
      <c r="F21" s="373"/>
      <c r="G21" s="373"/>
      <c r="H21" s="373"/>
      <c r="I21" s="373"/>
    </row>
    <row r="22" spans="1:9">
      <c r="A22" s="373"/>
      <c r="B22" s="373"/>
      <c r="C22" s="373"/>
      <c r="D22" s="373"/>
      <c r="E22" s="373"/>
      <c r="F22" s="373"/>
      <c r="G22" s="373"/>
      <c r="H22" s="373"/>
      <c r="I22" s="373"/>
    </row>
    <row r="23" spans="1:9">
      <c r="A23" s="373"/>
      <c r="B23" s="373"/>
      <c r="C23" s="373"/>
      <c r="D23" s="373"/>
      <c r="E23" s="373"/>
      <c r="F23" s="373"/>
      <c r="G23" s="373"/>
      <c r="H23" s="373"/>
      <c r="I23" s="373"/>
    </row>
    <row r="24" spans="1:9">
      <c r="A24" s="373"/>
      <c r="B24" s="373"/>
      <c r="C24" s="373"/>
      <c r="D24" s="373"/>
      <c r="E24" s="373"/>
      <c r="F24" s="373"/>
      <c r="G24" s="373"/>
      <c r="H24" s="373"/>
      <c r="I24" s="373"/>
    </row>
    <row r="25" spans="1:9">
      <c r="A25" s="373"/>
      <c r="B25" s="373"/>
      <c r="C25" s="373"/>
      <c r="D25" s="373"/>
      <c r="E25" s="373"/>
      <c r="F25" s="373"/>
      <c r="G25" s="373"/>
      <c r="H25" s="373"/>
      <c r="I25" s="373"/>
    </row>
    <row r="26" spans="1:9">
      <c r="A26" s="373"/>
      <c r="B26" s="373"/>
      <c r="C26" s="373"/>
      <c r="D26" s="373"/>
      <c r="E26" s="373"/>
      <c r="F26" s="373"/>
      <c r="G26" s="373"/>
      <c r="H26" s="373"/>
      <c r="I26" s="373"/>
    </row>
    <row r="27" spans="1:9">
      <c r="A27" s="373"/>
      <c r="B27" s="373"/>
      <c r="C27" s="373"/>
      <c r="D27" s="373"/>
      <c r="E27" s="373"/>
      <c r="F27" s="373"/>
      <c r="G27" s="373"/>
      <c r="H27" s="373"/>
      <c r="I27" s="373"/>
    </row>
    <row r="28" spans="1:9">
      <c r="A28" s="373"/>
      <c r="B28" s="373"/>
      <c r="C28" s="373"/>
      <c r="D28" s="373"/>
      <c r="E28" s="373"/>
      <c r="F28" s="373"/>
      <c r="G28" s="373"/>
      <c r="H28" s="373"/>
      <c r="I28" s="373"/>
    </row>
    <row r="29" spans="1:9">
      <c r="A29" s="373"/>
      <c r="B29" s="373"/>
      <c r="C29" s="373"/>
      <c r="D29" s="373"/>
      <c r="E29" s="373"/>
      <c r="F29" s="373"/>
      <c r="G29" s="373"/>
      <c r="H29" s="373"/>
      <c r="I29" s="373"/>
    </row>
    <row r="30" spans="1:9">
      <c r="A30" s="373"/>
      <c r="B30" s="373"/>
      <c r="C30" s="373"/>
      <c r="D30" s="373"/>
      <c r="E30" s="373"/>
      <c r="F30" s="373"/>
      <c r="G30" s="373"/>
      <c r="H30" s="373"/>
      <c r="I30" s="373"/>
    </row>
    <row r="31" spans="1:9">
      <c r="A31" s="373"/>
      <c r="B31" s="373"/>
      <c r="C31" s="373"/>
      <c r="D31" s="373"/>
      <c r="E31" s="373"/>
      <c r="F31" s="373"/>
      <c r="G31" s="373"/>
      <c r="H31" s="373"/>
      <c r="I31" s="373"/>
    </row>
    <row r="32" spans="1:9">
      <c r="A32" s="373"/>
      <c r="B32" s="373"/>
      <c r="C32" s="373"/>
      <c r="D32" s="373"/>
      <c r="E32" s="373"/>
      <c r="F32" s="373"/>
      <c r="G32" s="373"/>
      <c r="H32" s="373"/>
      <c r="I32" s="373"/>
    </row>
    <row r="33" spans="1:14">
      <c r="A33" s="373"/>
      <c r="B33" s="373"/>
      <c r="C33" s="373"/>
      <c r="D33" s="373"/>
      <c r="E33" s="373"/>
      <c r="F33" s="373"/>
      <c r="G33" s="373"/>
      <c r="H33" s="373"/>
      <c r="I33" s="373"/>
    </row>
    <row r="34" spans="1:14">
      <c r="A34" s="373"/>
      <c r="B34" s="373"/>
      <c r="C34" s="373"/>
      <c r="D34" s="373"/>
      <c r="E34" s="373"/>
      <c r="F34" s="373"/>
      <c r="G34" s="373"/>
      <c r="H34" s="373"/>
      <c r="I34" s="373"/>
    </row>
    <row r="35" spans="1:14">
      <c r="A35" s="373"/>
      <c r="B35" s="373"/>
      <c r="C35" s="373"/>
      <c r="D35" s="373"/>
      <c r="E35" s="373"/>
      <c r="F35" s="373"/>
      <c r="G35" s="373"/>
      <c r="H35" s="373"/>
      <c r="I35" s="373"/>
    </row>
    <row r="36" spans="1:14">
      <c r="A36" s="373"/>
      <c r="B36" s="373"/>
      <c r="C36" s="373"/>
      <c r="D36" s="373"/>
      <c r="E36" s="373"/>
      <c r="F36" s="373"/>
      <c r="G36" s="373"/>
      <c r="H36" s="373"/>
      <c r="I36" s="373"/>
    </row>
    <row r="37" spans="1:14">
      <c r="A37" s="373"/>
      <c r="B37" s="373"/>
      <c r="C37" s="373"/>
      <c r="D37" s="373"/>
      <c r="E37" s="373"/>
      <c r="F37" s="373"/>
      <c r="G37" s="373"/>
      <c r="H37" s="373"/>
      <c r="I37" s="373"/>
    </row>
    <row r="38" spans="1:14">
      <c r="A38" s="373"/>
      <c r="B38" s="373"/>
      <c r="C38" s="373"/>
      <c r="D38" s="373"/>
      <c r="E38" s="373"/>
      <c r="F38" s="373"/>
      <c r="G38" s="373"/>
      <c r="H38" s="373"/>
      <c r="I38" s="373"/>
    </row>
    <row r="39" spans="1:14">
      <c r="A39" s="373"/>
      <c r="B39" s="373"/>
      <c r="C39" s="373"/>
      <c r="D39" s="373"/>
      <c r="E39" s="373"/>
      <c r="F39" s="373"/>
      <c r="G39" s="373"/>
      <c r="H39" s="373"/>
      <c r="I39" s="373"/>
    </row>
    <row r="40" spans="1:14" ht="171.65" customHeight="1">
      <c r="A40" s="373"/>
      <c r="B40" s="373"/>
      <c r="C40" s="373"/>
      <c r="D40" s="373"/>
      <c r="E40" s="373"/>
      <c r="F40" s="373"/>
      <c r="G40" s="373"/>
      <c r="H40" s="373"/>
      <c r="I40" s="373"/>
    </row>
    <row r="42" spans="1:14" ht="14">
      <c r="A42" s="124" t="s">
        <v>527</v>
      </c>
      <c r="B42" s="124"/>
      <c r="C42" s="124"/>
      <c r="D42" s="124"/>
      <c r="E42" s="124"/>
      <c r="F42" s="124"/>
      <c r="G42" s="124"/>
      <c r="H42" s="124"/>
      <c r="I42" s="124"/>
      <c r="J42" s="124"/>
      <c r="K42" s="124"/>
      <c r="L42" s="124"/>
      <c r="M42" s="124"/>
      <c r="N42" s="124"/>
    </row>
    <row r="43" spans="1:14" ht="33" customHeight="1">
      <c r="A43" s="374" t="s">
        <v>528</v>
      </c>
      <c r="B43" s="374"/>
      <c r="C43" s="374"/>
      <c r="D43" s="374"/>
      <c r="E43" s="374"/>
      <c r="F43" s="374"/>
      <c r="G43" s="374"/>
      <c r="H43" s="374"/>
      <c r="I43" s="374"/>
      <c r="J43" s="374"/>
      <c r="K43" s="124"/>
      <c r="L43" s="124"/>
      <c r="M43" s="124"/>
      <c r="N43" s="124"/>
    </row>
    <row r="44" spans="1:14" ht="45" customHeight="1">
      <c r="A44" s="375" t="s">
        <v>529</v>
      </c>
      <c r="B44" s="375"/>
      <c r="C44" s="375"/>
      <c r="D44" s="375"/>
      <c r="E44" s="375"/>
      <c r="F44" s="375"/>
      <c r="G44" s="375"/>
      <c r="H44" s="375"/>
      <c r="I44" s="375"/>
      <c r="J44" s="375"/>
      <c r="K44" s="124"/>
      <c r="L44" s="124"/>
      <c r="M44" s="124"/>
      <c r="N44" s="124"/>
    </row>
    <row r="45" spans="1:14" ht="14">
      <c r="A45" s="125" t="s">
        <v>530</v>
      </c>
      <c r="B45" s="125"/>
      <c r="C45" s="125"/>
      <c r="D45" s="125"/>
      <c r="E45" s="125"/>
      <c r="F45" s="125"/>
      <c r="G45" s="125"/>
      <c r="H45" s="125"/>
      <c r="I45" s="125"/>
      <c r="J45" s="125"/>
      <c r="K45" s="124"/>
      <c r="L45" s="124"/>
      <c r="M45" s="124"/>
      <c r="N45" s="124"/>
    </row>
    <row r="46" spans="1:14" ht="14">
      <c r="A46" s="124" t="s">
        <v>531</v>
      </c>
      <c r="B46" s="124"/>
      <c r="C46" s="124"/>
      <c r="D46" s="124"/>
      <c r="E46" s="124"/>
      <c r="F46" s="124"/>
      <c r="G46" s="124"/>
      <c r="H46" s="124"/>
      <c r="I46" s="124"/>
      <c r="J46" s="124"/>
      <c r="K46" s="124"/>
      <c r="L46" s="124"/>
      <c r="M46" s="124"/>
      <c r="N46" s="124"/>
    </row>
    <row r="47" spans="1:14" ht="14">
      <c r="A47" s="126" t="s">
        <v>532</v>
      </c>
      <c r="B47" s="124"/>
      <c r="C47" s="124"/>
      <c r="D47" s="124"/>
      <c r="E47" s="124"/>
      <c r="F47" s="124"/>
      <c r="G47" s="124"/>
      <c r="H47" s="124"/>
      <c r="I47" s="124"/>
      <c r="J47" s="124"/>
      <c r="K47" s="124"/>
      <c r="L47" s="124"/>
      <c r="M47" s="124"/>
      <c r="N47" s="124"/>
    </row>
    <row r="48" spans="1:14" ht="14">
      <c r="A48" s="125" t="s">
        <v>533</v>
      </c>
      <c r="B48" s="124"/>
      <c r="C48" s="124"/>
      <c r="D48" s="124"/>
      <c r="E48" s="124"/>
      <c r="F48" s="124"/>
      <c r="G48" s="124"/>
      <c r="H48" s="124"/>
      <c r="I48" s="124"/>
      <c r="J48" s="124"/>
      <c r="K48" s="124"/>
      <c r="L48" s="124"/>
      <c r="M48" s="124"/>
      <c r="N48" s="124"/>
    </row>
    <row r="49" spans="1:16" ht="30.75" customHeight="1">
      <c r="A49" s="375" t="s">
        <v>534</v>
      </c>
      <c r="B49" s="375"/>
      <c r="C49" s="375"/>
      <c r="D49" s="375"/>
      <c r="E49" s="375"/>
      <c r="F49" s="375"/>
      <c r="G49" s="375"/>
      <c r="H49" s="375"/>
      <c r="I49" s="375"/>
      <c r="J49" s="375"/>
      <c r="K49" s="124"/>
      <c r="L49" s="124"/>
      <c r="M49" s="124"/>
      <c r="N49" s="124"/>
    </row>
    <row r="50" spans="1:16" ht="14">
      <c r="A50" s="125" t="s">
        <v>535</v>
      </c>
      <c r="B50" s="125"/>
      <c r="C50" s="125"/>
      <c r="D50" s="125"/>
      <c r="E50" s="125"/>
      <c r="F50" s="125"/>
      <c r="G50" s="125"/>
      <c r="H50" s="125"/>
      <c r="I50" s="125"/>
      <c r="J50" s="125"/>
      <c r="K50" s="124"/>
      <c r="L50" s="124"/>
      <c r="M50" s="124"/>
      <c r="N50" s="124"/>
    </row>
    <row r="51" spans="1:16" ht="14">
      <c r="A51" s="127" t="s">
        <v>536</v>
      </c>
      <c r="B51" s="125"/>
      <c r="C51" s="125"/>
      <c r="D51" s="125"/>
      <c r="E51" s="125"/>
      <c r="F51" s="125"/>
      <c r="G51" s="125"/>
      <c r="H51" s="125"/>
      <c r="I51" s="125"/>
      <c r="J51" s="125"/>
      <c r="K51" s="124"/>
      <c r="L51" s="124"/>
      <c r="M51" s="124"/>
      <c r="N51" s="124"/>
    </row>
    <row r="52" spans="1:16" ht="14">
      <c r="A52" s="128" t="s">
        <v>537</v>
      </c>
      <c r="B52" s="128"/>
      <c r="C52" s="128"/>
      <c r="D52" s="128"/>
      <c r="E52" s="128"/>
      <c r="F52" s="128"/>
      <c r="G52" s="128"/>
      <c r="H52" s="128"/>
      <c r="I52" s="128"/>
      <c r="J52" s="128"/>
      <c r="K52" s="124"/>
      <c r="L52" s="124"/>
      <c r="M52" s="124"/>
      <c r="N52" s="124"/>
    </row>
    <row r="53" spans="1:16" ht="14">
      <c r="A53" s="124"/>
      <c r="B53" s="125"/>
      <c r="C53" s="125"/>
      <c r="D53" s="125"/>
      <c r="F53" s="125"/>
      <c r="G53" s="125"/>
      <c r="H53" s="125"/>
      <c r="I53" s="125"/>
      <c r="J53" s="125"/>
      <c r="K53" s="124"/>
      <c r="L53" s="124"/>
      <c r="M53" s="124"/>
      <c r="N53" s="124"/>
    </row>
    <row r="54" spans="1:16" ht="14">
      <c r="A54" s="129" t="s">
        <v>538</v>
      </c>
      <c r="B54" s="130"/>
      <c r="C54" s="130"/>
      <c r="D54" s="130"/>
      <c r="E54" s="130"/>
      <c r="F54" s="130"/>
      <c r="G54" s="130"/>
      <c r="H54" s="130"/>
      <c r="I54" s="130"/>
      <c r="J54" s="130"/>
      <c r="K54" s="131"/>
      <c r="L54" s="131"/>
      <c r="M54" s="131"/>
      <c r="N54" s="131"/>
    </row>
    <row r="55" spans="1:16" ht="14">
      <c r="A55" s="132"/>
      <c r="B55" s="376" t="s">
        <v>539</v>
      </c>
      <c r="C55" s="377"/>
      <c r="D55" s="376" t="s">
        <v>540</v>
      </c>
      <c r="E55" s="377"/>
      <c r="F55" s="376" t="s">
        <v>541</v>
      </c>
      <c r="G55" s="377"/>
      <c r="H55" s="376" t="s">
        <v>542</v>
      </c>
      <c r="I55" s="377"/>
      <c r="J55" s="376" t="s">
        <v>543</v>
      </c>
      <c r="K55" s="377"/>
      <c r="L55" s="376" t="s">
        <v>544</v>
      </c>
      <c r="M55" s="377"/>
      <c r="N55" s="131"/>
    </row>
    <row r="56" spans="1:16" ht="14">
      <c r="A56" s="133"/>
      <c r="B56" s="134" t="s">
        <v>599</v>
      </c>
      <c r="C56" s="134" t="s">
        <v>600</v>
      </c>
      <c r="D56" s="134" t="str">
        <f t="shared" ref="D56:I56" si="0">+B56</f>
        <v>30.09.2024</v>
      </c>
      <c r="E56" s="134" t="str">
        <f t="shared" si="0"/>
        <v>30.09.2023</v>
      </c>
      <c r="F56" s="134" t="str">
        <f t="shared" si="0"/>
        <v>30.09.2024</v>
      </c>
      <c r="G56" s="134" t="str">
        <f t="shared" si="0"/>
        <v>30.09.2023</v>
      </c>
      <c r="H56" s="134" t="str">
        <f t="shared" si="0"/>
        <v>30.09.2024</v>
      </c>
      <c r="I56" s="134" t="str">
        <f t="shared" si="0"/>
        <v>30.09.2023</v>
      </c>
      <c r="J56" s="134" t="str">
        <f>+H56</f>
        <v>30.09.2024</v>
      </c>
      <c r="K56" s="134" t="str">
        <f>+I56</f>
        <v>30.09.2023</v>
      </c>
      <c r="L56" s="134" t="str">
        <f>+H56</f>
        <v>30.09.2024</v>
      </c>
      <c r="M56" s="134" t="str">
        <f>+I56</f>
        <v>30.09.2023</v>
      </c>
      <c r="N56" s="131"/>
    </row>
    <row r="57" spans="1:16" ht="14">
      <c r="A57" s="135"/>
      <c r="B57" s="146" t="s">
        <v>593</v>
      </c>
      <c r="C57" s="136" t="s">
        <v>593</v>
      </c>
      <c r="D57" s="136" t="s">
        <v>593</v>
      </c>
      <c r="E57" s="136" t="s">
        <v>593</v>
      </c>
      <c r="F57" s="136" t="s">
        <v>593</v>
      </c>
      <c r="G57" s="136" t="s">
        <v>593</v>
      </c>
      <c r="H57" s="136" t="s">
        <v>593</v>
      </c>
      <c r="I57" s="136" t="s">
        <v>593</v>
      </c>
      <c r="J57" s="136" t="s">
        <v>593</v>
      </c>
      <c r="K57" s="136" t="s">
        <v>593</v>
      </c>
      <c r="L57" s="136" t="s">
        <v>593</v>
      </c>
      <c r="M57" s="136" t="s">
        <v>593</v>
      </c>
      <c r="N57" s="131"/>
    </row>
    <row r="58" spans="1:16" ht="14">
      <c r="A58" s="135"/>
      <c r="B58" s="135"/>
      <c r="C58" s="135"/>
      <c r="D58" s="135"/>
      <c r="E58" s="135"/>
      <c r="F58" s="136"/>
      <c r="G58" s="136"/>
      <c r="H58" s="135"/>
      <c r="I58" s="135"/>
      <c r="J58" s="135"/>
      <c r="K58" s="135"/>
      <c r="L58" s="135"/>
      <c r="M58" s="135"/>
      <c r="N58" s="131"/>
    </row>
    <row r="59" spans="1:16" ht="14">
      <c r="A59" s="137" t="s">
        <v>545</v>
      </c>
      <c r="B59" s="160">
        <v>106103</v>
      </c>
      <c r="C59" s="160">
        <v>104034</v>
      </c>
      <c r="D59" s="161">
        <v>59551</v>
      </c>
      <c r="E59" s="160">
        <v>53859</v>
      </c>
      <c r="F59" s="161">
        <v>2013</v>
      </c>
      <c r="G59" s="161">
        <v>47627</v>
      </c>
      <c r="H59" s="161">
        <v>396</v>
      </c>
      <c r="I59" s="161">
        <v>377</v>
      </c>
      <c r="J59" s="161">
        <v>0</v>
      </c>
      <c r="K59" s="161">
        <v>0</v>
      </c>
      <c r="L59" s="162">
        <f>+J59+H59+F59+D59+B59</f>
        <v>168063</v>
      </c>
      <c r="M59" s="162">
        <f>+K59+I59+G59+E59+C59</f>
        <v>205897</v>
      </c>
      <c r="N59" s="131"/>
      <c r="P59" s="157"/>
    </row>
    <row r="60" spans="1:16" ht="14">
      <c r="A60" s="137" t="s">
        <v>546</v>
      </c>
      <c r="B60" s="163">
        <v>16347</v>
      </c>
      <c r="C60" s="163">
        <v>17798</v>
      </c>
      <c r="D60" s="163">
        <v>7244</v>
      </c>
      <c r="E60" s="163">
        <v>7611</v>
      </c>
      <c r="F60" s="163">
        <v>-788</v>
      </c>
      <c r="G60" s="163">
        <v>3981</v>
      </c>
      <c r="H60" s="163">
        <v>24</v>
      </c>
      <c r="I60" s="163">
        <v>42</v>
      </c>
      <c r="J60" s="163">
        <v>-4880</v>
      </c>
      <c r="K60" s="161">
        <v>-4693</v>
      </c>
      <c r="L60" s="162">
        <f>+J60+H60+F60+D60+B60</f>
        <v>17947</v>
      </c>
      <c r="M60" s="162">
        <f>+K60+I60+G60+E60+C60</f>
        <v>24739</v>
      </c>
      <c r="N60" s="131"/>
    </row>
    <row r="61" spans="1:16" ht="14">
      <c r="A61" s="138"/>
      <c r="B61" s="139"/>
      <c r="C61" s="139"/>
      <c r="D61" s="139"/>
      <c r="E61" s="139"/>
      <c r="F61" s="140"/>
      <c r="G61" s="140"/>
      <c r="H61" s="140"/>
      <c r="I61" s="140"/>
      <c r="J61" s="140"/>
      <c r="K61" s="140"/>
      <c r="L61" s="141"/>
      <c r="M61" s="141"/>
      <c r="N61" s="142"/>
    </row>
    <row r="62" spans="1:16" ht="14">
      <c r="A62" s="143" t="s">
        <v>547</v>
      </c>
      <c r="B62" s="131"/>
      <c r="C62" s="130"/>
      <c r="D62" s="130"/>
      <c r="E62" s="130"/>
      <c r="F62" s="130"/>
      <c r="G62" s="130"/>
      <c r="H62" s="130"/>
      <c r="I62" s="130"/>
      <c r="J62" s="130"/>
      <c r="K62" s="131"/>
      <c r="L62" s="131"/>
      <c r="M62" s="131"/>
      <c r="N62" s="131"/>
    </row>
    <row r="63" spans="1:16" ht="14">
      <c r="A63" s="130"/>
      <c r="B63" s="144"/>
      <c r="C63" s="145" t="str">
        <f>+B56</f>
        <v>30.09.2024</v>
      </c>
      <c r="D63" s="145" t="str">
        <f>+C56</f>
        <v>30.09.2023</v>
      </c>
      <c r="E63" s="130"/>
      <c r="F63" s="130"/>
      <c r="G63" s="130"/>
      <c r="H63" s="130"/>
      <c r="I63" s="130"/>
      <c r="J63" s="130"/>
      <c r="K63" s="131"/>
      <c r="L63" s="131"/>
      <c r="M63" s="131"/>
      <c r="N63" s="131"/>
    </row>
    <row r="64" spans="1:16" ht="14">
      <c r="A64" s="130"/>
      <c r="B64" s="144"/>
      <c r="C64" s="146" t="s">
        <v>593</v>
      </c>
      <c r="D64" s="146" t="s">
        <v>593</v>
      </c>
      <c r="E64" s="130"/>
      <c r="F64" s="130"/>
      <c r="G64" s="130"/>
      <c r="H64" s="130"/>
      <c r="I64" s="130"/>
      <c r="J64" s="130"/>
      <c r="K64" s="131"/>
      <c r="L64" s="131"/>
      <c r="M64" s="131"/>
      <c r="N64" s="131"/>
    </row>
    <row r="65" spans="1:14" ht="14">
      <c r="A65" s="130"/>
      <c r="B65" s="144"/>
      <c r="C65" s="147"/>
      <c r="D65" s="147"/>
      <c r="E65" s="130"/>
      <c r="F65" s="130"/>
      <c r="G65" s="130"/>
      <c r="H65" s="130"/>
      <c r="I65" s="130"/>
      <c r="J65" s="130"/>
      <c r="K65" s="131"/>
      <c r="L65" s="131"/>
      <c r="M65" s="131"/>
      <c r="N65" s="131"/>
    </row>
    <row r="66" spans="1:14" ht="14.5" thickBot="1">
      <c r="A66" s="378" t="s">
        <v>548</v>
      </c>
      <c r="B66" s="378"/>
      <c r="C66" s="164">
        <v>102513</v>
      </c>
      <c r="D66" s="165">
        <v>104169</v>
      </c>
      <c r="E66" s="154"/>
      <c r="F66" s="130"/>
      <c r="G66" s="130"/>
      <c r="H66" s="130"/>
      <c r="I66" s="130"/>
      <c r="J66" s="130"/>
      <c r="K66" s="131"/>
      <c r="L66" s="131"/>
      <c r="M66" s="131"/>
      <c r="N66" s="131"/>
    </row>
    <row r="67" spans="1:14" ht="14">
      <c r="A67" s="130"/>
      <c r="B67" s="144"/>
      <c r="C67" s="168"/>
      <c r="D67" s="166"/>
      <c r="E67" s="154"/>
      <c r="F67" s="130"/>
      <c r="G67" s="130"/>
      <c r="H67" s="130"/>
      <c r="I67" s="130"/>
      <c r="J67" s="130"/>
      <c r="K67" s="131"/>
      <c r="L67" s="131"/>
      <c r="M67" s="131"/>
      <c r="N67" s="131"/>
    </row>
    <row r="68" spans="1:14" ht="14.5" thickBot="1">
      <c r="A68" s="378" t="s">
        <v>549</v>
      </c>
      <c r="B68" s="378"/>
      <c r="C68" s="164">
        <v>29124</v>
      </c>
      <c r="D68" s="165">
        <v>28654</v>
      </c>
      <c r="E68" s="154"/>
      <c r="F68" s="130"/>
      <c r="G68" s="130"/>
      <c r="H68" s="130"/>
      <c r="I68" s="130"/>
      <c r="J68" s="130"/>
      <c r="K68" s="131"/>
      <c r="L68" s="131"/>
      <c r="M68" s="131"/>
      <c r="N68" s="131"/>
    </row>
    <row r="69" spans="1:14" ht="14">
      <c r="A69" s="130"/>
      <c r="B69" s="130"/>
      <c r="C69" s="130"/>
      <c r="D69" s="130"/>
      <c r="E69" s="130"/>
      <c r="F69" s="130"/>
      <c r="G69" s="130"/>
      <c r="H69" s="130"/>
      <c r="I69" s="130"/>
      <c r="J69" s="130"/>
      <c r="K69" s="131"/>
      <c r="L69" s="131"/>
      <c r="M69" s="131"/>
      <c r="N69" s="131"/>
    </row>
    <row r="70" spans="1:14" ht="14">
      <c r="A70" s="130"/>
      <c r="B70" s="130"/>
      <c r="C70" s="130"/>
      <c r="D70" s="130"/>
      <c r="E70" s="130"/>
      <c r="F70" s="130"/>
      <c r="G70" s="130"/>
      <c r="H70" s="130"/>
      <c r="I70" s="130"/>
      <c r="J70" s="130"/>
      <c r="K70" s="131"/>
      <c r="L70" s="131"/>
      <c r="M70" s="131"/>
      <c r="N70" s="131"/>
    </row>
    <row r="71" spans="1:14" ht="14">
      <c r="A71" s="129" t="s">
        <v>550</v>
      </c>
      <c r="B71" s="130"/>
      <c r="C71" s="130"/>
      <c r="D71" s="130"/>
      <c r="E71" s="130"/>
      <c r="F71" s="130"/>
      <c r="G71" s="130"/>
      <c r="H71" s="130"/>
      <c r="I71" s="130"/>
      <c r="J71" s="130"/>
      <c r="K71" s="131"/>
      <c r="L71" s="131"/>
      <c r="M71" s="131"/>
      <c r="N71" s="131"/>
    </row>
    <row r="72" spans="1:14" ht="14">
      <c r="A72" s="130"/>
      <c r="B72" s="130"/>
      <c r="C72" s="130"/>
      <c r="D72" s="130"/>
      <c r="E72" s="130"/>
      <c r="F72" s="130"/>
      <c r="G72" s="130"/>
      <c r="H72" s="130"/>
      <c r="I72" s="130"/>
      <c r="J72" s="130"/>
      <c r="K72" s="131"/>
      <c r="L72" s="131"/>
      <c r="M72" s="131"/>
      <c r="N72" s="131"/>
    </row>
    <row r="73" spans="1:14" ht="14">
      <c r="A73" s="130"/>
      <c r="B73" s="130"/>
      <c r="C73" s="155" t="str">
        <f>+C63</f>
        <v>30.09.2024</v>
      </c>
      <c r="D73" s="155">
        <v>45291</v>
      </c>
      <c r="E73" s="130"/>
      <c r="F73" s="130"/>
      <c r="G73" s="130"/>
      <c r="H73" s="130"/>
      <c r="I73" s="130"/>
      <c r="J73" s="130"/>
      <c r="K73" s="131"/>
      <c r="L73" s="131"/>
      <c r="M73" s="131"/>
      <c r="N73" s="131"/>
    </row>
    <row r="74" spans="1:14" ht="14">
      <c r="A74" s="130"/>
      <c r="B74" s="130"/>
      <c r="C74" s="146" t="s">
        <v>593</v>
      </c>
      <c r="D74" s="146" t="s">
        <v>593</v>
      </c>
      <c r="E74" s="130"/>
      <c r="F74" s="130"/>
      <c r="G74" s="130"/>
      <c r="H74" s="130"/>
      <c r="I74" s="130"/>
      <c r="J74" s="130"/>
      <c r="K74" s="131"/>
      <c r="L74" s="131"/>
      <c r="M74" s="131"/>
      <c r="N74" s="131"/>
    </row>
    <row r="75" spans="1:14" ht="14">
      <c r="A75" s="130"/>
      <c r="B75" s="130"/>
      <c r="C75" s="156"/>
      <c r="D75" s="156"/>
      <c r="E75" s="130"/>
      <c r="F75" s="130"/>
      <c r="G75" s="130"/>
      <c r="H75" s="130"/>
      <c r="I75" s="130"/>
      <c r="J75" s="130"/>
      <c r="K75" s="131"/>
      <c r="L75" s="131"/>
      <c r="M75" s="131"/>
      <c r="N75" s="131"/>
    </row>
    <row r="76" spans="1:14" ht="14.5" thickBot="1">
      <c r="A76" s="379" t="s">
        <v>551</v>
      </c>
      <c r="B76" s="379"/>
      <c r="C76" s="164">
        <v>33063</v>
      </c>
      <c r="D76" s="164">
        <v>37402</v>
      </c>
      <c r="E76" s="130"/>
      <c r="F76" s="130"/>
      <c r="G76" s="130"/>
      <c r="H76" s="130"/>
      <c r="I76" s="130"/>
      <c r="J76" s="130"/>
      <c r="K76" s="131"/>
      <c r="L76" s="131"/>
      <c r="M76" s="131"/>
      <c r="N76" s="131"/>
    </row>
    <row r="77" spans="1:14" ht="14">
      <c r="A77" s="130"/>
      <c r="B77" s="130"/>
      <c r="C77" s="167"/>
      <c r="D77" s="167"/>
      <c r="E77" s="130"/>
      <c r="F77" s="130"/>
      <c r="G77" s="130"/>
      <c r="H77" s="130"/>
      <c r="I77" s="130"/>
      <c r="J77" s="130"/>
      <c r="K77" s="131"/>
      <c r="L77" s="131"/>
      <c r="M77" s="131"/>
      <c r="N77" s="131"/>
    </row>
    <row r="78" spans="1:14" ht="14.5" thickBot="1">
      <c r="A78" s="379" t="s">
        <v>552</v>
      </c>
      <c r="B78" s="379"/>
      <c r="C78" s="164">
        <v>10882</v>
      </c>
      <c r="D78" s="164">
        <v>15062</v>
      </c>
      <c r="E78" s="130"/>
      <c r="F78" s="130"/>
      <c r="G78" s="130"/>
      <c r="H78" s="130"/>
      <c r="I78" s="130"/>
      <c r="J78" s="130"/>
      <c r="K78" s="131"/>
      <c r="L78" s="131"/>
      <c r="M78" s="131"/>
      <c r="N78" s="131"/>
    </row>
    <row r="79" spans="1:14" ht="14">
      <c r="A79" s="130"/>
      <c r="B79" s="130"/>
      <c r="C79" s="130"/>
      <c r="D79" s="130"/>
      <c r="E79" s="130"/>
      <c r="F79" s="130"/>
      <c r="G79" s="130"/>
      <c r="H79" s="130"/>
      <c r="I79" s="130"/>
      <c r="J79" s="130"/>
      <c r="K79" s="131"/>
      <c r="L79" s="131"/>
      <c r="M79" s="131"/>
      <c r="N79" s="131"/>
    </row>
    <row r="80" spans="1:14" ht="14">
      <c r="A80" s="125" t="s">
        <v>553</v>
      </c>
      <c r="B80" s="125"/>
      <c r="C80" s="125"/>
      <c r="D80" s="125"/>
      <c r="E80" s="125"/>
      <c r="F80" s="125"/>
      <c r="G80" s="125"/>
      <c r="H80" s="125"/>
      <c r="I80" s="125"/>
      <c r="J80" s="125"/>
      <c r="K80" s="124"/>
      <c r="L80" s="124"/>
      <c r="M80" s="124"/>
      <c r="N80" s="124"/>
    </row>
    <row r="81" spans="1:14" ht="14">
      <c r="A81" s="125" t="s">
        <v>386</v>
      </c>
      <c r="B81" s="125"/>
      <c r="C81" s="125"/>
      <c r="D81" s="125"/>
      <c r="E81" s="125"/>
      <c r="F81" s="125"/>
      <c r="G81" s="125"/>
      <c r="H81" s="125"/>
      <c r="I81" s="125"/>
      <c r="J81" s="125"/>
      <c r="K81" s="124"/>
      <c r="L81" s="124"/>
      <c r="M81" s="124"/>
      <c r="N81" s="124"/>
    </row>
    <row r="82" spans="1:14" ht="14">
      <c r="A82" s="375" t="s">
        <v>554</v>
      </c>
      <c r="B82" s="375"/>
      <c r="C82" s="375"/>
      <c r="D82" s="375"/>
      <c r="E82" s="375"/>
      <c r="F82" s="375"/>
      <c r="G82" s="375"/>
      <c r="H82" s="375"/>
      <c r="I82" s="375"/>
      <c r="J82" s="375"/>
      <c r="K82" s="124"/>
      <c r="L82" s="124"/>
      <c r="M82" s="124"/>
      <c r="N82" s="124"/>
    </row>
    <row r="83" spans="1:14" ht="14">
      <c r="A83" s="125" t="s">
        <v>387</v>
      </c>
      <c r="B83" s="125"/>
      <c r="C83" s="125"/>
      <c r="D83" s="125"/>
      <c r="E83" s="125"/>
      <c r="F83" s="125"/>
      <c r="G83" s="125"/>
      <c r="H83" s="125"/>
      <c r="I83" s="125"/>
      <c r="J83" s="125"/>
      <c r="K83" s="124"/>
      <c r="L83" s="124"/>
      <c r="M83" s="124"/>
      <c r="N83" s="124"/>
    </row>
    <row r="84" spans="1:14" ht="14">
      <c r="A84" s="127" t="s">
        <v>555</v>
      </c>
      <c r="B84" s="148"/>
      <c r="C84" s="148"/>
      <c r="D84" s="148"/>
      <c r="E84" s="148"/>
      <c r="F84" s="148"/>
      <c r="G84" s="148"/>
      <c r="H84" s="148"/>
      <c r="I84" s="148"/>
      <c r="J84" s="148"/>
      <c r="K84" s="149"/>
      <c r="L84" s="149"/>
      <c r="M84" s="149"/>
      <c r="N84" s="149"/>
    </row>
    <row r="85" spans="1:14" ht="14">
      <c r="A85" s="127" t="s">
        <v>388</v>
      </c>
      <c r="B85" s="148"/>
      <c r="C85" s="148"/>
      <c r="D85" s="148"/>
      <c r="E85" s="148"/>
      <c r="F85" s="148"/>
      <c r="G85" s="148"/>
      <c r="H85" s="148"/>
      <c r="I85" s="148"/>
      <c r="J85" s="148"/>
      <c r="K85" s="149"/>
      <c r="L85" s="149"/>
      <c r="M85" s="149"/>
      <c r="N85" s="149"/>
    </row>
    <row r="86" spans="1:14" ht="33" customHeight="1">
      <c r="A86" s="375" t="s">
        <v>556</v>
      </c>
      <c r="B86" s="375"/>
      <c r="C86" s="375"/>
      <c r="D86" s="375"/>
      <c r="E86" s="375"/>
      <c r="F86" s="375"/>
      <c r="G86" s="375"/>
      <c r="H86" s="375"/>
      <c r="I86" s="375"/>
      <c r="J86" s="375"/>
      <c r="K86" s="124"/>
      <c r="L86" s="124"/>
      <c r="M86" s="124"/>
      <c r="N86" s="124"/>
    </row>
    <row r="87" spans="1:14" ht="14">
      <c r="A87" s="125" t="s">
        <v>389</v>
      </c>
      <c r="B87" s="125"/>
      <c r="C87" s="125"/>
      <c r="D87" s="125"/>
      <c r="E87" s="125"/>
      <c r="F87" s="125"/>
      <c r="G87" s="125"/>
      <c r="H87" s="125"/>
      <c r="I87" s="125"/>
      <c r="J87" s="125"/>
      <c r="K87" s="124"/>
      <c r="L87" s="124"/>
      <c r="M87" s="124"/>
      <c r="N87" s="124"/>
    </row>
    <row r="88" spans="1:14" ht="14">
      <c r="A88" s="127" t="s">
        <v>557</v>
      </c>
      <c r="B88" s="125"/>
      <c r="C88" s="125"/>
      <c r="D88" s="125"/>
      <c r="E88" s="125"/>
      <c r="F88" s="125"/>
      <c r="G88" s="125"/>
      <c r="H88" s="125"/>
      <c r="I88" s="125"/>
      <c r="J88" s="125"/>
      <c r="K88" s="124"/>
      <c r="L88" s="124"/>
      <c r="M88" s="124"/>
      <c r="N88" s="124"/>
    </row>
    <row r="89" spans="1:14" ht="14">
      <c r="A89" s="127" t="s">
        <v>558</v>
      </c>
      <c r="B89" s="125"/>
      <c r="C89" s="125"/>
      <c r="D89" s="125"/>
      <c r="E89" s="125"/>
      <c r="F89" s="125"/>
      <c r="G89" s="125"/>
      <c r="H89" s="125"/>
      <c r="I89" s="125"/>
      <c r="J89" s="125"/>
      <c r="K89" s="124"/>
      <c r="L89" s="124"/>
      <c r="M89" s="124"/>
      <c r="N89" s="124"/>
    </row>
    <row r="90" spans="1:14" ht="14">
      <c r="A90" s="375" t="s">
        <v>559</v>
      </c>
      <c r="B90" s="375"/>
      <c r="C90" s="375"/>
      <c r="D90" s="375"/>
      <c r="E90" s="375"/>
      <c r="F90" s="375"/>
      <c r="G90" s="375"/>
      <c r="H90" s="375"/>
      <c r="I90" s="375"/>
      <c r="J90" s="375"/>
      <c r="K90" s="124"/>
      <c r="L90" s="124"/>
      <c r="M90" s="124"/>
      <c r="N90" s="124"/>
    </row>
    <row r="91" spans="1:14" ht="14">
      <c r="A91" s="375" t="s">
        <v>560</v>
      </c>
      <c r="B91" s="375"/>
      <c r="C91" s="375"/>
      <c r="D91" s="375"/>
      <c r="E91" s="375"/>
      <c r="F91" s="375"/>
      <c r="G91" s="375"/>
      <c r="H91" s="375"/>
      <c r="I91" s="375"/>
      <c r="J91" s="375"/>
      <c r="K91" s="124"/>
      <c r="L91" s="124"/>
      <c r="M91" s="124"/>
      <c r="N91" s="124"/>
    </row>
    <row r="92" spans="1:14" ht="14">
      <c r="A92" s="125" t="s">
        <v>561</v>
      </c>
      <c r="B92" s="125"/>
      <c r="C92" s="125"/>
      <c r="D92" s="125"/>
      <c r="E92" s="125"/>
      <c r="F92" s="125"/>
      <c r="G92" s="125"/>
      <c r="H92" s="125"/>
      <c r="I92" s="125"/>
      <c r="J92" s="125"/>
      <c r="K92" s="124"/>
      <c r="L92" s="124"/>
      <c r="M92" s="124"/>
      <c r="N92" s="124"/>
    </row>
    <row r="93" spans="1:14" ht="14">
      <c r="A93" s="150" t="s">
        <v>601</v>
      </c>
      <c r="B93" s="150"/>
      <c r="C93" s="150"/>
      <c r="D93" s="150"/>
      <c r="E93" s="150"/>
      <c r="F93" s="150"/>
      <c r="G93" s="150"/>
      <c r="H93" s="150"/>
      <c r="I93" s="150"/>
      <c r="J93" s="150"/>
      <c r="K93" s="150"/>
      <c r="L93" s="124"/>
      <c r="M93" s="124"/>
      <c r="N93" s="124"/>
    </row>
    <row r="94" spans="1:14" ht="14">
      <c r="A94" s="150" t="s">
        <v>562</v>
      </c>
      <c r="B94" s="150"/>
      <c r="C94" s="150"/>
      <c r="D94" s="150"/>
      <c r="E94" s="150"/>
      <c r="F94" s="150"/>
      <c r="G94" s="150"/>
      <c r="H94" s="150"/>
      <c r="I94" s="150"/>
      <c r="J94" s="150"/>
      <c r="K94" s="150"/>
      <c r="L94" s="124"/>
      <c r="M94" s="124"/>
      <c r="N94" s="124"/>
    </row>
    <row r="95" spans="1:14" ht="14">
      <c r="A95" s="150" t="s">
        <v>563</v>
      </c>
      <c r="B95" s="124"/>
      <c r="C95" s="124"/>
      <c r="D95" s="124"/>
      <c r="E95" s="124"/>
      <c r="F95" s="124"/>
      <c r="G95" s="124"/>
      <c r="H95" s="124"/>
      <c r="I95" s="124"/>
      <c r="J95" s="124"/>
      <c r="K95" s="124"/>
      <c r="L95" s="124"/>
      <c r="M95" s="124"/>
      <c r="N95" s="124"/>
    </row>
    <row r="96" spans="1:14" ht="14">
      <c r="A96" s="150" t="s">
        <v>564</v>
      </c>
      <c r="B96" s="124"/>
      <c r="C96" s="124"/>
      <c r="D96" s="124"/>
      <c r="E96" s="124"/>
      <c r="F96" s="124"/>
      <c r="G96" s="124"/>
      <c r="H96" s="124"/>
      <c r="I96" s="124"/>
      <c r="J96" s="124"/>
      <c r="K96" s="124"/>
      <c r="L96" s="124"/>
      <c r="M96" s="124"/>
      <c r="N96" s="124"/>
    </row>
    <row r="97" spans="1:14" ht="14">
      <c r="A97" s="375" t="s">
        <v>594</v>
      </c>
      <c r="B97" s="375"/>
      <c r="C97" s="375"/>
      <c r="D97" s="375"/>
      <c r="E97" s="375"/>
      <c r="F97" s="375"/>
      <c r="G97" s="375"/>
      <c r="H97" s="375"/>
      <c r="I97" s="375"/>
      <c r="J97" s="375"/>
      <c r="K97" s="150"/>
      <c r="L97" s="124"/>
      <c r="M97" s="124"/>
      <c r="N97" s="124"/>
    </row>
    <row r="98" spans="1:14" ht="14">
      <c r="A98" s="125" t="s">
        <v>565</v>
      </c>
      <c r="B98" s="125"/>
      <c r="C98" s="125"/>
      <c r="D98" s="125"/>
      <c r="E98" s="125"/>
      <c r="F98" s="125"/>
      <c r="G98" s="125"/>
      <c r="H98" s="125"/>
      <c r="I98" s="125"/>
      <c r="J98" s="125"/>
      <c r="K98" s="150"/>
      <c r="L98" s="124"/>
      <c r="M98" s="124"/>
      <c r="N98" s="124"/>
    </row>
    <row r="99" spans="1:14" ht="14">
      <c r="A99" s="375" t="s">
        <v>566</v>
      </c>
      <c r="B99" s="375"/>
      <c r="C99" s="375"/>
      <c r="D99" s="375"/>
      <c r="E99" s="375"/>
      <c r="F99" s="375"/>
      <c r="G99" s="375"/>
      <c r="H99" s="375"/>
      <c r="I99" s="375"/>
      <c r="J99" s="375"/>
      <c r="K99" s="150"/>
      <c r="L99" s="124"/>
      <c r="M99" s="124"/>
      <c r="N99" s="124"/>
    </row>
    <row r="100" spans="1:14" ht="14">
      <c r="A100" s="125" t="s">
        <v>567</v>
      </c>
      <c r="B100" s="125"/>
      <c r="C100" s="125"/>
      <c r="D100" s="125"/>
      <c r="E100" s="125"/>
      <c r="F100" s="125"/>
      <c r="G100" s="125"/>
      <c r="H100" s="125"/>
      <c r="I100" s="125"/>
      <c r="J100" s="125"/>
      <c r="K100" s="150"/>
      <c r="L100" s="124"/>
      <c r="M100" s="124"/>
      <c r="N100" s="124"/>
    </row>
    <row r="101" spans="1:14" ht="14">
      <c r="A101" s="375" t="s">
        <v>568</v>
      </c>
      <c r="B101" s="375"/>
      <c r="C101" s="375"/>
      <c r="D101" s="375"/>
      <c r="E101" s="375"/>
      <c r="F101" s="375"/>
      <c r="G101" s="375"/>
      <c r="H101" s="375"/>
      <c r="I101" s="375"/>
      <c r="J101" s="375"/>
      <c r="K101" s="150"/>
      <c r="L101" s="124"/>
      <c r="M101" s="124"/>
      <c r="N101" s="124"/>
    </row>
    <row r="102" spans="1:14" ht="14">
      <c r="A102" s="128" t="s">
        <v>569</v>
      </c>
      <c r="B102" s="128"/>
      <c r="C102" s="128"/>
      <c r="D102" s="128"/>
      <c r="E102" s="128"/>
      <c r="F102" s="128"/>
      <c r="G102" s="128"/>
      <c r="H102" s="128"/>
      <c r="I102" s="128"/>
      <c r="J102" s="128"/>
      <c r="K102" s="150"/>
      <c r="L102" s="124"/>
      <c r="M102" s="124"/>
      <c r="N102" s="124"/>
    </row>
    <row r="103" spans="1:14" ht="14">
      <c r="A103" s="375" t="s">
        <v>570</v>
      </c>
      <c r="B103" s="375"/>
      <c r="C103" s="375"/>
      <c r="D103" s="375"/>
      <c r="E103" s="375"/>
      <c r="F103" s="375"/>
      <c r="G103" s="375"/>
      <c r="H103" s="375"/>
      <c r="I103" s="375"/>
      <c r="J103" s="375"/>
      <c r="K103" s="150"/>
      <c r="L103" s="124"/>
      <c r="M103" s="124"/>
      <c r="N103" s="124"/>
    </row>
    <row r="104" spans="1:14" ht="14">
      <c r="A104" s="125" t="s">
        <v>571</v>
      </c>
      <c r="B104" s="125"/>
      <c r="C104" s="125"/>
      <c r="D104" s="125"/>
      <c r="E104" s="125"/>
      <c r="F104" s="125"/>
      <c r="G104" s="125"/>
      <c r="H104" s="125"/>
      <c r="I104" s="125"/>
      <c r="J104" s="125"/>
      <c r="K104" s="150"/>
      <c r="L104" s="124"/>
      <c r="M104" s="124"/>
      <c r="N104" s="124"/>
    </row>
    <row r="105" spans="1:14" ht="14">
      <c r="A105" s="375" t="s">
        <v>572</v>
      </c>
      <c r="B105" s="375"/>
      <c r="C105" s="375"/>
      <c r="D105" s="375"/>
      <c r="E105" s="375"/>
      <c r="F105" s="375"/>
      <c r="G105" s="375"/>
      <c r="H105" s="375"/>
      <c r="I105" s="375"/>
      <c r="J105" s="375"/>
      <c r="K105" s="150"/>
      <c r="L105" s="124"/>
      <c r="M105" s="124"/>
      <c r="N105" s="124"/>
    </row>
    <row r="106" spans="1:14" ht="14">
      <c r="A106" s="125" t="s">
        <v>573</v>
      </c>
      <c r="B106" s="125"/>
      <c r="C106" s="125"/>
      <c r="D106" s="125"/>
      <c r="E106" s="125"/>
      <c r="F106" s="125"/>
      <c r="G106" s="125"/>
      <c r="H106" s="125"/>
      <c r="I106" s="125"/>
      <c r="J106" s="125"/>
      <c r="K106" s="150"/>
      <c r="L106" s="124"/>
      <c r="M106" s="124"/>
      <c r="N106" s="124"/>
    </row>
    <row r="107" spans="1:14" ht="14">
      <c r="A107" s="375" t="s">
        <v>574</v>
      </c>
      <c r="B107" s="375"/>
      <c r="C107" s="375"/>
      <c r="D107" s="375"/>
      <c r="E107" s="375"/>
      <c r="F107" s="375"/>
      <c r="G107" s="375"/>
      <c r="H107" s="375"/>
      <c r="I107" s="375"/>
      <c r="J107" s="375"/>
      <c r="K107" s="150"/>
      <c r="L107" s="124"/>
      <c r="M107" s="124"/>
      <c r="N107" s="124"/>
    </row>
    <row r="108" spans="1:14" ht="14">
      <c r="A108" s="151" t="s">
        <v>575</v>
      </c>
      <c r="B108" s="151"/>
      <c r="C108" s="151"/>
      <c r="D108" s="151"/>
      <c r="E108" s="151"/>
      <c r="F108" s="151"/>
      <c r="G108" s="151"/>
      <c r="H108" s="151"/>
      <c r="I108" s="151"/>
      <c r="J108" s="151"/>
      <c r="K108" s="150"/>
      <c r="L108" s="124"/>
      <c r="M108" s="124"/>
      <c r="N108" s="124"/>
    </row>
    <row r="109" spans="1:14" ht="14">
      <c r="A109" s="152" t="s">
        <v>576</v>
      </c>
      <c r="B109" s="150"/>
      <c r="C109" s="150"/>
      <c r="D109" s="150"/>
      <c r="E109" s="150"/>
      <c r="F109" s="150"/>
      <c r="G109" s="150"/>
      <c r="H109" s="150"/>
      <c r="I109" s="150"/>
      <c r="J109" s="150"/>
      <c r="K109" s="150"/>
      <c r="L109" s="124"/>
      <c r="M109" s="124"/>
      <c r="N109" s="124"/>
    </row>
    <row r="110" spans="1:14" ht="14">
      <c r="A110" s="151" t="s">
        <v>577</v>
      </c>
      <c r="B110" s="150"/>
      <c r="C110" s="150"/>
      <c r="D110" s="150"/>
      <c r="E110" s="150"/>
      <c r="F110" s="150"/>
      <c r="G110" s="150"/>
      <c r="H110" s="150"/>
      <c r="I110" s="150"/>
      <c r="J110" s="150"/>
      <c r="K110" s="150"/>
      <c r="L110" s="124"/>
      <c r="M110" s="124"/>
      <c r="N110" s="124"/>
    </row>
    <row r="111" spans="1:14" ht="14">
      <c r="A111" s="374" t="s">
        <v>578</v>
      </c>
      <c r="B111" s="374"/>
      <c r="C111" s="374"/>
      <c r="D111" s="374"/>
      <c r="E111" s="374"/>
      <c r="F111" s="374"/>
      <c r="G111" s="374"/>
      <c r="H111" s="374"/>
      <c r="I111" s="374"/>
      <c r="J111" s="374"/>
      <c r="K111" s="150"/>
      <c r="L111" s="124"/>
      <c r="M111" s="124"/>
      <c r="N111" s="124"/>
    </row>
    <row r="112" spans="1:14" ht="14">
      <c r="A112" s="151" t="s">
        <v>579</v>
      </c>
      <c r="B112" s="150"/>
      <c r="C112" s="150"/>
      <c r="D112" s="150"/>
      <c r="E112" s="150"/>
      <c r="F112" s="150"/>
      <c r="G112" s="150"/>
      <c r="H112" s="150"/>
      <c r="I112" s="150"/>
      <c r="J112" s="150"/>
      <c r="K112" s="150"/>
      <c r="L112" s="124"/>
      <c r="M112" s="124"/>
      <c r="N112" s="124"/>
    </row>
    <row r="113" spans="1:14" ht="14">
      <c r="A113" s="375" t="s">
        <v>580</v>
      </c>
      <c r="B113" s="375"/>
      <c r="C113" s="375"/>
      <c r="D113" s="375"/>
      <c r="E113" s="375"/>
      <c r="F113" s="375"/>
      <c r="G113" s="375"/>
      <c r="H113" s="375"/>
      <c r="I113" s="375"/>
      <c r="J113" s="375"/>
      <c r="K113" s="150"/>
      <c r="L113" s="124"/>
      <c r="M113" s="124"/>
      <c r="N113" s="124"/>
    </row>
    <row r="114" spans="1:14" ht="14">
      <c r="A114" s="150"/>
      <c r="B114" s="150"/>
      <c r="C114" s="150"/>
      <c r="D114" s="150"/>
      <c r="E114" s="150"/>
      <c r="F114" s="150"/>
      <c r="G114" s="150"/>
      <c r="H114" s="150"/>
      <c r="I114" s="150"/>
      <c r="J114" s="150"/>
      <c r="K114" s="150"/>
      <c r="L114" s="124"/>
      <c r="M114" s="124"/>
      <c r="N114" s="124"/>
    </row>
    <row r="115" spans="1:14" ht="27.65" customHeight="1">
      <c r="A115" s="375" t="s">
        <v>581</v>
      </c>
      <c r="B115" s="375"/>
      <c r="C115" s="375"/>
      <c r="D115" s="375"/>
      <c r="E115" s="375"/>
      <c r="F115" s="375"/>
      <c r="G115" s="375"/>
      <c r="H115" s="375"/>
      <c r="I115" s="375"/>
      <c r="J115" s="375"/>
      <c r="K115" s="150"/>
      <c r="L115" s="124"/>
      <c r="M115" s="124"/>
      <c r="N115" s="124"/>
    </row>
    <row r="116" spans="1:14" ht="14.5" thickBot="1">
      <c r="A116" s="124"/>
      <c r="B116" s="124"/>
      <c r="C116" s="124"/>
      <c r="D116" s="124"/>
      <c r="E116" s="124"/>
      <c r="F116" s="124"/>
      <c r="G116" s="124"/>
      <c r="H116" s="124"/>
      <c r="I116" s="124"/>
      <c r="J116" s="124"/>
      <c r="K116" s="124"/>
      <c r="L116" s="124"/>
      <c r="M116" s="124"/>
      <c r="N116" s="124"/>
    </row>
    <row r="117" spans="1:14" ht="14">
      <c r="A117" s="153" t="s">
        <v>582</v>
      </c>
      <c r="B117" s="124"/>
      <c r="C117" s="124"/>
      <c r="D117" s="124"/>
      <c r="E117" s="124"/>
      <c r="F117" s="124"/>
      <c r="G117" s="124"/>
      <c r="H117" s="124"/>
      <c r="I117" s="124"/>
      <c r="J117" s="124"/>
      <c r="K117" s="124"/>
      <c r="L117" s="124"/>
      <c r="M117" s="124"/>
      <c r="N117" s="124"/>
    </row>
    <row r="118" spans="1:14" ht="36" customHeight="1">
      <c r="A118" s="375" t="s">
        <v>583</v>
      </c>
      <c r="B118" s="375"/>
      <c r="C118" s="375"/>
      <c r="D118" s="375"/>
      <c r="E118" s="375"/>
      <c r="F118" s="375"/>
      <c r="G118" s="375"/>
      <c r="H118" s="375"/>
      <c r="I118" s="375"/>
      <c r="J118" s="128"/>
      <c r="K118" s="128"/>
      <c r="L118" s="124"/>
      <c r="M118" s="124"/>
      <c r="N118" s="124"/>
    </row>
    <row r="119" spans="1:14" ht="48" customHeight="1">
      <c r="A119" s="375" t="s">
        <v>584</v>
      </c>
      <c r="B119" s="375"/>
      <c r="C119" s="375"/>
      <c r="D119" s="375"/>
      <c r="E119" s="375"/>
      <c r="F119" s="375"/>
      <c r="G119" s="375"/>
      <c r="H119" s="375"/>
      <c r="I119" s="375"/>
      <c r="J119" s="128"/>
      <c r="K119" s="150"/>
      <c r="L119" s="124"/>
      <c r="M119" s="124"/>
      <c r="N119" s="124"/>
    </row>
    <row r="120" spans="1:14" ht="37.5" customHeight="1">
      <c r="A120" s="375" t="s">
        <v>585</v>
      </c>
      <c r="B120" s="375"/>
      <c r="C120" s="375"/>
      <c r="D120" s="375"/>
      <c r="E120" s="375"/>
      <c r="F120" s="375"/>
      <c r="G120" s="375"/>
      <c r="H120" s="375"/>
      <c r="I120" s="375"/>
      <c r="J120" s="128"/>
      <c r="K120" s="150"/>
      <c r="L120" s="124"/>
      <c r="M120" s="124"/>
      <c r="N120" s="124"/>
    </row>
    <row r="121" spans="1:14" ht="36.75" customHeight="1">
      <c r="A121" s="375" t="s">
        <v>586</v>
      </c>
      <c r="B121" s="375"/>
      <c r="C121" s="375"/>
      <c r="D121" s="375"/>
      <c r="E121" s="375"/>
      <c r="F121" s="375"/>
      <c r="G121" s="375"/>
      <c r="H121" s="375"/>
      <c r="I121" s="375"/>
      <c r="J121" s="375"/>
      <c r="K121" s="150"/>
      <c r="L121" s="124"/>
      <c r="M121" s="124"/>
      <c r="N121" s="124"/>
    </row>
    <row r="122" spans="1:14" ht="33.75" customHeight="1">
      <c r="A122" s="375" t="s">
        <v>587</v>
      </c>
      <c r="B122" s="375"/>
      <c r="C122" s="375"/>
      <c r="D122" s="375"/>
      <c r="E122" s="375"/>
      <c r="F122" s="375"/>
      <c r="G122" s="375"/>
      <c r="H122" s="375"/>
      <c r="I122" s="375"/>
      <c r="J122" s="128"/>
      <c r="K122" s="150"/>
      <c r="L122" s="124"/>
      <c r="M122" s="124"/>
      <c r="N122" s="124"/>
    </row>
    <row r="123" spans="1:14" ht="34.5" customHeight="1">
      <c r="A123" s="375" t="s">
        <v>588</v>
      </c>
      <c r="B123" s="375"/>
      <c r="C123" s="375"/>
      <c r="D123" s="375"/>
      <c r="E123" s="375"/>
      <c r="F123" s="375"/>
      <c r="G123" s="375"/>
      <c r="H123" s="375"/>
      <c r="I123" s="375"/>
      <c r="J123" s="128"/>
      <c r="K123" s="150"/>
      <c r="L123" s="124"/>
      <c r="M123" s="124"/>
      <c r="N123" s="124"/>
    </row>
    <row r="124" spans="1:14" ht="30" customHeight="1">
      <c r="A124" s="375" t="s">
        <v>589</v>
      </c>
      <c r="B124" s="375"/>
      <c r="C124" s="375"/>
      <c r="D124" s="375"/>
      <c r="E124" s="375"/>
      <c r="F124" s="375"/>
      <c r="G124" s="375"/>
      <c r="H124" s="375"/>
      <c r="I124" s="375"/>
      <c r="J124" s="128"/>
      <c r="K124" s="150"/>
      <c r="L124" s="124"/>
      <c r="M124" s="124"/>
      <c r="N124" s="124"/>
    </row>
    <row r="125" spans="1:14" ht="36.75" customHeight="1">
      <c r="A125" s="375" t="s">
        <v>590</v>
      </c>
      <c r="B125" s="375"/>
      <c r="C125" s="375"/>
      <c r="D125" s="375"/>
      <c r="E125" s="375"/>
      <c r="F125" s="375"/>
      <c r="G125" s="375"/>
      <c r="H125" s="375"/>
      <c r="I125" s="375"/>
      <c r="J125" s="375"/>
      <c r="K125" s="150"/>
      <c r="L125" s="124"/>
      <c r="M125" s="124"/>
      <c r="N125" s="124"/>
    </row>
    <row r="126" spans="1:14" ht="14">
      <c r="A126" s="124"/>
      <c r="B126" s="124"/>
      <c r="C126" s="124"/>
      <c r="D126" s="124"/>
      <c r="E126" s="124"/>
      <c r="F126" s="124"/>
      <c r="G126" s="124"/>
      <c r="H126" s="124"/>
      <c r="I126" s="124"/>
      <c r="J126" s="124"/>
      <c r="K126" s="124"/>
      <c r="L126" s="124"/>
      <c r="M126" s="124"/>
      <c r="N126" s="124"/>
    </row>
    <row r="127" spans="1:14" ht="14">
      <c r="A127" s="153" t="s">
        <v>591</v>
      </c>
      <c r="B127" s="124"/>
      <c r="C127" s="124"/>
      <c r="D127" s="124"/>
      <c r="E127" s="124"/>
      <c r="F127" s="124"/>
      <c r="G127" s="124"/>
      <c r="H127" s="124"/>
      <c r="I127" s="124"/>
      <c r="J127" s="124"/>
      <c r="K127" s="124"/>
      <c r="L127" s="124"/>
      <c r="M127" s="124"/>
      <c r="N127" s="124"/>
    </row>
    <row r="128" spans="1:14" ht="33.75" customHeight="1">
      <c r="A128" s="374" t="s">
        <v>592</v>
      </c>
      <c r="B128" s="374"/>
      <c r="C128" s="374"/>
      <c r="D128" s="374"/>
      <c r="E128" s="374"/>
      <c r="F128" s="374"/>
      <c r="G128" s="374"/>
      <c r="H128" s="374"/>
      <c r="I128" s="374"/>
      <c r="J128" s="374"/>
      <c r="K128" s="374"/>
      <c r="L128" s="124"/>
      <c r="M128" s="124"/>
      <c r="N128" s="124"/>
    </row>
  </sheetData>
  <mergeCells count="36">
    <mergeCell ref="A99:J99"/>
    <mergeCell ref="A101:J101"/>
    <mergeCell ref="A103:J103"/>
    <mergeCell ref="A105:J105"/>
    <mergeCell ref="A107:J107"/>
    <mergeCell ref="A111:J111"/>
    <mergeCell ref="A113:J113"/>
    <mergeCell ref="A115:J115"/>
    <mergeCell ref="A118:I118"/>
    <mergeCell ref="A119:I119"/>
    <mergeCell ref="A128:K128"/>
    <mergeCell ref="A120:I120"/>
    <mergeCell ref="A121:J121"/>
    <mergeCell ref="A122:I122"/>
    <mergeCell ref="A123:I123"/>
    <mergeCell ref="A124:I124"/>
    <mergeCell ref="A125:J125"/>
    <mergeCell ref="A82:J82"/>
    <mergeCell ref="A86:J86"/>
    <mergeCell ref="A90:J90"/>
    <mergeCell ref="A91:J91"/>
    <mergeCell ref="A97:J97"/>
    <mergeCell ref="L55:M55"/>
    <mergeCell ref="A66:B66"/>
    <mergeCell ref="A68:B68"/>
    <mergeCell ref="A76:B76"/>
    <mergeCell ref="A78:B78"/>
    <mergeCell ref="A1:I40"/>
    <mergeCell ref="A43:J43"/>
    <mergeCell ref="A44:J44"/>
    <mergeCell ref="A49:J49"/>
    <mergeCell ref="B55:C55"/>
    <mergeCell ref="D55:E55"/>
    <mergeCell ref="F55:G55"/>
    <mergeCell ref="H55:I55"/>
    <mergeCell ref="J55:K55"/>
  </mergeCells>
  <hyperlinks>
    <hyperlink ref="A47" r:id="rId1" xr:uid="{85DA006B-5C7E-466D-A3AF-A74ABFDB2B30}"/>
    <hyperlink ref="A109" r:id="rId2" xr:uid="{6E7898A3-6DBC-4F50-A90E-0371EEE1FFDD}"/>
  </hyperlinks>
  <pageMargins left="0.7" right="0.7" top="0.75" bottom="0.75" header="0.3" footer="0.3"/>
  <pageSetup paperSize="9" scale="32" orientation="portrait" r:id="rId3"/>
  <customProperties>
    <customPr name="EpmWorksheetKeyString_GUID" r:id="rId4"/>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Orhideja Gjenero</cp:lastModifiedBy>
  <cp:lastPrinted>2018-04-25T06:49:36Z</cp:lastPrinted>
  <dcterms:created xsi:type="dcterms:W3CDTF">2008-10-17T11:51:54Z</dcterms:created>
  <dcterms:modified xsi:type="dcterms:W3CDTF">2024-10-24T10:00:41Z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dc74e229-e028-4d7c-a6a3-26c7da30bf72_Enabled">
    <vt:lpwstr>true</vt:lpwstr>
  </property>
  <property fmtid="{D5CDD505-2E9C-101B-9397-08002B2CF9AE}" pid="4" name="MSIP_Label_dc74e229-e028-4d7c-a6a3-26c7da30bf72_SetDate">
    <vt:lpwstr>2024-01-26T10:00:24Z</vt:lpwstr>
  </property>
  <property fmtid="{D5CDD505-2E9C-101B-9397-08002B2CF9AE}" pid="5" name="MSIP_Label_dc74e229-e028-4d7c-a6a3-26c7da30bf72_Method">
    <vt:lpwstr>Standard</vt:lpwstr>
  </property>
  <property fmtid="{D5CDD505-2E9C-101B-9397-08002B2CF9AE}" pid="6" name="MSIP_Label_dc74e229-e028-4d7c-a6a3-26c7da30bf72_Name">
    <vt:lpwstr>Open</vt:lpwstr>
  </property>
  <property fmtid="{D5CDD505-2E9C-101B-9397-08002B2CF9AE}" pid="7" name="MSIP_Label_dc74e229-e028-4d7c-a6a3-26c7da30bf72_SiteId">
    <vt:lpwstr>7ca1b46b-c612-40f4-9db2-3494b7c1ebb8</vt:lpwstr>
  </property>
  <property fmtid="{D5CDD505-2E9C-101B-9397-08002B2CF9AE}" pid="8" name="MSIP_Label_dc74e229-e028-4d7c-a6a3-26c7da30bf72_ActionId">
    <vt:lpwstr>44701933-23a3-48db-9f8e-6015c284db4a</vt:lpwstr>
  </property>
  <property fmtid="{D5CDD505-2E9C-101B-9397-08002B2CF9AE}" pid="9" name="MSIP_Label_dc74e229-e028-4d7c-a6a3-26c7da30bf72_ContentBits">
    <vt:lpwstr>0</vt:lpwstr>
  </property>
</Properties>
</file>