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4\Q4\"/>
    </mc:Choice>
  </mc:AlternateContent>
  <xr:revisionPtr revIDLastSave="0" documentId="13_ncr:1_{D90270E4-71A0-4A65-AE8B-EF20AD13644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l="1"/>
  <c r="C63" i="24"/>
  <c r="C7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<sst xmlns="http://schemas.openxmlformats.org/spreadsheetml/2006/main" count="644" uniqueCount="607">
  <si>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</si>
  <si>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</si>
  <si>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</si>
  <si>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</si>
  <si>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</si>
  <si>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</si>
  <si>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</si>
  <si>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</si>
  <si>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</si>
  <si>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</si>
  <si>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</si>
  <si>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</si>
  <si>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</si>
  <si>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</si>
  <si>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</si>
  <si>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</si>
  <si>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</si>
  <si>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</si>
  <si>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</si>
  <si>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</si>
  <si>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</si>
  <si>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</si>
  <si>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</si>
  <si>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</si>
  <si>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</si>
  <si>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</si>
  <si>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</si>
  <si>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</si>
  <si>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</si>
  <si>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</si>
  <si>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</si>
  <si>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</si>
  <si>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</si>
  <si>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</si>
  <si>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</si>
  <si>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</si>
  <si>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</si>
  <si>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</si>
  <si>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</si>
  <si>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</si>
  <si>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</si>
  <si>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</si>
  <si>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</si>
  <si>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</si>
  <si>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</si>
  <si>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</si>
  <si>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</si>
  <si>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</si>
  <si>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</si>
  <si>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</si>
  <si>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</si>
  <si>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</si>
  <si>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</si>
  <si>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</si>
  <si>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</si>
  <si>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</si>
  <si>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</si>
  <si>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</si>
  <si>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</si>
  <si>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</si>
  <si>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</si>
  <si>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</si>
  <si>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</si>
  <si>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</si>
  <si>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</si>
  <si>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</si>
  <si>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</si>
  <si>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</si>
  <si>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</si>
  <si>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</si>
  <si>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</si>
  <si>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</si>
  <si>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</si>
  <si>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</si>
  <si>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</si>
  <si>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</si>
  <si>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</si>
  <si>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</si>
  <si>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</si>
  <si>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</si>
  <si>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</si>
  <si>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</si>
  <si>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</si>
  <si>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</si>
  <si>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</si>
  <si>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</si>
  <si>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</si>
  <si>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</si>
  <si>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</si>
  <si>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</si>
  <si>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</si>
  <si>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</si>
  <si>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</si>
  <si>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</si>
  <si>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</si>
  <si>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</si>
  <si>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</si>
  <si>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</si>
  <si>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</si>
  <si>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</si>
  <si>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</si>
  <si>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</si>
  <si>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</si>
  <si>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</si>
  <si>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</si>
  <si>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</si>
  <si>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</si>
  <si>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</si>
  <si>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</si>
  <si>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</si>
  <si>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</si>
  <si>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</si>
  <si>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</si>
  <si>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</si>
  <si>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</si>
  <si>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</si>
  <si>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</si>
  <si>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</si>
  <si>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</si>
  <si>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</si>
  <si>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</si>
  <si>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</si>
  <si>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</si>
  <si>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</si>
  <si>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</si>
  <si>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</si>
  <si>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</si>
  <si>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</si>
  <si>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</si>
  <si>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</si>
  <si>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</si>
  <si>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</si>
  <si>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</si>
  <si>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</si>
  <si>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</si>
  <si>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</si>
  <si>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</si>
  <si>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</si>
  <si>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</si>
  <si>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</si>
  <si>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</si>
  <si>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</si>
  <si>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</si>
  <si>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</si>
  <si>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</si>
  <si>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</si>
  <si>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</si>
  <si>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</si>
  <si>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</si>
  <si>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</si>
  <si>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</si>
  <si>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</si>
  <si>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</si>
  <si>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</si>
  <si>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</si>
  <si>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</si>
  <si>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</si>
  <si>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</si>
  <si>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</si>
  <si>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</si>
  <si>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</si>
  <si>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</si>
  <si>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</si>
  <si>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</si>
  <si>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</si>
  <si>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</si>
  <si>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</si>
  <si>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</si>
  <si>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</si>
  <si>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</si>
  <si>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</si>
  <si>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</si>
  <si>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</si>
  <si>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</si>
  <si>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</si>
  <si>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</si>
  <si>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</si>
  <si>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</si>
  <si>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</si>
  <si>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</si>
  <si>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</si>
  <si>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</si>
  <si>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</si>
  <si>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</si>
  <si>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</si>
  <si>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</si>
  <si>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</si>
  <si>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</si>
  <si>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</si>
  <si>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</si>
  <si>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</si>
  <si>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</si>
  <si>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</si>
  <si>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</si>
  <si>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</si>
  <si>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</si>
  <si>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</si>
  <si>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</si>
  <si>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</si>
  <si>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</si>
  <si>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</si>
  <si>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</si>
  <si>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</si>
  <si>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</si>
  <si>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</si>
  <si>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</si>
  <si>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</si>
  <si>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</si>
  <si>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</si>
  <si>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</si>
  <si>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</si>
  <si>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</si>
  <si>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</si>
  <si>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</si>
  <si>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</si>
  <si>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</si>
  <si>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</si>
  <si>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</si>
  <si>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</si>
  <si>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</si>
  <si>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</si>
  <si>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</si>
  <si>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</si>
  <si>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</si>
  <si>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</si>
  <si>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</si>
  <si>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</si>
  <si>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</si>
  <si>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</si>
  <si>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</si>
  <si>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</si>
  <si>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</si>
  <si>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</si>
  <si>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</si>
  <si>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</si>
  <si>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</si>
  <si>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</si>
  <si>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</si>
  <si>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</si>
  <si>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</si>
  <si>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</si>
  <si>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</si>
  <si>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</si>
  <si>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</si>
  <si>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</si>
  <si>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</si>
  <si>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</si>
  <si>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</si>
  <si>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</si>
  <si>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</si>
  <si>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</si>
  <si>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</si>
  <si>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</si>
  <si>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</si>
  <si>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</si>
  <si>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</si>
  <si>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</si>
  <si>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</si>
  <si>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</si>
  <si>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</si>
  <si>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</si>
  <si>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</si>
  <si>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</si>
  <si>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</si>
  <si>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</si>
  <si>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</si>
  <si>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</si>
  <si>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</si>
  <si>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</si>
  <si>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</si>
  <si>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</si>
  <si>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</si>
  <si>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</si>
  <si>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</si>
  <si>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</si>
  <si>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</si>
  <si>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</si>
  <si>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</si>
  <si>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</si>
  <si>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</si>
  <si>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</si>
  <si>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</si>
  <si>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</si>
  <si>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</si>
  <si>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</si>
  <si>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</si>
  <si>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</si>
  <si>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</si>
  <si>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</si>
  <si>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</si>
  <si>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</si>
  <si>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</si>
  <si>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</si>
  <si>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</si>
  <si>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</si>
  <si>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</si>
  <si>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</si>
  <si>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</si>
  <si>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</si>
  <si>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</si>
  <si>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</si>
  <si>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</si>
  <si>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</si>
  <si>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</si>
  <si>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</si>
  <si>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</si>
  <si>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</si>
  <si>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</si>
  <si>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</si>
  <si>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</si>
  <si>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</si>
  <si>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</si>
  <si>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</si>
  <si>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</si>
  <si>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</si>
  <si>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</si>
  <si>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</si>
  <si>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</si>
  <si>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</si>
  <si>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</si>
  <si>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</si>
  <si>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</si>
  <si>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</si>
  <si>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</si>
  <si>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</si>
  <si>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</si>
  <si>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</si>
  <si>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</si>
  <si>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</si>
  <si>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</si>
  <si>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</si>
  <si>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</si>
  <si>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</si>
  <si>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</si>
  <si>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</si>
  <si>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</si>
  <si>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</si>
  <si>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</si>
  <si>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</si>
  <si>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</si>
  <si>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</si>
  <si>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</si>
  <si>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</si>
  <si>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</si>
  <si>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</si>
  <si>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</si>
  <si>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</si>
  <si>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</si>
  <si>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</si>
  <si>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</si>
  <si>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</si>
  <si>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</si>
  <si>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</si>
  <si>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</si>
  <si>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</si>
  <si>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</si>
  <si>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</si>
  <si>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</si>
  <si>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</si>
  <si>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</si>
  <si>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</si>
  <si>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</si>
  <si>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</si>
  <si>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</si>
  <si>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</si>
  <si>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</si>
  <si>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</si>
  <si>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</si>
  <si>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</si>
  <si>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</si>
  <si>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</si>
  <si>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</si>
  <si>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</si>
  <si>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</si>
  <si>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</si>
  <si>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</si>
  <si>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</si>
  <si>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</si>
  <si>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</si>
  <si>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</si>
  <si>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</si>
  <si>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</si>
  <si>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</si>
  <si>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</si>
  <si>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</si>
  <si>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</si>
  <si>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</si>
  <si>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</si>
  <si>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</si>
  <si>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</si>
  <si>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</si>
  <si>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</si>
  <si>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</si>
  <si>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</si>
  <si>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</si>
  <si>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</si>
  <si>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</si>
  <si>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</si>
  <si>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</si>
  <si>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</si>
  <si>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</si>
  <si>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</si>
  <si>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</si>
  <si>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</si>
  <si>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</si>
  <si>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</si>
  <si>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</si>
  <si>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</si>
  <si>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</si>
  <si>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</si>
  <si>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</si>
  <si>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</si>
  <si>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</si>
  <si>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</si>
  <si>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</si>
  <si>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</si>
  <si>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</si>
  <si>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</si>
  <si>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</si>
  <si>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</si>
  <si>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</si>
  <si>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</si>
  <si>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</si>
  <si>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</si>
  <si>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</si>
  <si>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</si>
  <si>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</si>
  <si>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</si>
  <si>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</si>
  <si>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</si>
  <si>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</si>
  <si>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</si>
  <si>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</si>
  <si>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</si>
  <si>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</si>
  <si>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</si>
  <si>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</si>
  <si>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</si>
  <si>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</si>
  <si>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</si>
  <si>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</si>
  <si>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</si>
  <si>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</si>
  <si>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</si>
  <si>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</si>
  <si>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</si>
  <si>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</si>
  <si>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</si>
  <si>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</si>
  <si>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</si>
  <si>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</si>
  <si>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</si>
  <si>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</si>
  <si>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</si>
  <si>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</si>
  <si>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</si>
  <si>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</si>
  <si>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</si>
  <si>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</si>
  <si>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</si>
  <si>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</si>
  <si>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</si>
  <si>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</si>
  <si>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</si>
  <si>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</si>
  <si>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</si>
  <si>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</si>
  <si>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</si>
  <si>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</si>
  <si>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</si>
  <si>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</si>
  <si>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</si>
  <si>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</si>
  <si>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</si>
  <si>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</si>
  <si>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</si>
  <si>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</si>
  <si>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</si>
  <si>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</si>
  <si>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</si>
  <si>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</si>
  <si>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</si>
  <si>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</si>
  <si>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</si>
  <si>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</si>
  <si>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</si>
  <si>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</si>
  <si>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</si>
  <si>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</si>
  <si>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</si>
  <si>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</si>
  <si>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</si>
  <si>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</si>
  <si>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</si>
  <si>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</si>
  <si>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</si>
  <si>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</si>
  <si>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</si>
  <si>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</si>
  <si>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</si>
  <si>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03272699</t>
  </si>
  <si>
    <t>HR</t>
  </si>
  <si>
    <t>0800002028</t>
  </si>
  <si>
    <t>84214771175</t>
  </si>
  <si>
    <t>5299001W91BFWSUOVD63</t>
  </si>
  <si>
    <t>233</t>
  </si>
  <si>
    <t>ERICSSON NIKOLA TESLA D.D. ZAGREB</t>
  </si>
  <si>
    <t>Zagreb</t>
  </si>
  <si>
    <t>Krapinska 45</t>
  </si>
  <si>
    <t>etk.company@ericsson.com</t>
  </si>
  <si>
    <t>www.ericsson.hr</t>
  </si>
  <si>
    <t>No</t>
  </si>
  <si>
    <t>Tatjana Ricijaš</t>
  </si>
  <si>
    <t>+385(0)13653343</t>
  </si>
  <si>
    <t>tatjana.ricijas@ericsson.com</t>
  </si>
  <si>
    <t>KPMG Croatia d.o.o.</t>
  </si>
  <si>
    <t>Domagoj Hrkać</t>
  </si>
  <si>
    <t>Submitter: ERICSSON NIKOLA TESLA  D.D.</t>
  </si>
  <si>
    <t>Submitter: ERICSSON NIKOLA TESLA D.D.</t>
  </si>
  <si>
    <t>KD</t>
  </si>
  <si>
    <t>RN</t>
  </si>
  <si>
    <t>Libratel d.o.o.</t>
  </si>
  <si>
    <t>Zagreb, Selska 93</t>
  </si>
  <si>
    <t>ETK BH d.o.o</t>
  </si>
  <si>
    <t>Mostar, Kralja Petra Krešimira 4</t>
  </si>
  <si>
    <t>65-01-0996-11</t>
  </si>
  <si>
    <t>Ericsson Nikola Tesla Servisi d.o.o.</t>
  </si>
  <si>
    <t>Zagreb, Krapinska 45</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</si>
  <si>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</si>
  <si>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</si>
  <si>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</si>
  <si>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</si>
  <si>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</si>
  <si>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</si>
  <si>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</si>
  <si>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</si>
  <si>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</si>
  <si>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</si>
  <si>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</si>
  <si>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</si>
  <si>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</si>
  <si>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</si>
  <si>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</si>
  <si>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</si>
  <si>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</si>
  <si>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</si>
  <si>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</si>
  <si>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</si>
  <si>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</si>
  <si>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</si>
  <si>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</si>
  <si>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</si>
  <si>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</si>
  <si>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</si>
  <si>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</si>
  <si>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</si>
  <si>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</si>
  <si>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</si>
  <si>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</si>
  <si>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</si>
  <si>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</si>
  <si>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</si>
  <si>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</si>
  <si>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</si>
  <si>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</si>
  <si>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</si>
  <si>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</si>
  <si>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</si>
  <si>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</si>
  <si>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</si>
  <si>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</si>
  <si>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</si>
  <si>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</si>
  <si>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</si>
  <si>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</si>
  <si>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</si>
  <si>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</si>
  <si>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</si>
  <si>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</si>
  <si>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</si>
  <si>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</si>
  <si>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</si>
  <si>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</si>
  <si>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</si>
  <si>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</si>
  <si>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</si>
  <si>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</si>
  <si>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</si>
  <si>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</si>
  <si>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</si>
  <si>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</si>
  <si>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</si>
  <si>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</si>
  <si>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</si>
  <si>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EUR 000</t>
  </si>
  <si>
    <t>2913</t>
  </si>
  <si>
    <t xml:space="preserve">balance as at 31.12.2024  </t>
  </si>
  <si>
    <t>for the period 01.01.2024 to 31.12.2024</t>
  </si>
  <si>
    <t>NOTES TO FINANCIAL STATEMENTS - TFI
(drawn up for quarterly reporting periods)
Name of the issuer:   ERICSSON NIKOLA TESLA D.D.
Personal identification number (OIB):   84214771175
Reporting period: Q4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</si>
  <si>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31.12.2024</t>
  </si>
  <si>
    <t>31.12.2023</t>
  </si>
  <si>
    <t>The average number of employees during the reporting period is 2902 (Q4 2023: 3565). The Group does not categorise employees.</t>
  </si>
  <si>
    <t>Provision for deferred tax is calculated annualy, at balance sheet date 31 December. Movement in deferred tax balances during reporting period were as folows:</t>
  </si>
  <si>
    <t>As at 1 January 2023</t>
  </si>
  <si>
    <t>As at 31 December 2023</t>
  </si>
  <si>
    <t>As at 1 January 2024</t>
  </si>
  <si>
    <t>As at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</si>
</sst>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_);[Red]\(&quot;$&quot;#,##0.00\)"/>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10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u/>
      <sz val="11"/>
      <color theme="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
      <sz val="10"/>
      <name val="Arial"/>
      <charset val="238"/>
    </font>
    <font>
      <b/>
      <sz val="11"/>
      <name val="Arial"/>
      <family val="2"/>
    </font>
    <font>
      <sz val="9"/>
      <color theme="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
      <left/>
      <right/>
      <top style="medium">
        <color indexed="64"/>
      </top>
      <bottom/>
      <diagonal/>
    </border>
  </borders>
  <cellStyleXfs count="7904">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43" fillId="0" borderId="0" applyNumberFormat="0" applyFill="0" applyBorder="0" applyAlignment="0" applyProtection="0"/>
    <xf numFmtId="0" fontId="10" fillId="0" borderId="0">
      <alignment vertical="top"/>
    </xf>
    <xf numFmtId="0" fontId="50" fillId="16" borderId="0"/>
    <xf numFmtId="0" fontId="59"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60" fillId="29" borderId="0" applyNumberFormat="0" applyBorder="0" applyAlignment="0" applyProtection="0"/>
    <xf numFmtId="0" fontId="60" fillId="37" borderId="0" applyNumberFormat="0" applyBorder="0" applyAlignment="0" applyProtection="0"/>
    <xf numFmtId="0" fontId="59" fillId="30" borderId="0" applyNumberFormat="0" applyBorder="0" applyAlignment="0" applyProtection="0"/>
    <xf numFmtId="0" fontId="59" fillId="2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59" fillId="43"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4"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69" fillId="42" borderId="0" applyNumberFormat="0" applyBorder="0" applyAlignment="0" applyProtection="0"/>
    <xf numFmtId="0" fontId="6" fillId="16" borderId="0"/>
    <xf numFmtId="0" fontId="51" fillId="16" borderId="0"/>
    <xf numFmtId="0" fontId="51" fillId="41" borderId="54" applyNumberFormat="0" applyFont="0" applyAlignment="0" applyProtection="0"/>
    <xf numFmtId="0" fontId="70" fillId="44" borderId="60" applyNumberFormat="0" applyAlignment="0" applyProtection="0"/>
    <xf numFmtId="9" fontId="5" fillId="0" borderId="0" applyFont="0" applyFill="0" applyBorder="0" applyAlignment="0" applyProtection="0"/>
    <xf numFmtId="4" fontId="51" fillId="48" borderId="54" applyNumberFormat="0" applyProtection="0">
      <alignment vertical="center"/>
    </xf>
    <xf numFmtId="4" fontId="51" fillId="48" borderId="54" applyNumberFormat="0" applyProtection="0">
      <alignment vertical="center"/>
    </xf>
    <xf numFmtId="4" fontId="73" fillId="49" borderId="54" applyNumberFormat="0" applyProtection="0">
      <alignment vertical="center"/>
    </xf>
    <xf numFmtId="4" fontId="51" fillId="49" borderId="54" applyNumberFormat="0" applyProtection="0">
      <alignment horizontal="left" vertical="center" indent="1"/>
    </xf>
    <xf numFmtId="4" fontId="51" fillId="49" borderId="54" applyNumberFormat="0" applyProtection="0">
      <alignment horizontal="left" vertical="center" indent="1"/>
    </xf>
    <xf numFmtId="0" fontId="56" fillId="48" borderId="61" applyNumberFormat="0" applyProtection="0">
      <alignment horizontal="left" vertical="top"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1" borderId="54" applyNumberFormat="0" applyProtection="0">
      <alignment horizontal="right" vertical="center"/>
    </xf>
    <xf numFmtId="4" fontId="51" fillId="51" borderId="54" applyNumberFormat="0" applyProtection="0">
      <alignment horizontal="right" vertical="center"/>
    </xf>
    <xf numFmtId="4" fontId="51" fillId="52" borderId="54" applyNumberFormat="0" applyProtection="0">
      <alignment horizontal="right" vertical="center"/>
    </xf>
    <xf numFmtId="4" fontId="51" fillId="52" borderId="54" applyNumberFormat="0" applyProtection="0">
      <alignment horizontal="right" vertical="center"/>
    </xf>
    <xf numFmtId="4" fontId="51" fillId="53" borderId="62" applyNumberFormat="0" applyProtection="0">
      <alignment horizontal="right" vertical="center"/>
    </xf>
    <xf numFmtId="4" fontId="51" fillId="53" borderId="62" applyNumberFormat="0" applyProtection="0">
      <alignment horizontal="right" vertical="center"/>
    </xf>
    <xf numFmtId="4" fontId="51" fillId="23" borderId="54" applyNumberFormat="0" applyProtection="0">
      <alignment horizontal="right" vertical="center"/>
    </xf>
    <xf numFmtId="4" fontId="51" fillId="23" borderId="54" applyNumberFormat="0" applyProtection="0">
      <alignment horizontal="right" vertical="center"/>
    </xf>
    <xf numFmtId="4" fontId="51" fillId="54" borderId="54" applyNumberFormat="0" applyProtection="0">
      <alignment horizontal="right" vertical="center"/>
    </xf>
    <xf numFmtId="4" fontId="51" fillId="54" borderId="54" applyNumberFormat="0" applyProtection="0">
      <alignment horizontal="right" vertical="center"/>
    </xf>
    <xf numFmtId="4" fontId="51" fillId="55" borderId="54" applyNumberFormat="0" applyProtection="0">
      <alignment horizontal="right" vertical="center"/>
    </xf>
    <xf numFmtId="4" fontId="51" fillId="55" borderId="54" applyNumberFormat="0" applyProtection="0">
      <alignment horizontal="right" vertical="center"/>
    </xf>
    <xf numFmtId="4" fontId="51" fillId="21" borderId="54" applyNumberFormat="0" applyProtection="0">
      <alignment horizontal="right" vertical="center"/>
    </xf>
    <xf numFmtId="4" fontId="51" fillId="21" borderId="54" applyNumberFormat="0" applyProtection="0">
      <alignment horizontal="right" vertical="center"/>
    </xf>
    <xf numFmtId="4" fontId="51" fillId="18" borderId="54" applyNumberFormat="0" applyProtection="0">
      <alignment horizontal="right" vertical="center"/>
    </xf>
    <xf numFmtId="4" fontId="51" fillId="18" borderId="54" applyNumberFormat="0" applyProtection="0">
      <alignment horizontal="right" vertical="center"/>
    </xf>
    <xf numFmtId="4" fontId="51" fillId="56" borderId="54" applyNumberFormat="0" applyProtection="0">
      <alignment horizontal="right" vertical="center"/>
    </xf>
    <xf numFmtId="4" fontId="51" fillId="56" borderId="54" applyNumberFormat="0" applyProtection="0">
      <alignment horizontal="right" vertical="center"/>
    </xf>
    <xf numFmtId="4" fontId="51" fillId="57" borderId="62" applyNumberFormat="0" applyProtection="0">
      <alignment horizontal="left" vertical="center" indent="1"/>
    </xf>
    <xf numFmtId="4" fontId="51" fillId="57" borderId="62" applyNumberFormat="0" applyProtection="0">
      <alignment horizontal="left" vertical="center" indent="1"/>
    </xf>
    <xf numFmtId="4" fontId="55" fillId="22" borderId="62" applyNumberFormat="0" applyProtection="0">
      <alignment horizontal="left" vertical="center" indent="1"/>
    </xf>
    <xf numFmtId="4" fontId="55" fillId="22" borderId="62" applyNumberFormat="0" applyProtection="0">
      <alignment horizontal="left" vertical="center" indent="1"/>
    </xf>
    <xf numFmtId="4" fontId="51" fillId="17" borderId="54" applyNumberFormat="0" applyProtection="0">
      <alignment horizontal="right" vertical="center"/>
    </xf>
    <xf numFmtId="4" fontId="51" fillId="17" borderId="54" applyNumberFormat="0" applyProtection="0">
      <alignment horizontal="right" vertical="center"/>
    </xf>
    <xf numFmtId="4" fontId="51" fillId="19" borderId="62" applyNumberFormat="0" applyProtection="0">
      <alignment horizontal="left" vertical="center" indent="1"/>
    </xf>
    <xf numFmtId="4" fontId="51" fillId="19" borderId="62" applyNumberFormat="0" applyProtection="0">
      <alignment horizontal="left" vertical="center" indent="1"/>
    </xf>
    <xf numFmtId="4" fontId="51" fillId="17" borderId="62" applyNumberFormat="0" applyProtection="0">
      <alignment horizontal="left" vertical="center" indent="1"/>
    </xf>
    <xf numFmtId="4" fontId="51" fillId="17" borderId="62" applyNumberFormat="0" applyProtection="0">
      <alignment horizontal="left" vertical="center" indent="1"/>
    </xf>
    <xf numFmtId="0" fontId="51" fillId="20" borderId="54" applyNumberFormat="0" applyProtection="0">
      <alignment horizontal="left" vertical="center" indent="1"/>
    </xf>
    <xf numFmtId="0" fontId="51" fillId="20" borderId="54" applyNumberFormat="0" applyProtection="0">
      <alignment horizontal="left" vertical="center" indent="1"/>
    </xf>
    <xf numFmtId="0" fontId="51" fillId="22" borderId="61" applyNumberFormat="0" applyProtection="0">
      <alignment horizontal="left" vertical="top" indent="1"/>
    </xf>
    <xf numFmtId="0" fontId="51" fillId="58" borderId="54" applyNumberFormat="0" applyProtection="0">
      <alignment horizontal="left" vertical="center" indent="1"/>
    </xf>
    <xf numFmtId="0" fontId="51" fillId="58" borderId="54" applyNumberFormat="0" applyProtection="0">
      <alignment horizontal="left" vertical="center" indent="1"/>
    </xf>
    <xf numFmtId="0" fontId="51" fillId="17" borderId="61" applyNumberFormat="0" applyProtection="0">
      <alignment horizontal="left" vertical="top" indent="1"/>
    </xf>
    <xf numFmtId="0" fontId="51" fillId="59" borderId="54" applyNumberFormat="0" applyProtection="0">
      <alignment horizontal="left" vertical="center" indent="1"/>
    </xf>
    <xf numFmtId="0" fontId="51" fillId="59" borderId="54" applyNumberFormat="0" applyProtection="0">
      <alignment horizontal="left" vertical="center" indent="1"/>
    </xf>
    <xf numFmtId="0" fontId="51" fillId="59" borderId="61" applyNumberFormat="0" applyProtection="0">
      <alignment horizontal="left" vertical="top" indent="1"/>
    </xf>
    <xf numFmtId="0" fontId="51" fillId="19" borderId="54" applyNumberFormat="0" applyProtection="0">
      <alignment horizontal="left" vertical="center" indent="1"/>
    </xf>
    <xf numFmtId="0" fontId="51" fillId="19" borderId="54" applyNumberFormat="0" applyProtection="0">
      <alignment horizontal="left" vertical="center" indent="1"/>
    </xf>
    <xf numFmtId="0" fontId="51" fillId="19" borderId="61" applyNumberFormat="0" applyProtection="0">
      <alignment horizontal="left" vertical="top" indent="1"/>
    </xf>
    <xf numFmtId="0" fontId="51" fillId="60" borderId="63" applyNumberFormat="0">
      <protection locked="0"/>
    </xf>
    <xf numFmtId="0" fontId="53" fillId="22" borderId="64" applyBorder="0"/>
    <xf numFmtId="4" fontId="54" fillId="61" borderId="61" applyNumberFormat="0" applyProtection="0">
      <alignment vertical="center"/>
    </xf>
    <xf numFmtId="4" fontId="73" fillId="62" borderId="41" applyNumberFormat="0" applyProtection="0">
      <alignment vertical="center"/>
    </xf>
    <xf numFmtId="4" fontId="54" fillId="20" borderId="61" applyNumberFormat="0" applyProtection="0">
      <alignment horizontal="left" vertical="center" indent="1"/>
    </xf>
    <xf numFmtId="0" fontId="54" fillId="61" borderId="61" applyNumberFormat="0" applyProtection="0">
      <alignment horizontal="left" vertical="top" indent="1"/>
    </xf>
    <xf numFmtId="4" fontId="51" fillId="0" borderId="54" applyNumberFormat="0" applyProtection="0">
      <alignment horizontal="right" vertical="center"/>
    </xf>
    <xf numFmtId="4" fontId="51" fillId="0" borderId="54" applyNumberFormat="0" applyProtection="0">
      <alignment horizontal="right" vertical="center"/>
    </xf>
    <xf numFmtId="4" fontId="51" fillId="0" borderId="54" applyNumberFormat="0" applyProtection="0">
      <alignment horizontal="right" vertical="center"/>
    </xf>
    <xf numFmtId="4" fontId="73" fillId="63" borderId="54" applyNumberFormat="0" applyProtection="0">
      <alignment horizontal="right" vertical="center"/>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0" fontId="54" fillId="17" borderId="61" applyNumberFormat="0" applyProtection="0">
      <alignment horizontal="left" vertical="top" indent="1"/>
    </xf>
    <xf numFmtId="4" fontId="57" fillId="64" borderId="62" applyNumberFormat="0" applyProtection="0">
      <alignment horizontal="left" vertical="center" indent="1"/>
    </xf>
    <xf numFmtId="0" fontId="51" fillId="65" borderId="41"/>
    <xf numFmtId="0" fontId="51" fillId="65" borderId="41"/>
    <xf numFmtId="4" fontId="58" fillId="60" borderId="54" applyNumberFormat="0" applyProtection="0">
      <alignment horizontal="right" vertical="center"/>
    </xf>
    <xf numFmtId="0" fontId="71" fillId="0" borderId="0" applyNumberFormat="0" applyFill="0" applyBorder="0" applyAlignment="0" applyProtection="0"/>
    <xf numFmtId="0" fontId="5" fillId="0" borderId="0" applyNumberFormat="0" applyFill="0" applyBorder="0" applyAlignment="0" applyProtection="0"/>
    <xf numFmtId="0" fontId="64" fillId="0" borderId="65" applyNumberFormat="0" applyFill="0" applyAlignment="0" applyProtection="0"/>
    <xf numFmtId="0" fontId="72" fillId="0" borderId="0" applyNumberFormat="0" applyFill="0" applyBorder="0" applyAlignment="0" applyProtection="0"/>
    <xf numFmtId="0" fontId="74" fillId="0" borderId="0"/>
    <xf numFmtId="0" fontId="55" fillId="0" borderId="0"/>
    <xf numFmtId="0" fontId="2"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59" fillId="24" borderId="0" applyNumberFormat="0" applyBorder="0" applyAlignment="0" applyProtection="0"/>
    <xf numFmtId="0" fontId="64" fillId="0" borderId="65" applyNumberFormat="0" applyFill="0" applyAlignment="0" applyProtection="0"/>
    <xf numFmtId="0" fontId="72" fillId="0" borderId="0" applyNumberFormat="0" applyFill="0" applyBorder="0" applyAlignment="0" applyProtection="0"/>
    <xf numFmtId="0" fontId="51" fillId="16"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9" fontId="55" fillId="0" borderId="0" applyFont="0" applyFill="0" applyBorder="0" applyAlignment="0" applyProtection="0"/>
    <xf numFmtId="0" fontId="51" fillId="16" borderId="0"/>
    <xf numFmtId="0" fontId="49" fillId="0" borderId="0"/>
    <xf numFmtId="0" fontId="10" fillId="0" borderId="0">
      <alignment vertical="top"/>
    </xf>
    <xf numFmtId="0" fontId="59" fillId="24" borderId="0" applyNumberFormat="0" applyBorder="0" applyAlignment="0" applyProtection="0"/>
    <xf numFmtId="0" fontId="5" fillId="0" borderId="0"/>
    <xf numFmtId="0" fontId="2" fillId="0" borderId="0"/>
    <xf numFmtId="0" fontId="50" fillId="16" borderId="0"/>
    <xf numFmtId="0" fontId="5" fillId="0"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0" fontId="26" fillId="0" borderId="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0" fontId="6" fillId="16" borderId="0"/>
    <xf numFmtId="4" fontId="55" fillId="22" borderId="62" applyNumberFormat="0" applyProtection="0">
      <alignment horizontal="left" vertical="center" indent="1"/>
    </xf>
    <xf numFmtId="0" fontId="5" fillId="0" borderId="0">
      <alignment vertical="top"/>
    </xf>
    <xf numFmtId="0" fontId="93" fillId="0" borderId="0"/>
    <xf numFmtId="0" fontId="88" fillId="0" borderId="0">
      <alignment vertical="top"/>
    </xf>
    <xf numFmtId="0" fontId="26" fillId="0" borderId="0"/>
    <xf numFmtId="0" fontId="81" fillId="31" borderId="0" applyNumberFormat="0" applyBorder="0" applyAlignment="0" applyProtection="0"/>
    <xf numFmtId="0" fontId="82" fillId="67" borderId="66" applyNumberFormat="0" applyAlignment="0" applyProtection="0"/>
    <xf numFmtId="0" fontId="63" fillId="37" borderId="55" applyNumberFormat="0" applyAlignment="0" applyProtection="0"/>
    <xf numFmtId="43" fontId="55" fillId="0" borderId="0" applyFont="0" applyFill="0" applyBorder="0" applyAlignment="0" applyProtection="0"/>
    <xf numFmtId="43" fontId="2" fillId="0" borderId="0" applyFont="0" applyFill="0" applyBorder="0" applyAlignment="0" applyProtection="0"/>
    <xf numFmtId="0" fontId="83" fillId="0" borderId="0" applyNumberFormat="0" applyFill="0" applyBorder="0" applyAlignment="0" applyProtection="0"/>
    <xf numFmtId="0" fontId="69" fillId="68" borderId="0" applyNumberFormat="0" applyBorder="0" applyAlignment="0" applyProtection="0"/>
    <xf numFmtId="38" fontId="51" fillId="4" borderId="0" applyNumberFormat="0" applyBorder="0" applyAlignment="0" applyProtection="0"/>
    <xf numFmtId="0" fontId="75" fillId="69" borderId="67"/>
    <xf numFmtId="0" fontId="52" fillId="49" borderId="68">
      <alignment vertical="center" wrapText="1"/>
    </xf>
    <xf numFmtId="0" fontId="66" fillId="0" borderId="69" applyNumberFormat="0" applyFill="0" applyAlignment="0" applyProtection="0"/>
    <xf numFmtId="0" fontId="67" fillId="0" borderId="70" applyNumberFormat="0" applyFill="0" applyAlignment="0" applyProtection="0"/>
    <xf numFmtId="0" fontId="68" fillId="42" borderId="66" applyNumberFormat="0" applyAlignment="0" applyProtection="0"/>
    <xf numFmtId="10" fontId="51" fillId="62" borderId="41" applyNumberFormat="0" applyBorder="0" applyAlignment="0" applyProtection="0"/>
    <xf numFmtId="0" fontId="84" fillId="0" borderId="71" applyNumberFormat="0" applyFill="0" applyAlignment="0" applyProtection="0"/>
    <xf numFmtId="0" fontId="85" fillId="42" borderId="0" applyNumberFormat="0" applyBorder="0" applyAlignment="0" applyProtection="0"/>
    <xf numFmtId="167" fontId="76" fillId="0" borderId="0"/>
    <xf numFmtId="0" fontId="51" fillId="16" borderId="0"/>
    <xf numFmtId="0" fontId="51" fillId="16" borderId="0"/>
    <xf numFmtId="0" fontId="51" fillId="16" borderId="0"/>
    <xf numFmtId="0" fontId="51" fillId="16" borderId="0"/>
    <xf numFmtId="0" fontId="51" fillId="16" borderId="0"/>
    <xf numFmtId="0" fontId="51" fillId="16" borderId="0"/>
    <xf numFmtId="0" fontId="51" fillId="16" borderId="0"/>
    <xf numFmtId="0" fontId="6" fillId="16" borderId="0"/>
    <xf numFmtId="0" fontId="6" fillId="16" borderId="0"/>
    <xf numFmtId="0" fontId="6" fillId="16" borderId="0"/>
    <xf numFmtId="0" fontId="2" fillId="0" borderId="0"/>
    <xf numFmtId="0" fontId="6" fillId="16" borderId="0"/>
    <xf numFmtId="0" fontId="5" fillId="41" borderId="72" applyNumberFormat="0" applyFont="0" applyAlignment="0" applyProtection="0"/>
    <xf numFmtId="0" fontId="8" fillId="0" borderId="0"/>
    <xf numFmtId="0" fontId="70" fillId="67" borderId="60" applyNumberFormat="0" applyAlignment="0" applyProtection="0"/>
    <xf numFmtId="9" fontId="5" fillId="0" borderId="0" applyFont="0" applyFill="0" applyBorder="0" applyAlignment="0" applyProtection="0"/>
    <xf numFmtId="10" fontId="5" fillId="0" borderId="0" applyFont="0" applyFill="0" applyBorder="0" applyAlignment="0" applyProtection="0"/>
    <xf numFmtId="4" fontId="86" fillId="48" borderId="61" applyNumberFormat="0" applyProtection="0">
      <alignment vertical="center"/>
    </xf>
    <xf numFmtId="4" fontId="51" fillId="48" borderId="54" applyNumberFormat="0" applyProtection="0">
      <alignment vertical="center"/>
    </xf>
    <xf numFmtId="4" fontId="87" fillId="48" borderId="61" applyNumberFormat="0" applyProtection="0">
      <alignment vertical="center"/>
    </xf>
    <xf numFmtId="4" fontId="73" fillId="49" borderId="54" applyNumberFormat="0" applyProtection="0">
      <alignment vertical="center"/>
    </xf>
    <xf numFmtId="4" fontId="73" fillId="49" borderId="54" applyNumberFormat="0" applyProtection="0">
      <alignment vertical="center"/>
    </xf>
    <xf numFmtId="4" fontId="86" fillId="48" borderId="61" applyNumberFormat="0" applyProtection="0">
      <alignment horizontal="left" vertical="center" indent="1"/>
    </xf>
    <xf numFmtId="4" fontId="51" fillId="49" borderId="54" applyNumberFormat="0" applyProtection="0">
      <alignment horizontal="left" vertical="center" indent="1"/>
    </xf>
    <xf numFmtId="0" fontId="86" fillId="48" borderId="61" applyNumberFormat="0" applyProtection="0">
      <alignment horizontal="left" vertical="top" indent="1"/>
    </xf>
    <xf numFmtId="4" fontId="86" fillId="17" borderId="0" applyNumberFormat="0" applyProtection="0">
      <alignment horizontal="left" vertical="center" indent="1"/>
    </xf>
    <xf numFmtId="4" fontId="88" fillId="51" borderId="61" applyNumberFormat="0" applyProtection="0">
      <alignment horizontal="right" vertical="center"/>
    </xf>
    <xf numFmtId="4" fontId="51" fillId="51" borderId="54" applyNumberFormat="0" applyProtection="0">
      <alignment horizontal="right" vertical="center"/>
    </xf>
    <xf numFmtId="4" fontId="88" fillId="66" borderId="61" applyNumberFormat="0" applyProtection="0">
      <alignment horizontal="right" vertical="center"/>
    </xf>
    <xf numFmtId="4" fontId="51" fillId="52" borderId="54" applyNumberFormat="0" applyProtection="0">
      <alignment horizontal="right" vertical="center"/>
    </xf>
    <xf numFmtId="4" fontId="88" fillId="53" borderId="61" applyNumberFormat="0" applyProtection="0">
      <alignment horizontal="right" vertical="center"/>
    </xf>
    <xf numFmtId="4" fontId="51" fillId="53" borderId="62" applyNumberFormat="0" applyProtection="0">
      <alignment horizontal="right" vertical="center"/>
    </xf>
    <xf numFmtId="4" fontId="88" fillId="23" borderId="61" applyNumberFormat="0" applyProtection="0">
      <alignment horizontal="right" vertical="center"/>
    </xf>
    <xf numFmtId="4" fontId="51" fillId="23" borderId="54" applyNumberFormat="0" applyProtection="0">
      <alignment horizontal="right" vertical="center"/>
    </xf>
    <xf numFmtId="4" fontId="88" fillId="54" borderId="61" applyNumberFormat="0" applyProtection="0">
      <alignment horizontal="right" vertical="center"/>
    </xf>
    <xf numFmtId="4" fontId="51" fillId="54" borderId="54" applyNumberFormat="0" applyProtection="0">
      <alignment horizontal="right" vertical="center"/>
    </xf>
    <xf numFmtId="4" fontId="88" fillId="55" borderId="61" applyNumberFormat="0" applyProtection="0">
      <alignment horizontal="right" vertical="center"/>
    </xf>
    <xf numFmtId="4" fontId="51" fillId="55" borderId="54" applyNumberFormat="0" applyProtection="0">
      <alignment horizontal="right" vertical="center"/>
    </xf>
    <xf numFmtId="4" fontId="88" fillId="21" borderId="61" applyNumberFormat="0" applyProtection="0">
      <alignment horizontal="right" vertical="center"/>
    </xf>
    <xf numFmtId="4" fontId="51" fillId="21" borderId="54" applyNumberFormat="0" applyProtection="0">
      <alignment horizontal="right" vertical="center"/>
    </xf>
    <xf numFmtId="4" fontId="88" fillId="18" borderId="61" applyNumberFormat="0" applyProtection="0">
      <alignment horizontal="right" vertical="center"/>
    </xf>
    <xf numFmtId="4" fontId="51" fillId="18" borderId="54" applyNumberFormat="0" applyProtection="0">
      <alignment horizontal="right" vertical="center"/>
    </xf>
    <xf numFmtId="4" fontId="88" fillId="56" borderId="61" applyNumberFormat="0" applyProtection="0">
      <alignment horizontal="right" vertical="center"/>
    </xf>
    <xf numFmtId="4" fontId="51" fillId="56" borderId="54" applyNumberFormat="0" applyProtection="0">
      <alignment horizontal="right" vertical="center"/>
    </xf>
    <xf numFmtId="4" fontId="86" fillId="57" borderId="73" applyNumberFormat="0" applyProtection="0">
      <alignment horizontal="left" vertical="center" indent="1"/>
    </xf>
    <xf numFmtId="4" fontId="51" fillId="57" borderId="62" applyNumberFormat="0" applyProtection="0">
      <alignment horizontal="left" vertical="center" indent="1"/>
    </xf>
    <xf numFmtId="4" fontId="88" fillId="19" borderId="0" applyNumberFormat="0" applyProtection="0">
      <alignment horizontal="left" vertical="center" indent="1"/>
    </xf>
    <xf numFmtId="4" fontId="55" fillId="22" borderId="62" applyNumberFormat="0" applyProtection="0">
      <alignment horizontal="left" vertical="center" indent="1"/>
    </xf>
    <xf numFmtId="4" fontId="55" fillId="22" borderId="62" applyNumberFormat="0" applyProtection="0">
      <alignment horizontal="left" vertical="center" indent="1"/>
    </xf>
    <xf numFmtId="4" fontId="89" fillId="22" borderId="0" applyNumberFormat="0" applyProtection="0">
      <alignment horizontal="left" vertical="center" indent="1"/>
    </xf>
    <xf numFmtId="4" fontId="88" fillId="17" borderId="61" applyNumberFormat="0" applyProtection="0">
      <alignment horizontal="right" vertical="center"/>
    </xf>
    <xf numFmtId="4" fontId="51" fillId="17" borderId="54" applyNumberFormat="0" applyProtection="0">
      <alignment horizontal="right" vertical="center"/>
    </xf>
    <xf numFmtId="4" fontId="10" fillId="19" borderId="0" applyNumberFormat="0" applyProtection="0">
      <alignment horizontal="left" vertical="center" indent="1"/>
    </xf>
    <xf numFmtId="4" fontId="51" fillId="19" borderId="62" applyNumberFormat="0" applyProtection="0">
      <alignment horizontal="left" vertical="center" indent="1"/>
    </xf>
    <xf numFmtId="4" fontId="10" fillId="17" borderId="0" applyNumberFormat="0" applyProtection="0">
      <alignment horizontal="left" vertical="center" indent="1"/>
    </xf>
    <xf numFmtId="4" fontId="51" fillId="17" borderId="62" applyNumberFormat="0" applyProtection="0">
      <alignment horizontal="left" vertical="center" indent="1"/>
    </xf>
    <xf numFmtId="0" fontId="5" fillId="22" borderId="61" applyNumberFormat="0" applyProtection="0">
      <alignment horizontal="left" vertical="center" indent="1"/>
    </xf>
    <xf numFmtId="0" fontId="51" fillId="20" borderId="54" applyNumberFormat="0" applyProtection="0">
      <alignment horizontal="left" vertical="center" indent="1"/>
    </xf>
    <xf numFmtId="0" fontId="5" fillId="22" borderId="61" applyNumberFormat="0" applyProtection="0">
      <alignment horizontal="left" vertical="top" indent="1"/>
    </xf>
    <xf numFmtId="0" fontId="5" fillId="17" borderId="61" applyNumberFormat="0" applyProtection="0">
      <alignment horizontal="left" vertical="center" indent="1"/>
    </xf>
    <xf numFmtId="0" fontId="51" fillId="58" borderId="54" applyNumberFormat="0" applyProtection="0">
      <alignment horizontal="left" vertical="center" indent="1"/>
    </xf>
    <xf numFmtId="0" fontId="5" fillId="17" borderId="61" applyNumberFormat="0" applyProtection="0">
      <alignment horizontal="left" vertical="top" indent="1"/>
    </xf>
    <xf numFmtId="0" fontId="5" fillId="59" borderId="61" applyNumberFormat="0" applyProtection="0">
      <alignment horizontal="left" vertical="center" indent="1"/>
    </xf>
    <xf numFmtId="0" fontId="51" fillId="59" borderId="54" applyNumberFormat="0" applyProtection="0">
      <alignment horizontal="left" vertical="center" indent="1"/>
    </xf>
    <xf numFmtId="0" fontId="5" fillId="59" borderId="61" applyNumberFormat="0" applyProtection="0">
      <alignment horizontal="left" vertical="top" indent="1"/>
    </xf>
    <xf numFmtId="0" fontId="5" fillId="19" borderId="61" applyNumberFormat="0" applyProtection="0">
      <alignment horizontal="left" vertical="center" indent="1"/>
    </xf>
    <xf numFmtId="0" fontId="51" fillId="19" borderId="54" applyNumberFormat="0" applyProtection="0">
      <alignment horizontal="left" vertical="center" indent="1"/>
    </xf>
    <xf numFmtId="0" fontId="5" fillId="19" borderId="61" applyNumberFormat="0" applyProtection="0">
      <alignment horizontal="left" vertical="top" indent="1"/>
    </xf>
    <xf numFmtId="0" fontId="5" fillId="60" borderId="41" applyNumberFormat="0">
      <protection locked="0"/>
    </xf>
    <xf numFmtId="4" fontId="88" fillId="61" borderId="61" applyNumberFormat="0" applyProtection="0">
      <alignment vertical="center"/>
    </xf>
    <xf numFmtId="4" fontId="90" fillId="61" borderId="61" applyNumberFormat="0" applyProtection="0">
      <alignment vertical="center"/>
    </xf>
    <xf numFmtId="4" fontId="88" fillId="61" borderId="61" applyNumberFormat="0" applyProtection="0">
      <alignment horizontal="left" vertical="center" indent="1"/>
    </xf>
    <xf numFmtId="4" fontId="54" fillId="20" borderId="61" applyNumberFormat="0" applyProtection="0">
      <alignment horizontal="left" vertical="center" indent="1"/>
    </xf>
    <xf numFmtId="0" fontId="88" fillId="61" borderId="61" applyNumberFormat="0" applyProtection="0">
      <alignment horizontal="left" vertical="top" indent="1"/>
    </xf>
    <xf numFmtId="4" fontId="88" fillId="19" borderId="61" applyNumberFormat="0" applyProtection="0">
      <alignment horizontal="right" vertical="center"/>
    </xf>
    <xf numFmtId="4" fontId="90" fillId="19" borderId="61" applyNumberFormat="0" applyProtection="0">
      <alignment horizontal="right" vertical="center"/>
    </xf>
    <xf numFmtId="4" fontId="73" fillId="63" borderId="54" applyNumberFormat="0" applyProtection="0">
      <alignment horizontal="right" vertical="center"/>
    </xf>
    <xf numFmtId="4" fontId="73" fillId="63" borderId="54" applyNumberFormat="0" applyProtection="0">
      <alignment horizontal="right" vertical="center"/>
    </xf>
    <xf numFmtId="4" fontId="88" fillId="17" borderId="61" applyNumberFormat="0" applyProtection="0">
      <alignment horizontal="left" vertical="center" indent="1"/>
    </xf>
    <xf numFmtId="0" fontId="5" fillId="0" borderId="0">
      <alignment vertical="top"/>
    </xf>
    <xf numFmtId="0" fontId="88" fillId="17" borderId="61" applyNumberFormat="0" applyProtection="0">
      <alignment horizontal="left" vertical="top" indent="1"/>
    </xf>
    <xf numFmtId="4" fontId="91" fillId="64" borderId="0" applyNumberFormat="0" applyProtection="0">
      <alignment horizontal="left" vertical="center" indent="1"/>
    </xf>
    <xf numFmtId="0" fontId="51" fillId="65" borderId="41"/>
    <xf numFmtId="0" fontId="51" fillId="65" borderId="41"/>
    <xf numFmtId="4" fontId="80" fillId="19" borderId="61" applyNumberFormat="0" applyProtection="0">
      <alignment horizontal="right" vertical="center"/>
    </xf>
    <xf numFmtId="0" fontId="26" fillId="0" borderId="0"/>
    <xf numFmtId="0" fontId="6" fillId="16" borderId="0"/>
    <xf numFmtId="3" fontId="5" fillId="0" borderId="41" applyNumberFormat="0" applyFont="0" applyFill="0" applyAlignment="0" applyProtection="0">
      <alignment vertical="center"/>
    </xf>
    <xf numFmtId="0" fontId="71" fillId="0" borderId="0" applyNumberFormat="0" applyFill="0" applyBorder="0" applyAlignment="0" applyProtection="0"/>
    <xf numFmtId="4" fontId="5" fillId="0" borderId="74" applyNumberFormat="0" applyFont="0" applyFill="0" applyAlignment="0" applyProtection="0">
      <alignment vertical="center"/>
    </xf>
    <xf numFmtId="40" fontId="77" fillId="0" borderId="0" applyFont="0" applyFill="0" applyBorder="0" applyAlignment="0" applyProtection="0"/>
    <xf numFmtId="164" fontId="78" fillId="0" borderId="0" applyFont="0" applyFill="0" applyBorder="0" applyAlignment="0" applyProtection="0"/>
    <xf numFmtId="0" fontId="92" fillId="0" borderId="0" applyNumberFormat="0" applyFill="0" applyBorder="0" applyAlignment="0" applyProtection="0"/>
    <xf numFmtId="0" fontId="79" fillId="0" borderId="75"/>
    <xf numFmtId="0" fontId="68" fillId="42" borderId="66" applyNumberFormat="0" applyAlignment="0" applyProtection="0"/>
    <xf numFmtId="9" fontId="5" fillId="0" borderId="0" applyFont="0" applyFill="0" applyBorder="0" applyAlignment="0" applyProtection="0"/>
    <xf numFmtId="43" fontId="55" fillId="0" borderId="0" applyFont="0" applyFill="0" applyBorder="0" applyAlignment="0" applyProtection="0"/>
    <xf numFmtId="0" fontId="6" fillId="16" borderId="0"/>
    <xf numFmtId="0" fontId="6" fillId="16" borderId="0"/>
    <xf numFmtId="4" fontId="51" fillId="48" borderId="54" applyNumberFormat="0" applyProtection="0">
      <alignment vertical="center"/>
    </xf>
    <xf numFmtId="4" fontId="51" fillId="49" borderId="54" applyNumberFormat="0" applyProtection="0">
      <alignment horizontal="left" vertical="center" indent="1"/>
    </xf>
    <xf numFmtId="4" fontId="51" fillId="50" borderId="54" applyNumberFormat="0" applyProtection="0">
      <alignment horizontal="left" vertical="center" indent="1"/>
    </xf>
    <xf numFmtId="4" fontId="51" fillId="51" borderId="54" applyNumberFormat="0" applyProtection="0">
      <alignment horizontal="right" vertical="center"/>
    </xf>
    <xf numFmtId="4" fontId="51" fillId="52" borderId="54" applyNumberFormat="0" applyProtection="0">
      <alignment horizontal="right" vertical="center"/>
    </xf>
    <xf numFmtId="4" fontId="51" fillId="53" borderId="62" applyNumberFormat="0" applyProtection="0">
      <alignment horizontal="right" vertical="center"/>
    </xf>
    <xf numFmtId="4" fontId="51" fillId="23" borderId="54" applyNumberFormat="0" applyProtection="0">
      <alignment horizontal="right" vertical="center"/>
    </xf>
    <xf numFmtId="4" fontId="51" fillId="54" borderId="54" applyNumberFormat="0" applyProtection="0">
      <alignment horizontal="right" vertical="center"/>
    </xf>
    <xf numFmtId="4" fontId="51" fillId="55" borderId="54" applyNumberFormat="0" applyProtection="0">
      <alignment horizontal="right" vertical="center"/>
    </xf>
    <xf numFmtId="4" fontId="51" fillId="21" borderId="54" applyNumberFormat="0" applyProtection="0">
      <alignment horizontal="right" vertical="center"/>
    </xf>
    <xf numFmtId="4" fontId="51" fillId="18" borderId="54" applyNumberFormat="0" applyProtection="0">
      <alignment horizontal="right" vertical="center"/>
    </xf>
    <xf numFmtId="4" fontId="51" fillId="56" borderId="54" applyNumberFormat="0" applyProtection="0">
      <alignment horizontal="right" vertical="center"/>
    </xf>
    <xf numFmtId="4" fontId="51" fillId="57" borderId="62" applyNumberFormat="0" applyProtection="0">
      <alignment horizontal="left" vertical="center" indent="1"/>
    </xf>
    <xf numFmtId="4" fontId="51" fillId="17" borderId="54" applyNumberFormat="0" applyProtection="0">
      <alignment horizontal="right" vertical="center"/>
    </xf>
    <xf numFmtId="4" fontId="51" fillId="19" borderId="62" applyNumberFormat="0" applyProtection="0">
      <alignment horizontal="left" vertical="center" indent="1"/>
    </xf>
    <xf numFmtId="4" fontId="51" fillId="17" borderId="62" applyNumberFormat="0" applyProtection="0">
      <alignment horizontal="left" vertical="center" indent="1"/>
    </xf>
    <xf numFmtId="0" fontId="51" fillId="20" borderId="54" applyNumberFormat="0" applyProtection="0">
      <alignment horizontal="left" vertical="center" indent="1"/>
    </xf>
    <xf numFmtId="0" fontId="51" fillId="58" borderId="54" applyNumberFormat="0" applyProtection="0">
      <alignment horizontal="left" vertical="center" indent="1"/>
    </xf>
    <xf numFmtId="0" fontId="51" fillId="59" borderId="54" applyNumberFormat="0" applyProtection="0">
      <alignment horizontal="left" vertical="center" indent="1"/>
    </xf>
    <xf numFmtId="0" fontId="51" fillId="19" borderId="54" applyNumberFormat="0" applyProtection="0">
      <alignment horizontal="left" vertical="center" indent="1"/>
    </xf>
    <xf numFmtId="4" fontId="51" fillId="0" borderId="54" applyNumberFormat="0" applyProtection="0">
      <alignment horizontal="right" vertical="center"/>
    </xf>
    <xf numFmtId="4" fontId="51" fillId="50" borderId="54" applyNumberFormat="0" applyProtection="0">
      <alignment horizontal="left" vertical="center" indent="1"/>
    </xf>
    <xf numFmtId="0" fontId="51" fillId="65" borderId="41"/>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 fillId="16" borderId="0"/>
    <xf numFmtId="0" fontId="6" fillId="16" borderId="0"/>
    <xf numFmtId="0" fontId="6" fillId="16" borderId="0"/>
    <xf numFmtId="0" fontId="6" fillId="16" borderId="0"/>
    <xf numFmtId="0" fontId="6" fillId="16" borderId="0"/>
    <xf numFmtId="0" fontId="6" fillId="16" borderId="0"/>
    <xf numFmtId="0" fontId="6" fillId="16" borderId="0"/>
    <xf numFmtId="0" fontId="2" fillId="0" borderId="0"/>
    <xf numFmtId="43" fontId="2" fillId="0" borderId="0" applyFont="0" applyFill="0" applyBorder="0" applyAlignment="0" applyProtection="0"/>
    <xf numFmtId="0" fontId="26" fillId="0" borderId="0"/>
    <xf numFmtId="0" fontId="26" fillId="0" borderId="0"/>
    <xf numFmtId="0" fontId="26" fillId="0" borderId="0"/>
    <xf numFmtId="0" fontId="26" fillId="0" borderId="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0" fontId="26" fillId="0" borderId="0"/>
    <xf numFmtId="43" fontId="26" fillId="0" borderId="0" applyFont="0" applyFill="0" applyBorder="0" applyAlignment="0" applyProtection="0"/>
    <xf numFmtId="9"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43" fontId="55"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 fillId="0" borderId="0"/>
    <xf numFmtId="43" fontId="2" fillId="0" borderId="0" applyFont="0" applyFill="0" applyBorder="0" applyAlignment="0" applyProtection="0"/>
    <xf numFmtId="9" fontId="26" fillId="0" borderId="0" applyFont="0" applyFill="0" applyBorder="0" applyAlignment="0" applyProtection="0"/>
    <xf numFmtId="0" fontId="26" fillId="0" borderId="0"/>
    <xf numFmtId="9" fontId="26"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6" fillId="16" borderId="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6" fillId="0" borderId="57" applyNumberFormat="0" applyFill="0" applyAlignment="0" applyProtection="0"/>
    <xf numFmtId="0" fontId="67" fillId="0" borderId="58" applyNumberFormat="0" applyFill="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6" fillId="0" borderId="0"/>
    <xf numFmtId="43" fontId="26" fillId="0" borderId="0" applyFont="0" applyFill="0" applyBorder="0" applyAlignment="0" applyProtection="0"/>
    <xf numFmtId="9" fontId="26" fillId="0" borderId="0" applyFont="0" applyFill="0" applyBorder="0" applyAlignment="0" applyProtection="0"/>
    <xf numFmtId="0" fontId="26" fillId="0" borderId="0"/>
    <xf numFmtId="43" fontId="55" fillId="0" borderId="0" applyFont="0" applyFill="0" applyBorder="0" applyAlignment="0" applyProtection="0"/>
    <xf numFmtId="43" fontId="2"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 fillId="0" borderId="0"/>
    <xf numFmtId="9" fontId="26" fillId="0" borderId="0" applyFont="0" applyFill="0" applyBorder="0" applyAlignment="0" applyProtection="0"/>
    <xf numFmtId="0" fontId="59" fillId="27" borderId="0" applyNumberFormat="0" applyBorder="0" applyAlignment="0" applyProtection="0"/>
    <xf numFmtId="0" fontId="26" fillId="0" borderId="0"/>
    <xf numFmtId="0" fontId="68" fillId="42" borderId="54" applyNumberFormat="0" applyAlignment="0" applyProtection="0"/>
    <xf numFmtId="9" fontId="26" fillId="0" borderId="0" applyFont="0" applyFill="0" applyBorder="0" applyAlignment="0" applyProtection="0"/>
    <xf numFmtId="0" fontId="26" fillId="0" borderId="0"/>
    <xf numFmtId="0" fontId="26" fillId="0" borderId="0"/>
    <xf numFmtId="43" fontId="55"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59" fillId="28" borderId="0" applyNumberFormat="0" applyBorder="0" applyAlignment="0" applyProtection="0"/>
    <xf numFmtId="0" fontId="2" fillId="0" borderId="0"/>
    <xf numFmtId="43" fontId="2" fillId="0" borderId="0" applyFont="0" applyFill="0" applyBorder="0" applyAlignment="0" applyProtection="0"/>
    <xf numFmtId="0" fontId="6" fillId="16" borderId="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6" fillId="0" borderId="57" applyNumberFormat="0" applyFill="0" applyAlignment="0" applyProtection="0"/>
    <xf numFmtId="0" fontId="67" fillId="0" borderId="58" applyNumberFormat="0" applyFill="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56" fillId="48" borderId="61" applyNumberFormat="0" applyProtection="0">
      <alignment horizontal="left" vertical="top" indent="1"/>
    </xf>
    <xf numFmtId="4" fontId="55" fillId="22" borderId="62" applyNumberFormat="0" applyProtection="0">
      <alignment horizontal="left" vertical="center" indent="1"/>
    </xf>
    <xf numFmtId="0" fontId="51" fillId="22" borderId="61" applyNumberFormat="0" applyProtection="0">
      <alignment horizontal="left" vertical="top" indent="1"/>
    </xf>
    <xf numFmtId="0" fontId="51" fillId="17" borderId="61" applyNumberFormat="0" applyProtection="0">
      <alignment horizontal="left" vertical="top" indent="1"/>
    </xf>
    <xf numFmtId="0" fontId="51" fillId="59" borderId="61" applyNumberFormat="0" applyProtection="0">
      <alignment horizontal="left" vertical="top" indent="1"/>
    </xf>
    <xf numFmtId="0" fontId="51" fillId="19" borderId="61" applyNumberFormat="0" applyProtection="0">
      <alignment horizontal="left" vertical="top" indent="1"/>
    </xf>
    <xf numFmtId="0" fontId="51" fillId="60" borderId="63" applyNumberFormat="0">
      <protection locked="0"/>
    </xf>
    <xf numFmtId="4" fontId="54" fillId="61" borderId="61" applyNumberFormat="0" applyProtection="0">
      <alignment vertical="center"/>
    </xf>
    <xf numFmtId="4" fontId="73" fillId="62" borderId="41" applyNumberFormat="0" applyProtection="0">
      <alignment vertical="center"/>
    </xf>
    <xf numFmtId="0" fontId="54" fillId="61" borderId="61" applyNumberFormat="0" applyProtection="0">
      <alignment horizontal="left" vertical="top" indent="1"/>
    </xf>
    <xf numFmtId="0" fontId="54" fillId="17" borderId="61" applyNumberFormat="0" applyProtection="0">
      <alignment horizontal="left" vertical="top" indent="1"/>
    </xf>
    <xf numFmtId="4" fontId="57" fillId="64" borderId="62" applyNumberFormat="0" applyProtection="0">
      <alignment horizontal="left" vertical="center" indent="1"/>
    </xf>
    <xf numFmtId="4" fontId="58" fillId="60" borderId="54" applyNumberFormat="0" applyProtection="0">
      <alignment horizontal="right" vertical="center"/>
    </xf>
    <xf numFmtId="0" fontId="64" fillId="0" borderId="65" applyNumberFormat="0" applyFill="0" applyAlignment="0" applyProtection="0"/>
    <xf numFmtId="0" fontId="72" fillId="0" borderId="0" applyNumberFormat="0" applyFill="0" applyBorder="0" applyAlignment="0" applyProtection="0"/>
    <xf numFmtId="0" fontId="6" fillId="16" borderId="0"/>
    <xf numFmtId="0" fontId="59" fillId="24"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6" fillId="16" borderId="0"/>
    <xf numFmtId="0" fontId="59" fillId="28" borderId="0" applyNumberFormat="0" applyBorder="0" applyAlignment="0" applyProtection="0"/>
    <xf numFmtId="0" fontId="59" fillId="24" borderId="0" applyNumberFormat="0" applyBorder="0" applyAlignment="0" applyProtection="0"/>
    <xf numFmtId="0" fontId="6" fillId="16"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26" fillId="0" borderId="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0" fontId="26" fillId="0" borderId="0"/>
    <xf numFmtId="43" fontId="55" fillId="0" borderId="0" applyFont="0" applyFill="0" applyBorder="0" applyAlignment="0" applyProtection="0"/>
    <xf numFmtId="43" fontId="2" fillId="0" borderId="0" applyFont="0" applyFill="0" applyBorder="0" applyAlignment="0" applyProtection="0"/>
    <xf numFmtId="0" fontId="6" fillId="16" borderId="0"/>
    <xf numFmtId="0" fontId="2" fillId="0" borderId="0"/>
    <xf numFmtId="0" fontId="5" fillId="41" borderId="72" applyNumberFormat="0" applyFont="0" applyAlignment="0" applyProtection="0"/>
    <xf numFmtId="10" fontId="5" fillId="0" borderId="0" applyFont="0" applyFill="0" applyBorder="0" applyAlignment="0" applyProtection="0"/>
    <xf numFmtId="0" fontId="26" fillId="0" borderId="0"/>
    <xf numFmtId="0" fontId="86" fillId="48" borderId="61" applyNumberFormat="0" applyProtection="0">
      <alignment horizontal="left" vertical="top" indent="1"/>
    </xf>
    <xf numFmtId="4" fontId="89" fillId="22" borderId="0" applyNumberFormat="0" applyProtection="0">
      <alignment horizontal="left" vertical="center" indent="1"/>
    </xf>
    <xf numFmtId="0" fontId="5" fillId="22" borderId="61" applyNumberFormat="0" applyProtection="0">
      <alignment horizontal="left" vertical="top" indent="1"/>
    </xf>
    <xf numFmtId="0" fontId="5" fillId="17" borderId="61" applyNumberFormat="0" applyProtection="0">
      <alignment horizontal="left" vertical="top" indent="1"/>
    </xf>
    <xf numFmtId="0" fontId="5" fillId="59" borderId="61" applyNumberFormat="0" applyProtection="0">
      <alignment horizontal="left" vertical="top" indent="1"/>
    </xf>
    <xf numFmtId="0" fontId="5" fillId="19" borderId="61" applyNumberFormat="0" applyProtection="0">
      <alignment horizontal="left" vertical="top" indent="1"/>
    </xf>
    <xf numFmtId="0" fontId="5" fillId="60" borderId="41" applyNumberFormat="0">
      <protection locked="0"/>
    </xf>
    <xf numFmtId="4" fontId="88" fillId="61" borderId="61" applyNumberFormat="0" applyProtection="0">
      <alignment vertical="center"/>
    </xf>
    <xf numFmtId="4" fontId="90" fillId="61" borderId="61" applyNumberFormat="0" applyProtection="0">
      <alignment vertical="center"/>
    </xf>
    <xf numFmtId="0" fontId="88" fillId="61" borderId="61" applyNumberFormat="0" applyProtection="0">
      <alignment horizontal="left" vertical="top" indent="1"/>
    </xf>
    <xf numFmtId="0" fontId="88" fillId="17" borderId="61" applyNumberFormat="0" applyProtection="0">
      <alignment horizontal="left" vertical="top" indent="1"/>
    </xf>
    <xf numFmtId="4" fontId="91" fillId="64" borderId="0" applyNumberFormat="0" applyProtection="0">
      <alignment horizontal="left" vertical="center" indent="1"/>
    </xf>
    <xf numFmtId="4" fontId="80" fillId="19" borderId="61" applyNumberFormat="0" applyProtection="0">
      <alignment horizontal="right" vertical="center"/>
    </xf>
    <xf numFmtId="0" fontId="26" fillId="0" borderId="0"/>
    <xf numFmtId="0" fontId="59" fillId="32" borderId="0" applyNumberFormat="0" applyBorder="0" applyAlignment="0" applyProtection="0"/>
    <xf numFmtId="3" fontId="5" fillId="0" borderId="41" applyNumberFormat="0" applyFont="0" applyFill="0" applyAlignment="0" applyProtection="0">
      <alignment vertical="center"/>
    </xf>
    <xf numFmtId="4" fontId="5" fillId="0" borderId="74" applyNumberFormat="0" applyFont="0" applyFill="0" applyAlignment="0" applyProtection="0">
      <alignment vertical="center"/>
    </xf>
    <xf numFmtId="0" fontId="59" fillId="28" borderId="0" applyNumberFormat="0" applyBorder="0" applyAlignment="0" applyProtection="0"/>
    <xf numFmtId="0" fontId="6" fillId="16" borderId="0"/>
    <xf numFmtId="9" fontId="5" fillId="0" borderId="0" applyFont="0" applyFill="0" applyBorder="0" applyAlignment="0" applyProtection="0"/>
    <xf numFmtId="43" fontId="55" fillId="0" borderId="0" applyFont="0" applyFill="0" applyBorder="0" applyAlignment="0" applyProtection="0"/>
    <xf numFmtId="0" fontId="6" fillId="16" borderId="0"/>
    <xf numFmtId="0" fontId="6" fillId="16" borderId="0"/>
    <xf numFmtId="0" fontId="59" fillId="36" borderId="0" applyNumberFormat="0" applyBorder="0" applyAlignment="0" applyProtection="0"/>
    <xf numFmtId="0" fontId="6" fillId="16" borderId="0"/>
    <xf numFmtId="0" fontId="6" fillId="16" borderId="0"/>
    <xf numFmtId="0" fontId="6" fillId="16" borderId="0"/>
    <xf numFmtId="0" fontId="6" fillId="16" borderId="0"/>
    <xf numFmtId="0" fontId="6" fillId="16" borderId="0"/>
    <xf numFmtId="0" fontId="6" fillId="16" borderId="0"/>
    <xf numFmtId="0" fontId="2" fillId="0" borderId="0"/>
    <xf numFmtId="43" fontId="2" fillId="0" borderId="0" applyFont="0" applyFill="0" applyBorder="0" applyAlignment="0" applyProtection="0"/>
    <xf numFmtId="0" fontId="26" fillId="0" borderId="0"/>
    <xf numFmtId="0" fontId="26" fillId="0" borderId="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9" fontId="26" fillId="0" borderId="0" applyFont="0" applyFill="0" applyBorder="0" applyAlignment="0" applyProtection="0"/>
    <xf numFmtId="0" fontId="59" fillId="32" borderId="0" applyNumberFormat="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6" fillId="0" borderId="0"/>
    <xf numFmtId="43" fontId="55" fillId="0" borderId="0" applyFont="0" applyFill="0" applyBorder="0" applyAlignment="0" applyProtection="0"/>
    <xf numFmtId="43" fontId="2" fillId="0" borderId="0" applyFont="0" applyFill="0" applyBorder="0" applyAlignment="0" applyProtection="0"/>
    <xf numFmtId="0" fontId="6" fillId="16" borderId="0"/>
    <xf numFmtId="0" fontId="59" fillId="24" borderId="0" applyNumberFormat="0" applyBorder="0" applyAlignment="0" applyProtection="0"/>
    <xf numFmtId="0" fontId="26" fillId="0" borderId="0"/>
    <xf numFmtId="9" fontId="26" fillId="0" borderId="0" applyFont="0" applyFill="0" applyBorder="0" applyAlignment="0" applyProtection="0"/>
    <xf numFmtId="0" fontId="59" fillId="40" borderId="0" applyNumberFormat="0" applyBorder="0" applyAlignment="0" applyProtection="0"/>
    <xf numFmtId="9" fontId="26" fillId="0" borderId="0" applyFont="0" applyFill="0" applyBorder="0" applyAlignment="0" applyProtection="0"/>
    <xf numFmtId="0" fontId="59" fillId="36" borderId="0" applyNumberFormat="0" applyBorder="0" applyAlignment="0" applyProtection="0"/>
    <xf numFmtId="0" fontId="59" fillId="24" borderId="0" applyNumberFormat="0" applyBorder="0" applyAlignment="0" applyProtection="0"/>
    <xf numFmtId="0" fontId="6" fillId="16" borderId="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0" fontId="6" fillId="16"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0" fontId="26"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0" fontId="59" fillId="28" borderId="0" applyNumberFormat="0" applyBorder="0" applyAlignment="0" applyProtection="0"/>
    <xf numFmtId="0" fontId="59" fillId="32"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0" fontId="59" fillId="40" borderId="0" applyNumberFormat="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9" fontId="26" fillId="0" borderId="0" applyFont="0" applyFill="0" applyBorder="0" applyAlignment="0" applyProtection="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59" fillId="27" borderId="0" applyNumberFormat="0" applyBorder="0" applyAlignment="0" applyProtection="0"/>
    <xf numFmtId="0" fontId="59" fillId="36" borderId="0" applyNumberFormat="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6" fillId="16"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6" fillId="0" borderId="0"/>
    <xf numFmtId="43" fontId="2" fillId="0" borderId="0" applyFont="0" applyFill="0" applyBorder="0" applyAlignment="0" applyProtection="0"/>
    <xf numFmtId="0" fontId="2" fillId="0" borderId="0"/>
    <xf numFmtId="9" fontId="26"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6" fillId="16"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43" fontId="5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 fillId="0" borderId="0"/>
    <xf numFmtId="43"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9" fontId="26" fillId="0" borderId="0" applyFont="0" applyFill="0" applyBorder="0" applyAlignment="0" applyProtection="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6" fillId="0" borderId="0"/>
    <xf numFmtId="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2" fillId="0" borderId="0"/>
    <xf numFmtId="168" fontId="55"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0" fontId="2" fillId="0" borderId="0"/>
    <xf numFmtId="168" fontId="2" fillId="0" borderId="0" applyFont="0" applyFill="0" applyBorder="0" applyAlignment="0" applyProtection="0"/>
    <xf numFmtId="168" fontId="94" fillId="0" borderId="0" applyFont="0" applyFill="0" applyBorder="0" applyAlignment="0" applyProtection="0"/>
    <xf numFmtId="168" fontId="26"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168" fontId="55" fillId="0" borderId="0" applyFont="0" applyFill="0" applyBorder="0" applyAlignment="0" applyProtection="0"/>
    <xf numFmtId="168" fontId="2" fillId="0" borderId="0" applyFont="0" applyFill="0" applyBorder="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0" fontId="51" fillId="16" borderId="0"/>
    <xf numFmtId="0" fontId="51" fillId="16" borderId="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0" fontId="51" fillId="16" borderId="0"/>
    <xf numFmtId="43" fontId="55" fillId="0" borderId="0" applyFont="0" applyFill="0" applyBorder="0" applyAlignment="0" applyProtection="0"/>
    <xf numFmtId="0" fontId="51" fillId="16" borderId="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51" fillId="16" borderId="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51" fillId="16" borderId="0"/>
    <xf numFmtId="0" fontId="51" fillId="16"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51" fillId="16" borderId="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68" fillId="42" borderId="54" applyNumberFormat="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6" fillId="16"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2" fillId="0" borderId="0"/>
    <xf numFmtId="0" fontId="5" fillId="0" borderId="0"/>
    <xf numFmtId="0" fontId="68" fillId="42" borderId="54" applyNumberFormat="0" applyAlignment="0" applyProtection="0"/>
    <xf numFmtId="0" fontId="68" fillId="42" borderId="54" applyNumberFormat="0" applyAlignment="0" applyProtection="0"/>
    <xf numFmtId="0" fontId="6" fillId="16" borderId="0"/>
    <xf numFmtId="0" fontId="59" fillId="40"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6" fillId="16" borderId="0"/>
    <xf numFmtId="0" fontId="59" fillId="24"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 fillId="0" borderId="0"/>
    <xf numFmtId="0" fontId="2" fillId="0" borderId="0"/>
    <xf numFmtId="0" fontId="2" fillId="0"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6" fillId="16"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 fillId="0" borderId="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 fillId="0" borderId="0"/>
    <xf numFmtId="0" fontId="2" fillId="0" borderId="0"/>
    <xf numFmtId="0" fontId="51" fillId="16" borderId="0"/>
    <xf numFmtId="0" fontId="2" fillId="0" borderId="0"/>
    <xf numFmtId="0" fontId="2" fillId="0" borderId="0"/>
    <xf numFmtId="0" fontId="2" fillId="0" borderId="0"/>
    <xf numFmtId="0" fontId="2" fillId="0" borderId="0"/>
    <xf numFmtId="0" fontId="96" fillId="0" borderId="0" applyNumberFormat="0" applyBorder="0" applyProtection="0"/>
    <xf numFmtId="0" fontId="95" fillId="0" borderId="0"/>
    <xf numFmtId="0" fontId="2" fillId="0" borderId="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9" fontId="26" fillId="0" borderId="0" applyFont="0" applyFill="0" applyBorder="0" applyAlignment="0" applyProtection="0"/>
    <xf numFmtId="0" fontId="26"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43" fontId="2" fillId="0" borderId="0" applyFont="0" applyFill="0" applyBorder="0" applyAlignment="0" applyProtection="0"/>
    <xf numFmtId="0" fontId="2" fillId="0" borderId="0"/>
    <xf numFmtId="9" fontId="26" fillId="0" borderId="0" applyFont="0" applyFill="0" applyBorder="0" applyAlignment="0" applyProtection="0"/>
    <xf numFmtId="0" fontId="2" fillId="0" borderId="0"/>
    <xf numFmtId="0" fontId="26" fillId="0" borderId="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43" fontId="2" fillId="0" borderId="0" applyFont="0" applyFill="0" applyBorder="0" applyAlignment="0" applyProtection="0"/>
    <xf numFmtId="9" fontId="26" fillId="0" borderId="0" applyFont="0" applyFill="0" applyBorder="0" applyAlignment="0" applyProtection="0"/>
    <xf numFmtId="0" fontId="2" fillId="0" borderId="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6"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9" fontId="26" fillId="0" borderId="0" applyFont="0" applyFill="0" applyBorder="0" applyAlignment="0" applyProtection="0"/>
    <xf numFmtId="0" fontId="2" fillId="0"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43" fontId="55"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0" fontId="2" fillId="0" borderId="0"/>
    <xf numFmtId="43" fontId="2" fillId="0" borderId="0" applyFont="0" applyFill="0" applyBorder="0" applyAlignment="0" applyProtection="0"/>
    <xf numFmtId="43" fontId="94" fillId="0" borderId="0" applyFont="0" applyFill="0" applyBorder="0" applyAlignment="0" applyProtection="0"/>
    <xf numFmtId="43" fontId="26"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5" fillId="0" borderId="0"/>
    <xf numFmtId="0" fontId="55" fillId="0" borderId="0"/>
    <xf numFmtId="0" fontId="2" fillId="0" borderId="0"/>
    <xf numFmtId="0" fontId="2" fillId="0" borderId="0"/>
    <xf numFmtId="0" fontId="2" fillId="0" borderId="0"/>
    <xf numFmtId="0" fontId="2" fillId="0" borderId="0"/>
    <xf numFmtId="0" fontId="2" fillId="0" borderId="0"/>
    <xf numFmtId="0" fontId="55" fillId="0" borderId="0"/>
    <xf numFmtId="0" fontId="55" fillId="0" borderId="0"/>
    <xf numFmtId="0" fontId="55"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36" borderId="0" applyNumberFormat="0" applyBorder="0" applyAlignment="0" applyProtection="0"/>
    <xf numFmtId="0" fontId="59" fillId="28" borderId="0" applyNumberFormat="0" applyBorder="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6" fillId="16" borderId="0"/>
    <xf numFmtId="0" fontId="59" fillId="32" borderId="0" applyNumberFormat="0" applyBorder="0" applyAlignment="0" applyProtection="0"/>
    <xf numFmtId="0" fontId="59" fillId="24" borderId="0" applyNumberFormat="0" applyBorder="0" applyAlignment="0" applyProtection="0"/>
    <xf numFmtId="0" fontId="55" fillId="0" borderId="0"/>
    <xf numFmtId="0" fontId="2" fillId="0" borderId="0"/>
    <xf numFmtId="0" fontId="55" fillId="0" borderId="0"/>
    <xf numFmtId="0" fontId="55" fillId="0"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4" fontId="88" fillId="66" borderId="61" applyNumberFormat="0" applyProtection="0">
      <alignment horizontal="right" vertical="center"/>
    </xf>
    <xf numFmtId="0" fontId="59" fillId="40"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24"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36" borderId="0" applyNumberFormat="0" applyBorder="0" applyAlignment="0" applyProtection="0"/>
    <xf numFmtId="0" fontId="59" fillId="32" borderId="0" applyNumberFormat="0" applyBorder="0" applyAlignment="0" applyProtection="0"/>
    <xf numFmtId="0" fontId="50" fillId="16" borderId="0"/>
    <xf numFmtId="0" fontId="59" fillId="24"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2" fillId="0" borderId="0"/>
    <xf numFmtId="0" fontId="59" fillId="28" borderId="0" applyNumberFormat="0" applyBorder="0" applyAlignment="0" applyProtection="0"/>
    <xf numFmtId="0" fontId="59" fillId="40" borderId="0" applyNumberFormat="0" applyBorder="0" applyAlignment="0" applyProtection="0"/>
    <xf numFmtId="0" fontId="50" fillId="16" borderId="0"/>
    <xf numFmtId="0" fontId="59" fillId="40" borderId="0" applyNumberFormat="0" applyBorder="0" applyAlignment="0" applyProtection="0"/>
    <xf numFmtId="0" fontId="68" fillId="42" borderId="54" applyNumberFormat="0" applyAlignment="0" applyProtection="0"/>
    <xf numFmtId="0" fontId="2" fillId="0" borderId="0"/>
    <xf numFmtId="4" fontId="86" fillId="48" borderId="61" applyNumberFormat="0" applyProtection="0">
      <alignment horizontal="left" vertical="center" indent="1"/>
    </xf>
    <xf numFmtId="0" fontId="59" fillId="27"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4" fontId="88" fillId="19" borderId="61" applyNumberFormat="0" applyProtection="0">
      <alignment horizontal="right" vertical="center"/>
    </xf>
    <xf numFmtId="9" fontId="6" fillId="0" borderId="0" applyFont="0" applyFill="0" applyBorder="0" applyAlignment="0" applyProtection="0"/>
    <xf numFmtId="0" fontId="2" fillId="0" borderId="0"/>
    <xf numFmtId="0" fontId="2" fillId="0" borderId="0"/>
    <xf numFmtId="0" fontId="2" fillId="0" borderId="0"/>
    <xf numFmtId="0" fontId="5" fillId="22" borderId="61" applyNumberFormat="0" applyProtection="0">
      <alignment horizontal="left" vertical="center" indent="1"/>
    </xf>
    <xf numFmtId="0" fontId="2" fillId="0" borderId="0"/>
    <xf numFmtId="0" fontId="59" fillId="32" borderId="0" applyNumberFormat="0" applyBorder="0" applyAlignment="0" applyProtection="0"/>
    <xf numFmtId="0" fontId="59" fillId="24" borderId="0" applyNumberFormat="0" applyBorder="0" applyAlignment="0" applyProtection="0"/>
    <xf numFmtId="9" fontId="6" fillId="0" borderId="0" applyFont="0" applyFill="0" applyBorder="0" applyAlignment="0" applyProtection="0"/>
    <xf numFmtId="0" fontId="2" fillId="0" borderId="0"/>
    <xf numFmtId="0" fontId="59" fillId="28" borderId="0" applyNumberFormat="0" applyBorder="0" applyAlignment="0" applyProtection="0"/>
    <xf numFmtId="0" fontId="2" fillId="0" borderId="0"/>
    <xf numFmtId="0" fontId="59" fillId="24" borderId="0" applyNumberFormat="0" applyBorder="0" applyAlignment="0" applyProtection="0"/>
    <xf numFmtId="4" fontId="88" fillId="56" borderId="61" applyNumberFormat="0" applyProtection="0">
      <alignment horizontal="right" vertical="center"/>
    </xf>
    <xf numFmtId="0" fontId="51" fillId="16" borderId="0"/>
    <xf numFmtId="4" fontId="51" fillId="0" borderId="54" applyNumberFormat="0" applyProtection="0">
      <alignment horizontal="right" vertical="center"/>
    </xf>
    <xf numFmtId="0" fontId="51" fillId="16" borderId="0"/>
    <xf numFmtId="0" fontId="2" fillId="0" borderId="0"/>
    <xf numFmtId="0" fontId="68" fillId="42" borderId="54" applyNumberFormat="0" applyAlignment="0" applyProtection="0"/>
    <xf numFmtId="0" fontId="2" fillId="0" borderId="0"/>
    <xf numFmtId="0" fontId="59" fillId="27" borderId="0" applyNumberFormat="0" applyBorder="0" applyAlignment="0" applyProtection="0"/>
    <xf numFmtId="0" fontId="5" fillId="17" borderId="61" applyNumberFormat="0" applyProtection="0">
      <alignment horizontal="left" vertical="center" indent="1"/>
    </xf>
    <xf numFmtId="0" fontId="68" fillId="42" borderId="54" applyNumberFormat="0" applyAlignment="0" applyProtection="0"/>
    <xf numFmtId="0" fontId="2" fillId="0" borderId="0"/>
    <xf numFmtId="4" fontId="88" fillId="21" borderId="61" applyNumberFormat="0" applyProtection="0">
      <alignment horizontal="right" vertical="center"/>
    </xf>
    <xf numFmtId="0" fontId="2" fillId="0" borderId="0"/>
    <xf numFmtId="0" fontId="68" fillId="42" borderId="54" applyNumberFormat="0" applyAlignment="0" applyProtection="0"/>
    <xf numFmtId="0" fontId="59" fillId="40" borderId="0" applyNumberFormat="0" applyBorder="0" applyAlignment="0" applyProtection="0"/>
    <xf numFmtId="169" fontId="74" fillId="0" borderId="0" applyFont="0" applyFill="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2" fillId="0" borderId="0"/>
    <xf numFmtId="0" fontId="59" fillId="36" borderId="0" applyNumberFormat="0" applyBorder="0" applyAlignment="0" applyProtection="0"/>
    <xf numFmtId="0" fontId="51" fillId="16" borderId="0"/>
    <xf numFmtId="0" fontId="2" fillId="0" borderId="0"/>
    <xf numFmtId="0" fontId="2" fillId="0" borderId="0"/>
    <xf numFmtId="0" fontId="59" fillId="36" borderId="0" applyNumberFormat="0" applyBorder="0" applyAlignment="0" applyProtection="0"/>
    <xf numFmtId="0" fontId="2" fillId="0" borderId="0"/>
    <xf numFmtId="9" fontId="6" fillId="0" borderId="0" applyFont="0" applyFill="0" applyBorder="0" applyAlignment="0" applyProtection="0"/>
    <xf numFmtId="0" fontId="59" fillId="28" borderId="0" applyNumberFormat="0" applyBorder="0" applyAlignment="0" applyProtection="0"/>
    <xf numFmtId="0" fontId="74" fillId="0" borderId="0"/>
    <xf numFmtId="0" fontId="59" fillId="32" borderId="0" applyNumberFormat="0" applyBorder="0" applyAlignment="0" applyProtection="0"/>
    <xf numFmtId="0" fontId="2" fillId="0" borderId="0"/>
    <xf numFmtId="0" fontId="59" fillId="27" borderId="0" applyNumberFormat="0" applyBorder="0" applyAlignment="0" applyProtection="0"/>
    <xf numFmtId="4" fontId="86" fillId="48" borderId="61" applyNumberFormat="0" applyProtection="0">
      <alignment vertical="center"/>
    </xf>
    <xf numFmtId="0" fontId="68" fillId="42" borderId="54" applyNumberFormat="0" applyAlignment="0" applyProtection="0"/>
    <xf numFmtId="0" fontId="68" fillId="42" borderId="54" applyNumberFormat="0" applyAlignment="0" applyProtection="0"/>
    <xf numFmtId="0" fontId="5" fillId="19" borderId="61" applyNumberFormat="0" applyProtection="0">
      <alignment horizontal="left" vertical="center" indent="1"/>
    </xf>
    <xf numFmtId="0" fontId="2" fillId="0" borderId="0"/>
    <xf numFmtId="0" fontId="59" fillId="36" borderId="0" applyNumberFormat="0" applyBorder="0" applyAlignment="0" applyProtection="0"/>
    <xf numFmtId="4" fontId="86" fillId="57" borderId="73" applyNumberFormat="0" applyProtection="0">
      <alignment horizontal="left" vertical="center" indent="1"/>
    </xf>
    <xf numFmtId="0" fontId="2" fillId="0" borderId="0"/>
    <xf numFmtId="0" fontId="59" fillId="28" borderId="0" applyNumberFormat="0" applyBorder="0" applyAlignment="0" applyProtection="0"/>
    <xf numFmtId="0" fontId="50" fillId="16" borderId="0"/>
    <xf numFmtId="0" fontId="2" fillId="0" borderId="0"/>
    <xf numFmtId="0" fontId="59" fillId="32" borderId="0" applyNumberFormat="0" applyBorder="0" applyAlignment="0" applyProtection="0"/>
    <xf numFmtId="4" fontId="88" fillId="55" borderId="61" applyNumberFormat="0" applyProtection="0">
      <alignment horizontal="right" vertical="center"/>
    </xf>
    <xf numFmtId="0" fontId="51" fillId="16" borderId="0"/>
    <xf numFmtId="0" fontId="5" fillId="59" borderId="61" applyNumberFormat="0" applyProtection="0">
      <alignment horizontal="left" vertical="center" indent="1"/>
    </xf>
    <xf numFmtId="0" fontId="50" fillId="16" borderId="0"/>
    <xf numFmtId="0" fontId="50" fillId="16" borderId="0"/>
    <xf numFmtId="0" fontId="59" fillId="32" borderId="0" applyNumberFormat="0" applyBorder="0" applyAlignment="0" applyProtection="0"/>
    <xf numFmtId="0" fontId="2" fillId="0" borderId="0"/>
    <xf numFmtId="0" fontId="68" fillId="42" borderId="54" applyNumberFormat="0" applyAlignment="0" applyProtection="0"/>
    <xf numFmtId="0" fontId="59" fillId="28" borderId="0" applyNumberFormat="0" applyBorder="0" applyAlignment="0" applyProtection="0"/>
    <xf numFmtId="0" fontId="2" fillId="0" borderId="0"/>
    <xf numFmtId="0" fontId="5" fillId="0" borderId="0"/>
    <xf numFmtId="0" fontId="59" fillId="40" borderId="0" applyNumberFormat="0" applyBorder="0" applyAlignment="0" applyProtection="0"/>
    <xf numFmtId="0" fontId="2" fillId="0" borderId="0"/>
    <xf numFmtId="0" fontId="68" fillId="42" borderId="54" applyNumberFormat="0" applyAlignment="0" applyProtection="0"/>
    <xf numFmtId="4" fontId="88" fillId="17" borderId="61" applyNumberFormat="0" applyProtection="0">
      <alignment horizontal="left" vertical="center" indent="1"/>
    </xf>
    <xf numFmtId="0" fontId="5" fillId="0" borderId="0"/>
    <xf numFmtId="4" fontId="10" fillId="19" borderId="0" applyNumberFormat="0" applyProtection="0">
      <alignment horizontal="left" vertical="center" indent="1"/>
    </xf>
    <xf numFmtId="0" fontId="59" fillId="32" borderId="0" applyNumberFormat="0" applyBorder="0" applyAlignment="0" applyProtection="0"/>
    <xf numFmtId="0" fontId="59" fillId="32" borderId="0" applyNumberFormat="0" applyBorder="0" applyAlignment="0" applyProtection="0"/>
    <xf numFmtId="0" fontId="2" fillId="0" borderId="0"/>
    <xf numFmtId="0" fontId="59" fillId="27" borderId="0" applyNumberFormat="0" applyBorder="0" applyAlignment="0" applyProtection="0"/>
    <xf numFmtId="4" fontId="88" fillId="18" borderId="61" applyNumberFormat="0" applyProtection="0">
      <alignment horizontal="right" vertical="center"/>
    </xf>
    <xf numFmtId="0" fontId="59" fillId="32" borderId="0" applyNumberFormat="0" applyBorder="0" applyAlignment="0" applyProtection="0"/>
    <xf numFmtId="0" fontId="59" fillId="24" borderId="0" applyNumberFormat="0" applyBorder="0" applyAlignment="0" applyProtection="0"/>
    <xf numFmtId="0" fontId="2" fillId="0" borderId="0"/>
    <xf numFmtId="9" fontId="55" fillId="0" borderId="0" applyFont="0" applyFill="0" applyBorder="0" applyAlignment="0" applyProtection="0"/>
    <xf numFmtId="0" fontId="2" fillId="0" borderId="0"/>
    <xf numFmtId="0" fontId="2" fillId="0" borderId="0"/>
    <xf numFmtId="0" fontId="2" fillId="0" borderId="0"/>
    <xf numFmtId="4" fontId="88" fillId="61" borderId="61" applyNumberFormat="0" applyProtection="0">
      <alignment horizontal="left" vertical="center" indent="1"/>
    </xf>
    <xf numFmtId="4" fontId="90" fillId="19" borderId="61" applyNumberFormat="0" applyProtection="0">
      <alignment horizontal="right" vertical="center"/>
    </xf>
    <xf numFmtId="0" fontId="2" fillId="0" borderId="0"/>
    <xf numFmtId="0" fontId="59" fillId="24" borderId="0" applyNumberFormat="0" applyBorder="0" applyAlignment="0" applyProtection="0"/>
    <xf numFmtId="0" fontId="59" fillId="28" borderId="0" applyNumberFormat="0" applyBorder="0" applyAlignment="0" applyProtection="0"/>
    <xf numFmtId="4" fontId="88" fillId="53" borderId="61" applyNumberFormat="0" applyProtection="0">
      <alignment horizontal="right" vertical="center"/>
    </xf>
    <xf numFmtId="0" fontId="59" fillId="36" borderId="0" applyNumberFormat="0" applyBorder="0" applyAlignment="0" applyProtection="0"/>
    <xf numFmtId="0" fontId="2" fillId="0" borderId="0"/>
    <xf numFmtId="0" fontId="59" fillId="28" borderId="0" applyNumberFormat="0" applyBorder="0" applyAlignment="0" applyProtection="0"/>
    <xf numFmtId="4" fontId="88" fillId="19" borderId="0" applyNumberFormat="0" applyProtection="0">
      <alignment horizontal="left" vertical="center" indent="1"/>
    </xf>
    <xf numFmtId="0" fontId="59" fillId="32" borderId="0" applyNumberFormat="0" applyBorder="0" applyAlignment="0" applyProtection="0"/>
    <xf numFmtId="4" fontId="88" fillId="51" borderId="61" applyNumberFormat="0" applyProtection="0">
      <alignment horizontal="right" vertical="center"/>
    </xf>
    <xf numFmtId="0" fontId="2" fillId="0" borderId="0"/>
    <xf numFmtId="0" fontId="59" fillId="40" borderId="0" applyNumberFormat="0" applyBorder="0" applyAlignment="0" applyProtection="0"/>
    <xf numFmtId="0" fontId="59" fillId="40" borderId="0" applyNumberFormat="0" applyBorder="0" applyAlignment="0" applyProtection="0"/>
    <xf numFmtId="0" fontId="59" fillId="28" borderId="0" applyNumberFormat="0" applyBorder="0" applyAlignment="0" applyProtection="0"/>
    <xf numFmtId="4" fontId="88" fillId="23" borderId="61" applyNumberFormat="0" applyProtection="0">
      <alignment horizontal="right" vertical="center"/>
    </xf>
    <xf numFmtId="0" fontId="2" fillId="0" borderId="0"/>
    <xf numFmtId="0" fontId="59" fillId="32" borderId="0" applyNumberFormat="0" applyBorder="0" applyAlignment="0" applyProtection="0"/>
    <xf numFmtId="0" fontId="59" fillId="32" borderId="0" applyNumberFormat="0" applyBorder="0" applyAlignment="0" applyProtection="0"/>
    <xf numFmtId="0" fontId="51" fillId="16" borderId="0"/>
    <xf numFmtId="0" fontId="2" fillId="0" borderId="0"/>
    <xf numFmtId="0" fontId="59" fillId="40" borderId="0" applyNumberFormat="0" applyBorder="0" applyAlignment="0" applyProtection="0"/>
    <xf numFmtId="0" fontId="68" fillId="42" borderId="54" applyNumberFormat="0" applyAlignment="0" applyProtection="0"/>
    <xf numFmtId="0" fontId="10" fillId="0" borderId="0">
      <alignment vertical="top"/>
    </xf>
    <xf numFmtId="0" fontId="59" fillId="36" borderId="0" applyNumberFormat="0" applyBorder="0" applyAlignment="0" applyProtection="0"/>
    <xf numFmtId="0" fontId="50" fillId="16" borderId="0"/>
    <xf numFmtId="0" fontId="59" fillId="24" borderId="0" applyNumberFormat="0" applyBorder="0" applyAlignment="0" applyProtection="0"/>
    <xf numFmtId="0" fontId="2" fillId="0" borderId="0"/>
    <xf numFmtId="0" fontId="2" fillId="0" borderId="0"/>
    <xf numFmtId="0" fontId="59" fillId="27" borderId="0" applyNumberFormat="0" applyBorder="0" applyAlignment="0" applyProtection="0"/>
    <xf numFmtId="4" fontId="87" fillId="48" borderId="61" applyNumberFormat="0" applyProtection="0">
      <alignment vertical="center"/>
    </xf>
    <xf numFmtId="0" fontId="2" fillId="0" borderId="0"/>
    <xf numFmtId="0" fontId="2" fillId="0" borderId="0"/>
    <xf numFmtId="0" fontId="51" fillId="16" borderId="0"/>
    <xf numFmtId="0" fontId="78" fillId="0" borderId="0"/>
    <xf numFmtId="4" fontId="86" fillId="17" borderId="0" applyNumberFormat="0" applyProtection="0">
      <alignment horizontal="left" vertical="center" indent="1"/>
    </xf>
    <xf numFmtId="0" fontId="2" fillId="0" borderId="0"/>
    <xf numFmtId="0" fontId="59" fillId="24" borderId="0" applyNumberFormat="0" applyBorder="0" applyAlignment="0" applyProtection="0"/>
    <xf numFmtId="0" fontId="59" fillId="24" borderId="0" applyNumberFormat="0" applyBorder="0" applyAlignment="0" applyProtection="0"/>
    <xf numFmtId="0" fontId="2" fillId="0" borderId="0"/>
    <xf numFmtId="0" fontId="59" fillId="24" borderId="0" applyNumberFormat="0" applyBorder="0" applyAlignment="0" applyProtection="0"/>
    <xf numFmtId="4" fontId="88" fillId="54" borderId="61" applyNumberFormat="0" applyProtection="0">
      <alignment horizontal="right" vertical="center"/>
    </xf>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4" borderId="0" applyNumberFormat="0" applyBorder="0" applyAlignment="0" applyProtection="0"/>
    <xf numFmtId="0" fontId="50" fillId="16" borderId="0"/>
    <xf numFmtId="0" fontId="68" fillId="42" borderId="54" applyNumberFormat="0" applyAlignment="0" applyProtection="0"/>
    <xf numFmtId="0" fontId="51" fillId="16" borderId="0"/>
    <xf numFmtId="9" fontId="6" fillId="0" borderId="0" applyFont="0" applyFill="0" applyBorder="0" applyAlignment="0" applyProtection="0"/>
    <xf numFmtId="0" fontId="59" fillId="28"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2" fillId="0" borderId="0"/>
    <xf numFmtId="0" fontId="59" fillId="32" borderId="0" applyNumberFormat="0" applyBorder="0" applyAlignment="0" applyProtection="0"/>
    <xf numFmtId="0" fontId="51" fillId="16" borderId="0"/>
    <xf numFmtId="0" fontId="2" fillId="0" borderId="0"/>
    <xf numFmtId="4" fontId="88" fillId="17" borderId="61" applyNumberFormat="0" applyProtection="0">
      <alignment horizontal="right" vertical="center"/>
    </xf>
    <xf numFmtId="0" fontId="2" fillId="0" borderId="0"/>
    <xf numFmtId="0" fontId="2" fillId="0" borderId="0"/>
    <xf numFmtId="0" fontId="2" fillId="0" borderId="0"/>
    <xf numFmtId="4" fontId="10" fillId="17" borderId="0" applyNumberFormat="0" applyProtection="0">
      <alignment horizontal="left" vertical="center" indent="1"/>
    </xf>
    <xf numFmtId="170" fontId="6" fillId="0" borderId="0" applyFont="0" applyFill="0" applyBorder="0" applyAlignment="0" applyProtection="0"/>
    <xf numFmtId="0" fontId="5" fillId="0" borderId="0"/>
    <xf numFmtId="0" fontId="59" fillId="24" borderId="0" applyNumberFormat="0" applyBorder="0" applyAlignment="0" applyProtection="0"/>
    <xf numFmtId="0" fontId="2" fillId="0" borderId="0"/>
    <xf numFmtId="0" fontId="68" fillId="42" borderId="54" applyNumberFormat="0" applyAlignment="0" applyProtection="0"/>
    <xf numFmtId="0" fontId="2" fillId="0" borderId="0"/>
    <xf numFmtId="0" fontId="2" fillId="0" borderId="0"/>
    <xf numFmtId="0" fontId="59" fillId="36" borderId="0" applyNumberFormat="0" applyBorder="0" applyAlignment="0" applyProtection="0"/>
    <xf numFmtId="0" fontId="50" fillId="16" borderId="0"/>
    <xf numFmtId="0" fontId="2" fillId="0" borderId="0"/>
    <xf numFmtId="0" fontId="59" fillId="28" borderId="0" applyNumberFormat="0" applyBorder="0" applyAlignment="0" applyProtection="0"/>
    <xf numFmtId="0" fontId="2" fillId="0" borderId="0"/>
    <xf numFmtId="0" fontId="2" fillId="0" borderId="0"/>
    <xf numFmtId="0" fontId="59" fillId="27" borderId="0" applyNumberFormat="0" applyBorder="0" applyAlignment="0" applyProtection="0"/>
    <xf numFmtId="0" fontId="2" fillId="0" borderId="0"/>
    <xf numFmtId="0" fontId="2" fillId="0" borderId="0"/>
    <xf numFmtId="168" fontId="9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38" fontId="50" fillId="4" borderId="0" applyNumberFormat="0" applyBorder="0" applyAlignment="0" applyProtection="0"/>
    <xf numFmtId="10" fontId="50" fillId="62" borderId="41"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16" borderId="0"/>
    <xf numFmtId="0" fontId="50" fillId="16" borderId="0"/>
    <xf numFmtId="0" fontId="50" fillId="16" borderId="0"/>
    <xf numFmtId="0" fontId="1" fillId="0" borderId="0"/>
    <xf numFmtId="0" fontId="1" fillId="0" borderId="0"/>
    <xf numFmtId="0" fontId="1" fillId="0" borderId="0"/>
    <xf numFmtId="0" fontId="1" fillId="0" borderId="0"/>
    <xf numFmtId="0" fontId="1" fillId="0" borderId="0"/>
    <xf numFmtId="0" fontId="1" fillId="0" borderId="0"/>
    <xf numFmtId="0" fontId="50"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16" borderId="0"/>
    <xf numFmtId="0" fontId="50" fillId="16" borderId="0"/>
    <xf numFmtId="0" fontId="50" fillId="16" borderId="0"/>
    <xf numFmtId="0" fontId="50" fillId="16" borderId="0"/>
    <xf numFmtId="0" fontId="1" fillId="0" borderId="0"/>
    <xf numFmtId="0" fontId="6" fillId="16" borderId="0"/>
    <xf numFmtId="0" fontId="50" fillId="16" borderId="0"/>
    <xf numFmtId="0" fontId="6" fillId="16"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1" borderId="54" applyNumberFormat="0" applyFont="0" applyAlignment="0" applyProtection="0"/>
    <xf numFmtId="0" fontId="50" fillId="41" borderId="54" applyNumberFormat="0" applyFont="0" applyAlignment="0" applyProtection="0"/>
    <xf numFmtId="0" fontId="50" fillId="41" borderId="54" applyNumberFormat="0" applyFont="0" applyAlignment="0" applyProtection="0"/>
    <xf numFmtId="4" fontId="50" fillId="48" borderId="54" applyNumberFormat="0" applyProtection="0">
      <alignment vertical="center"/>
    </xf>
    <xf numFmtId="4" fontId="50" fillId="48" borderId="54" applyNumberFormat="0" applyProtection="0">
      <alignment vertical="center"/>
    </xf>
    <xf numFmtId="4" fontId="50" fillId="48" borderId="54" applyNumberFormat="0" applyProtection="0">
      <alignment vertical="center"/>
    </xf>
    <xf numFmtId="4" fontId="86" fillId="48" borderId="61" applyNumberFormat="0" applyProtection="0">
      <alignment vertical="center"/>
    </xf>
    <xf numFmtId="4" fontId="87" fillId="48" borderId="61" applyNumberFormat="0" applyProtection="0">
      <alignment vertical="center"/>
    </xf>
    <xf numFmtId="4" fontId="50" fillId="49" borderId="54" applyNumberFormat="0" applyProtection="0">
      <alignment horizontal="left" vertical="center" indent="1"/>
    </xf>
    <xf numFmtId="4" fontId="50" fillId="49" borderId="54" applyNumberFormat="0" applyProtection="0">
      <alignment horizontal="left" vertical="center" indent="1"/>
    </xf>
    <xf numFmtId="4" fontId="50" fillId="49" borderId="54" applyNumberFormat="0" applyProtection="0">
      <alignment horizontal="left" vertical="center" indent="1"/>
    </xf>
    <xf numFmtId="4" fontId="86" fillId="48" borderId="61" applyNumberFormat="0" applyProtection="0">
      <alignment horizontal="left" vertical="center" indent="1"/>
    </xf>
    <xf numFmtId="0" fontId="86" fillId="48" borderId="61" applyNumberFormat="0" applyProtection="0">
      <alignment horizontal="left" vertical="top" indent="1"/>
    </xf>
    <xf numFmtId="4" fontId="50" fillId="50" borderId="54" applyNumberFormat="0" applyProtection="0">
      <alignment horizontal="left" vertical="center" indent="1"/>
    </xf>
    <xf numFmtId="4" fontId="50" fillId="50" borderId="54" applyNumberFormat="0" applyProtection="0">
      <alignment horizontal="left" vertical="center" indent="1"/>
    </xf>
    <xf numFmtId="4" fontId="50" fillId="50" borderId="54" applyNumberFormat="0" applyProtection="0">
      <alignment horizontal="left" vertical="center" indent="1"/>
    </xf>
    <xf numFmtId="4" fontId="86" fillId="17" borderId="0" applyNumberFormat="0" applyProtection="0">
      <alignment horizontal="left" vertical="center" indent="1"/>
    </xf>
    <xf numFmtId="4" fontId="50" fillId="51" borderId="54" applyNumberFormat="0" applyProtection="0">
      <alignment horizontal="right" vertical="center"/>
    </xf>
    <xf numFmtId="4" fontId="50" fillId="51" borderId="54" applyNumberFormat="0" applyProtection="0">
      <alignment horizontal="right" vertical="center"/>
    </xf>
    <xf numFmtId="4" fontId="50" fillId="51" borderId="54" applyNumberFormat="0" applyProtection="0">
      <alignment horizontal="right" vertical="center"/>
    </xf>
    <xf numFmtId="4" fontId="88" fillId="51" borderId="61" applyNumberFormat="0" applyProtection="0">
      <alignment horizontal="right" vertical="center"/>
    </xf>
    <xf numFmtId="4" fontId="50" fillId="52" borderId="54" applyNumberFormat="0" applyProtection="0">
      <alignment horizontal="right" vertical="center"/>
    </xf>
    <xf numFmtId="4" fontId="50" fillId="52" borderId="54" applyNumberFormat="0" applyProtection="0">
      <alignment horizontal="right" vertical="center"/>
    </xf>
    <xf numFmtId="4" fontId="50" fillId="52" borderId="54" applyNumberFormat="0" applyProtection="0">
      <alignment horizontal="right" vertical="center"/>
    </xf>
    <xf numFmtId="4" fontId="88" fillId="66" borderId="61" applyNumberFormat="0" applyProtection="0">
      <alignment horizontal="right" vertical="center"/>
    </xf>
    <xf numFmtId="4" fontId="50" fillId="53" borderId="62" applyNumberFormat="0" applyProtection="0">
      <alignment horizontal="right" vertical="center"/>
    </xf>
    <xf numFmtId="4" fontId="50" fillId="53" borderId="62" applyNumberFormat="0" applyProtection="0">
      <alignment horizontal="right" vertical="center"/>
    </xf>
    <xf numFmtId="4" fontId="50" fillId="53" borderId="62" applyNumberFormat="0" applyProtection="0">
      <alignment horizontal="right" vertical="center"/>
    </xf>
    <xf numFmtId="4" fontId="88" fillId="53" borderId="61" applyNumberFormat="0" applyProtection="0">
      <alignment horizontal="right" vertical="center"/>
    </xf>
    <xf numFmtId="4" fontId="50" fillId="23" borderId="54" applyNumberFormat="0" applyProtection="0">
      <alignment horizontal="right" vertical="center"/>
    </xf>
    <xf numFmtId="4" fontId="50" fillId="23" borderId="54" applyNumberFormat="0" applyProtection="0">
      <alignment horizontal="right" vertical="center"/>
    </xf>
    <xf numFmtId="4" fontId="50" fillId="23" borderId="54" applyNumberFormat="0" applyProtection="0">
      <alignment horizontal="right" vertical="center"/>
    </xf>
    <xf numFmtId="4" fontId="88" fillId="23" borderId="61" applyNumberFormat="0" applyProtection="0">
      <alignment horizontal="right" vertical="center"/>
    </xf>
    <xf numFmtId="4" fontId="50" fillId="54" borderId="54" applyNumberFormat="0" applyProtection="0">
      <alignment horizontal="right" vertical="center"/>
    </xf>
    <xf numFmtId="4" fontId="50" fillId="54" borderId="54" applyNumberFormat="0" applyProtection="0">
      <alignment horizontal="right" vertical="center"/>
    </xf>
    <xf numFmtId="4" fontId="50" fillId="54" borderId="54" applyNumberFormat="0" applyProtection="0">
      <alignment horizontal="right" vertical="center"/>
    </xf>
    <xf numFmtId="4" fontId="88" fillId="54" borderId="61" applyNumberFormat="0" applyProtection="0">
      <alignment horizontal="right" vertical="center"/>
    </xf>
    <xf numFmtId="4" fontId="50" fillId="55" borderId="54" applyNumberFormat="0" applyProtection="0">
      <alignment horizontal="right" vertical="center"/>
    </xf>
    <xf numFmtId="4" fontId="50" fillId="55" borderId="54" applyNumberFormat="0" applyProtection="0">
      <alignment horizontal="right" vertical="center"/>
    </xf>
    <xf numFmtId="4" fontId="50" fillId="55" borderId="54" applyNumberFormat="0" applyProtection="0">
      <alignment horizontal="right" vertical="center"/>
    </xf>
    <xf numFmtId="4" fontId="88" fillId="55" borderId="61" applyNumberFormat="0" applyProtection="0">
      <alignment horizontal="right" vertical="center"/>
    </xf>
    <xf numFmtId="4" fontId="50" fillId="21" borderId="54" applyNumberFormat="0" applyProtection="0">
      <alignment horizontal="right" vertical="center"/>
    </xf>
    <xf numFmtId="4" fontId="50" fillId="21" borderId="54" applyNumberFormat="0" applyProtection="0">
      <alignment horizontal="right" vertical="center"/>
    </xf>
    <xf numFmtId="4" fontId="50" fillId="21" borderId="54" applyNumberFormat="0" applyProtection="0">
      <alignment horizontal="right" vertical="center"/>
    </xf>
    <xf numFmtId="4" fontId="88" fillId="21" borderId="61" applyNumberFormat="0" applyProtection="0">
      <alignment horizontal="right" vertical="center"/>
    </xf>
    <xf numFmtId="4" fontId="50" fillId="18" borderId="54" applyNumberFormat="0" applyProtection="0">
      <alignment horizontal="right" vertical="center"/>
    </xf>
    <xf numFmtId="4" fontId="50" fillId="18" borderId="54" applyNumberFormat="0" applyProtection="0">
      <alignment horizontal="right" vertical="center"/>
    </xf>
    <xf numFmtId="4" fontId="50" fillId="18" borderId="54" applyNumberFormat="0" applyProtection="0">
      <alignment horizontal="right" vertical="center"/>
    </xf>
    <xf numFmtId="4" fontId="88" fillId="18" borderId="61" applyNumberFormat="0" applyProtection="0">
      <alignment horizontal="right" vertical="center"/>
    </xf>
    <xf numFmtId="4" fontId="50" fillId="56" borderId="54" applyNumberFormat="0" applyProtection="0">
      <alignment horizontal="right" vertical="center"/>
    </xf>
    <xf numFmtId="4" fontId="50" fillId="56" borderId="54" applyNumberFormat="0" applyProtection="0">
      <alignment horizontal="right" vertical="center"/>
    </xf>
    <xf numFmtId="4" fontId="50" fillId="56" borderId="54" applyNumberFormat="0" applyProtection="0">
      <alignment horizontal="right" vertical="center"/>
    </xf>
    <xf numFmtId="4" fontId="88" fillId="56" borderId="61" applyNumberFormat="0" applyProtection="0">
      <alignment horizontal="right" vertical="center"/>
    </xf>
    <xf numFmtId="4" fontId="50" fillId="57" borderId="62" applyNumberFormat="0" applyProtection="0">
      <alignment horizontal="left" vertical="center" indent="1"/>
    </xf>
    <xf numFmtId="4" fontId="50" fillId="57" borderId="62" applyNumberFormat="0" applyProtection="0">
      <alignment horizontal="left" vertical="center" indent="1"/>
    </xf>
    <xf numFmtId="4" fontId="50" fillId="57" borderId="62" applyNumberFormat="0" applyProtection="0">
      <alignment horizontal="left" vertical="center" indent="1"/>
    </xf>
    <xf numFmtId="4" fontId="86" fillId="57" borderId="73" applyNumberFormat="0" applyProtection="0">
      <alignment horizontal="left" vertical="center" indent="1"/>
    </xf>
    <xf numFmtId="4" fontId="49" fillId="22" borderId="62" applyNumberFormat="0" applyProtection="0">
      <alignment horizontal="left" vertical="center" indent="1"/>
    </xf>
    <xf numFmtId="4" fontId="49" fillId="22" borderId="62" applyNumberFormat="0" applyProtection="0">
      <alignment horizontal="left" vertical="center" indent="1"/>
    </xf>
    <xf numFmtId="4" fontId="49" fillId="22" borderId="62" applyNumberFormat="0" applyProtection="0">
      <alignment horizontal="left" vertical="center" indent="1"/>
    </xf>
    <xf numFmtId="4" fontId="88" fillId="19" borderId="0" applyNumberFormat="0" applyProtection="0">
      <alignment horizontal="left" vertical="center" indent="1"/>
    </xf>
    <xf numFmtId="4" fontId="49" fillId="22" borderId="62" applyNumberFormat="0" applyProtection="0">
      <alignment horizontal="left" vertical="center" indent="1"/>
    </xf>
    <xf numFmtId="4" fontId="49" fillId="22" borderId="62" applyNumberFormat="0" applyProtection="0">
      <alignment horizontal="left" vertical="center" indent="1"/>
    </xf>
    <xf numFmtId="4" fontId="49" fillId="22" borderId="62" applyNumberFormat="0" applyProtection="0">
      <alignment horizontal="left" vertical="center" indent="1"/>
    </xf>
    <xf numFmtId="4" fontId="89" fillId="22" borderId="0" applyNumberFormat="0" applyProtection="0">
      <alignment horizontal="left" vertical="center" indent="1"/>
    </xf>
    <xf numFmtId="4" fontId="50" fillId="17" borderId="54" applyNumberFormat="0" applyProtection="0">
      <alignment horizontal="right" vertical="center"/>
    </xf>
    <xf numFmtId="4" fontId="50" fillId="17" borderId="54" applyNumberFormat="0" applyProtection="0">
      <alignment horizontal="right" vertical="center"/>
    </xf>
    <xf numFmtId="4" fontId="50" fillId="17" borderId="54" applyNumberFormat="0" applyProtection="0">
      <alignment horizontal="right" vertical="center"/>
    </xf>
    <xf numFmtId="4" fontId="88" fillId="17" borderId="61" applyNumberFormat="0" applyProtection="0">
      <alignment horizontal="right" vertical="center"/>
    </xf>
    <xf numFmtId="4" fontId="50" fillId="19" borderId="62" applyNumberFormat="0" applyProtection="0">
      <alignment horizontal="left" vertical="center" indent="1"/>
    </xf>
    <xf numFmtId="4" fontId="50" fillId="19" borderId="62" applyNumberFormat="0" applyProtection="0">
      <alignment horizontal="left" vertical="center" indent="1"/>
    </xf>
    <xf numFmtId="4" fontId="50" fillId="19" borderId="62" applyNumberFormat="0" applyProtection="0">
      <alignment horizontal="left" vertical="center" indent="1"/>
    </xf>
    <xf numFmtId="4" fontId="10" fillId="19" borderId="0" applyNumberFormat="0" applyProtection="0">
      <alignment horizontal="left" vertical="center" indent="1"/>
    </xf>
    <xf numFmtId="4" fontId="50" fillId="17" borderId="62" applyNumberFormat="0" applyProtection="0">
      <alignment horizontal="left" vertical="center" indent="1"/>
    </xf>
    <xf numFmtId="4" fontId="50" fillId="17" borderId="62" applyNumberFormat="0" applyProtection="0">
      <alignment horizontal="left" vertical="center" indent="1"/>
    </xf>
    <xf numFmtId="4" fontId="50" fillId="17" borderId="62" applyNumberFormat="0" applyProtection="0">
      <alignment horizontal="left" vertical="center" indent="1"/>
    </xf>
    <xf numFmtId="4" fontId="10" fillId="17" borderId="0" applyNumberFormat="0" applyProtection="0">
      <alignment horizontal="left" vertical="center" indent="1"/>
    </xf>
    <xf numFmtId="0" fontId="50" fillId="20" borderId="54" applyNumberFormat="0" applyProtection="0">
      <alignment horizontal="left" vertical="center" indent="1"/>
    </xf>
    <xf numFmtId="0" fontId="50" fillId="20" borderId="54" applyNumberFormat="0" applyProtection="0">
      <alignment horizontal="left" vertical="center" indent="1"/>
    </xf>
    <xf numFmtId="0" fontId="50" fillId="20" borderId="54" applyNumberFormat="0" applyProtection="0">
      <alignment horizontal="left" vertical="center" indent="1"/>
    </xf>
    <xf numFmtId="0" fontId="5" fillId="22" borderId="61" applyNumberFormat="0" applyProtection="0">
      <alignment horizontal="left" vertical="center" indent="1"/>
    </xf>
    <xf numFmtId="0" fontId="50" fillId="22" borderId="61" applyNumberFormat="0" applyProtection="0">
      <alignment horizontal="left" vertical="top" indent="1"/>
    </xf>
    <xf numFmtId="0" fontId="50" fillId="22" borderId="61" applyNumberFormat="0" applyProtection="0">
      <alignment horizontal="left" vertical="top" indent="1"/>
    </xf>
    <xf numFmtId="0" fontId="50" fillId="22" borderId="61" applyNumberFormat="0" applyProtection="0">
      <alignment horizontal="left" vertical="top" indent="1"/>
    </xf>
    <xf numFmtId="0" fontId="5" fillId="22" borderId="61" applyNumberFormat="0" applyProtection="0">
      <alignment horizontal="left" vertical="top" indent="1"/>
    </xf>
    <xf numFmtId="0" fontId="50" fillId="58" borderId="54" applyNumberFormat="0" applyProtection="0">
      <alignment horizontal="left" vertical="center" indent="1"/>
    </xf>
    <xf numFmtId="0" fontId="50" fillId="58" borderId="54" applyNumberFormat="0" applyProtection="0">
      <alignment horizontal="left" vertical="center" indent="1"/>
    </xf>
    <xf numFmtId="0" fontId="50" fillId="58" borderId="54" applyNumberFormat="0" applyProtection="0">
      <alignment horizontal="left" vertical="center" indent="1"/>
    </xf>
    <xf numFmtId="0" fontId="5" fillId="17" borderId="61" applyNumberFormat="0" applyProtection="0">
      <alignment horizontal="left" vertical="center" indent="1"/>
    </xf>
    <xf numFmtId="0" fontId="50" fillId="17" borderId="61" applyNumberFormat="0" applyProtection="0">
      <alignment horizontal="left" vertical="top" indent="1"/>
    </xf>
    <xf numFmtId="0" fontId="50" fillId="17" borderId="61" applyNumberFormat="0" applyProtection="0">
      <alignment horizontal="left" vertical="top" indent="1"/>
    </xf>
    <xf numFmtId="0" fontId="50" fillId="17" borderId="61" applyNumberFormat="0" applyProtection="0">
      <alignment horizontal="left" vertical="top" indent="1"/>
    </xf>
    <xf numFmtId="0" fontId="5" fillId="17" borderId="61" applyNumberFormat="0" applyProtection="0">
      <alignment horizontal="left" vertical="top" indent="1"/>
    </xf>
    <xf numFmtId="0" fontId="50" fillId="59" borderId="54" applyNumberFormat="0" applyProtection="0">
      <alignment horizontal="left" vertical="center" indent="1"/>
    </xf>
    <xf numFmtId="0" fontId="50" fillId="59" borderId="54" applyNumberFormat="0" applyProtection="0">
      <alignment horizontal="left" vertical="center" indent="1"/>
    </xf>
    <xf numFmtId="0" fontId="50" fillId="59" borderId="54" applyNumberFormat="0" applyProtection="0">
      <alignment horizontal="left" vertical="center" indent="1"/>
    </xf>
    <xf numFmtId="0" fontId="5" fillId="59" borderId="61" applyNumberFormat="0" applyProtection="0">
      <alignment horizontal="left" vertical="center" indent="1"/>
    </xf>
    <xf numFmtId="0" fontId="50" fillId="59" borderId="61" applyNumberFormat="0" applyProtection="0">
      <alignment horizontal="left" vertical="top" indent="1"/>
    </xf>
    <xf numFmtId="0" fontId="50" fillId="59" borderId="61" applyNumberFormat="0" applyProtection="0">
      <alignment horizontal="left" vertical="top" indent="1"/>
    </xf>
    <xf numFmtId="0" fontId="50" fillId="59" borderId="61" applyNumberFormat="0" applyProtection="0">
      <alignment horizontal="left" vertical="top" indent="1"/>
    </xf>
    <xf numFmtId="0" fontId="5" fillId="59" borderId="61" applyNumberFormat="0" applyProtection="0">
      <alignment horizontal="left" vertical="top" indent="1"/>
    </xf>
    <xf numFmtId="0" fontId="50" fillId="19" borderId="54" applyNumberFormat="0" applyProtection="0">
      <alignment horizontal="left" vertical="center" indent="1"/>
    </xf>
    <xf numFmtId="0" fontId="50" fillId="19" borderId="54" applyNumberFormat="0" applyProtection="0">
      <alignment horizontal="left" vertical="center" indent="1"/>
    </xf>
    <xf numFmtId="0" fontId="50" fillId="19" borderId="54" applyNumberFormat="0" applyProtection="0">
      <alignment horizontal="left" vertical="center" indent="1"/>
    </xf>
    <xf numFmtId="0" fontId="5" fillId="19" borderId="61" applyNumberFormat="0" applyProtection="0">
      <alignment horizontal="left" vertical="center" indent="1"/>
    </xf>
    <xf numFmtId="0" fontId="50" fillId="19" borderId="61" applyNumberFormat="0" applyProtection="0">
      <alignment horizontal="left" vertical="top" indent="1"/>
    </xf>
    <xf numFmtId="0" fontId="50" fillId="19" borderId="61" applyNumberFormat="0" applyProtection="0">
      <alignment horizontal="left" vertical="top" indent="1"/>
    </xf>
    <xf numFmtId="0" fontId="50" fillId="19" borderId="61" applyNumberFormat="0" applyProtection="0">
      <alignment horizontal="left" vertical="top" indent="1"/>
    </xf>
    <xf numFmtId="0" fontId="5" fillId="19" borderId="61" applyNumberFormat="0" applyProtection="0">
      <alignment horizontal="left" vertical="top" indent="1"/>
    </xf>
    <xf numFmtId="0" fontId="50" fillId="60" borderId="63" applyNumberFormat="0">
      <protection locked="0"/>
    </xf>
    <xf numFmtId="0" fontId="50" fillId="60" borderId="63" applyNumberFormat="0">
      <protection locked="0"/>
    </xf>
    <xf numFmtId="0" fontId="50" fillId="60" borderId="63" applyNumberFormat="0">
      <protection locked="0"/>
    </xf>
    <xf numFmtId="0" fontId="5" fillId="60" borderId="41" applyNumberFormat="0">
      <protection locked="0"/>
    </xf>
    <xf numFmtId="4" fontId="88" fillId="61" borderId="61" applyNumberFormat="0" applyProtection="0">
      <alignment vertical="center"/>
    </xf>
    <xf numFmtId="4" fontId="90" fillId="61" borderId="61" applyNumberFormat="0" applyProtection="0">
      <alignment vertical="center"/>
    </xf>
    <xf numFmtId="4" fontId="88" fillId="61" borderId="61" applyNumberFormat="0" applyProtection="0">
      <alignment horizontal="left" vertical="center" indent="1"/>
    </xf>
    <xf numFmtId="0" fontId="88" fillId="61" borderId="61" applyNumberFormat="0" applyProtection="0">
      <alignment horizontal="left" vertical="top" indent="1"/>
    </xf>
    <xf numFmtId="4" fontId="50" fillId="0" borderId="54" applyNumberFormat="0" applyProtection="0">
      <alignment horizontal="right" vertical="center"/>
    </xf>
    <xf numFmtId="4" fontId="50" fillId="0" borderId="54" applyNumberFormat="0" applyProtection="0">
      <alignment horizontal="right" vertical="center"/>
    </xf>
    <xf numFmtId="4" fontId="50" fillId="0" borderId="54" applyNumberFormat="0" applyProtection="0">
      <alignment horizontal="right" vertical="center"/>
    </xf>
    <xf numFmtId="4" fontId="88" fillId="19" borderId="61" applyNumberFormat="0" applyProtection="0">
      <alignment horizontal="right" vertical="center"/>
    </xf>
    <xf numFmtId="4" fontId="90" fillId="19" borderId="61" applyNumberFormat="0" applyProtection="0">
      <alignment horizontal="right" vertical="center"/>
    </xf>
    <xf numFmtId="4" fontId="50" fillId="50" borderId="54" applyNumberFormat="0" applyProtection="0">
      <alignment horizontal="left" vertical="center" indent="1"/>
    </xf>
    <xf numFmtId="4" fontId="50" fillId="50" borderId="54" applyNumberFormat="0" applyProtection="0">
      <alignment horizontal="left" vertical="center" indent="1"/>
    </xf>
    <xf numFmtId="4" fontId="50" fillId="50" borderId="54" applyNumberFormat="0" applyProtection="0">
      <alignment horizontal="left" vertical="center" indent="1"/>
    </xf>
    <xf numFmtId="4" fontId="88" fillId="17" borderId="61" applyNumberFormat="0" applyProtection="0">
      <alignment horizontal="left" vertical="center" indent="1"/>
    </xf>
    <xf numFmtId="0" fontId="88" fillId="17" borderId="61" applyNumberFormat="0" applyProtection="0">
      <alignment horizontal="left" vertical="top" indent="1"/>
    </xf>
    <xf numFmtId="4" fontId="91" fillId="64" borderId="0" applyNumberFormat="0" applyProtection="0">
      <alignment horizontal="left" vertical="center" indent="1"/>
    </xf>
    <xf numFmtId="0" fontId="50" fillId="65" borderId="41"/>
    <xf numFmtId="0" fontId="50" fillId="65" borderId="41"/>
    <xf numFmtId="0" fontId="50" fillId="65" borderId="41"/>
    <xf numFmtId="0" fontId="50" fillId="65" borderId="41"/>
    <xf numFmtId="4" fontId="80" fillId="19" borderId="61" applyNumberFormat="0" applyProtection="0">
      <alignment horizontal="right" vertical="center"/>
    </xf>
  </cellStyleXfs>
  <cellXfs count="383">
    <xf numFmtId="0" fontId="0" fillId="0" borderId="0" xfId="0"/>
    <xf numFmtId="0" fontId="14" fillId="0" borderId="0" xfId="3"/>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49" fontId="12" fillId="3" borderId="11" xfId="0" applyNumberFormat="1" applyFont="1" applyFill="1" applyBorder="1" applyAlignment="1">
      <alignment horizontal="center" vertical="center"/>
    </xf>
    <xf numFmtId="166" fontId="19" fillId="0" borderId="38" xfId="0" applyNumberFormat="1" applyFont="1" applyBorder="1" applyAlignment="1">
      <alignment horizontal="center" vertical="center"/>
    </xf>
    <xf numFmtId="166" fontId="19" fillId="9" borderId="38" xfId="0" applyNumberFormat="1" applyFont="1" applyFill="1" applyBorder="1" applyAlignment="1">
      <alignment horizontal="center" vertical="center"/>
    </xf>
    <xf numFmtId="166" fontId="19" fillId="9" borderId="39" xfId="0" applyNumberFormat="1" applyFont="1" applyFill="1" applyBorder="1" applyAlignment="1">
      <alignment horizontal="center" vertical="center"/>
    </xf>
    <xf numFmtId="0" fontId="7" fillId="3" borderId="41" xfId="0" applyFont="1" applyFill="1" applyBorder="1" applyAlignment="1">
      <alignment horizontal="center" vertical="center" wrapText="1"/>
    </xf>
    <xf numFmtId="0" fontId="19" fillId="3" borderId="41" xfId="0" applyFont="1" applyFill="1" applyBorder="1" applyAlignment="1">
      <alignment horizontal="center" vertical="center"/>
    </xf>
    <xf numFmtId="3" fontId="19" fillId="3" borderId="41" xfId="0" applyNumberFormat="1" applyFont="1" applyFill="1" applyBorder="1" applyAlignment="1">
      <alignment horizontal="center" vertical="center" wrapText="1"/>
    </xf>
    <xf numFmtId="165" fontId="7" fillId="0" borderId="41" xfId="0" applyNumberFormat="1" applyFont="1" applyBorder="1" applyAlignment="1">
      <alignment horizontal="center" vertical="center"/>
    </xf>
    <xf numFmtId="165" fontId="7" fillId="9" borderId="41" xfId="0" applyNumberFormat="1" applyFont="1" applyFill="1" applyBorder="1" applyAlignment="1">
      <alignment horizontal="center" vertical="center"/>
    </xf>
    <xf numFmtId="0" fontId="19" fillId="3" borderId="41" xfId="3" applyFont="1" applyFill="1" applyBorder="1" applyAlignment="1">
      <alignment horizontal="center" vertical="center"/>
    </xf>
    <xf numFmtId="3" fontId="19" fillId="3" borderId="41" xfId="3" applyNumberFormat="1" applyFont="1" applyFill="1" applyBorder="1" applyAlignment="1">
      <alignment horizontal="center" vertical="center" wrapText="1"/>
    </xf>
    <xf numFmtId="0" fontId="14" fillId="0" borderId="0" xfId="3" applyAlignment="1">
      <alignment wrapText="1"/>
    </xf>
    <xf numFmtId="0" fontId="7" fillId="3" borderId="15" xfId="3" applyFont="1" applyFill="1" applyBorder="1" applyAlignment="1">
      <alignment horizontal="center" vertical="center" wrapText="1"/>
    </xf>
    <xf numFmtId="0" fontId="19" fillId="3" borderId="14" xfId="3" applyFont="1" applyFill="1" applyBorder="1" applyAlignment="1">
      <alignment horizontal="center" vertical="center" wrapText="1"/>
    </xf>
    <xf numFmtId="165" fontId="7" fillId="0" borderId="27" xfId="0" applyNumberFormat="1" applyFont="1" applyBorder="1" applyAlignment="1">
      <alignment horizontal="center" vertical="center" wrapText="1"/>
    </xf>
    <xf numFmtId="165" fontId="7" fillId="10" borderId="12" xfId="0" applyNumberFormat="1" applyFont="1" applyFill="1" applyBorder="1" applyAlignment="1">
      <alignment horizontal="center" vertical="center" wrapText="1"/>
    </xf>
    <xf numFmtId="165" fontId="7" fillId="0" borderId="12" xfId="0" applyNumberFormat="1" applyFont="1" applyBorder="1" applyAlignment="1">
      <alignment horizontal="center" vertical="center" wrapText="1"/>
    </xf>
    <xf numFmtId="165" fontId="7" fillId="10" borderId="13" xfId="0" applyNumberFormat="1" applyFont="1" applyFill="1" applyBorder="1" applyAlignment="1">
      <alignment horizontal="center" vertical="center" wrapText="1"/>
    </xf>
    <xf numFmtId="0" fontId="19" fillId="3" borderId="14" xfId="3" applyFont="1" applyFill="1" applyBorder="1" applyAlignment="1">
      <alignment horizontal="center" vertical="center"/>
    </xf>
    <xf numFmtId="165" fontId="7" fillId="0" borderId="27"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10" borderId="12" xfId="0" applyNumberFormat="1" applyFont="1" applyFill="1" applyBorder="1" applyAlignment="1">
      <alignment horizontal="center" vertical="center"/>
    </xf>
    <xf numFmtId="165" fontId="7" fillId="10" borderId="13" xfId="0" applyNumberFormat="1" applyFont="1" applyFill="1" applyBorder="1" applyAlignment="1">
      <alignment horizontal="center" vertical="center"/>
    </xf>
    <xf numFmtId="3" fontId="8" fillId="0" borderId="41" xfId="0" applyNumberFormat="1" applyFont="1" applyBorder="1" applyAlignment="1" applyProtection="1">
      <alignment horizontal="right" vertical="center" shrinkToFit="1"/>
      <protection locked="0"/>
    </xf>
    <xf numFmtId="3" fontId="24" fillId="9" borderId="41" xfId="0" applyNumberFormat="1" applyFont="1" applyFill="1" applyBorder="1" applyAlignment="1">
      <alignment horizontal="right" vertical="center" shrinkToFit="1"/>
    </xf>
    <xf numFmtId="3" fontId="0" fillId="0" borderId="0" xfId="0" applyNumberFormat="1"/>
    <xf numFmtId="3" fontId="14" fillId="0" borderId="0" xfId="3" applyNumberFormat="1"/>
    <xf numFmtId="3" fontId="18" fillId="0" borderId="41" xfId="0" applyNumberFormat="1" applyFont="1" applyBorder="1" applyAlignment="1" applyProtection="1">
      <alignment horizontal="right" vertical="center" shrinkToFit="1"/>
      <protection locked="0"/>
    </xf>
    <xf numFmtId="3" fontId="8" fillId="0" borderId="41" xfId="0" applyNumberFormat="1" applyFont="1" applyBorder="1" applyAlignment="1" applyProtection="1">
      <alignment vertical="center"/>
      <protection locked="0"/>
    </xf>
    <xf numFmtId="3" fontId="19" fillId="3" borderId="15" xfId="3" applyNumberFormat="1" applyFont="1" applyFill="1" applyBorder="1" applyAlignment="1">
      <alignment horizontal="center" vertical="center" wrapText="1"/>
    </xf>
    <xf numFmtId="3" fontId="19" fillId="3" borderId="14" xfId="3" applyNumberFormat="1" applyFont="1" applyFill="1" applyBorder="1" applyAlignment="1">
      <alignment horizontal="center" vertical="center" wrapText="1"/>
    </xf>
    <xf numFmtId="3" fontId="8" fillId="0" borderId="27" xfId="0" applyNumberFormat="1" applyFont="1" applyBorder="1" applyAlignment="1" applyProtection="1">
      <alignment horizontal="right" vertical="center" wrapText="1"/>
      <protection locked="0"/>
    </xf>
    <xf numFmtId="3" fontId="18" fillId="10" borderId="12" xfId="0" applyNumberFormat="1" applyFont="1" applyFill="1" applyBorder="1" applyAlignment="1">
      <alignment horizontal="right" vertical="center" wrapText="1"/>
    </xf>
    <xf numFmtId="3" fontId="8" fillId="0" borderId="12" xfId="0" applyNumberFormat="1" applyFont="1" applyBorder="1" applyAlignment="1" applyProtection="1">
      <alignment horizontal="right" vertical="center" wrapText="1"/>
      <protection locked="0"/>
    </xf>
    <xf numFmtId="3" fontId="18" fillId="10" borderId="13" xfId="0" applyNumberFormat="1" applyFont="1" applyFill="1" applyBorder="1" applyAlignment="1">
      <alignment horizontal="right" vertical="center" wrapText="1"/>
    </xf>
    <xf numFmtId="3" fontId="8" fillId="0" borderId="27" xfId="0" applyNumberFormat="1" applyFont="1" applyBorder="1" applyAlignment="1" applyProtection="1">
      <alignment vertical="center" wrapText="1"/>
      <protection locked="0"/>
    </xf>
    <xf numFmtId="3" fontId="8" fillId="0" borderId="12" xfId="0" applyNumberFormat="1" applyFont="1" applyBorder="1" applyAlignment="1" applyProtection="1">
      <alignment vertical="center" wrapText="1"/>
      <protection locked="0"/>
    </xf>
    <xf numFmtId="3" fontId="18" fillId="10" borderId="12" xfId="0" applyNumberFormat="1" applyFont="1" applyFill="1" applyBorder="1" applyAlignment="1">
      <alignment vertical="center" wrapText="1"/>
    </xf>
    <xf numFmtId="3" fontId="18" fillId="10" borderId="13" xfId="0" applyNumberFormat="1" applyFont="1" applyFill="1" applyBorder="1" applyAlignment="1">
      <alignment vertical="center" wrapText="1"/>
    </xf>
    <xf numFmtId="3" fontId="14" fillId="0" borderId="0" xfId="3" applyNumberFormat="1" applyAlignment="1">
      <alignment wrapText="1"/>
    </xf>
    <xf numFmtId="3" fontId="8" fillId="0" borderId="27" xfId="0" applyNumberFormat="1" applyFont="1" applyBorder="1" applyAlignment="1" applyProtection="1">
      <alignment vertical="center"/>
      <protection locked="0"/>
    </xf>
    <xf numFmtId="3" fontId="18" fillId="10" borderId="12" xfId="0" applyNumberFormat="1" applyFont="1" applyFill="1" applyBorder="1" applyAlignment="1">
      <alignment vertical="center"/>
    </xf>
    <xf numFmtId="3" fontId="18" fillId="10" borderId="13" xfId="0" applyNumberFormat="1" applyFont="1" applyFill="1" applyBorder="1" applyAlignment="1">
      <alignment vertical="center"/>
    </xf>
    <xf numFmtId="3" fontId="14" fillId="0" borderId="0" xfId="1" applyNumberFormat="1" applyFont="1" applyAlignment="1">
      <alignment wrapText="1"/>
    </xf>
    <xf numFmtId="3" fontId="14" fillId="0" borderId="0" xfId="3" applyNumberFormat="1" applyAlignment="1">
      <alignment horizontal="center" vertical="center" wrapText="1"/>
    </xf>
    <xf numFmtId="3" fontId="5" fillId="0" borderId="0" xfId="3" applyNumberFormat="1" applyFont="1"/>
    <xf numFmtId="3" fontId="12" fillId="3" borderId="35"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xf>
    <xf numFmtId="3" fontId="6" fillId="0" borderId="38" xfId="0" applyNumberFormat="1" applyFont="1" applyBorder="1" applyAlignment="1" applyProtection="1">
      <alignment vertical="center" shrinkToFit="1"/>
      <protection locked="0"/>
    </xf>
    <xf numFmtId="3" fontId="23" fillId="9" borderId="38" xfId="0" applyNumberFormat="1" applyFont="1" applyFill="1" applyBorder="1" applyAlignment="1">
      <alignment vertical="center" shrinkToFit="1"/>
    </xf>
    <xf numFmtId="3" fontId="6" fillId="8" borderId="38" xfId="0" applyNumberFormat="1" applyFont="1" applyFill="1" applyBorder="1" applyAlignment="1">
      <alignment vertical="center" shrinkToFit="1"/>
    </xf>
    <xf numFmtId="3" fontId="23" fillId="9" borderId="39" xfId="0" applyNumberFormat="1" applyFont="1" applyFill="1" applyBorder="1" applyAlignment="1">
      <alignment vertical="center" shrinkToFit="1"/>
    </xf>
    <xf numFmtId="0" fontId="26" fillId="11" borderId="1" xfId="4" applyFont="1" applyFill="1" applyBorder="1"/>
    <xf numFmtId="0" fontId="4" fillId="11" borderId="26" xfId="4" applyFill="1" applyBorder="1"/>
    <xf numFmtId="0" fontId="4" fillId="0" borderId="0" xfId="4"/>
    <xf numFmtId="0" fontId="28" fillId="11" borderId="42" xfId="4" applyFont="1" applyFill="1" applyBorder="1" applyAlignment="1">
      <alignment horizontal="center" vertical="center"/>
    </xf>
    <xf numFmtId="0" fontId="28" fillId="11" borderId="0" xfId="4" applyFont="1" applyFill="1" applyAlignment="1">
      <alignment horizontal="center" vertical="center"/>
    </xf>
    <xf numFmtId="0" fontId="28" fillId="11" borderId="43" xfId="4" applyFont="1" applyFill="1" applyBorder="1" applyAlignment="1">
      <alignment horizontal="center" vertical="center"/>
    </xf>
    <xf numFmtId="0" fontId="8" fillId="11" borderId="0" xfId="4" applyFont="1" applyFill="1" applyAlignment="1">
      <alignment horizontal="center" vertical="center"/>
    </xf>
    <xf numFmtId="0" fontId="8" fillId="11" borderId="45" xfId="4" applyFont="1" applyFill="1" applyBorder="1" applyAlignment="1">
      <alignment vertical="center"/>
    </xf>
    <xf numFmtId="0" fontId="31" fillId="0" borderId="0" xfId="4" applyFont="1"/>
    <xf numFmtId="0" fontId="7" fillId="11" borderId="42" xfId="4" applyFont="1" applyFill="1" applyBorder="1" applyAlignment="1">
      <alignment vertical="center" wrapText="1"/>
    </xf>
    <xf numFmtId="0" fontId="7" fillId="11" borderId="0" xfId="4" applyFont="1" applyFill="1" applyAlignment="1">
      <alignment horizontal="right" vertical="center" wrapText="1"/>
    </xf>
    <xf numFmtId="0" fontId="7" fillId="11" borderId="0" xfId="4" applyFont="1" applyFill="1" applyAlignment="1">
      <alignment vertical="center" wrapText="1"/>
    </xf>
    <xf numFmtId="14" fontId="7" fillId="13" borderId="0" xfId="4" applyNumberFormat="1" applyFont="1" applyFill="1" applyAlignment="1" applyProtection="1">
      <alignment horizontal="center" vertical="center"/>
      <protection locked="0"/>
    </xf>
    <xf numFmtId="1" fontId="7" fillId="13" borderId="0" xfId="4" applyNumberFormat="1" applyFont="1" applyFill="1" applyAlignment="1" applyProtection="1">
      <alignment horizontal="center" vertical="center"/>
      <protection locked="0"/>
    </xf>
    <xf numFmtId="0" fontId="8" fillId="11" borderId="43" xfId="4" applyFont="1" applyFill="1" applyBorder="1" applyAlignment="1">
      <alignment vertical="center"/>
    </xf>
    <xf numFmtId="14" fontId="7" fillId="14" borderId="0" xfId="4" applyNumberFormat="1" applyFont="1" applyFill="1" applyAlignment="1" applyProtection="1">
      <alignment horizontal="center" vertical="center"/>
      <protection locked="0"/>
    </xf>
    <xf numFmtId="0" fontId="4" fillId="15" borderId="0" xfId="4" applyFill="1"/>
    <xf numFmtId="1" fontId="7" fillId="12" borderId="46" xfId="4" applyNumberFormat="1" applyFont="1" applyFill="1" applyBorder="1" applyAlignment="1" applyProtection="1">
      <alignment horizontal="center" vertical="center"/>
      <protection locked="0"/>
    </xf>
    <xf numFmtId="1" fontId="7" fillId="14" borderId="0" xfId="4" applyNumberFormat="1" applyFont="1" applyFill="1" applyAlignment="1" applyProtection="1">
      <alignment horizontal="center" vertical="center"/>
      <protection locked="0"/>
    </xf>
    <xf numFmtId="0" fontId="4" fillId="11" borderId="43" xfId="4" applyFill="1" applyBorder="1"/>
    <xf numFmtId="0" fontId="29" fillId="11" borderId="42" xfId="4" applyFont="1" applyFill="1" applyBorder="1" applyAlignment="1">
      <alignment wrapText="1"/>
    </xf>
    <xf numFmtId="0" fontId="29" fillId="11" borderId="43" xfId="4" applyFont="1" applyFill="1" applyBorder="1" applyAlignment="1">
      <alignment wrapText="1"/>
    </xf>
    <xf numFmtId="0" fontId="29" fillId="11" borderId="42" xfId="4" applyFont="1" applyFill="1" applyBorder="1"/>
    <xf numFmtId="0" fontId="29" fillId="11" borderId="0" xfId="4" applyFont="1" applyFill="1"/>
    <xf numFmtId="0" fontId="29" fillId="11" borderId="0" xfId="4" applyFont="1" applyFill="1" applyAlignment="1">
      <alignment wrapText="1"/>
    </xf>
    <xf numFmtId="0" fontId="29" fillId="11" borderId="43" xfId="4" applyFont="1" applyFill="1" applyBorder="1"/>
    <xf numFmtId="0" fontId="8" fillId="11" borderId="0" xfId="4" applyFont="1" applyFill="1" applyAlignment="1">
      <alignment horizontal="right" vertical="center" wrapText="1"/>
    </xf>
    <xf numFmtId="0" fontId="30" fillId="11" borderId="43" xfId="4" applyFont="1" applyFill="1" applyBorder="1" applyAlignment="1">
      <alignment vertical="center"/>
    </xf>
    <xf numFmtId="0" fontId="8" fillId="11" borderId="42"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7" fillId="12" borderId="46" xfId="4" applyFont="1" applyFill="1" applyBorder="1" applyAlignment="1" applyProtection="1">
      <alignment horizontal="center" vertical="center"/>
      <protection locked="0"/>
    </xf>
    <xf numFmtId="0" fontId="7" fillId="11" borderId="0" xfId="4" applyFont="1" applyFill="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32" fillId="11" borderId="0" xfId="4" applyFont="1" applyFill="1" applyAlignment="1">
      <alignment vertical="center"/>
    </xf>
    <xf numFmtId="0" fontId="32" fillId="11" borderId="43" xfId="4" applyFont="1" applyFill="1" applyBorder="1" applyAlignment="1">
      <alignment vertical="center"/>
    </xf>
    <xf numFmtId="0" fontId="7" fillId="11" borderId="0" xfId="4" applyFont="1" applyFill="1" applyAlignment="1">
      <alignment horizontal="center" vertical="center"/>
    </xf>
    <xf numFmtId="0" fontId="8" fillId="11" borderId="43" xfId="4" applyFont="1" applyFill="1" applyBorder="1" applyAlignment="1">
      <alignment horizontal="center" vertical="center"/>
    </xf>
    <xf numFmtId="0" fontId="29" fillId="11" borderId="42" xfId="4" applyFont="1" applyFill="1" applyBorder="1" applyAlignment="1">
      <alignment vertical="top"/>
    </xf>
    <xf numFmtId="0" fontId="32" fillId="11" borderId="43" xfId="4" applyFont="1" applyFill="1" applyBorder="1"/>
    <xf numFmtId="0" fontId="4" fillId="11" borderId="3" xfId="4" applyFill="1" applyBorder="1"/>
    <xf numFmtId="0" fontId="4" fillId="11" borderId="2" xfId="4" applyFill="1" applyBorder="1"/>
    <xf numFmtId="0" fontId="4" fillId="11" borderId="44" xfId="4" applyFill="1" applyBorder="1"/>
    <xf numFmtId="49" fontId="7" fillId="12" borderId="46" xfId="4" applyNumberFormat="1" applyFont="1" applyFill="1" applyBorder="1" applyAlignment="1" applyProtection="1">
      <alignment horizontal="center" vertical="center"/>
      <protection locked="0"/>
    </xf>
    <xf numFmtId="165" fontId="7" fillId="11" borderId="41" xfId="0" applyNumberFormat="1" applyFont="1" applyFill="1" applyBorder="1" applyAlignment="1">
      <alignment horizontal="center" vertical="center"/>
    </xf>
    <xf numFmtId="3" fontId="8" fillId="11" borderId="41" xfId="0" applyNumberFormat="1" applyFont="1" applyFill="1" applyBorder="1" applyAlignment="1" applyProtection="1">
      <alignment horizontal="right" vertical="center" shrinkToFit="1"/>
      <protection locked="0"/>
    </xf>
    <xf numFmtId="0" fontId="42" fillId="0" borderId="0" xfId="4" applyFont="1"/>
    <xf numFmtId="3" fontId="14" fillId="0" borderId="0" xfId="3" applyNumberFormat="1" applyProtection="1">
      <protection locked="0"/>
    </xf>
    <xf numFmtId="3" fontId="18" fillId="9" borderId="41" xfId="0" applyNumberFormat="1" applyFont="1" applyFill="1" applyBorder="1" applyAlignment="1">
      <alignment horizontal="right" vertical="center" shrinkToFit="1"/>
    </xf>
    <xf numFmtId="3" fontId="18" fillId="9" borderId="41" xfId="0" applyNumberFormat="1" applyFont="1" applyFill="1" applyBorder="1" applyAlignment="1" applyProtection="1">
      <alignment horizontal="right" vertical="center" shrinkToFit="1"/>
      <protection locked="0"/>
    </xf>
    <xf numFmtId="3" fontId="18" fillId="9" borderId="41" xfId="0" applyNumberFormat="1" applyFont="1" applyFill="1" applyBorder="1" applyAlignment="1">
      <alignment vertical="center"/>
    </xf>
    <xf numFmtId="3" fontId="8" fillId="9" borderId="41" xfId="0" applyNumberFormat="1" applyFont="1" applyFill="1" applyBorder="1" applyAlignment="1" applyProtection="1">
      <alignment vertical="center"/>
      <protection locked="0"/>
    </xf>
    <xf numFmtId="165" fontId="7" fillId="9" borderId="12" xfId="0" applyNumberFormat="1" applyFont="1" applyFill="1" applyBorder="1" applyAlignment="1">
      <alignment horizontal="center" vertical="center"/>
    </xf>
    <xf numFmtId="3" fontId="8" fillId="9" borderId="12" xfId="0" applyNumberFormat="1" applyFont="1" applyFill="1" applyBorder="1" applyAlignment="1" applyProtection="1">
      <alignment vertical="center"/>
      <protection locked="0"/>
    </xf>
    <xf numFmtId="3" fontId="38" fillId="3" borderId="35" xfId="0" applyNumberFormat="1" applyFont="1" applyFill="1" applyBorder="1" applyAlignment="1">
      <alignment horizontal="center" vertical="center" wrapText="1"/>
    </xf>
    <xf numFmtId="3" fontId="12" fillId="3" borderId="41" xfId="0" applyNumberFormat="1" applyFont="1" applyFill="1" applyBorder="1" applyAlignment="1">
      <alignment horizontal="center" vertical="center" wrapText="1"/>
    </xf>
    <xf numFmtId="3" fontId="12" fillId="3" borderId="41" xfId="0" applyNumberFormat="1" applyFont="1" applyFill="1" applyBorder="1" applyAlignment="1">
      <alignment horizontal="center" vertical="center"/>
    </xf>
    <xf numFmtId="3" fontId="23" fillId="9" borderId="48" xfId="0" applyNumberFormat="1" applyFont="1" applyFill="1" applyBorder="1" applyAlignment="1">
      <alignment vertical="center" shrinkToFit="1"/>
    </xf>
    <xf numFmtId="0" fontId="3" fillId="0" borderId="0" xfId="4" applyFont="1"/>
    <xf numFmtId="0" fontId="7" fillId="12" borderId="50" xfId="4" applyFont="1" applyFill="1" applyBorder="1" applyAlignment="1" applyProtection="1">
      <alignment horizontal="center" vertical="center"/>
      <protection locked="0"/>
    </xf>
    <xf numFmtId="14" fontId="9" fillId="2" borderId="0" xfId="1" applyNumberFormat="1" applyFont="1" applyFill="1" applyAlignment="1" applyProtection="1">
      <alignment horizontal="center" vertical="center"/>
      <protection locked="0"/>
    </xf>
    <xf numFmtId="0" fontId="7" fillId="12" borderId="52" xfId="4" applyFont="1" applyFill="1" applyBorder="1" applyAlignment="1" applyProtection="1">
      <alignment horizontal="center" vertical="center"/>
      <protection locked="0"/>
    </xf>
    <xf numFmtId="0" fontId="29" fillId="11" borderId="0" xfId="4" applyFont="1" applyFill="1" applyAlignment="1">
      <alignment vertical="top" wrapText="1"/>
    </xf>
    <xf numFmtId="3" fontId="8" fillId="0" borderId="41" xfId="5" applyNumberFormat="1" applyFont="1" applyBorder="1" applyAlignment="1" applyProtection="1">
      <alignment horizontal="right" vertical="center" shrinkToFit="1"/>
      <protection locked="0"/>
    </xf>
    <xf numFmtId="3" fontId="8" fillId="0" borderId="41" xfId="5" applyNumberFormat="1" applyFont="1" applyBorder="1" applyAlignment="1" applyProtection="1">
      <alignment vertical="center"/>
      <protection locked="0"/>
    </xf>
    <xf numFmtId="0" fontId="29" fillId="0" borderId="0" xfId="0" applyFont="1"/>
    <xf numFmtId="0" fontId="29" fillId="0" borderId="0" xfId="0" applyFont="1" applyAlignment="1">
      <alignment horizontal="left" vertical="top" wrapText="1"/>
    </xf>
    <xf numFmtId="0" fontId="44" fillId="0" borderId="0" xfId="6" applyFont="1" applyAlignment="1">
      <alignment vertical="top"/>
    </xf>
    <xf numFmtId="0" fontId="29" fillId="0" borderId="0" xfId="0" applyFont="1" applyAlignment="1">
      <alignment horizontal="left" vertical="top"/>
    </xf>
    <xf numFmtId="0" fontId="29" fillId="0" borderId="0" xfId="0" applyFont="1" applyAlignment="1">
      <alignment vertical="top" wrapText="1"/>
    </xf>
    <xf numFmtId="0" fontId="45" fillId="0" borderId="0" xfId="1" quotePrefix="1" applyFont="1" applyAlignment="1">
      <alignment horizontal="left" vertical="top"/>
    </xf>
    <xf numFmtId="0" fontId="26" fillId="0" borderId="0" xfId="0" applyFont="1" applyAlignment="1">
      <alignment horizontal="left" vertical="top" wrapText="1"/>
    </xf>
    <xf numFmtId="0" fontId="26" fillId="0" borderId="0" xfId="0" applyFont="1"/>
    <xf numFmtId="0" fontId="45" fillId="0" borderId="41" xfId="1" applyFont="1" applyBorder="1" applyAlignment="1">
      <alignment horizontal="center"/>
    </xf>
    <xf numFmtId="0" fontId="45" fillId="0" borderId="41" xfId="1" applyFont="1" applyBorder="1" applyAlignment="1">
      <alignment horizontal="right" vertical="top"/>
    </xf>
    <xf numFmtId="14" fontId="45" fillId="0" borderId="41" xfId="7" quotePrefix="1" applyNumberFormat="1" applyFont="1" applyBorder="1" applyAlignment="1">
      <alignment horizontal="right"/>
    </xf>
    <xf numFmtId="0" fontId="45" fillId="0" borderId="41" xfId="1" applyFont="1" applyBorder="1" applyAlignment="1">
      <alignment horizontal="right"/>
    </xf>
    <xf numFmtId="0" fontId="45" fillId="0" borderId="41" xfId="1" applyFont="1" applyBorder="1" applyAlignment="1">
      <alignment horizontal="right" wrapText="1"/>
    </xf>
    <xf numFmtId="0" fontId="26" fillId="0" borderId="41" xfId="1" applyFont="1" applyBorder="1">
      <alignment vertical="top"/>
    </xf>
    <xf numFmtId="0" fontId="46" fillId="0" borderId="0" xfId="1" applyFont="1">
      <alignment vertical="top"/>
    </xf>
    <xf numFmtId="3" fontId="46" fillId="0" borderId="0" xfId="7" applyNumberFormat="1" applyFont="1" applyAlignment="1">
      <alignment horizontal="right"/>
    </xf>
    <xf numFmtId="3" fontId="46" fillId="0" borderId="0" xfId="7" applyNumberFormat="1" applyFont="1" applyAlignment="1">
      <alignment horizontal="right" wrapText="1"/>
    </xf>
    <xf numFmtId="0" fontId="46" fillId="0" borderId="0" xfId="0" applyFont="1"/>
    <xf numFmtId="0" fontId="45" fillId="0" borderId="0" xfId="1" applyFont="1" applyAlignment="1">
      <alignment horizontal="left" vertical="top"/>
    </xf>
    <xf numFmtId="0" fontId="26" fillId="0" borderId="0" xfId="1" applyFont="1" applyAlignment="1">
      <alignment vertical="top" wrapText="1"/>
    </xf>
    <xf numFmtId="14" fontId="45" fillId="0" borderId="0" xfId="1" applyNumberFormat="1" applyFont="1" applyAlignment="1">
      <alignment horizontal="right" wrapText="1"/>
    </xf>
    <xf numFmtId="0" fontId="45" fillId="0" borderId="0" xfId="1" applyFont="1" applyAlignment="1">
      <alignment horizontal="right" wrapText="1"/>
    </xf>
    <xf numFmtId="0" fontId="26" fillId="0" borderId="0" xfId="1" applyFont="1" applyAlignment="1">
      <alignment horizontal="right" vertical="top" wrapText="1"/>
    </xf>
    <xf numFmtId="0" fontId="29" fillId="0" borderId="0" xfId="0" applyFont="1" applyAlignment="1">
      <alignment horizontal="center" vertical="top" wrapText="1"/>
    </xf>
    <xf numFmtId="0" fontId="29" fillId="0" borderId="0" xfId="0" applyFont="1" applyAlignment="1">
      <alignment horizontal="center"/>
    </xf>
    <xf numFmtId="0" fontId="29" fillId="0" borderId="0" xfId="0" applyFont="1" applyAlignment="1">
      <alignment vertical="top"/>
    </xf>
    <xf numFmtId="0" fontId="29" fillId="0" borderId="0" xfId="0" applyFont="1" applyAlignment="1">
      <alignment horizontal="left" wrapText="1"/>
    </xf>
    <xf numFmtId="0" fontId="44" fillId="0" borderId="0" xfId="6" applyFont="1" applyAlignment="1">
      <alignment horizontal="left" vertical="top"/>
    </xf>
    <xf numFmtId="0" fontId="28" fillId="0" borderId="0" xfId="0" applyFont="1"/>
    <xf numFmtId="3" fontId="26" fillId="0" borderId="0" xfId="0" applyNumberFormat="1" applyFont="1" applyAlignment="1">
      <alignment horizontal="right" vertical="top" wrapText="1"/>
    </xf>
    <xf numFmtId="14" fontId="45" fillId="0" borderId="0" xfId="1" applyNumberFormat="1" applyFont="1" applyAlignment="1">
      <alignment horizontal="right" vertical="top" wrapText="1"/>
    </xf>
    <xf numFmtId="3" fontId="26" fillId="0" borderId="0" xfId="1" applyNumberFormat="1" applyFont="1" applyAlignment="1">
      <alignment horizontal="right" vertical="top" wrapText="1"/>
    </xf>
    <xf numFmtId="0" fontId="48" fillId="0" borderId="0" xfId="0" applyFont="1"/>
    <xf numFmtId="0" fontId="6" fillId="0" borderId="0" xfId="0" applyFont="1" applyAlignment="1">
      <alignment horizontal="left" vertical="top" wrapText="1"/>
    </xf>
    <xf numFmtId="0" fontId="42" fillId="0" borderId="0" xfId="4" applyFont="1" applyProtection="1">
      <protection locked="0"/>
    </xf>
    <xf numFmtId="3" fontId="45" fillId="0" borderId="41" xfId="0" applyNumberFormat="1" applyFont="1" applyBorder="1" applyAlignment="1">
      <alignment horizontal="right" vertical="top"/>
    </xf>
    <xf numFmtId="3" fontId="26" fillId="0" borderId="53" xfId="7" applyNumberFormat="1" applyFont="1" applyBorder="1" applyAlignment="1">
      <alignment horizontal="right" vertical="top" wrapText="1"/>
    </xf>
    <xf numFmtId="0" fontId="47" fillId="0" borderId="0" xfId="7" applyFont="1" applyAlignment="1">
      <alignment horizontal="right" vertical="top" wrapText="1"/>
    </xf>
    <xf numFmtId="3" fontId="26" fillId="0" borderId="41" xfId="7" applyNumberFormat="1" applyFont="1" applyBorder="1" applyAlignment="1">
      <alignment horizontal="right" wrapText="1"/>
    </xf>
    <xf numFmtId="0" fontId="47" fillId="0" borderId="0" xfId="1" applyFont="1" applyAlignment="1">
      <alignment horizontal="right" vertical="top" wrapText="1"/>
    </xf>
    <xf numFmtId="3" fontId="26" fillId="0" borderId="41" xfId="7" applyNumberFormat="1" applyFont="1" applyBorder="1" applyAlignment="1">
      <alignment horizontal="right"/>
    </xf>
    <xf numFmtId="3" fontId="29" fillId="0" borderId="41" xfId="0" applyNumberFormat="1" applyFont="1" applyBorder="1" applyAlignment="1">
      <alignment horizontal="right" vertical="top"/>
    </xf>
    <xf numFmtId="3" fontId="98" fillId="0" borderId="76" xfId="0" applyNumberFormat="1" applyFont="1" applyBorder="1" applyAlignment="1">
      <alignment horizontal="right" vertical="center" wrapText="1"/>
    </xf>
    <xf numFmtId="3" fontId="98" fillId="0" borderId="53" xfId="0" applyNumberFormat="1" applyFont="1" applyBorder="1" applyAlignment="1">
      <alignment horizontal="right" vertical="center" wrapText="1"/>
    </xf>
    <xf numFmtId="3" fontId="98" fillId="0" borderId="0" xfId="0" applyNumberFormat="1" applyFont="1" applyAlignment="1">
      <alignment horizontal="right" vertical="center" wrapText="1"/>
    </xf>
    <xf numFmtId="3" fontId="98" fillId="11" borderId="53" xfId="0" applyNumberFormat="1" applyFont="1" applyFill="1" applyBorder="1" applyAlignment="1">
      <alignment horizontal="right" vertical="center" wrapText="1"/>
    </xf>
    <xf numFmtId="3" fontId="99" fillId="0" borderId="0" xfId="0" applyNumberFormat="1" applyFont="1" applyAlignment="1">
      <alignment horizontal="right" vertical="top" wrapText="1"/>
    </xf>
    <xf numFmtId="0" fontId="8" fillId="11" borderId="42" xfId="4" applyFont="1" applyFill="1" applyBorder="1" applyAlignment="1">
      <alignment horizontal="right" vertical="center" wrapText="1"/>
    </xf>
    <xf numFmtId="0" fontId="8" fillId="11" borderId="0" xfId="4" applyFont="1" applyFill="1" applyAlignment="1">
      <alignment horizontal="right" vertical="center" wrapText="1"/>
    </xf>
    <xf numFmtId="0" fontId="29" fillId="12" borderId="49" xfId="4" applyFont="1" applyFill="1" applyBorder="1" applyAlignment="1" applyProtection="1">
      <alignment vertical="center"/>
      <protection locked="0"/>
    </xf>
    <xf numFmtId="0" fontId="29" fillId="12" borderId="51" xfId="4" applyFont="1" applyFill="1" applyBorder="1" applyAlignment="1" applyProtection="1">
      <alignment vertical="center"/>
      <protection locked="0"/>
    </xf>
    <xf numFmtId="0" fontId="29" fillId="12" borderId="50"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29" fillId="11" borderId="0" xfId="4" applyFont="1" applyFill="1"/>
    <xf numFmtId="0" fontId="7" fillId="12" borderId="49" xfId="4" applyFont="1" applyFill="1" applyBorder="1" applyAlignment="1" applyProtection="1">
      <alignment vertical="center"/>
      <protection locked="0"/>
    </xf>
    <xf numFmtId="0" fontId="7" fillId="12" borderId="51" xfId="4" applyFont="1" applyFill="1" applyBorder="1" applyAlignment="1" applyProtection="1">
      <alignment vertical="center"/>
      <protection locked="0"/>
    </xf>
    <xf numFmtId="0" fontId="7" fillId="12" borderId="50" xfId="4" applyFont="1" applyFill="1" applyBorder="1" applyAlignment="1" applyProtection="1">
      <alignment vertical="center"/>
      <protection locked="0"/>
    </xf>
    <xf numFmtId="0" fontId="8" fillId="11" borderId="0" xfId="4" applyFont="1" applyFill="1" applyAlignment="1">
      <alignment vertical="center"/>
    </xf>
    <xf numFmtId="49" fontId="7" fillId="12" borderId="49" xfId="4" applyNumberFormat="1" applyFont="1" applyFill="1" applyBorder="1" applyAlignment="1" applyProtection="1">
      <alignment vertical="center"/>
      <protection locked="0"/>
    </xf>
    <xf numFmtId="49" fontId="7" fillId="12" borderId="51" xfId="4" applyNumberFormat="1" applyFont="1" applyFill="1" applyBorder="1" applyAlignment="1" applyProtection="1">
      <alignment vertical="center"/>
      <protection locked="0"/>
    </xf>
    <xf numFmtId="49" fontId="7" fillId="12" borderId="50" xfId="4" applyNumberFormat="1" applyFont="1" applyFill="1" applyBorder="1" applyAlignment="1" applyProtection="1">
      <alignment vertical="center"/>
      <protection locked="0"/>
    </xf>
    <xf numFmtId="0" fontId="8" fillId="11" borderId="0" xfId="4" applyFont="1" applyFill="1" applyAlignment="1">
      <alignment horizontal="center" vertical="center"/>
    </xf>
    <xf numFmtId="0" fontId="8" fillId="11" borderId="43" xfId="4" applyFont="1" applyFill="1" applyBorder="1" applyAlignment="1">
      <alignment horizontal="center" vertical="center"/>
    </xf>
    <xf numFmtId="0" fontId="7" fillId="12" borderId="3" xfId="4" applyFont="1" applyFill="1" applyBorder="1" applyAlignment="1" applyProtection="1">
      <alignment horizontal="center" vertical="center"/>
      <protection locked="0"/>
    </xf>
    <xf numFmtId="0" fontId="7" fillId="12" borderId="44" xfId="4" applyFont="1" applyFill="1" applyBorder="1" applyAlignment="1" applyProtection="1">
      <alignment horizontal="center" vertical="center"/>
      <protection locked="0"/>
    </xf>
    <xf numFmtId="0" fontId="8" fillId="11" borderId="42" xfId="4" applyFont="1" applyFill="1" applyBorder="1" applyAlignment="1">
      <alignment horizontal="left" vertical="center"/>
    </xf>
    <xf numFmtId="0" fontId="8" fillId="11" borderId="0" xfId="4" applyFont="1" applyFill="1" applyAlignment="1">
      <alignment horizontal="left" vertical="center"/>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44" xfId="4" applyFont="1" applyFill="1" applyBorder="1" applyAlignment="1" applyProtection="1">
      <alignment vertical="center"/>
      <protection locked="0"/>
    </xf>
    <xf numFmtId="0" fontId="29" fillId="11" borderId="0" xfId="4" applyFont="1" applyFill="1" applyAlignment="1">
      <alignment vertical="top"/>
    </xf>
    <xf numFmtId="0" fontId="8" fillId="11" borderId="0" xfId="4" applyFont="1" applyFill="1" applyAlignment="1">
      <alignment vertical="top"/>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44" xfId="4" applyFont="1" applyFill="1" applyBorder="1" applyAlignment="1" applyProtection="1">
      <alignment horizontal="right" vertical="center"/>
      <protection locked="0"/>
    </xf>
    <xf numFmtId="0" fontId="7" fillId="12" borderId="49" xfId="4" applyFont="1" applyFill="1" applyBorder="1" applyAlignment="1" applyProtection="1">
      <alignment horizontal="right" vertical="center"/>
      <protection locked="0"/>
    </xf>
    <xf numFmtId="0" fontId="7" fillId="12" borderId="51" xfId="4" applyFont="1" applyFill="1" applyBorder="1" applyAlignment="1" applyProtection="1">
      <alignment horizontal="right" vertical="center"/>
      <protection locked="0"/>
    </xf>
    <xf numFmtId="0" fontId="7" fillId="12" borderId="50"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8" fillId="11" borderId="42" xfId="4" applyFont="1" applyFill="1" applyBorder="1" applyAlignment="1">
      <alignment horizontal="center" vertical="center"/>
    </xf>
    <xf numFmtId="0" fontId="8" fillId="11" borderId="42" xfId="4" applyFont="1" applyFill="1" applyBorder="1" applyAlignment="1">
      <alignment horizontal="right" vertical="center"/>
    </xf>
    <xf numFmtId="0" fontId="8" fillId="11" borderId="0" xfId="4" applyFont="1" applyFill="1" applyAlignment="1">
      <alignment horizontal="right" vertical="center"/>
    </xf>
    <xf numFmtId="0" fontId="30" fillId="11" borderId="0" xfId="4" applyFont="1" applyFill="1" applyAlignment="1">
      <alignment vertical="center"/>
    </xf>
    <xf numFmtId="0" fontId="29" fillId="12" borderId="49" xfId="4" applyFont="1" applyFill="1" applyBorder="1" applyProtection="1">
      <protection locked="0"/>
    </xf>
    <xf numFmtId="0" fontId="29" fillId="12" borderId="51" xfId="4" applyFont="1" applyFill="1" applyBorder="1" applyProtection="1">
      <protection locked="0"/>
    </xf>
    <xf numFmtId="0" fontId="29" fillId="12" borderId="50" xfId="4" applyFont="1" applyFill="1" applyBorder="1" applyProtection="1">
      <protection locked="0"/>
    </xf>
    <xf numFmtId="0" fontId="29" fillId="11" borderId="1" xfId="4" applyFont="1" applyFill="1" applyBorder="1"/>
    <xf numFmtId="0" fontId="7" fillId="12" borderId="49" xfId="4" applyFont="1" applyFill="1" applyBorder="1" applyAlignment="1" applyProtection="1">
      <alignment horizontal="center" vertical="center"/>
      <protection locked="0"/>
    </xf>
    <xf numFmtId="0" fontId="7" fillId="12" borderId="50" xfId="4" applyFont="1" applyFill="1" applyBorder="1" applyAlignment="1" applyProtection="1">
      <alignment horizontal="center" vertical="center"/>
      <protection locked="0"/>
    </xf>
    <xf numFmtId="0" fontId="29" fillId="11" borderId="42" xfId="4" applyFont="1" applyFill="1" applyBorder="1"/>
    <xf numFmtId="0" fontId="29" fillId="11" borderId="43" xfId="4" applyFont="1" applyFill="1" applyBorder="1"/>
    <xf numFmtId="49" fontId="7" fillId="12" borderId="49" xfId="4" applyNumberFormat="1" applyFont="1" applyFill="1" applyBorder="1" applyAlignment="1" applyProtection="1">
      <alignment horizontal="center" vertical="center"/>
      <protection locked="0"/>
    </xf>
    <xf numFmtId="49" fontId="7" fillId="12" borderId="50" xfId="4" applyNumberFormat="1" applyFont="1" applyFill="1" applyBorder="1" applyAlignment="1" applyProtection="1">
      <alignment horizontal="center" vertical="center"/>
      <protection locked="0"/>
    </xf>
    <xf numFmtId="0" fontId="29" fillId="11" borderId="42" xfId="4" applyFont="1" applyFill="1" applyBorder="1" applyAlignment="1">
      <alignment vertical="center" wrapText="1"/>
    </xf>
    <xf numFmtId="0" fontId="29" fillId="11" borderId="0" xfId="4" applyFont="1" applyFill="1" applyAlignment="1">
      <alignment vertical="center" wrapText="1"/>
    </xf>
    <xf numFmtId="0" fontId="8" fillId="11" borderId="43" xfId="4" applyFont="1" applyFill="1" applyBorder="1" applyAlignment="1">
      <alignment horizontal="right" vertical="center" wrapText="1"/>
    </xf>
    <xf numFmtId="0" fontId="30" fillId="11" borderId="42" xfId="4" applyFont="1" applyFill="1" applyBorder="1" applyAlignment="1">
      <alignment vertical="center"/>
    </xf>
    <xf numFmtId="0" fontId="27" fillId="11" borderId="42" xfId="4" applyFont="1" applyFill="1" applyBorder="1" applyAlignment="1">
      <alignment horizontal="center" vertical="center" wrapText="1"/>
    </xf>
    <xf numFmtId="0" fontId="27" fillId="11" borderId="0" xfId="4" applyFont="1" applyFill="1" applyAlignment="1">
      <alignment horizontal="center" vertical="center" wrapText="1"/>
    </xf>
    <xf numFmtId="0" fontId="8" fillId="11" borderId="43" xfId="4" applyFont="1" applyFill="1" applyBorder="1" applyAlignment="1">
      <alignment horizontal="right" vertical="center"/>
    </xf>
    <xf numFmtId="0" fontId="29" fillId="11" borderId="0" xfId="4" applyFont="1" applyFill="1" applyAlignment="1">
      <alignment wrapText="1"/>
    </xf>
    <xf numFmtId="0" fontId="25" fillId="11" borderId="25" xfId="4" applyFont="1" applyFill="1" applyBorder="1" applyAlignment="1">
      <alignment vertical="center"/>
    </xf>
    <xf numFmtId="0" fontId="25" fillId="11" borderId="1" xfId="4" applyFont="1" applyFill="1" applyBorder="1" applyAlignment="1">
      <alignment vertical="center"/>
    </xf>
    <xf numFmtId="0" fontId="28" fillId="11" borderId="42" xfId="4" applyFont="1" applyFill="1" applyBorder="1" applyAlignment="1">
      <alignment horizontal="center" vertical="center"/>
    </xf>
    <xf numFmtId="0" fontId="28" fillId="11" borderId="0" xfId="4" applyFont="1" applyFill="1" applyAlignment="1">
      <alignment horizontal="center" vertical="center"/>
    </xf>
    <xf numFmtId="0" fontId="28" fillId="11" borderId="43" xfId="4" applyFont="1" applyFill="1" applyBorder="1" applyAlignment="1">
      <alignment horizontal="center" vertical="center"/>
    </xf>
    <xf numFmtId="0" fontId="7" fillId="11" borderId="42" xfId="4" applyFont="1" applyFill="1" applyBorder="1" applyAlignment="1">
      <alignment vertical="center" wrapText="1"/>
    </xf>
    <xf numFmtId="0" fontId="7" fillId="11" borderId="0" xfId="4" applyFont="1" applyFill="1" applyAlignment="1">
      <alignment vertical="center" wrapText="1"/>
    </xf>
    <xf numFmtId="14" fontId="7" fillId="12" borderId="49" xfId="4" applyNumberFormat="1" applyFont="1" applyFill="1" applyBorder="1" applyAlignment="1" applyProtection="1">
      <alignment horizontal="center" vertical="center"/>
      <protection locked="0"/>
    </xf>
    <xf numFmtId="14" fontId="7" fillId="12" borderId="50" xfId="4" applyNumberFormat="1" applyFont="1" applyFill="1" applyBorder="1" applyAlignment="1" applyProtection="1">
      <alignment horizontal="center" vertical="center"/>
      <protection locked="0"/>
    </xf>
    <xf numFmtId="0" fontId="7" fillId="0" borderId="42" xfId="4" applyFont="1" applyBorder="1" applyAlignment="1">
      <alignment horizontal="center" vertical="center" wrapText="1"/>
    </xf>
    <xf numFmtId="0" fontId="7" fillId="0" borderId="0" xfId="4" applyFont="1" applyAlignment="1">
      <alignment horizontal="center" vertical="center" wrapText="1"/>
    </xf>
    <xf numFmtId="0" fontId="7" fillId="0" borderId="43" xfId="4" applyFont="1" applyBorder="1" applyAlignment="1">
      <alignment horizontal="center" vertical="center" wrapText="1"/>
    </xf>
    <xf numFmtId="0" fontId="29" fillId="11" borderId="42" xfId="4" applyFont="1" applyFill="1" applyBorder="1" applyAlignment="1">
      <alignment wrapText="1"/>
    </xf>
    <xf numFmtId="0" fontId="8" fillId="0" borderId="41" xfId="0" applyFont="1" applyBorder="1" applyAlignment="1">
      <alignment horizontal="left" vertical="center" wrapText="1"/>
    </xf>
    <xf numFmtId="0" fontId="7" fillId="0" borderId="41" xfId="0" applyFont="1" applyBorder="1" applyAlignment="1">
      <alignment horizontal="left" vertical="center" wrapText="1"/>
    </xf>
    <xf numFmtId="0" fontId="7" fillId="9" borderId="41" xfId="0" applyFont="1" applyFill="1" applyBorder="1" applyAlignment="1">
      <alignment horizontal="left" vertical="center" wrapText="1"/>
    </xf>
    <xf numFmtId="0" fontId="8" fillId="11" borderId="41" xfId="0" applyFont="1" applyFill="1" applyBorder="1" applyAlignment="1">
      <alignment horizontal="left" vertical="center" wrapText="1"/>
    </xf>
    <xf numFmtId="0" fontId="8" fillId="9" borderId="41"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6" fillId="4" borderId="41" xfId="0" applyFont="1" applyFill="1" applyBorder="1" applyAlignment="1">
      <alignment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Border="1" applyAlignment="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1" xfId="0" applyFont="1" applyFill="1" applyBorder="1" applyAlignment="1">
      <alignment horizontal="center" vertical="center"/>
    </xf>
    <xf numFmtId="0" fontId="0" fillId="0" borderId="41" xfId="0" applyBorder="1" applyAlignment="1">
      <alignment horizontal="center" vertical="center"/>
    </xf>
    <xf numFmtId="0" fontId="7"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4" fillId="4" borderId="41" xfId="0" applyFont="1" applyFill="1" applyBorder="1" applyAlignment="1">
      <alignment horizontal="left" vertical="center" wrapText="1"/>
    </xf>
    <xf numFmtId="0" fontId="34"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5" fillId="0" borderId="41"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41" xfId="0" applyFont="1" applyBorder="1" applyAlignment="1">
      <alignment horizontal="left" vertical="center" wrapText="1" indent="1"/>
    </xf>
    <xf numFmtId="0" fontId="15" fillId="4" borderId="41" xfId="0" applyFont="1" applyFill="1" applyBorder="1" applyAlignment="1">
      <alignment vertical="center" wrapText="1"/>
    </xf>
    <xf numFmtId="0" fontId="0" fillId="0" borderId="41" xfId="0" applyBorder="1"/>
    <xf numFmtId="0" fontId="8" fillId="9" borderId="41" xfId="0" applyFont="1" applyFill="1" applyBorder="1" applyAlignment="1">
      <alignment horizontal="left" vertical="center" wrapText="1" indent="1"/>
    </xf>
    <xf numFmtId="0" fontId="35" fillId="9" borderId="41" xfId="0" applyFont="1" applyFill="1" applyBorder="1" applyAlignment="1">
      <alignment horizontal="left" vertical="center" wrapText="1"/>
    </xf>
    <xf numFmtId="0" fontId="17" fillId="9" borderId="41" xfId="0" applyFont="1" applyFill="1" applyBorder="1" applyAlignment="1">
      <alignment horizontal="left" vertical="center" wrapText="1"/>
    </xf>
    <xf numFmtId="0" fontId="21" fillId="0" borderId="41" xfId="0" applyFont="1" applyBorder="1" applyAlignment="1">
      <alignment horizontal="left" vertical="center" wrapText="1"/>
    </xf>
    <xf numFmtId="0" fontId="7" fillId="4" borderId="41" xfId="0" applyFont="1" applyFill="1" applyBorder="1" applyAlignment="1">
      <alignment horizontal="left" vertical="center" wrapText="1"/>
    </xf>
    <xf numFmtId="0" fontId="7" fillId="4" borderId="41" xfId="0" applyFont="1" applyFill="1" applyBorder="1" applyAlignment="1">
      <alignment vertical="center" wrapText="1"/>
    </xf>
    <xf numFmtId="0" fontId="17" fillId="0" borderId="41" xfId="0" applyFont="1" applyBorder="1" applyAlignment="1">
      <alignment horizontal="left" vertical="center" wrapText="1"/>
    </xf>
    <xf numFmtId="0" fontId="9" fillId="0" borderId="0" xfId="3" applyFont="1" applyAlignment="1" applyProtection="1">
      <alignment horizontal="center" vertical="top" wrapText="1"/>
      <protection locked="0"/>
    </xf>
    <xf numFmtId="0" fontId="11" fillId="0" borderId="0" xfId="3" applyFont="1" applyAlignment="1">
      <alignment horizontal="center" vertical="center" wrapText="1"/>
    </xf>
    <xf numFmtId="0" fontId="7" fillId="3" borderId="41" xfId="3" applyFont="1" applyFill="1" applyBorder="1" applyAlignment="1">
      <alignment horizontal="center" vertical="center" wrapText="1"/>
    </xf>
    <xf numFmtId="3" fontId="19"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5"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9"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9" fillId="3" borderId="41" xfId="3" applyFont="1" applyFill="1" applyBorder="1" applyAlignment="1">
      <alignment horizontal="center" vertical="center"/>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15" fillId="10" borderId="19" xfId="0" applyFont="1" applyFill="1" applyBorder="1" applyAlignment="1">
      <alignment horizontal="left" vertical="center" wrapText="1"/>
    </xf>
    <xf numFmtId="0" fontId="15" fillId="10" borderId="20" xfId="0" applyFont="1" applyFill="1" applyBorder="1" applyAlignment="1">
      <alignment horizontal="left" vertical="center" wrapText="1"/>
    </xf>
    <xf numFmtId="0" fontId="15" fillId="10" borderId="21" xfId="0" applyFont="1" applyFill="1" applyBorder="1" applyAlignment="1">
      <alignment horizontal="left" vertical="center" wrapText="1"/>
    </xf>
    <xf numFmtId="0" fontId="15" fillId="7" borderId="25" xfId="0" applyFont="1" applyFill="1" applyBorder="1" applyAlignment="1">
      <alignment horizontal="left" vertical="center" wrapText="1" shrinkToFit="1"/>
    </xf>
    <xf numFmtId="0" fontId="15" fillId="7" borderId="1" xfId="0" applyFont="1" applyFill="1" applyBorder="1" applyAlignment="1">
      <alignment horizontal="left" vertical="center" wrapText="1" shrinkToFit="1"/>
    </xf>
    <xf numFmtId="0" fontId="15" fillId="7" borderId="26" xfId="0" applyFont="1" applyFill="1" applyBorder="1" applyAlignment="1">
      <alignment horizontal="left" vertical="center" wrapText="1" shrinkToFi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5" fillId="10" borderId="22" xfId="0" applyFont="1" applyFill="1" applyBorder="1" applyAlignment="1">
      <alignment horizontal="left" vertical="center" wrapText="1"/>
    </xf>
    <xf numFmtId="0" fontId="15" fillId="10" borderId="23" xfId="0" applyFont="1" applyFill="1" applyBorder="1" applyAlignment="1">
      <alignment horizontal="left" vertical="center" wrapText="1"/>
    </xf>
    <xf numFmtId="0" fontId="15" fillId="10" borderId="24"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8" fillId="10" borderId="22" xfId="0" applyFont="1" applyFill="1" applyBorder="1" applyAlignment="1">
      <alignment horizontal="left" vertical="center" wrapText="1"/>
    </xf>
    <xf numFmtId="0" fontId="8" fillId="10" borderId="23" xfId="0" applyFont="1" applyFill="1" applyBorder="1" applyAlignment="1">
      <alignment horizontal="left" vertical="center" wrapText="1"/>
    </xf>
    <xf numFmtId="0" fontId="8" fillId="10" borderId="24" xfId="0" applyFont="1" applyFill="1" applyBorder="1" applyAlignment="1">
      <alignment horizontal="left" vertical="center" wrapText="1"/>
    </xf>
    <xf numFmtId="0" fontId="0" fillId="0" borderId="0" xfId="0" applyAlignment="1">
      <alignment horizontal="center" wrapText="1"/>
    </xf>
    <xf numFmtId="0" fontId="19" fillId="2" borderId="4" xfId="3" applyFont="1" applyFill="1" applyBorder="1" applyAlignment="1" applyProtection="1">
      <alignment vertical="center" wrapText="1"/>
      <protection locked="0"/>
    </xf>
    <xf numFmtId="0" fontId="5" fillId="0" borderId="2" xfId="3" applyFont="1" applyBorder="1" applyAlignment="1">
      <alignment horizontal="right" vertical="top" wrapText="1"/>
    </xf>
    <xf numFmtId="0" fontId="0" fillId="0" borderId="2" xfId="0" applyBorder="1" applyAlignment="1">
      <alignment horizontal="right" wrapText="1"/>
    </xf>
    <xf numFmtId="0" fontId="7"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9"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8" fillId="0" borderId="12" xfId="0" applyFont="1" applyBorder="1" applyAlignment="1">
      <alignment horizontal="left" vertical="center" wrapText="1" indent="1"/>
    </xf>
    <xf numFmtId="0" fontId="8" fillId="9" borderId="12" xfId="0" applyFont="1" applyFill="1" applyBorder="1" applyAlignment="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34" fillId="10" borderId="13" xfId="0" applyFont="1" applyFill="1" applyBorder="1" applyAlignment="1">
      <alignment horizontal="left" vertical="center" wrapText="1"/>
    </xf>
    <xf numFmtId="0" fontId="15" fillId="10" borderId="13" xfId="0" applyFont="1" applyFill="1" applyBorder="1" applyAlignment="1">
      <alignment horizontal="left" vertical="center" wrapText="1"/>
    </xf>
    <xf numFmtId="0" fontId="8" fillId="0" borderId="12" xfId="0" applyFont="1" applyBorder="1" applyAlignment="1">
      <alignment horizontal="left" vertical="center" wrapText="1"/>
    </xf>
    <xf numFmtId="0" fontId="7" fillId="10" borderId="12" xfId="0" applyFont="1" applyFill="1" applyBorder="1" applyAlignment="1">
      <alignment horizontal="left" vertical="center" wrapText="1"/>
    </xf>
    <xf numFmtId="0" fontId="34" fillId="10" borderId="12" xfId="0" applyFont="1" applyFill="1" applyBorder="1" applyAlignment="1">
      <alignment horizontal="left" vertical="center" wrapText="1"/>
    </xf>
    <xf numFmtId="0" fontId="15" fillId="10" borderId="12" xfId="0" applyFont="1" applyFill="1" applyBorder="1" applyAlignment="1">
      <alignment horizontal="left" vertical="center" wrapText="1"/>
    </xf>
    <xf numFmtId="0" fontId="15" fillId="0" borderId="12" xfId="0" applyFont="1" applyBorder="1" applyAlignment="1">
      <alignment horizontal="left" vertical="center" wrapText="1"/>
    </xf>
    <xf numFmtId="0" fontId="8" fillId="9" borderId="22" xfId="0" applyFont="1" applyFill="1" applyBorder="1" applyAlignment="1">
      <alignment horizontal="left" vertical="center" wrapText="1" indent="1"/>
    </xf>
    <xf numFmtId="0" fontId="8" fillId="9" borderId="23" xfId="0" applyFont="1" applyFill="1" applyBorder="1" applyAlignment="1">
      <alignment horizontal="left" vertical="center" wrapText="1" indent="1"/>
    </xf>
    <xf numFmtId="0" fontId="8" fillId="9" borderId="24" xfId="0" applyFont="1" applyFill="1" applyBorder="1" applyAlignment="1">
      <alignment horizontal="left" vertical="center" wrapText="1" indent="1"/>
    </xf>
    <xf numFmtId="0" fontId="15" fillId="7" borderId="25" xfId="0" applyFont="1" applyFill="1" applyBorder="1" applyAlignment="1">
      <alignment horizontal="left" vertical="center" shrinkToFit="1"/>
    </xf>
    <xf numFmtId="0" fontId="8" fillId="7" borderId="1" xfId="0" applyFont="1" applyFill="1" applyBorder="1" applyAlignment="1">
      <alignment horizontal="left" vertical="center" shrinkToFit="1"/>
    </xf>
    <xf numFmtId="0" fontId="8" fillId="7" borderId="26" xfId="0" applyFont="1" applyFill="1" applyBorder="1" applyAlignment="1">
      <alignment horizontal="left" vertical="center" shrinkToFit="1"/>
    </xf>
    <xf numFmtId="0" fontId="8" fillId="0" borderId="27" xfId="0" applyFont="1" applyBorder="1" applyAlignment="1">
      <alignment horizontal="left" vertical="center" wrapText="1" indent="1"/>
    </xf>
    <xf numFmtId="0" fontId="8" fillId="0" borderId="27" xfId="0" applyFont="1" applyBorder="1" applyAlignment="1">
      <alignment horizontal="left" vertical="center" wrapText="1"/>
    </xf>
    <xf numFmtId="0" fontId="40" fillId="9" borderId="38" xfId="0" applyFont="1" applyFill="1" applyBorder="1" applyAlignment="1">
      <alignment horizontal="left" vertical="center" wrapText="1"/>
    </xf>
    <xf numFmtId="0" fontId="20" fillId="9" borderId="38" xfId="0" applyFont="1" applyFill="1" applyBorder="1" applyAlignment="1">
      <alignment horizontal="left" vertical="center" wrapText="1"/>
    </xf>
    <xf numFmtId="0" fontId="40" fillId="9" borderId="39" xfId="0" applyFont="1" applyFill="1" applyBorder="1" applyAlignment="1">
      <alignment horizontal="left" vertical="center" wrapText="1"/>
    </xf>
    <xf numFmtId="0" fontId="20" fillId="9" borderId="39" xfId="0" applyFont="1" applyFill="1" applyBorder="1" applyAlignment="1">
      <alignment horizontal="left" vertical="center" wrapText="1"/>
    </xf>
    <xf numFmtId="0" fontId="6" fillId="0" borderId="38" xfId="0" applyFont="1" applyBorder="1" applyAlignment="1">
      <alignment horizontal="left" vertical="center" wrapText="1"/>
    </xf>
    <xf numFmtId="0" fontId="19" fillId="9" borderId="39" xfId="0" applyFont="1" applyFill="1" applyBorder="1" applyAlignment="1">
      <alignment horizontal="left" vertical="center" wrapText="1"/>
    </xf>
    <xf numFmtId="0" fontId="20" fillId="6" borderId="40" xfId="0" applyFont="1" applyFill="1" applyBorder="1" applyAlignment="1">
      <alignment horizontal="left" vertical="center"/>
    </xf>
    <xf numFmtId="0" fontId="6" fillId="0" borderId="40" xfId="0" applyFont="1" applyBorder="1" applyAlignment="1">
      <alignment vertical="center"/>
    </xf>
    <xf numFmtId="0" fontId="6" fillId="0" borderId="40" xfId="0" applyFont="1" applyBorder="1"/>
    <xf numFmtId="0" fontId="19" fillId="0" borderId="38" xfId="0" applyFont="1" applyBorder="1" applyAlignment="1">
      <alignment horizontal="left" vertical="center" wrapText="1"/>
    </xf>
    <xf numFmtId="0" fontId="19" fillId="9" borderId="38" xfId="0" applyFont="1" applyFill="1" applyBorder="1" applyAlignment="1">
      <alignment horizontal="left" vertical="center" wrapText="1"/>
    </xf>
    <xf numFmtId="3" fontId="12" fillId="3" borderId="8" xfId="0" applyNumberFormat="1" applyFont="1" applyFill="1" applyBorder="1" applyAlignment="1">
      <alignment horizontal="center" vertical="center" wrapText="1"/>
    </xf>
    <xf numFmtId="3" fontId="6" fillId="0" borderId="35" xfId="0" applyNumberFormat="1" applyFont="1" applyBorder="1"/>
    <xf numFmtId="3" fontId="12" fillId="3" borderId="9" xfId="0" applyNumberFormat="1" applyFont="1" applyFill="1" applyBorder="1" applyAlignment="1">
      <alignment horizontal="center" vertical="center" wrapText="1"/>
    </xf>
    <xf numFmtId="3" fontId="6" fillId="0" borderId="36" xfId="0" applyNumberFormat="1" applyFont="1" applyBorder="1"/>
    <xf numFmtId="49" fontId="12" fillId="3" borderId="10"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0" fontId="20" fillId="6" borderId="37" xfId="0" applyFont="1" applyFill="1" applyBorder="1" applyAlignment="1">
      <alignment horizontal="left" vertical="center"/>
    </xf>
    <xf numFmtId="0" fontId="22" fillId="6" borderId="37" xfId="0" applyFont="1" applyFill="1" applyBorder="1" applyAlignment="1">
      <alignment vertical="center"/>
    </xf>
    <xf numFmtId="0" fontId="22" fillId="6" borderId="47" xfId="0" applyFont="1" applyFill="1" applyBorder="1" applyAlignment="1">
      <alignment vertical="center"/>
    </xf>
    <xf numFmtId="0" fontId="6" fillId="0" borderId="37" xfId="0" applyFont="1" applyBorder="1" applyAlignment="1">
      <alignment vertical="center"/>
    </xf>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0" fontId="12"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12" fillId="3" borderId="8" xfId="0" applyFont="1" applyFill="1" applyBorder="1" applyAlignment="1">
      <alignment horizontal="center" vertical="center" wrapText="1"/>
    </xf>
    <xf numFmtId="0" fontId="6" fillId="0" borderId="35" xfId="0" applyFont="1" applyBorder="1"/>
    <xf numFmtId="0" fontId="29"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29" fillId="0" borderId="0" xfId="0" applyFont="1" applyAlignment="1">
      <alignment horizontal="left" wrapText="1"/>
    </xf>
    <xf numFmtId="0" fontId="45" fillId="0" borderId="4" xfId="1" applyFont="1" applyBorder="1" applyAlignment="1">
      <alignment horizontal="center" wrapText="1"/>
    </xf>
    <xf numFmtId="0" fontId="45" fillId="0" borderId="6" xfId="1" applyFont="1" applyBorder="1" applyAlignment="1">
      <alignment horizontal="center" wrapText="1"/>
    </xf>
    <xf numFmtId="0" fontId="26" fillId="0" borderId="0" xfId="1" applyFont="1" applyAlignment="1">
      <alignment horizontal="left" vertical="center" wrapText="1"/>
    </xf>
    <xf numFmtId="0" fontId="26" fillId="0" borderId="0" xfId="0" applyFont="1" applyAlignment="1">
      <alignment horizontal="left" vertical="center" wrapText="1"/>
    </xf>
    <xf numFmtId="0" fontId="98" fillId="0" borderId="0" xfId="0" applyFont="1" applyAlignment="1">
      <alignment horizontal="left" vertical="center" wrapText="1"/>
    </xf>
  </cellXfs>
  <cellStyles count="7904">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15" xfId="7513" xr:uid="{85E7E52F-377E-4CAA-95EF-178542CACE64}"/>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14" xfId="7514" xr:uid="{CCE6895B-F204-4379-9FC6-2A14C3186E13}"/>
    <cellStyle name="Comma 11 2 2" xfId="771" xr:uid="{CFC53087-4266-49AF-9E06-F98333E08815}"/>
    <cellStyle name="Comma 11 2 2 10" xfId="5330" xr:uid="{38E8DDE3-8026-4195-8F06-83F596225DC2}"/>
    <cellStyle name="Comma 11 2 2 11" xfId="5078" xr:uid="{30FB7D06-0E8D-48E1-A17B-792A69F8630D}"/>
    <cellStyle name="Comma 11 2 2 12" xfId="7515" xr:uid="{A220BA0D-2233-4AC8-8025-17A96C011132}"/>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11" xfId="7516" xr:uid="{8B3367E2-848D-40E0-A277-406BB93AE54C}"/>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12" xfId="7517" xr:uid="{036B0BC5-43B3-4E61-A623-8252307AE013}"/>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11" xfId="7518" xr:uid="{D976A3D9-78A0-4CC4-B732-3EBB98332776}"/>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15" xfId="7519" xr:uid="{ED2BF3E4-8C54-4C06-A124-5BC167E57C53}"/>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14" xfId="7520" xr:uid="{85B14E65-8052-4E44-8E51-AD680E2E1A3C}"/>
    <cellStyle name="Comma 12 2 2" xfId="774" xr:uid="{2F90C7D0-D0DD-429E-B65F-0370A172E896}"/>
    <cellStyle name="Comma 12 2 2 10" xfId="5333" xr:uid="{D3009338-99CA-4AB6-9A50-B5926138CC4E}"/>
    <cellStyle name="Comma 12 2 2 11" xfId="5095" xr:uid="{14184A57-24C1-4EA1-AC7F-CE5945493C18}"/>
    <cellStyle name="Comma 12 2 2 12" xfId="7521" xr:uid="{4CD2CD35-2AC9-4CC3-9DB8-466985FA518C}"/>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11" xfId="7522" xr:uid="{5CC749AB-6C94-41E3-9A20-8A89925D52D2}"/>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12" xfId="7523" xr:uid="{B3ED7D9E-7169-4180-A29F-228D184EC145}"/>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11" xfId="7524" xr:uid="{704A4D2E-E739-4181-BBB1-D7A42695E69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15" xfId="7525" xr:uid="{03AE3D3F-8BFA-4E12-BFFA-44F09F62782A}"/>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14" xfId="7526" xr:uid="{1EDE7B1C-D202-47D1-9DC2-39AE17F600ED}"/>
    <cellStyle name="Comma 13 2 2" xfId="777" xr:uid="{60C1497C-22A5-427C-A91A-4595418BB361}"/>
    <cellStyle name="Comma 13 2 2 10" xfId="5336" xr:uid="{A6EE586E-A267-47B1-AABC-2CAB5A01209A}"/>
    <cellStyle name="Comma 13 2 2 11" xfId="5077" xr:uid="{FC68040A-24A2-42A5-8AC6-139F511DD047}"/>
    <cellStyle name="Comma 13 2 2 12" xfId="7527" xr:uid="{6570CE91-F8CF-4D3A-B759-5319FECF885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11" xfId="7528" xr:uid="{22BF0423-856C-40B4-84EA-098D480BB037}"/>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12" xfId="7529" xr:uid="{E23B351A-EA31-446D-B31C-F413A0D044FF}"/>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11" xfId="7530" xr:uid="{70B7EBC6-20E5-44EB-BFA7-70EA1B19E35D}"/>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15" xfId="7531" xr:uid="{07147444-198E-4119-9645-A45FDD19E6E9}"/>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14" xfId="7532" xr:uid="{865FC429-A8B9-45FE-A0F4-F5B789FFBA6A}"/>
    <cellStyle name="Comma 14 2 2" xfId="780" xr:uid="{456A281A-0592-4D4A-9F57-A8EADBE6B6C6}"/>
    <cellStyle name="Comma 14 2 2 10" xfId="5339" xr:uid="{988433BA-0B74-4749-A989-D027E573343C}"/>
    <cellStyle name="Comma 14 2 2 11" xfId="6198" xr:uid="{23148394-89F8-4852-89D0-1681E7A18A38}"/>
    <cellStyle name="Comma 14 2 2 12" xfId="7533" xr:uid="{7B434C52-D859-45A5-B526-0D57036B21E3}"/>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11" xfId="7534" xr:uid="{FF9CDA81-D83A-4A8D-B757-DD95CF3CB0A3}"/>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12" xfId="7535" xr:uid="{889AFFE0-3E3A-494B-9F8A-F1F9195325B9}"/>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11" xfId="7536" xr:uid="{B1E5ECF5-2B2C-4519-B775-92CC800259BB}"/>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15" xfId="7537" xr:uid="{FD938F85-83DF-40BC-B08C-1FB20FD89D39}"/>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14" xfId="7538" xr:uid="{F24122F3-FCB7-409E-ADED-3649D144EE6F}"/>
    <cellStyle name="Comma 15 2 2" xfId="783" xr:uid="{750E1358-C6D6-4152-9602-B398EE72BF0E}"/>
    <cellStyle name="Comma 15 2 2 10" xfId="5342" xr:uid="{AE468C72-E8D7-4F66-9A1E-7ADDB3378A09}"/>
    <cellStyle name="Comma 15 2 2 11" xfId="5094" xr:uid="{0F51CB0E-4F4E-4E6C-B6B7-99F4EB81248F}"/>
    <cellStyle name="Comma 15 2 2 12" xfId="7539" xr:uid="{12C4A654-F8B3-4B72-96AF-66175671ED19}"/>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11" xfId="7540" xr:uid="{A0284DC6-4B3D-4EDC-85ED-3B72983A119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12" xfId="7541" xr:uid="{C771627B-3E26-441B-923C-FC436C209A8F}"/>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11" xfId="7542" xr:uid="{77824D73-609B-4CAF-A1BB-087ECCEE114C}"/>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12" xfId="7543" xr:uid="{FF0F797D-D8DE-4DD3-B70F-030E26239760}"/>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19 4" xfId="7544" xr:uid="{85AFC734-430C-4DF1-B56F-A37A73553A9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15" xfId="7546" xr:uid="{0737E26D-5AE2-44F5-8EFC-21CE2556E4FB}"/>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14" xfId="7547" xr:uid="{522690CF-BA9D-4F6C-8BC2-5DFFF4EA56A5}"/>
    <cellStyle name="Comma 2 12 2 2" xfId="787" xr:uid="{4440EE99-981E-4EA1-9091-8E139BB8F03F}"/>
    <cellStyle name="Comma 2 12 2 2 10" xfId="5346" xr:uid="{4E7A8E4D-B361-4ABB-BBF6-9EB6756EA062}"/>
    <cellStyle name="Comma 2 12 2 2 11" xfId="6189" xr:uid="{30A40839-E13E-4D01-AC5A-1FD0DA0DAAC0}"/>
    <cellStyle name="Comma 2 12 2 2 12" xfId="7548" xr:uid="{2BC81F8E-700B-4782-8525-838DB9E794DE}"/>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11" xfId="7549" xr:uid="{88D97EA6-E7F9-4F1D-B6E1-18F7A66FE1C0}"/>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12" xfId="7550" xr:uid="{2F159D1B-A272-4873-8E5B-A3DB13EB5142}"/>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11" xfId="7551" xr:uid="{B782C1A8-07C1-4325-AD0A-B31DAA307A83}"/>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12" xfId="7552" xr:uid="{15071B1D-08D0-4F56-AC43-CB54BCE7C6D1}"/>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15" xfId="7553" xr:uid="{A0D6F2D9-FFD2-464A-AF87-E25D00FE3453}"/>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14" xfId="7554" xr:uid="{278D66C8-5D3D-4B2A-97CC-6EA65A5D187D}"/>
    <cellStyle name="Comma 2 2 2 2" xfId="741" xr:uid="{1818CCF6-39A3-4040-9606-B667919F1D8D}"/>
    <cellStyle name="Comma 2 2 2 2 10" xfId="5301" xr:uid="{4E30DAD6-D362-4D1E-840A-752A8DABCB69}"/>
    <cellStyle name="Comma 2 2 2 2 11" xfId="6181" xr:uid="{7DEF1619-678B-4E44-BA51-E1536DD1CE58}"/>
    <cellStyle name="Comma 2 2 2 2 12" xfId="7555" xr:uid="{85C49BD1-80FA-4917-B2E1-ED7D12ECAA3C}"/>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11" xfId="7556" xr:uid="{DB7B032C-468C-470B-97F3-8A91795E2953}"/>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12" xfId="7557" xr:uid="{990DBB91-CC9D-4E6B-8218-BFD9A5819E54}"/>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11" xfId="7558" xr:uid="{E17CBE45-B7D4-49EA-8512-38C4FD244D8B}"/>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28" xfId="7545" xr:uid="{53E72E22-213F-4EA6-92F1-BCB16E17924E}"/>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15" xfId="7559" xr:uid="{A61C4977-8B07-4F43-8320-D788CB74A342}"/>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14" xfId="7560" xr:uid="{06128F35-A010-4EB1-A0CE-2237E744E99B}"/>
    <cellStyle name="Comma 2 3 2 2" xfId="748" xr:uid="{E43259AC-60A7-491B-AF16-28DF7C7946C9}"/>
    <cellStyle name="Comma 2 3 2 2 10" xfId="5307" xr:uid="{FC57BDC3-5127-41EA-8A9E-24CD0F27B211}"/>
    <cellStyle name="Comma 2 3 2 2 11" xfId="6175" xr:uid="{2F304DF9-677E-4B81-A64C-E51DC7F15F39}"/>
    <cellStyle name="Comma 2 3 2 2 12" xfId="7561" xr:uid="{C306AFF1-B9D7-4BAF-BC12-EB1CD63BADF3}"/>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11" xfId="7562" xr:uid="{6DB1D29B-F0DE-4B9F-AC8B-CAF07F1485B5}"/>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12" xfId="7563" xr:uid="{A5BB1E22-F40B-42D9-9C30-1518DDAA9699}"/>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11" xfId="7564" xr:uid="{6718B3A0-01CB-43BF-A32A-7F9655F48040}"/>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15" xfId="7565" xr:uid="{251DAD2B-D096-4888-86D7-BD1CDB0E45B8}"/>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14" xfId="7566" xr:uid="{7CC74548-FC82-4B36-84FA-9F8A5AC743B4}"/>
    <cellStyle name="Comma 2 5 2 2" xfId="758" xr:uid="{A212574A-0E3F-483A-9200-F55FBBA3EDCD}"/>
    <cellStyle name="Comma 2 5 2 2 10" xfId="5317" xr:uid="{3522C95C-AC80-4C40-819D-42767FB6C4C2}"/>
    <cellStyle name="Comma 2 5 2 2 11" xfId="5096" xr:uid="{3BAEBB48-A72A-47E2-A4B1-71EA8FE94C1E}"/>
    <cellStyle name="Comma 2 5 2 2 12" xfId="7567" xr:uid="{E556235F-7B42-4D3B-A921-2CD6F74078E3}"/>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11" xfId="7568" xr:uid="{A0690177-BE8F-49DC-AA70-0DB0A02BB375}"/>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12" xfId="7569" xr:uid="{444E4FE9-EAC4-4C87-BE59-400A8A7D7656}"/>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11" xfId="7570" xr:uid="{BD864261-F408-46E7-88D0-9E78E06C8B62}"/>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15" xfId="7571" xr:uid="{FC13D9E0-F95F-411C-9C24-73A4D6E3F8F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14" xfId="7572" xr:uid="{5AF1BD7A-7607-4683-B420-A3FE5C4572AC}"/>
    <cellStyle name="Comma 2 6 2 2" xfId="765" xr:uid="{AE699AFA-9B00-41A1-BC89-6F53B8545334}"/>
    <cellStyle name="Comma 2 6 2 2 10" xfId="5324" xr:uid="{47961CFB-98FE-40EB-B555-5FA86FD43C14}"/>
    <cellStyle name="Comma 2 6 2 2 11" xfId="5164" xr:uid="{3A6633E1-6F61-4AE7-9FE4-4AFB7248F086}"/>
    <cellStyle name="Comma 2 6 2 2 12" xfId="7573" xr:uid="{4FFBDFCB-A300-4727-B2C6-572BBE363F8A}"/>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11" xfId="7574" xr:uid="{CAF23DD7-0DE8-4D3D-9B7B-84D7688365E4}"/>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12" xfId="7575" xr:uid="{6DDA3D8B-BE2C-4F61-922B-5A147D167F1F}"/>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11" xfId="7576" xr:uid="{E191B6FC-0970-48EC-8E49-18D84AD219FD}"/>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26" xfId="7512" xr:uid="{98CC1D78-6DA7-438B-84C6-C352E5C95EFF}"/>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16" xfId="7577" xr:uid="{BCD4B98B-D74A-442E-A446-FC443E21151C}"/>
    <cellStyle name="Comma 3 2" xfId="206" xr:uid="{7DC65B8E-0EB3-4EE7-A19E-D845BB474939}"/>
    <cellStyle name="Comma 3 2 10" xfId="5088" xr:uid="{073D2C4F-2494-4CF6-8E10-B7147455CBEB}"/>
    <cellStyle name="Comma 3 2 11" xfId="7578" xr:uid="{92BA6EE8-0BC2-4DC8-99D0-8B27E1A2EE95}"/>
    <cellStyle name="Comma 3 2 2" xfId="555" xr:uid="{81B6517F-C61F-4F5C-9933-48B9B926DC20}"/>
    <cellStyle name="Comma 3 2 2 10" xfId="7579" xr:uid="{A3430F28-9EEC-4CD5-8088-B2005BC58281}"/>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2 9" xfId="7580" xr:uid="{1F91B265-B720-4779-8331-F5360B596010}"/>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3 9" xfId="7581" xr:uid="{AC8DC4A9-0CC3-4DAC-A40A-709924F722E3}"/>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11" xfId="7582" xr:uid="{CDB528CD-CEEF-48A2-BC98-3B9C124F1E52}"/>
    <cellStyle name="Comma 3 3 2" xfId="598" xr:uid="{D544151D-E8ED-4030-BA4D-3B7FFD06C1E5}"/>
    <cellStyle name="Comma 3 3 2 10" xfId="7583" xr:uid="{198699FA-57BB-4815-96C4-15AFDD82CD0E}"/>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2 9" xfId="7584" xr:uid="{1BF28C9F-A01E-432F-9CBD-4BC221227FFA}"/>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3 9" xfId="7585" xr:uid="{54B9247F-22EF-4862-AAC6-E139D869BE8E}"/>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11" xfId="7586" xr:uid="{56CFB229-B314-4CDE-A9B1-F2406BCF0E2A}"/>
    <cellStyle name="Comma 3 4 2" xfId="608" xr:uid="{DF95DD6A-6565-4C0B-9EFC-21AC35874A09}"/>
    <cellStyle name="Comma 3 4 2 10" xfId="7587" xr:uid="{45BEA00B-C6BC-4956-BB48-DA53780747B4}"/>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2 9" xfId="7588" xr:uid="{D3CC0518-BBE1-4DA2-A2A5-03197FBF77D6}"/>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3 9" xfId="7589" xr:uid="{0A1132EC-57A6-44F1-AE3F-BA67DCB41E56}"/>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11" xfId="7590" xr:uid="{556AC84C-E158-4C77-A7E2-DB5B94C0CAF2}"/>
    <cellStyle name="Comma 3 5 2" xfId="615" xr:uid="{8F985F53-948D-4A03-9A21-33D44E21A01D}"/>
    <cellStyle name="Comma 3 5 2 10" xfId="7591" xr:uid="{C23B5F21-5A28-4B79-BA5C-5D69207816D6}"/>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2 9" xfId="7592" xr:uid="{AF9580A7-2898-42EF-844C-B637DCDF3710}"/>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3 9" xfId="7593" xr:uid="{548E0CA7-F4F2-470F-8074-CA9419A55818}"/>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11" xfId="7594" xr:uid="{AA321943-7BCD-42E2-9E75-488AB03E3D1D}"/>
    <cellStyle name="Comma 3 6 2" xfId="639" xr:uid="{3359D91F-B6B7-4E24-BBDF-F552F1B6E590}"/>
    <cellStyle name="Comma 3 6 2 10" xfId="7595" xr:uid="{053DF266-3958-46E0-BBD4-8D23B3E084E2}"/>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2 9" xfId="7596" xr:uid="{244BA209-7DB9-4116-AD7E-AB103608AE4D}"/>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3 9" xfId="7597" xr:uid="{22F8420B-2E77-49DB-B991-97B162444AF9}"/>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8 9" xfId="7598" xr:uid="{60E92D18-CEA9-462F-B8EB-227DCC42C039}"/>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15" xfId="7599" xr:uid="{DDA16013-0C80-4DE4-87C1-5E65B29279DE}"/>
    <cellStyle name="Comma 4 2" xfId="316" xr:uid="{EED35081-BB5D-4BE9-A3F4-8949C3004BEC}"/>
    <cellStyle name="Comma 4 2 10" xfId="5093" xr:uid="{124B29D7-BAEE-474C-8375-D1DE387C8B19}"/>
    <cellStyle name="Comma 4 2 11" xfId="7600" xr:uid="{6D3EBA0B-9DA1-4313-A2F5-CFA08FD24E6C}"/>
    <cellStyle name="Comma 4 2 2" xfId="582" xr:uid="{4EBF31DB-CC15-4779-8322-32AD391FBE56}"/>
    <cellStyle name="Comma 4 2 2 10" xfId="7601" xr:uid="{4B08B8A7-D016-4BED-96BD-2C5E3E50B568}"/>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2 9" xfId="7602" xr:uid="{DE18F516-2DF7-4461-B8F5-09406BDA8303}"/>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3 9" xfId="7603" xr:uid="{FA98B24C-DE9D-4462-94B7-9FDFE5F43BE6}"/>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11" xfId="7604" xr:uid="{276085E8-4C3F-459A-8DF4-EFFF734D7F7B}"/>
    <cellStyle name="Comma 4 3 2" xfId="601" xr:uid="{E35AB28F-958F-4E41-91E6-FAB874B889F3}"/>
    <cellStyle name="Comma 4 3 2 10" xfId="7605" xr:uid="{4FD0707E-63CA-490A-A1E6-E4EC89A530CD}"/>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2 9" xfId="7606" xr:uid="{EED0EBD4-FFB7-4D22-8187-48A8BCD46018}"/>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3 9" xfId="7607" xr:uid="{535597BA-9B71-4A8D-AB94-0F0E81DBBDF6}"/>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11" xfId="7608" xr:uid="{2F133AA2-C5C8-47DB-9D43-903517922980}"/>
    <cellStyle name="Comma 4 4 2" xfId="611" xr:uid="{21EB42E7-BB39-4ED3-A4BB-1B85E1900678}"/>
    <cellStyle name="Comma 4 4 2 10" xfId="7609" xr:uid="{8D32C763-1C44-4DF9-98CB-FDED51BB9140}"/>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2 9" xfId="7610" xr:uid="{4A8E2F54-FB27-494F-99C5-351E105FBE7F}"/>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3 9" xfId="7611" xr:uid="{D31C9331-6858-4A7B-B60A-EE97CF590ABA}"/>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11" xfId="7612" xr:uid="{3E155FDC-27FF-4A43-9483-9C7989118264}"/>
    <cellStyle name="Comma 4 5 2" xfId="618" xr:uid="{B187FA42-4DA8-4A8F-B452-14036CDB51A6}"/>
    <cellStyle name="Comma 4 5 2 10" xfId="7613" xr:uid="{D2652536-896C-46DE-B57B-43F7934E4B4C}"/>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2 9" xfId="7614" xr:uid="{6D1635A0-E143-456D-BC7A-426CD9671DFA}"/>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3 9" xfId="7615" xr:uid="{CC5282B8-14D8-42A8-9372-37F49A59B152}"/>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11" xfId="7616" xr:uid="{95902901-5D50-4919-B141-C74AA2282242}"/>
    <cellStyle name="Comma 4 6 2" xfId="642" xr:uid="{B58CA188-4509-4842-91F3-87C09B2D59B1}"/>
    <cellStyle name="Comma 4 6 2 10" xfId="7617" xr:uid="{16A37162-FB68-46CA-A0C5-DD6DF57A0112}"/>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2 9" xfId="7618" xr:uid="{78599744-C354-4F52-A07B-51196B260148}"/>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3 9" xfId="7619" xr:uid="{8113E67D-1A13-42C6-AF1F-9CC056027047}"/>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11" xfId="7620" xr:uid="{71AEE744-9601-43F5-BE4E-685BEAF813CD}"/>
    <cellStyle name="Comma 4 7 2" xfId="655" xr:uid="{B8235D80-1FCC-409D-BFD4-CA70462A95BD}"/>
    <cellStyle name="Comma 4 7 2 10" xfId="7621" xr:uid="{42610E90-5732-4DE4-8122-DC43E8AEDDD9}"/>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2 9" xfId="7622" xr:uid="{EAFC2A92-8572-40C1-AD78-CA44F076ACD7}"/>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3 9" xfId="7623" xr:uid="{5771A1A6-3ECD-4F84-BE18-9BBE4CB7D2D5}"/>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8 9" xfId="7624" xr:uid="{3AE596F9-37E5-4E8A-8F3C-1602EEE782D2}"/>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19" xfId="7625" xr:uid="{FCEA8EF1-8A2D-4418-A29A-B6C5FE49902D}"/>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15" xfId="7626" xr:uid="{0AD62600-6CC3-4BD4-9C3C-B7081B6D47EF}"/>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14" xfId="7627" xr:uid="{3E94CEC2-7030-4279-AA4C-892AD329AC88}"/>
    <cellStyle name="Comma 5 2 2 2" xfId="752" xr:uid="{336317EA-1770-4D91-94DE-CCC1CB2D74C9}"/>
    <cellStyle name="Comma 5 2 2 2 10" xfId="5311" xr:uid="{5B56C830-64D9-40BA-A9AB-AF1B9A564F71}"/>
    <cellStyle name="Comma 5 2 2 2 11" xfId="6168" xr:uid="{224F4201-2155-4692-97E1-6962B5EAC270}"/>
    <cellStyle name="Comma 5 2 2 2 12" xfId="7628" xr:uid="{6791FF10-2DD5-48D9-A29F-7B48E5E994D1}"/>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11" xfId="7629" xr:uid="{215C996E-1A4E-49E2-993F-1ADA9DAAB4E1}"/>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12" xfId="7630" xr:uid="{C0563963-EA13-4A24-B9C3-4915926A1409}"/>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11" xfId="7631" xr:uid="{55AAF7DF-61BB-414B-99D4-AADB97718485}"/>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15" xfId="7632" xr:uid="{817A3905-0B0D-41F2-B0B6-13D8C72DC644}"/>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14" xfId="7633" xr:uid="{094299F9-2560-404D-8492-3DCDEA41DA6E}"/>
    <cellStyle name="Comma 5 3 2 2" xfId="762" xr:uid="{0B07D604-2729-4B1F-A048-DD222DEDA6AE}"/>
    <cellStyle name="Comma 5 3 2 2 10" xfId="5321" xr:uid="{2DC02BE8-4505-44F1-891A-6942F9C8B06B}"/>
    <cellStyle name="Comma 5 3 2 2 11" xfId="5238" xr:uid="{C2BA04D9-DE89-4E32-B991-2A7F9577F62C}"/>
    <cellStyle name="Comma 5 3 2 2 12" xfId="7634" xr:uid="{E8347528-56A4-4301-AFEA-20359AF17BCF}"/>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11" xfId="7635" xr:uid="{4215A7AD-A5DB-447D-9F9F-D1E452A8C173}"/>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12" xfId="7636" xr:uid="{EBA6F685-2AB1-43A8-AB38-71CEFA34A44F}"/>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11" xfId="7637" xr:uid="{3FBEEA1F-D1E7-4E3F-8162-86FE3797FC05}"/>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15" xfId="7638" xr:uid="{BB685396-F0CA-49D5-B78C-ED112A742E83}"/>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14" xfId="7639" xr:uid="{FB77EB99-6B22-4D93-BDAE-AB548B219E14}"/>
    <cellStyle name="Comma 5 4 2 2" xfId="769" xr:uid="{DBCA6DFD-8AE8-4331-BD5A-7246DD1773FF}"/>
    <cellStyle name="Comma 5 4 2 2 10" xfId="5328" xr:uid="{0F116215-EF13-4525-8F22-65C017531B58}"/>
    <cellStyle name="Comma 5 4 2 2 11" xfId="5079" xr:uid="{8AA35724-DD67-45EB-93B5-35A0D1431EDE}"/>
    <cellStyle name="Comma 5 4 2 2 12" xfId="7640" xr:uid="{24D2BDBC-F1D7-4A32-ABF9-E41E10398C8D}"/>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11" xfId="7641" xr:uid="{22074A8D-1F5D-47E2-9C8A-2CB288266A66}"/>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12" xfId="7642" xr:uid="{1B3AADC2-174C-4DC7-92C0-F15D168CDDFB}"/>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11" xfId="7643" xr:uid="{8506A6E9-01DE-477F-8E3B-50A6FC176140}"/>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15" xfId="7644" xr:uid="{07D81540-4F25-4955-8EF3-7D0C3F8F4A4C}"/>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14" xfId="7645" xr:uid="{C194E799-7E34-45FB-910D-C0B052B32E72}"/>
    <cellStyle name="Comma 5 5 2 2" xfId="789" xr:uid="{BBDBA3AF-5B32-4E50-AFC9-8B10DA8EB399}"/>
    <cellStyle name="Comma 5 5 2 2 10" xfId="5348" xr:uid="{E40043AC-0EE1-424B-BDC2-D2C3FC53BE35}"/>
    <cellStyle name="Comma 5 5 2 2 11" xfId="6184" xr:uid="{5B7C98D4-B5EC-4710-8751-ABC7AE5601D0}"/>
    <cellStyle name="Comma 5 5 2 2 12" xfId="7646" xr:uid="{A7F072E1-CD18-4692-B167-F079ACA942C7}"/>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11" xfId="7647" xr:uid="{56908094-237A-4738-A728-8187A3100269}"/>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12" xfId="7648" xr:uid="{D23AB429-8D6C-40A2-A756-315CEAE80CCF}"/>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11" xfId="7649" xr:uid="{C01D6BAB-CC12-4706-A1A8-8A5179866818}"/>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15" xfId="7650" xr:uid="{C9158A74-5480-486D-9676-4C4C03B3B7FE}"/>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14" xfId="7651" xr:uid="{B10CA98A-4AE4-48FC-9737-8AD9CDF60895}"/>
    <cellStyle name="Comma 5 6 2 2" xfId="745" xr:uid="{4F2124A6-0621-467A-9CCE-072FBD7493AB}"/>
    <cellStyle name="Comma 5 6 2 2 10" xfId="5304" xr:uid="{9CC3DA34-76AA-4AF3-80C0-24C4F1DC1EBD}"/>
    <cellStyle name="Comma 5 6 2 2 11" xfId="6177" xr:uid="{B3CBBD27-324B-4B6E-82CB-C0DB39FB3EA5}"/>
    <cellStyle name="Comma 5 6 2 2 12" xfId="7652" xr:uid="{BE345CD5-A89D-4338-97FA-233D719DA87F}"/>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11" xfId="7653" xr:uid="{99C37254-3069-4776-BCDA-4EA8E6EEABEC}"/>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12" xfId="7654" xr:uid="{61C9E293-8053-4274-950B-915C2245299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11" xfId="7655" xr:uid="{EDC20481-5F8F-4361-9834-E4033C3B14DD}"/>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12" xfId="7656" xr:uid="{0B225C2C-1178-46B2-9C73-C677B780218B}"/>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11" xfId="7657" xr:uid="{57CF0C0C-84C2-48AD-99FD-1B37930B69C1}"/>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15" xfId="7658" xr:uid="{C9D32962-9341-4375-B975-D84E9C7FCD8B}"/>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14" xfId="7659" xr:uid="{0C55B3EE-6FF6-4DD7-AF82-EB2E967E37C1}"/>
    <cellStyle name="Comma 8 2 2" xfId="754" xr:uid="{6E1E6247-4814-4C9E-A1F8-2C259CB169AA}"/>
    <cellStyle name="Comma 8 2 2 10" xfId="5313" xr:uid="{F8E5D152-E0B6-4698-BC51-79A1592E3399}"/>
    <cellStyle name="Comma 8 2 2 11" xfId="6164" xr:uid="{1CEA8018-661B-43A4-94F1-10336F78CFBE}"/>
    <cellStyle name="Comma 8 2 2 12" xfId="7660" xr:uid="{7C922F00-9029-4F84-94CF-0D3CBE565AE9}"/>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11" xfId="7661" xr:uid="{111E508E-A6E1-48CB-8795-F0147F900D5E}"/>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12" xfId="7662" xr:uid="{4CEB580F-1ED4-4B39-9F71-C46473F8BB8E}"/>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11" xfId="7663" xr:uid="{3B17067B-23DB-4190-8023-49C17644D75D}"/>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Grey 2" xfId="7664" xr:uid="{CE632FAD-E5A6-49E2-9F1B-009722A66B63}"/>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yellow] 2" xfId="7665" xr:uid="{E7B93D7B-7CC7-4533-A69D-EC9723B82F58}"/>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18" xfId="7666" xr:uid="{87E17556-89E2-42C1-BD5A-32AA845A2C0B}"/>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14" xfId="7667" xr:uid="{E18CD1FD-24F7-4275-8A25-E768E33F3AFE}"/>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13" xfId="7668" xr:uid="{91F6009A-65CA-4BC0-B09C-CABB84B9CB16}"/>
    <cellStyle name="Normal 18 2 2 2" xfId="751" xr:uid="{144BA053-1757-4E03-B09E-35C9756D3C96}"/>
    <cellStyle name="Normal 18 2 2 2 10" xfId="5310" xr:uid="{26496FA7-9C7D-4E55-AB6B-29B2F9ABBD71}"/>
    <cellStyle name="Normal 18 2 2 2 11" xfId="7669" xr:uid="{4E707BAD-7D58-40B9-9DF5-E5B12DCBC98D}"/>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10" xfId="7670" xr:uid="{7181F7AB-5913-4B86-B785-CDD014065CE7}"/>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11" xfId="7671" xr:uid="{5BA2B9A3-A4B9-4437-A8C9-D470E02CCB1E}"/>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10" xfId="7672" xr:uid="{5951F1D7-A540-45C5-9D9D-7AEE9DEBBBBE}"/>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14" xfId="7673" xr:uid="{89739615-A794-4DCD-A3F4-4AB05725C330}"/>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13" xfId="7674" xr:uid="{F9E61858-2268-4D66-B4B4-65C1ABD3731A}"/>
    <cellStyle name="Normal 18 3 2 2" xfId="761" xr:uid="{E3FA78A5-D937-46F8-9299-59C772FD3F9A}"/>
    <cellStyle name="Normal 18 3 2 2 10" xfId="5320" xr:uid="{4052173A-542A-4017-BE39-344F909FBB4F}"/>
    <cellStyle name="Normal 18 3 2 2 11" xfId="7675" xr:uid="{7840ECA4-608C-4D59-AAA6-8AA35913BD2E}"/>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10" xfId="7676" xr:uid="{C25DE800-FA3A-4BF4-8E72-24B780BAB9D3}"/>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11" xfId="7677" xr:uid="{8F10A637-ABD7-4D1E-B173-555CBE9E1B53}"/>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10" xfId="7678" xr:uid="{477C19A1-7A62-4B4A-89BD-2A2ED2FAB03A}"/>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14" xfId="7679" xr:uid="{9F124E41-7F80-474A-840C-DED830AC9BF9}"/>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13" xfId="7680" xr:uid="{386DA1EF-0E37-46A5-B0BA-E6EE91BA7806}"/>
    <cellStyle name="Normal 18 4 2 2" xfId="768" xr:uid="{6105D1AE-53B2-451D-B8F3-79735272B770}"/>
    <cellStyle name="Normal 18 4 2 2 10" xfId="5327" xr:uid="{F35947A9-BC81-430D-975B-A63B4B460FEF}"/>
    <cellStyle name="Normal 18 4 2 2 11" xfId="7681" xr:uid="{13644E08-781E-4351-8979-EA4D0931D80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10" xfId="7682" xr:uid="{3D0D6913-86BB-4179-8819-97C642024D21}"/>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11" xfId="7683" xr:uid="{7E972B6F-14CC-4F95-A93A-F62E24F0504E}"/>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10" xfId="7684" xr:uid="{D8DD8538-A806-4D6D-A674-D055E7F4638B}"/>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13" xfId="7685" xr:uid="{8164CCD0-7598-483F-B84D-EE3C009E7D3A}"/>
    <cellStyle name="Normal 18 5 2" xfId="731" xr:uid="{BCE71AEC-D4A9-4F3E-9C5F-268C98DF7B2E}"/>
    <cellStyle name="Normal 18 5 2 10" xfId="5294" xr:uid="{7CA0F328-E77E-4C83-AC1B-B01068B0F3B8}"/>
    <cellStyle name="Normal 18 5 2 11" xfId="7686" xr:uid="{1C4FEE62-7B20-445D-9143-75D22B41C343}"/>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10" xfId="7687" xr:uid="{26D9229C-F352-45BB-86BF-727B143C6B62}"/>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13" xfId="7688" xr:uid="{0ED2011F-3CD2-4780-B3F3-EBD91FB7765F}"/>
    <cellStyle name="Normal 18 6 2" xfId="684" xr:uid="{46E943AC-F9F8-42DB-92F1-AD1D7B51F0FB}"/>
    <cellStyle name="Normal 18 6 2 10" xfId="5248" xr:uid="{14B76EFF-9221-4C76-83CD-7F02C346B250}"/>
    <cellStyle name="Normal 18 6 2 11" xfId="7689" xr:uid="{3D0D0896-05BC-419E-A1D9-4970C5EA0F11}"/>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10" xfId="7690" xr:uid="{456C9F65-D07B-4C10-BFD4-8643A2426DE0}"/>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11" xfId="7691" xr:uid="{D9631B46-0CEF-4E51-8206-B295DCAAE829}"/>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10" xfId="7692" xr:uid="{55AB6439-7121-4D17-A121-845D7F26DDE1}"/>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2 6" xfId="7693" xr:uid="{BF0F69A5-B1E3-47D9-8CBB-20DEB3F6340C}"/>
    <cellStyle name="Normal 2 3" xfId="127" xr:uid="{784482C9-E299-4EE6-BDB7-C90A7CCB3635}"/>
    <cellStyle name="Normal 2 3 2" xfId="220" xr:uid="{859C4C25-41BF-44A3-AC7D-E001E26EBC09}"/>
    <cellStyle name="Normal 2 3 3" xfId="7694" xr:uid="{E8529B40-B625-4753-9A40-882F61FB3789}"/>
    <cellStyle name="Normal 2 4" xfId="431" xr:uid="{06796E02-1F58-4BCB-B8D8-219C7D30DD92}"/>
    <cellStyle name="Normal 2 5" xfId="548" xr:uid="{B2FE9955-84C1-485A-B1E9-DA942BE0C9F0}"/>
    <cellStyle name="Normal 2 6" xfId="1850" xr:uid="{65A15AD0-4F29-4001-9647-40459D5F13D0}"/>
    <cellStyle name="Normal 2 6 2" xfId="7695" xr:uid="{9B92452E-1587-40F3-9992-80CA3730E40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15" xfId="7696" xr:uid="{A7D5AA74-9AA6-46B2-AE56-1AD67C5A1714}"/>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13" xfId="7697" xr:uid="{7936A400-32D6-4766-B66A-DED6FE3B9942}"/>
    <cellStyle name="Normal 27 2 2" xfId="753" xr:uid="{99AED09B-339E-4998-89C4-CB9D2D1CF914}"/>
    <cellStyle name="Normal 27 2 2 10" xfId="5312" xr:uid="{4EDA3D19-B19C-47E2-9929-19C7C713ABE8}"/>
    <cellStyle name="Normal 27 2 2 11" xfId="7698" xr:uid="{372BC686-30A4-4F7E-A533-BF4012926BB2}"/>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10" xfId="7699" xr:uid="{5ECD64F7-2A3C-4D62-B7C4-D3586AE498B7}"/>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11" xfId="7700" xr:uid="{B403315D-4A3A-44A1-B925-4FEEB755BEC1}"/>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10" xfId="7701" xr:uid="{49C52A2D-3B8D-4E59-8C77-32F288722F74}"/>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 8" xfId="7702" xr:uid="{8FC99450-9731-46C7-A40A-448966DF4676}"/>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14" xfId="7703" xr:uid="{895BD10E-C767-4B87-BAA7-7BB889B26621}"/>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13" xfId="7704" xr:uid="{400295ED-DBD8-4C5A-A574-95789E406615}"/>
    <cellStyle name="Normal 34 2 2" xfId="770" xr:uid="{5B5DC9E7-B5F4-4821-A062-07ACF3A0531A}"/>
    <cellStyle name="Normal 34 2 2 10" xfId="5329" xr:uid="{754FC9D5-CE67-4F34-82AD-E89A5BB75814}"/>
    <cellStyle name="Normal 34 2 2 11" xfId="7705" xr:uid="{CD2199C6-DD00-4E59-8524-9A17116B215B}"/>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10" xfId="7706" xr:uid="{26DFCDF6-62DC-482C-A8CF-C1A96E3E5AF5}"/>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11" xfId="7707" xr:uid="{1F3F7795-EBFC-42A0-B5DD-4428789DFBB1}"/>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10" xfId="7708" xr:uid="{E875304F-CF9E-40D7-B7FD-21F4C18D7F44}"/>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14" xfId="7709" xr:uid="{E20C36AF-1CF9-4B5F-B135-6C0668A1D8CE}"/>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13" xfId="7710" xr:uid="{6F235A40-5C39-4595-AE5C-562688BF1A18}"/>
    <cellStyle name="Normal 35 2 2" xfId="773" xr:uid="{8C061960-2475-48A3-A838-C9FA02DFED26}"/>
    <cellStyle name="Normal 35 2 2 10" xfId="5332" xr:uid="{BFD2F416-A873-41D6-902C-DAB6FD936169}"/>
    <cellStyle name="Normal 35 2 2 11" xfId="7711" xr:uid="{642E418F-82B7-49D9-9A29-B5BADB6D59FE}"/>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10" xfId="7712" xr:uid="{EE12F48A-49BE-478E-BBCA-7034567339F2}"/>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11" xfId="7713" xr:uid="{0614A6F2-35D9-4026-81A0-A383748CDBC4}"/>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10" xfId="7714" xr:uid="{732CDFCF-FF26-4DCD-AABE-1D3AA496563A}"/>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14" xfId="7715" xr:uid="{272060C5-AB81-4F22-929F-0CF8993294A9}"/>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13" xfId="7716" xr:uid="{5E51E05F-FC0B-4B36-AAC1-C44BDC06C981}"/>
    <cellStyle name="Normal 36 2 2" xfId="776" xr:uid="{583D8A0A-EBA1-4208-9AED-D3C93152454F}"/>
    <cellStyle name="Normal 36 2 2 10" xfId="5335" xr:uid="{7A1B8D83-35B7-48F4-A2CF-68B32EB33EEB}"/>
    <cellStyle name="Normal 36 2 2 11" xfId="7717" xr:uid="{C587F1A5-F43E-4EAF-80C8-D2DB41557E11}"/>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10" xfId="7718" xr:uid="{C1D886FE-0FCA-4389-A318-7B80980560C0}"/>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11" xfId="7719" xr:uid="{1F9558D5-F170-4781-A76A-296A8D68F52C}"/>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10" xfId="7720" xr:uid="{1A751D80-3FD1-409C-AFD1-DC7C916395F3}"/>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14" xfId="7721" xr:uid="{2EA77421-30EE-4AEE-9002-5BDD2D6188A0}"/>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13" xfId="7722" xr:uid="{6CDDCC75-9EA2-4900-8934-EC35E1EC78FA}"/>
    <cellStyle name="Normal 37 2 2" xfId="779" xr:uid="{6617EE24-C713-485E-88CA-6E377DC2D28F}"/>
    <cellStyle name="Normal 37 2 2 10" xfId="5338" xr:uid="{07261EA2-C962-4D48-BD1F-4994365A4F6B}"/>
    <cellStyle name="Normal 37 2 2 11" xfId="7723" xr:uid="{76E07898-3167-4889-93EF-7AB4882BAF00}"/>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10" xfId="7724" xr:uid="{8934BF5A-72BC-4251-B1A4-C156CBA32A6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11" xfId="7725" xr:uid="{37FA90E4-EB9A-4700-BB95-D2F879EF79F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10" xfId="7726" xr:uid="{753371E4-28F5-4534-A89A-2DEC96BDB487}"/>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14" xfId="7727" xr:uid="{92D8B796-7FDE-4557-8F96-360D12993EEE}"/>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13" xfId="7728" xr:uid="{C9FA4602-2FF7-403B-8C9B-1B76914338AF}"/>
    <cellStyle name="Normal 38 2 2" xfId="782" xr:uid="{8E064363-7A61-4586-8A36-43994E34EC75}"/>
    <cellStyle name="Normal 38 2 2 10" xfId="5341" xr:uid="{4AB331C2-ED01-42D9-9E55-774B4AA0CE22}"/>
    <cellStyle name="Normal 38 2 2 11" xfId="7729" xr:uid="{65F31552-452C-4230-91EF-CBA038E36E5B}"/>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10" xfId="7730" xr:uid="{9CEBFB9E-60AE-4957-B712-6AA42C96E9B5}"/>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11" xfId="7731" xr:uid="{9F4E0C7B-E049-444F-9839-B808B67D1381}"/>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10" xfId="7732" xr:uid="{88B883C2-94D5-4162-B3C2-339A9CB84F4C}"/>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2 2" xfId="7734" xr:uid="{568F368A-5E50-4427-BCA4-1ED8EB32445F}"/>
    <cellStyle name="Normal 4 3" xfId="225" xr:uid="{72152CF4-B4BD-4B44-86C9-185AB8BBB258}"/>
    <cellStyle name="Normal 4 3 2" xfId="7735" xr:uid="{7E0B2B37-45EF-4E8D-898C-945E51A0B42F}"/>
    <cellStyle name="Normal 4 4" xfId="223" xr:uid="{157CE064-070A-4F6E-B4D7-9D60A751DDC6}"/>
    <cellStyle name="Normal 4 5" xfId="7388" xr:uid="{408F65A6-904D-4F4A-BB7A-650A1C09948B}"/>
    <cellStyle name="Normal 4 6" xfId="7733" xr:uid="{FCD99C6C-A35D-41B8-B62A-938D57FBD613}"/>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 4" xfId="7736" xr:uid="{C0AF36F5-BE6D-4051-A168-444116A2497E}"/>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10" xfId="7737" xr:uid="{D94C96DB-AC06-4DEB-83BA-3FBF5F6B7523}"/>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59 2 2" xfId="7738" xr:uid="{C4AF130B-A78A-4B51-BD3B-F128F310B26D}"/>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 4" xfId="7739" xr:uid="{8B1E7519-3EFE-447F-92A6-F61E83ADB55C}"/>
    <cellStyle name="Normal 60" xfId="1103" xr:uid="{737B41DA-ECDC-4662-9178-D5BA45A1BA75}"/>
    <cellStyle name="Normal 60 2" xfId="1735" xr:uid="{C890BEC4-78B0-482E-A1F1-CF320FACEB70}"/>
    <cellStyle name="Normal 60 2 2" xfId="7740" xr:uid="{BA5EA218-F754-4A8D-83B2-765451742176}"/>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2 5" xfId="7741" xr:uid="{A654A2F5-A031-401F-84B4-782B99EAEAFD}"/>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8 2" xfId="7742" xr:uid="{E15A3143-A492-445A-A16C-ECD8017630B0}"/>
    <cellStyle name="Normal 69" xfId="1786" xr:uid="{8292105C-CC58-4684-9C72-96C230588510}"/>
    <cellStyle name="Normal 69 2" xfId="7743" xr:uid="{1CB96146-C4E3-4452-99A8-8DE71DE5E642}"/>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18" xfId="7744" xr:uid="{8ABAD68A-6766-40EC-99DE-649ECDE0E740}"/>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14" xfId="7745" xr:uid="{C2A67804-A610-4E0C-95D6-AC0BDD1FF8C0}"/>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13" xfId="7746" xr:uid="{858B81A2-A304-4DBF-A796-179CCFD02057}"/>
    <cellStyle name="Normal 7 2 2 2" xfId="749" xr:uid="{2B84C17B-C87D-4D3A-A2C9-EB79AFDE8ED5}"/>
    <cellStyle name="Normal 7 2 2 2 10" xfId="5308" xr:uid="{3AC5DF1B-FD6D-42FA-A9CB-8BBCB5470FFE}"/>
    <cellStyle name="Normal 7 2 2 2 11" xfId="7747" xr:uid="{FB686CC5-2B3F-4E68-BF89-6EAD582EAC48}"/>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10" xfId="7748" xr:uid="{F57A0D2B-816B-4F13-AD5F-3FE2228E7285}"/>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11" xfId="7749" xr:uid="{CEF2B6C1-C6A6-4CE4-9E99-0395E4F1E75C}"/>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10" xfId="7750" xr:uid="{6E03B76A-CEA4-4C6E-8285-5D64446DE99F}"/>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14" xfId="7751" xr:uid="{B5658C94-BCBE-429B-BDF4-6D0AD7D7E900}"/>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13" xfId="7752" xr:uid="{E6ABE857-2996-4658-A793-1FD9F25D0C20}"/>
    <cellStyle name="Normal 7 3 2 2" xfId="759" xr:uid="{220538EA-5D19-456E-8271-9016565D77E9}"/>
    <cellStyle name="Normal 7 3 2 2 10" xfId="5318" xr:uid="{12BE2B3A-9E41-4504-B034-11503AE10ACB}"/>
    <cellStyle name="Normal 7 3 2 2 11" xfId="7753" xr:uid="{B5437363-590C-44C6-98B1-1E92CD3872F1}"/>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10" xfId="7754" xr:uid="{0BEA93AB-5F75-4BEF-826B-E8B882C9EB4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11" xfId="7755" xr:uid="{09C8DDAB-EAFE-4A16-937B-60D857C621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10" xfId="7756" xr:uid="{F6D316E6-112B-4E95-9194-420426E4FE2F}"/>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14" xfId="7757" xr:uid="{E026127F-5321-4323-ACF6-DDB89A3AB46D}"/>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13" xfId="7758" xr:uid="{1B8C7BBF-DB44-44E7-AEE1-3073AAEBF9E8}"/>
    <cellStyle name="Normal 7 4 2 2" xfId="766" xr:uid="{A4E69A16-AB8C-48DA-9D4A-05DB856D6AC5}"/>
    <cellStyle name="Normal 7 4 2 2 10" xfId="5325" xr:uid="{07881D34-BB72-43B6-BEA1-E9107FE59B30}"/>
    <cellStyle name="Normal 7 4 2 2 11" xfId="7759" xr:uid="{30E68301-B247-4F7B-8326-57C498D5FB36}"/>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10" xfId="7760" xr:uid="{A726295D-FAC7-4D21-9EEE-0A1CB321542A}"/>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11" xfId="7761" xr:uid="{18D8C8AC-A27C-4615-B613-65F7BB165364}"/>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10" xfId="7762" xr:uid="{79F57078-5F69-44F7-AD47-D051C2B7C679}"/>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13" xfId="7763" xr:uid="{EF0CF110-F85B-4612-AB0D-95A68B5C556A}"/>
    <cellStyle name="Normal 7 5 2" xfId="729" xr:uid="{8D2CC500-CA6E-40F4-AC94-75DEBBFCAE1A}"/>
    <cellStyle name="Normal 7 5 2 10" xfId="5292" xr:uid="{B9A7B6C8-FA5A-4542-9E12-D3FF6B5D1585}"/>
    <cellStyle name="Normal 7 5 2 11" xfId="7764" xr:uid="{819C3DB4-A574-4B37-9DC2-B825412C793B}"/>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10" xfId="7765" xr:uid="{E7EB7FAA-5812-4C02-B78C-1E5B8D77F5C6}"/>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13" xfId="7766" xr:uid="{608DE0E1-33E0-4090-9F32-F21AA2FC51D1}"/>
    <cellStyle name="Normal 7 6 2" xfId="681" xr:uid="{1C474DF2-0EAA-4F6F-8637-4740FB1FD6F2}"/>
    <cellStyle name="Normal 7 6 2 10" xfId="5246" xr:uid="{5279AE08-2D8F-48C3-9DF5-F8AAEF4BF9DF}"/>
    <cellStyle name="Normal 7 6 2 11" xfId="7767" xr:uid="{9F95C4C1-7535-410A-B0D5-5ECD5C2E3DBD}"/>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10" xfId="7768" xr:uid="{5277AAEB-E7F9-4837-A0AA-7B671D2E0B7A}"/>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11" xfId="7769" xr:uid="{BC3411E6-94CF-4D1A-984B-063AE714B985}"/>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10" xfId="7770" xr:uid="{1AB3E9DF-6FCF-42F7-9DB4-656241019427}"/>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2 2" xfId="7772" xr:uid="{8314EA6A-73D7-470E-BEEA-7EC222798F4D}"/>
    <cellStyle name="Note 2 3" xfId="559" xr:uid="{E41E4E3D-2CB4-4A3F-B57E-D010819C1E50}"/>
    <cellStyle name="Note 2 4" xfId="232" xr:uid="{16C14A1B-6938-4C97-8233-DD71372508F2}"/>
    <cellStyle name="Note 2 5" xfId="7771" xr:uid="{A6602AF3-DD19-4912-9CB8-0C8A374E782D}"/>
    <cellStyle name="Note 3" xfId="486" xr:uid="{EEC99F59-071C-4EE8-A13D-0288CA28478D}"/>
    <cellStyle name="Note 3 2" xfId="7773" xr:uid="{2269C682-B2B2-4533-B697-6402631F3FC0}"/>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2 3" xfId="7775" xr:uid="{1AD76A36-42CB-46C6-9455-393C0CE194F8}"/>
    <cellStyle name="SAPBEXaggData 3" xfId="319" xr:uid="{0ADB5FB7-44EB-4908-967B-992546F7203C}"/>
    <cellStyle name="SAPBEXaggData 3 2" xfId="7776" xr:uid="{97461131-125A-4E4B-956A-D174A9DDCA0B}"/>
    <cellStyle name="SAPBEXaggData 4" xfId="237" xr:uid="{F21EEFC4-1D34-41F5-940B-10F3AB050A4B}"/>
    <cellStyle name="SAPBEXaggData 5" xfId="7777" xr:uid="{287082AB-E7B2-4E00-8877-63701301BA17}"/>
    <cellStyle name="SAPBEXaggData 6" xfId="7774" xr:uid="{EAA5FE81-83B6-41ED-ACD0-F9A92C1493F0}"/>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 4" xfId="7778" xr:uid="{F85F0778-3DCF-4E51-9779-F1206A40D43D}"/>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2 3" xfId="7780" xr:uid="{A536FA7F-53DF-47DB-BB73-0BFECB0DEE66}"/>
    <cellStyle name="SAPBEXaggItem 3" xfId="320" xr:uid="{F667804A-51BC-4153-800F-7ACEABB0884E}"/>
    <cellStyle name="SAPBEXaggItem 3 2" xfId="7781" xr:uid="{F9D78808-9A9C-44CF-B6C7-39BEC4056140}"/>
    <cellStyle name="SAPBEXaggItem 4" xfId="242" xr:uid="{2076663E-E4D6-4111-893B-097DB66F7C21}"/>
    <cellStyle name="SAPBEXaggItem 5" xfId="7782" xr:uid="{9DA95CC2-1694-4382-BB73-1E229C3FFDFC}"/>
    <cellStyle name="SAPBEXaggItem 6" xfId="7779" xr:uid="{656F9FA7-C62B-400F-A5F0-7FC823D2D04E}"/>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aggItemX 3" xfId="7783" xr:uid="{24A46951-1ACF-471F-812C-85501A0C0002}"/>
    <cellStyle name="SAPBEXchaText" xfId="60" xr:uid="{A62F5133-053E-428A-9A7A-9325B8C045E7}"/>
    <cellStyle name="SAPBEXchaText 2" xfId="61" xr:uid="{EA1EE2CF-C709-4739-8E1D-C283DAED56DD}"/>
    <cellStyle name="SAPBEXchaText 2 2" xfId="7469" xr:uid="{24FC3D4A-3DFF-4201-81B7-B2CBB29C9973}"/>
    <cellStyle name="SAPBEXchaText 2 3" xfId="7785" xr:uid="{D8CC4AEC-D903-4BF7-857F-9F581B4F2EC3}"/>
    <cellStyle name="SAPBEXchaText 3" xfId="321" xr:uid="{82DCE765-5708-46BD-B6EC-9DA24B63D62E}"/>
    <cellStyle name="SAPBEXchaText 3 2" xfId="7786" xr:uid="{B011CBCC-747B-4939-AD43-1E3729CC1EC9}"/>
    <cellStyle name="SAPBEXchaText 4" xfId="245" xr:uid="{D983D556-6C5C-4713-A65D-BEB5DA20AE70}"/>
    <cellStyle name="SAPBEXchaText 5" xfId="7787" xr:uid="{7806155B-5FBC-4BD7-B5CA-0F4966AD120D}"/>
    <cellStyle name="SAPBEXchaText 6" xfId="7784" xr:uid="{614D2A89-8961-4623-808D-17BC89233DB8}"/>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2 3" xfId="7789" xr:uid="{77AD8E4C-2E78-4BEF-82F4-D6CA5F0A3676}"/>
    <cellStyle name="SAPBEXexcBad7 3" xfId="322" xr:uid="{80AD3829-F7E6-442B-8B7C-936CB55D704D}"/>
    <cellStyle name="SAPBEXexcBad7 3 2" xfId="7790" xr:uid="{CF27FF72-CC3A-4E01-8524-3D360BEC05F2}"/>
    <cellStyle name="SAPBEXexcBad7 4" xfId="246" xr:uid="{3E48466F-2941-4DF3-ABDD-228C7FBD1AE8}"/>
    <cellStyle name="SAPBEXexcBad7 5" xfId="7791" xr:uid="{46E22DF3-DC1A-41D9-8FDD-7FEE2393E05B}"/>
    <cellStyle name="SAPBEXexcBad7 6" xfId="7788" xr:uid="{69336D5D-5C38-42F8-A418-523B2ABCEEFE}"/>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2 3" xfId="7793" xr:uid="{8DDF5E25-0823-4279-8735-0593BDC6E5AB}"/>
    <cellStyle name="SAPBEXexcBad8 3" xfId="323" xr:uid="{1E375A28-4E9A-4AE9-A724-1AF5D7C2476C}"/>
    <cellStyle name="SAPBEXexcBad8 3 2" xfId="7794" xr:uid="{BC995F44-EF7E-4985-ABF1-95F5CF1335ED}"/>
    <cellStyle name="SAPBEXexcBad8 4" xfId="248" xr:uid="{2EA63373-E02F-45C9-B25B-C814FE1DE28D}"/>
    <cellStyle name="SAPBEXexcBad8 5" xfId="7795" xr:uid="{7351C4DE-F4CC-4BC7-8302-76B19253B421}"/>
    <cellStyle name="SAPBEXexcBad8 6" xfId="7792" xr:uid="{BB408279-C90B-4346-A565-D80BEE550583}"/>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2 3" xfId="7797" xr:uid="{59675643-2263-4365-B1D3-1A7383DD22FF}"/>
    <cellStyle name="SAPBEXexcBad9 3" xfId="324" xr:uid="{AA426E83-452F-4A97-B33B-F3B1A3C5CB35}"/>
    <cellStyle name="SAPBEXexcBad9 3 2" xfId="7798" xr:uid="{321D7227-26B3-4974-BE90-DB1B2F9A224A}"/>
    <cellStyle name="SAPBEXexcBad9 4" xfId="250" xr:uid="{694ABA36-7972-4AC0-9948-A91FAA83F8B0}"/>
    <cellStyle name="SAPBEXexcBad9 5" xfId="7799" xr:uid="{15FA0795-CBE3-4D54-BB51-EF7287FD572A}"/>
    <cellStyle name="SAPBEXexcBad9 6" xfId="7796" xr:uid="{F5CFAF3C-EA5A-49FA-8D49-7BE2D48248D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2 3" xfId="7801" xr:uid="{1A56BF11-3DAA-46C5-94CA-2200D44E226A}"/>
    <cellStyle name="SAPBEXexcCritical4 3" xfId="325" xr:uid="{005E1715-3EC7-4D49-80A7-029453D7D6CF}"/>
    <cellStyle name="SAPBEXexcCritical4 3 2" xfId="7802" xr:uid="{AE245D50-FCF3-4818-B2E9-419E7E49D1DF}"/>
    <cellStyle name="SAPBEXexcCritical4 4" xfId="252" xr:uid="{3553BE74-DEFC-4416-8F32-F5A774BB7E43}"/>
    <cellStyle name="SAPBEXexcCritical4 5" xfId="7803" xr:uid="{65689878-6201-4DCF-8ECF-C396BDFE85BA}"/>
    <cellStyle name="SAPBEXexcCritical4 6" xfId="7800" xr:uid="{7FA7EC55-CF5D-4868-86E9-D8209C1766F8}"/>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2 3" xfId="7805" xr:uid="{930ADC93-3924-443A-B623-8E0CC8829695}"/>
    <cellStyle name="SAPBEXexcCritical5 3" xfId="326" xr:uid="{E18A937E-1C7D-4182-91A4-55FE80386F74}"/>
    <cellStyle name="SAPBEXexcCritical5 3 2" xfId="7806" xr:uid="{ABCEE79A-7A86-457A-A735-9A73785D2789}"/>
    <cellStyle name="SAPBEXexcCritical5 4" xfId="254" xr:uid="{1EE0AF22-08B7-4BAB-BF8C-60ABD2C1C9CF}"/>
    <cellStyle name="SAPBEXexcCritical5 5" xfId="7807" xr:uid="{753DD551-B1BB-4281-8644-416AAF243790}"/>
    <cellStyle name="SAPBEXexcCritical5 6" xfId="7804" xr:uid="{EDA1581F-A8AC-4F21-A748-E3B0570E0EFA}"/>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2 3" xfId="7809" xr:uid="{549965F0-4634-49E2-AEBC-E2EC153551A0}"/>
    <cellStyle name="SAPBEXexcCritical6 3" xfId="327" xr:uid="{DB5DAFF6-D278-42B2-8628-5F6069974485}"/>
    <cellStyle name="SAPBEXexcCritical6 3 2" xfId="7810" xr:uid="{0C37C0EB-11AF-403F-898D-B691783BACE7}"/>
    <cellStyle name="SAPBEXexcCritical6 4" xfId="256" xr:uid="{E8E95E5A-E5E9-4458-B89D-D4A770CC5FEA}"/>
    <cellStyle name="SAPBEXexcCritical6 5" xfId="7811" xr:uid="{ACE0318B-6FFE-498A-93E2-3EFC6139013A}"/>
    <cellStyle name="SAPBEXexcCritical6 6" xfId="7808" xr:uid="{03050079-4225-4BD2-AA5F-79D0FAE205D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2 3" xfId="7813" xr:uid="{9C02B39C-0A90-44C3-A13D-69A67036D9D1}"/>
    <cellStyle name="SAPBEXexcGood1 3" xfId="328" xr:uid="{34DCB0F9-E3A0-4229-8611-0E05764F792E}"/>
    <cellStyle name="SAPBEXexcGood1 3 2" xfId="7814" xr:uid="{67C50C27-6FC9-4EF3-BCA0-364782312707}"/>
    <cellStyle name="SAPBEXexcGood1 4" xfId="258" xr:uid="{319BA36C-0BCB-4026-87B5-CA4F72760695}"/>
    <cellStyle name="SAPBEXexcGood1 5" xfId="7815" xr:uid="{7517646B-9F75-42DC-ADFB-C77C2918CECB}"/>
    <cellStyle name="SAPBEXexcGood1 6" xfId="7812" xr:uid="{B3D8167E-583B-4DE3-862B-11E5B9A2E08E}"/>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2 3" xfId="7817" xr:uid="{C2828276-BE52-476D-8C31-124C96A01E07}"/>
    <cellStyle name="SAPBEXexcGood2 3" xfId="329" xr:uid="{4106BC0D-6681-4B43-9ADE-8E310EC42448}"/>
    <cellStyle name="SAPBEXexcGood2 3 2" xfId="7818" xr:uid="{7C4EFC55-A4F5-4445-AE8D-234F8318814F}"/>
    <cellStyle name="SAPBEXexcGood2 4" xfId="260" xr:uid="{29578063-5B31-4A1C-A9D4-A2190A13C62E}"/>
    <cellStyle name="SAPBEXexcGood2 5" xfId="7819" xr:uid="{19AAB76C-9011-4142-86F9-770C0E73FE6D}"/>
    <cellStyle name="SAPBEXexcGood2 6" xfId="7816" xr:uid="{F3DCFD1E-DC01-4DE9-93C6-1F2AD03DAD52}"/>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2 3" xfId="7821" xr:uid="{3128AA52-76DD-4790-82CE-D94E36DCCB22}"/>
    <cellStyle name="SAPBEXexcGood3 3" xfId="330" xr:uid="{0DDA7D34-22EF-4816-B3B1-BC051BE16F82}"/>
    <cellStyle name="SAPBEXexcGood3 3 2" xfId="7822" xr:uid="{7F297F79-A2A0-41D5-B9BE-BC888CD270F9}"/>
    <cellStyle name="SAPBEXexcGood3 4" xfId="262" xr:uid="{3FFC855B-E87B-46F6-A7FC-9AE10D6B3CE9}"/>
    <cellStyle name="SAPBEXexcGood3 5" xfId="7823" xr:uid="{7CFF3A55-080A-4D4F-9031-143D5A34A4C8}"/>
    <cellStyle name="SAPBEXexcGood3 6" xfId="7820" xr:uid="{0012757C-A1FC-45E0-ACBF-CB14AA02195D}"/>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2 3" xfId="7825" xr:uid="{B513CEFD-A5F2-4FF8-ABB8-1779A7B14CE3}"/>
    <cellStyle name="SAPBEXfilterDrill 3" xfId="331" xr:uid="{D87E245E-C8FE-4B55-ACD7-38564F067809}"/>
    <cellStyle name="SAPBEXfilterDrill 3 2" xfId="7826" xr:uid="{72E587B8-8A85-4D26-9A6A-6FE268DA5E0F}"/>
    <cellStyle name="SAPBEXfilterDrill 4" xfId="264" xr:uid="{6A87288C-FD93-4B04-83A1-F54C6C2A5077}"/>
    <cellStyle name="SAPBEXfilterDrill 5" xfId="7827" xr:uid="{6E7234F8-5C91-4DD0-B326-9920465C919C}"/>
    <cellStyle name="SAPBEXfilterDrill 6" xfId="7824" xr:uid="{10521D14-A0A1-494D-BC5B-7FD8E08C3A75}"/>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2 3" xfId="7829" xr:uid="{4B019143-D90B-436B-991C-B15854D4931A}"/>
    <cellStyle name="SAPBEXfilterItem 3" xfId="198" xr:uid="{DD086D24-F13D-41DB-8AE7-F49720003A8E}"/>
    <cellStyle name="SAPBEXfilterItem 3 2" xfId="7830" xr:uid="{08626D99-786E-401E-8E9F-57747B81B6D0}"/>
    <cellStyle name="SAPBEXfilterItem 4" xfId="266" xr:uid="{AAAF3CFD-7179-4CA9-A235-A683FC66A53D}"/>
    <cellStyle name="SAPBEXfilterItem 5" xfId="7831" xr:uid="{012978B0-92F5-47FF-9E0C-06F6B0B8C0A7}"/>
    <cellStyle name="SAPBEXfilterItem 6" xfId="7828" xr:uid="{77D8646A-D334-4E9C-86B4-0394F47CD87E}"/>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2 2" xfId="7834" xr:uid="{98936A1F-B029-4DE0-A9AF-661D39491324}"/>
    <cellStyle name="SAPBEXfilterText 2 3" xfId="563" xr:uid="{C7BC889C-209E-42D9-877F-FA7775CCD81D}"/>
    <cellStyle name="SAPBEXfilterText 2 4" xfId="7833" xr:uid="{3B41FDA3-3E02-4641-8129-555FBCC1DF43}"/>
    <cellStyle name="SAPBEXfilterText 3" xfId="7835" xr:uid="{62C7F7A2-DC3A-41B1-B5E2-6F53CC22C818}"/>
    <cellStyle name="SAPBEXfilterText 4" xfId="7832" xr:uid="{1F740F9A-ED29-48C5-81AC-F1E9BF79A801}"/>
    <cellStyle name="SAPBEXformats" xfId="85" xr:uid="{94C54CF5-FB2A-424A-9A94-1EB08A72A98E}"/>
    <cellStyle name="SAPBEXformats 2" xfId="86" xr:uid="{08643C7D-CF08-4FF5-951A-890061630FE7}"/>
    <cellStyle name="SAPBEXformats 2 2" xfId="7491" xr:uid="{CE872BA3-F99F-40C8-8925-C048C95F46AE}"/>
    <cellStyle name="SAPBEXformats 2 3" xfId="7837" xr:uid="{7A1F747A-E401-42DF-9BB7-FA4DE961ADE7}"/>
    <cellStyle name="SAPBEXformats 3" xfId="332" xr:uid="{77862195-AA9F-478D-8543-F980D2D75B15}"/>
    <cellStyle name="SAPBEXformats 3 2" xfId="7838" xr:uid="{F9F36399-1FC7-4071-8B42-9C69B7A65DB9}"/>
    <cellStyle name="SAPBEXformats 4" xfId="270" xr:uid="{734C983C-94A2-4DB5-A24C-D8D55647F302}"/>
    <cellStyle name="SAPBEXformats 5" xfId="7839" xr:uid="{BCFAE78F-04C9-4ACE-BE6A-3F08983D82E1}"/>
    <cellStyle name="SAPBEXformats 6" xfId="7836" xr:uid="{FD0A50A6-4598-4DAB-A258-C6A79E97A32F}"/>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2 3" xfId="7841" xr:uid="{15434E2E-0B54-4535-A533-1BA240D04F45}"/>
    <cellStyle name="SAPBEXheaderItem 3" xfId="333" xr:uid="{B000A422-7AAF-452F-8579-FC61BC17718F}"/>
    <cellStyle name="SAPBEXheaderItem 3 2" xfId="7842" xr:uid="{8876F5F8-2889-43E2-80C8-59EEF74FC77F}"/>
    <cellStyle name="SAPBEXheaderItem 4" xfId="272" xr:uid="{F20DDCBB-6E46-4E11-957D-1816DE208DC8}"/>
    <cellStyle name="SAPBEXheaderItem 5" xfId="7843" xr:uid="{9A0FD42F-5E0B-4777-BBDA-EDE4B08BF195}"/>
    <cellStyle name="SAPBEXheaderItem 6" xfId="7840" xr:uid="{AB09B846-B678-478A-9B77-B7D07FFBBF9A}"/>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2 3" xfId="7845" xr:uid="{9269047D-7184-41FF-925A-03C2EF591647}"/>
    <cellStyle name="SAPBEXheaderText 3" xfId="334" xr:uid="{1B653C0C-0DCD-406E-AFA3-B43A07CA026F}"/>
    <cellStyle name="SAPBEXheaderText 3 2" xfId="7846" xr:uid="{D0BB2E09-C980-40A1-9127-7B9898005F8B}"/>
    <cellStyle name="SAPBEXheaderText 4" xfId="274" xr:uid="{10E72105-C46A-4AAA-889B-6DD5024773D0}"/>
    <cellStyle name="SAPBEXheaderText 5" xfId="7847" xr:uid="{C581C367-34F0-4B5C-9FD7-DB09ADCE043C}"/>
    <cellStyle name="SAPBEXheaderText 6" xfId="7844" xr:uid="{4E9D9DD5-B6F6-4B4E-B1A3-158EB34E01C9}"/>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2 3" xfId="7849" xr:uid="{F5D7DB04-44E6-4796-B38B-43D44B721F79}"/>
    <cellStyle name="SAPBEXHLevel0 3" xfId="335" xr:uid="{A3617C78-D71E-4BE7-A23C-9864D17515AC}"/>
    <cellStyle name="SAPBEXHLevel0 3 2" xfId="7850" xr:uid="{96B1E11F-E65D-49E2-802C-7514137520FA}"/>
    <cellStyle name="SAPBEXHLevel0 4" xfId="276" xr:uid="{2AFA0B07-A7FA-4DAE-9888-66766DD45EFA}"/>
    <cellStyle name="SAPBEXHLevel0 5" xfId="7851" xr:uid="{947A8816-7DC6-4D29-B9D7-5336C610745B}"/>
    <cellStyle name="SAPBEXHLevel0 6" xfId="7848" xr:uid="{FF2900E4-7691-4560-8CB0-1383EA504D19}"/>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2 2" xfId="7854" xr:uid="{5D9725EA-1282-4F70-A367-94C2E54046F9}"/>
    <cellStyle name="SAPBEXHLevel0X 2 3" xfId="564" xr:uid="{0B05AAC9-70BB-4A55-97A7-4ABC7CAE6E14}"/>
    <cellStyle name="SAPBEXHLevel0X 2 4" xfId="7853" xr:uid="{EC1F2BFB-8294-4577-8FC0-D7D8B44957D4}"/>
    <cellStyle name="SAPBEXHLevel0X 3" xfId="7855" xr:uid="{65ABB6A2-070A-4D45-93D1-FEEB2606A590}"/>
    <cellStyle name="SAPBEXHLevel0X 4" xfId="7852" xr:uid="{A21267AA-5743-42E6-8438-AAA8FCA191F7}"/>
    <cellStyle name="SAPBEXHLevel1" xfId="94" xr:uid="{714FD17A-BE18-4733-8983-A85B4E3A7A2B}"/>
    <cellStyle name="SAPBEXHLevel1 2" xfId="95" xr:uid="{AFFFD352-A6E2-4B9C-A67F-CADC654F6A73}"/>
    <cellStyle name="SAPBEXHLevel1 2 2" xfId="7368" xr:uid="{1BF793FD-DA04-46DE-953C-D51DEA4030C0}"/>
    <cellStyle name="SAPBEXHLevel1 2 3" xfId="7857" xr:uid="{55A2CFDE-CC35-454C-ADA8-E3BDA0DF7B39}"/>
    <cellStyle name="SAPBEXHLevel1 3" xfId="336" xr:uid="{28C838D4-441E-49AA-8176-CC08F9EBA804}"/>
    <cellStyle name="SAPBEXHLevel1 3 2" xfId="7858" xr:uid="{1BEA737C-A82F-4316-84F7-056F8C728D5A}"/>
    <cellStyle name="SAPBEXHLevel1 4" xfId="279" xr:uid="{991C4CCE-A9E9-41D7-9E24-8878E76079AF}"/>
    <cellStyle name="SAPBEXHLevel1 5" xfId="7859" xr:uid="{0790D042-B152-431E-B254-FBA4AF906A75}"/>
    <cellStyle name="SAPBEXHLevel1 6" xfId="7856" xr:uid="{45FD6D45-8199-4D0B-B8D1-CDED4B6CDCE3}"/>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2 2" xfId="7862" xr:uid="{FC2E049E-B9CA-42EE-9466-0B12204BDA1F}"/>
    <cellStyle name="SAPBEXHLevel1X 2 3" xfId="565" xr:uid="{150469B2-B99F-4648-AF38-E502A771ED39}"/>
    <cellStyle name="SAPBEXHLevel1X 2 4" xfId="7861" xr:uid="{83553B90-AFD2-456A-B3C1-45A2C4A74CA1}"/>
    <cellStyle name="SAPBEXHLevel1X 3" xfId="7863" xr:uid="{76CF93D4-03C1-4191-A3B4-0D7302D64B0B}"/>
    <cellStyle name="SAPBEXHLevel1X 4" xfId="7860" xr:uid="{4CA333D9-B3EA-4B5A-9B25-2BE8424C9F4B}"/>
    <cellStyle name="SAPBEXHLevel2" xfId="97" xr:uid="{505EA2B6-03E1-4831-9D82-59F0D30C2BB0}"/>
    <cellStyle name="SAPBEXHLevel2 2" xfId="98" xr:uid="{3862093C-F1B6-42A6-918F-5A113D78C533}"/>
    <cellStyle name="SAPBEXHLevel2 2 2" xfId="7406" xr:uid="{F4050148-2BE4-4A1E-AE70-AB60A538FE4B}"/>
    <cellStyle name="SAPBEXHLevel2 2 3" xfId="7865" xr:uid="{C8187920-3A57-4912-A367-39682836B5E9}"/>
    <cellStyle name="SAPBEXHLevel2 3" xfId="337" xr:uid="{6E2D41D3-B0FF-47F4-9C2A-277C3C5327F3}"/>
    <cellStyle name="SAPBEXHLevel2 3 2" xfId="7866" xr:uid="{296A140B-A6D9-4426-832F-5DDFD04A2960}"/>
    <cellStyle name="SAPBEXHLevel2 4" xfId="282" xr:uid="{802AD6C2-05FC-46FB-A8B3-2B88CF0204D2}"/>
    <cellStyle name="SAPBEXHLevel2 5" xfId="7867" xr:uid="{4AEDD93D-DA5E-41F8-AAC9-0A3D70896907}"/>
    <cellStyle name="SAPBEXHLevel2 6" xfId="7864" xr:uid="{A8422A1F-2968-4F11-A610-C5BB511B4C21}"/>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2 2" xfId="7870" xr:uid="{04BF1FFE-C180-4AE6-B717-F15AFFA4A4DA}"/>
    <cellStyle name="SAPBEXHLevel2X 2 3" xfId="566" xr:uid="{B200EAF0-CF95-4221-8086-00B4554CEA00}"/>
    <cellStyle name="SAPBEXHLevel2X 2 4" xfId="7869" xr:uid="{5946AD66-9E87-4A3A-B58A-E6486A99CDAC}"/>
    <cellStyle name="SAPBEXHLevel2X 3" xfId="7871" xr:uid="{BBD3C3C4-627C-4499-A35A-E1573D2DE992}"/>
    <cellStyle name="SAPBEXHLevel2X 4" xfId="7868" xr:uid="{6720365D-8B9E-401B-8DCD-A93AE8BBE794}"/>
    <cellStyle name="SAPBEXHLevel3" xfId="100" xr:uid="{264AF06B-5B2F-43B5-9476-3E33006631E9}"/>
    <cellStyle name="SAPBEXHLevel3 2" xfId="101" xr:uid="{14A8FF60-47FB-48EF-940D-7291E63BC909}"/>
    <cellStyle name="SAPBEXHLevel3 2 2" xfId="7395" xr:uid="{46997591-B0A6-4DEB-870E-5290E048CE49}"/>
    <cellStyle name="SAPBEXHLevel3 2 3" xfId="7873" xr:uid="{6FFEC833-FAC9-4A6E-9B9E-F502D2AF3736}"/>
    <cellStyle name="SAPBEXHLevel3 3" xfId="338" xr:uid="{AD4EC4C7-9CBC-443C-B38E-3B86F3383ADD}"/>
    <cellStyle name="SAPBEXHLevel3 3 2" xfId="7874" xr:uid="{F1DEA826-FE91-44F2-8936-4333C5F3776B}"/>
    <cellStyle name="SAPBEXHLevel3 4" xfId="285" xr:uid="{F14B9155-ED85-405D-8D85-B42E499B3E9E}"/>
    <cellStyle name="SAPBEXHLevel3 5" xfId="7875" xr:uid="{FE7F0F93-2584-4927-9BD9-DA11F838410B}"/>
    <cellStyle name="SAPBEXHLevel3 6" xfId="7872" xr:uid="{76D014C0-18E4-4DB3-8205-78CEBEBDE486}"/>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2 2" xfId="7878" xr:uid="{76D795D1-A315-484E-AF3B-94C6A392145A}"/>
    <cellStyle name="SAPBEXHLevel3X 2 3" xfId="567" xr:uid="{CDE0387A-CC26-412F-BF25-3B00806A58C4}"/>
    <cellStyle name="SAPBEXHLevel3X 2 4" xfId="7877" xr:uid="{2290B7C6-CD10-4496-8962-E9FC5C6AB230}"/>
    <cellStyle name="SAPBEXHLevel3X 3" xfId="7879" xr:uid="{94691673-EDE5-4555-A7F2-2D9181FECD75}"/>
    <cellStyle name="SAPBEXHLevel3X 4" xfId="7876" xr:uid="{57D6FEA8-B115-499B-83A5-BC8BEA5D3A8E}"/>
    <cellStyle name="SAPBEXinputData" xfId="103" xr:uid="{D38D7C5D-871D-4740-B1DD-758A443364AE}"/>
    <cellStyle name="SAPBEXinputData 2" xfId="288" xr:uid="{F608614A-3BD2-4D20-952C-8A2143A75E5C}"/>
    <cellStyle name="SAPBEXinputData 2 2" xfId="494" xr:uid="{D79C1C7B-D7D6-4F04-A24E-6988DDDEAB54}"/>
    <cellStyle name="SAPBEXinputData 2 2 2" xfId="7882" xr:uid="{B70B1E8C-67B2-4943-98FA-A9B28CE7AA0D}"/>
    <cellStyle name="SAPBEXinputData 2 3" xfId="568" xr:uid="{94BAD8AE-02CB-4597-BA75-0C0A43F33F61}"/>
    <cellStyle name="SAPBEXinputData 2 4" xfId="7881" xr:uid="{424E26C2-51EE-4C1B-8813-47CB0A134CC1}"/>
    <cellStyle name="SAPBEXinputData 3" xfId="7883" xr:uid="{686434F8-BD3F-498C-B663-5B12599D46BA}"/>
    <cellStyle name="SAPBEXinputData 4" xfId="7880" xr:uid="{7FB82AFA-431B-46FE-A590-A2ECFAC83F58}"/>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 3" xfId="7884" xr:uid="{693438E1-FECE-4913-A56C-FDD40D8FBCE4}"/>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DataEmph 3" xfId="7885" xr:uid="{46CC586C-85AA-4287-A5D6-A157BADB53DF}"/>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 4" xfId="7886" xr:uid="{625BA4DE-78B2-44AA-BA79-083CDED21D5B}"/>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resItemX 3" xfId="7887" xr:uid="{032D2955-3135-4443-BE8C-D295D658852A}"/>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2 4" xfId="7889" xr:uid="{6942135C-E3F8-46A6-8CF7-8BA65C123D0C}"/>
    <cellStyle name="SAPBEXstdData 3" xfId="339" xr:uid="{605F3F9F-2C82-4B7B-905E-329D6A8D5B02}"/>
    <cellStyle name="SAPBEXstdData 3 2" xfId="7890" xr:uid="{8071A400-C284-4A70-BB70-0962CFA88FA1}"/>
    <cellStyle name="SAPBEXstdData 4" xfId="294" xr:uid="{735F28CC-3B36-45B6-89F9-16EBF97C09A6}"/>
    <cellStyle name="SAPBEXstdData 5" xfId="7891" xr:uid="{5725BA79-8909-451E-BEFA-2AD43D97EE9D}"/>
    <cellStyle name="SAPBEXstdData 6" xfId="7888" xr:uid="{6A45C2FD-F22B-4343-B037-76C7A4DD8DF9}"/>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 4" xfId="7892" xr:uid="{183D33CA-9D34-460E-B78B-3464364C774A}"/>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2 3" xfId="7894" xr:uid="{DC90D868-5ADE-42D9-9F76-586F4A85058A}"/>
    <cellStyle name="SAPBEXstdItem 3" xfId="340" xr:uid="{5509F0DD-D5DD-4A2B-B05A-74020C098E9F}"/>
    <cellStyle name="SAPBEXstdItem 3 2" xfId="7895" xr:uid="{739970A2-A383-4005-BA48-ADB02573E372}"/>
    <cellStyle name="SAPBEXstdItem 4" xfId="298" xr:uid="{C8AAB284-37FF-4244-BE51-AF0BEF789CA8}"/>
    <cellStyle name="SAPBEXstdItem 5" xfId="7896" xr:uid="{5B5B82F2-2852-4D38-AA63-569D45CBFBBB}"/>
    <cellStyle name="SAPBEXstdItem 6" xfId="7893" xr:uid="{884B708E-6122-4DD0-9A01-2EC5E8B218BA}"/>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stdItemX 3" xfId="7897" xr:uid="{FB153035-340D-46B2-A9E3-78CFCA69E65B}"/>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title 3" xfId="7898" xr:uid="{66C79D4E-9200-4902-A1AE-31F66B5BD16E}"/>
    <cellStyle name="SAPBEXunassignedItem" xfId="118" xr:uid="{D804B96A-C58A-4E2A-98E3-FC6E72A9A31D}"/>
    <cellStyle name="SAPBEXunassignedItem 2" xfId="119" xr:uid="{E80D8184-8641-413F-BA24-E02472E161E6}"/>
    <cellStyle name="SAPBEXunassignedItem 2 2" xfId="7900" xr:uid="{F851C9D4-F5C9-4E86-8D12-7B778C06C176}"/>
    <cellStyle name="SAPBEXunassignedItem 3" xfId="341" xr:uid="{1EAB64D1-7BFE-4970-9E06-FA447AE576F8}"/>
    <cellStyle name="SAPBEXunassignedItem 3 2" xfId="7901" xr:uid="{560D5EB3-C15F-4982-986F-C4A7D998A07B}"/>
    <cellStyle name="SAPBEXunassignedItem 4" xfId="302" xr:uid="{4E331541-00FB-48E9-B5F1-3745364B55C4}"/>
    <cellStyle name="SAPBEXunassignedItem 4 2" xfId="7902" xr:uid="{F3EF5B64-4694-4F53-8D30-804B577F43BD}"/>
    <cellStyle name="SAPBEXunassignedItem 5" xfId="7899" xr:uid="{33E6B18F-EBEF-44DF-BFF8-FE993EBF1457}"/>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APBEXundefined 3" xfId="7903" xr:uid="{48E10234-9216-4F49-8747-81DA783DEE42}"/>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view="pageBreakPreview" zoomScaleNormal="43" zoomScaleSheetLayoutView="100" workbookViewId="0">
      <selection activeCell="E8" sqref="E8"/>
    </sheetView>
  </sheetViews>
  <sheetFormatPr defaultColWidth="9.28515625" defaultRowHeight="15"/>
  <cols>
    <col min="1" max="8" width="9.28515625" style="60"/>
    <col min="9" max="10" width="15.28515625" style="60" customWidth="1"/>
    <col min="11" max="16384" width="9.28515625" style="60"/>
  </cols>
  <sheetData>
    <row r="1" spans="1:18" ht="15.75">
      <c r="A1" s="227" t="s">
        <v>0</v>
      </c>
      <c r="B1" s="228"/>
      <c r="C1" s="228"/>
      <c r="D1" s="58"/>
      <c r="E1" s="58"/>
      <c r="F1" s="58"/>
      <c r="G1" s="58"/>
      <c r="H1" s="58"/>
      <c r="I1" s="58"/>
      <c r="J1" s="59"/>
    </row>
    <row r="2" spans="1:18" ht="14.65" customHeight="1">
      <c r="A2" s="229" t="s">
        <v>1</v>
      </c>
      <c r="B2" s="230"/>
      <c r="C2" s="230"/>
      <c r="D2" s="230"/>
      <c r="E2" s="230"/>
      <c r="F2" s="230"/>
      <c r="G2" s="230"/>
      <c r="H2" s="230"/>
      <c r="I2" s="230"/>
      <c r="J2" s="231"/>
      <c r="N2" s="158" t="s">
        <v>387</v>
      </c>
    </row>
    <row r="3" spans="1:18">
      <c r="A3" s="61"/>
      <c r="B3" s="62"/>
      <c r="C3" s="62"/>
      <c r="D3" s="62"/>
      <c r="E3" s="62"/>
      <c r="F3" s="62"/>
      <c r="G3" s="62"/>
      <c r="H3" s="62"/>
      <c r="I3" s="62"/>
      <c r="J3" s="63"/>
      <c r="N3" s="158" t="s">
        <v>388</v>
      </c>
    </row>
    <row r="4" spans="1:18" ht="33.6" customHeight="1">
      <c r="A4" s="232" t="s">
        <v>2</v>
      </c>
      <c r="B4" s="233"/>
      <c r="C4" s="233"/>
      <c r="D4" s="233"/>
      <c r="E4" s="234">
        <v>45292</v>
      </c>
      <c r="F4" s="235"/>
      <c r="G4" s="64" t="s">
        <v>3</v>
      </c>
      <c r="H4" s="234">
        <v>45657</v>
      </c>
      <c r="I4" s="235"/>
      <c r="J4" s="65"/>
      <c r="N4" s="158" t="s">
        <v>389</v>
      </c>
    </row>
    <row r="5" spans="1:18" s="66" customFormat="1" ht="10.15" customHeight="1">
      <c r="A5" s="236"/>
      <c r="B5" s="237"/>
      <c r="C5" s="237"/>
      <c r="D5" s="237"/>
      <c r="E5" s="237"/>
      <c r="F5" s="237"/>
      <c r="G5" s="237"/>
      <c r="H5" s="237"/>
      <c r="I5" s="237"/>
      <c r="J5" s="238"/>
      <c r="N5" s="158" t="s">
        <v>390</v>
      </c>
    </row>
    <row r="6" spans="1:18" ht="20.65" customHeight="1">
      <c r="A6" s="67"/>
      <c r="B6" s="68" t="s">
        <v>4</v>
      </c>
      <c r="C6" s="69"/>
      <c r="D6" s="69"/>
      <c r="E6" s="75">
        <v>2024</v>
      </c>
      <c r="F6" s="70"/>
      <c r="G6" s="64"/>
      <c r="H6" s="70"/>
      <c r="I6" s="71"/>
      <c r="J6" s="72"/>
      <c r="N6" s="105"/>
    </row>
    <row r="7" spans="1:18" s="74" customFormat="1" ht="10.9" customHeight="1">
      <c r="A7" s="67"/>
      <c r="B7" s="69"/>
      <c r="C7" s="69"/>
      <c r="D7" s="69"/>
      <c r="E7" s="73"/>
      <c r="F7" s="73"/>
      <c r="G7" s="64"/>
      <c r="H7" s="70"/>
      <c r="I7" s="71"/>
      <c r="J7" s="72"/>
    </row>
    <row r="8" spans="1:18" ht="20.65" customHeight="1">
      <c r="A8" s="67"/>
      <c r="B8" s="68" t="s">
        <v>5</v>
      </c>
      <c r="C8" s="69"/>
      <c r="D8" s="69"/>
      <c r="E8" s="75" t="s">
        <v>390</v>
      </c>
      <c r="F8" s="70"/>
      <c r="G8" s="64"/>
      <c r="H8" s="70"/>
      <c r="I8" s="71"/>
      <c r="J8" s="72"/>
    </row>
    <row r="9" spans="1:18" s="74" customFormat="1" ht="10.9" customHeight="1">
      <c r="A9" s="67"/>
      <c r="B9" s="69"/>
      <c r="C9" s="69"/>
      <c r="D9" s="69"/>
      <c r="E9" s="73"/>
      <c r="F9" s="73"/>
      <c r="G9" s="64"/>
      <c r="H9" s="73"/>
      <c r="I9" s="76"/>
      <c r="J9" s="72"/>
    </row>
    <row r="10" spans="1:18" ht="37.9" customHeight="1">
      <c r="A10" s="223" t="s">
        <v>6</v>
      </c>
      <c r="B10" s="224"/>
      <c r="C10" s="224"/>
      <c r="D10" s="224"/>
      <c r="E10" s="224"/>
      <c r="F10" s="224"/>
      <c r="G10" s="224"/>
      <c r="H10" s="224"/>
      <c r="I10" s="224"/>
      <c r="J10" s="77"/>
    </row>
    <row r="11" spans="1:18" ht="24.6" customHeight="1">
      <c r="A11" s="206" t="s">
        <v>7</v>
      </c>
      <c r="B11" s="225"/>
      <c r="C11" s="217" t="s">
        <v>500</v>
      </c>
      <c r="D11" s="218"/>
      <c r="E11" s="78"/>
      <c r="F11" s="172" t="s">
        <v>8</v>
      </c>
      <c r="G11" s="221"/>
      <c r="H11" s="213" t="s">
        <v>501</v>
      </c>
      <c r="I11" s="214"/>
      <c r="J11" s="79"/>
      <c r="R11" s="117"/>
    </row>
    <row r="12" spans="1:18" ht="14.65" customHeight="1">
      <c r="A12" s="80"/>
      <c r="B12" s="81"/>
      <c r="C12" s="81"/>
      <c r="D12" s="81"/>
      <c r="E12" s="226"/>
      <c r="F12" s="226"/>
      <c r="G12" s="226"/>
      <c r="H12" s="226"/>
      <c r="I12" s="82"/>
      <c r="J12" s="79"/>
    </row>
    <row r="13" spans="1:18" ht="21" customHeight="1">
      <c r="A13" s="171" t="s">
        <v>9</v>
      </c>
      <c r="B13" s="221"/>
      <c r="C13" s="217" t="s">
        <v>502</v>
      </c>
      <c r="D13" s="218"/>
      <c r="E13" s="239"/>
      <c r="F13" s="226"/>
      <c r="G13" s="226"/>
      <c r="H13" s="226"/>
      <c r="I13" s="82"/>
      <c r="J13" s="79"/>
    </row>
    <row r="14" spans="1:18" ht="10.9" customHeight="1">
      <c r="A14" s="78"/>
      <c r="B14" s="82"/>
      <c r="C14" s="81"/>
      <c r="D14" s="81"/>
      <c r="E14" s="178"/>
      <c r="F14" s="178"/>
      <c r="G14" s="178"/>
      <c r="H14" s="178"/>
      <c r="I14" s="81"/>
      <c r="J14" s="83"/>
    </row>
    <row r="15" spans="1:18" ht="22.9" customHeight="1">
      <c r="A15" s="171" t="s">
        <v>10</v>
      </c>
      <c r="B15" s="221"/>
      <c r="C15" s="217" t="s">
        <v>503</v>
      </c>
      <c r="D15" s="218"/>
      <c r="E15" s="222"/>
      <c r="F15" s="208"/>
      <c r="G15" s="84" t="s">
        <v>11</v>
      </c>
      <c r="H15" s="213" t="s">
        <v>504</v>
      </c>
      <c r="I15" s="214"/>
      <c r="J15" s="85"/>
    </row>
    <row r="16" spans="1:18" ht="10.9" customHeight="1">
      <c r="A16" s="78"/>
      <c r="B16" s="82"/>
      <c r="C16" s="81"/>
      <c r="D16" s="81"/>
      <c r="E16" s="178"/>
      <c r="F16" s="178"/>
      <c r="G16" s="178"/>
      <c r="H16" s="178"/>
      <c r="I16" s="81"/>
      <c r="J16" s="83"/>
    </row>
    <row r="17" spans="1:10" ht="22.9" customHeight="1">
      <c r="A17" s="86"/>
      <c r="B17" s="84" t="s">
        <v>12</v>
      </c>
      <c r="C17" s="217" t="s">
        <v>505</v>
      </c>
      <c r="D17" s="218"/>
      <c r="E17" s="87"/>
      <c r="F17" s="87"/>
      <c r="G17" s="87"/>
      <c r="H17" s="87"/>
      <c r="I17" s="87"/>
      <c r="J17" s="85"/>
    </row>
    <row r="18" spans="1:10">
      <c r="A18" s="219"/>
      <c r="B18" s="220"/>
      <c r="C18" s="212"/>
      <c r="D18" s="212"/>
      <c r="E18" s="178"/>
      <c r="F18" s="178"/>
      <c r="G18" s="178"/>
      <c r="H18" s="178"/>
      <c r="I18" s="81"/>
      <c r="J18" s="83"/>
    </row>
    <row r="19" spans="1:10">
      <c r="A19" s="206" t="s">
        <v>13</v>
      </c>
      <c r="B19" s="207"/>
      <c r="C19" s="179" t="s">
        <v>506</v>
      </c>
      <c r="D19" s="180"/>
      <c r="E19" s="180"/>
      <c r="F19" s="180"/>
      <c r="G19" s="180"/>
      <c r="H19" s="180"/>
      <c r="I19" s="180"/>
      <c r="J19" s="181"/>
    </row>
    <row r="20" spans="1:10">
      <c r="A20" s="80"/>
      <c r="B20" s="81"/>
      <c r="C20" s="88"/>
      <c r="D20" s="81"/>
      <c r="E20" s="212"/>
      <c r="F20" s="212"/>
      <c r="G20" s="212"/>
      <c r="H20" s="212"/>
      <c r="I20" s="81"/>
      <c r="J20" s="83"/>
    </row>
    <row r="21" spans="1:10">
      <c r="A21" s="206" t="s">
        <v>14</v>
      </c>
      <c r="B21" s="207"/>
      <c r="C21" s="213">
        <v>10000</v>
      </c>
      <c r="D21" s="214"/>
      <c r="E21" s="215"/>
      <c r="F21" s="216"/>
      <c r="G21" s="179" t="s">
        <v>507</v>
      </c>
      <c r="H21" s="180"/>
      <c r="I21" s="180"/>
      <c r="J21" s="181"/>
    </row>
    <row r="22" spans="1:10">
      <c r="A22" s="80"/>
      <c r="B22" s="81"/>
      <c r="C22" s="81"/>
      <c r="D22" s="81"/>
      <c r="E22" s="178"/>
      <c r="F22" s="178"/>
      <c r="G22" s="212"/>
      <c r="H22" s="212"/>
      <c r="I22" s="81"/>
      <c r="J22" s="83"/>
    </row>
    <row r="23" spans="1:10">
      <c r="A23" s="206" t="s">
        <v>15</v>
      </c>
      <c r="B23" s="207"/>
      <c r="C23" s="179" t="s">
        <v>508</v>
      </c>
      <c r="D23" s="180"/>
      <c r="E23" s="180"/>
      <c r="F23" s="180"/>
      <c r="G23" s="180"/>
      <c r="H23" s="180"/>
      <c r="I23" s="180"/>
      <c r="J23" s="181"/>
    </row>
    <row r="24" spans="1:10">
      <c r="A24" s="80"/>
      <c r="B24" s="81"/>
      <c r="C24" s="81"/>
      <c r="D24" s="81"/>
      <c r="E24" s="212"/>
      <c r="F24" s="212"/>
      <c r="G24" s="212"/>
      <c r="H24" s="212"/>
      <c r="I24" s="81"/>
      <c r="J24" s="83"/>
    </row>
    <row r="25" spans="1:10">
      <c r="A25" s="206" t="s">
        <v>16</v>
      </c>
      <c r="B25" s="207"/>
      <c r="C25" s="209" t="s">
        <v>509</v>
      </c>
      <c r="D25" s="210"/>
      <c r="E25" s="210"/>
      <c r="F25" s="210"/>
      <c r="G25" s="210"/>
      <c r="H25" s="210"/>
      <c r="I25" s="210"/>
      <c r="J25" s="211"/>
    </row>
    <row r="26" spans="1:10">
      <c r="A26" s="80"/>
      <c r="B26" s="81"/>
      <c r="C26" s="88"/>
      <c r="D26" s="81"/>
      <c r="E26" s="212"/>
      <c r="F26" s="212"/>
      <c r="G26" s="212"/>
      <c r="H26" s="212"/>
      <c r="I26" s="81"/>
      <c r="J26" s="83"/>
    </row>
    <row r="27" spans="1:10">
      <c r="A27" s="206" t="s">
        <v>17</v>
      </c>
      <c r="B27" s="207"/>
      <c r="C27" s="209" t="s">
        <v>510</v>
      </c>
      <c r="D27" s="210"/>
      <c r="E27" s="210"/>
      <c r="F27" s="210"/>
      <c r="G27" s="210"/>
      <c r="H27" s="210"/>
      <c r="I27" s="210"/>
      <c r="J27" s="211"/>
    </row>
    <row r="28" spans="1:10" ht="13.9" customHeight="1">
      <c r="A28" s="80"/>
      <c r="B28" s="81"/>
      <c r="C28" s="88"/>
      <c r="D28" s="81"/>
      <c r="E28" s="178"/>
      <c r="F28" s="178"/>
      <c r="G28" s="178"/>
      <c r="H28" s="178"/>
      <c r="I28" s="81"/>
      <c r="J28" s="83"/>
    </row>
    <row r="29" spans="1:10" ht="22.9" customHeight="1">
      <c r="A29" s="171" t="s">
        <v>18</v>
      </c>
      <c r="B29" s="207"/>
      <c r="C29" s="102" t="s">
        <v>595</v>
      </c>
      <c r="D29" s="90"/>
      <c r="E29" s="182"/>
      <c r="F29" s="182"/>
      <c r="G29" s="182"/>
      <c r="H29" s="182"/>
      <c r="I29" s="91"/>
      <c r="J29" s="92"/>
    </row>
    <row r="30" spans="1:10">
      <c r="A30" s="80"/>
      <c r="B30" s="81"/>
      <c r="C30" s="81"/>
      <c r="D30" s="81"/>
      <c r="E30" s="178"/>
      <c r="F30" s="178"/>
      <c r="G30" s="178"/>
      <c r="H30" s="178"/>
      <c r="I30" s="91"/>
      <c r="J30" s="92"/>
    </row>
    <row r="31" spans="1:10">
      <c r="A31" s="206" t="s">
        <v>19</v>
      </c>
      <c r="B31" s="207"/>
      <c r="C31" s="102" t="s">
        <v>519</v>
      </c>
      <c r="D31" s="205" t="s">
        <v>20</v>
      </c>
      <c r="E31" s="186"/>
      <c r="F31" s="186"/>
      <c r="G31" s="186"/>
      <c r="H31" s="81"/>
      <c r="I31" s="93" t="s">
        <v>21</v>
      </c>
      <c r="J31" s="94" t="s">
        <v>22</v>
      </c>
    </row>
    <row r="32" spans="1:10">
      <c r="A32" s="206"/>
      <c r="B32" s="207"/>
      <c r="C32" s="95"/>
      <c r="D32" s="64"/>
      <c r="E32" s="208"/>
      <c r="F32" s="208"/>
      <c r="G32" s="208"/>
      <c r="H32" s="208"/>
      <c r="I32" s="91"/>
      <c r="J32" s="92"/>
    </row>
    <row r="33" spans="1:10">
      <c r="A33" s="206" t="s">
        <v>23</v>
      </c>
      <c r="B33" s="207"/>
      <c r="C33" s="89" t="s">
        <v>520</v>
      </c>
      <c r="D33" s="205" t="s">
        <v>24</v>
      </c>
      <c r="E33" s="186"/>
      <c r="F33" s="186"/>
      <c r="G33" s="186"/>
      <c r="H33" s="87"/>
      <c r="I33" s="93" t="s">
        <v>25</v>
      </c>
      <c r="J33" s="94" t="s">
        <v>26</v>
      </c>
    </row>
    <row r="34" spans="1:10">
      <c r="A34" s="80"/>
      <c r="B34" s="81"/>
      <c r="C34" s="81"/>
      <c r="D34" s="81"/>
      <c r="E34" s="178"/>
      <c r="F34" s="178"/>
      <c r="G34" s="178"/>
      <c r="H34" s="178"/>
      <c r="I34" s="81"/>
      <c r="J34" s="83"/>
    </row>
    <row r="35" spans="1:10">
      <c r="A35" s="205" t="s">
        <v>27</v>
      </c>
      <c r="B35" s="186"/>
      <c r="C35" s="186"/>
      <c r="D35" s="186"/>
      <c r="E35" s="186" t="s">
        <v>28</v>
      </c>
      <c r="F35" s="186"/>
      <c r="G35" s="186"/>
      <c r="H35" s="186"/>
      <c r="I35" s="186"/>
      <c r="J35" s="96" t="s">
        <v>29</v>
      </c>
    </row>
    <row r="36" spans="1:10">
      <c r="A36" s="80"/>
      <c r="B36" s="81"/>
      <c r="C36" s="81"/>
      <c r="D36" s="81"/>
      <c r="E36" s="178"/>
      <c r="F36" s="178"/>
      <c r="G36" s="178"/>
      <c r="H36" s="178"/>
      <c r="I36" s="81"/>
      <c r="J36" s="92"/>
    </row>
    <row r="37" spans="1:10">
      <c r="A37" s="200" t="s">
        <v>521</v>
      </c>
      <c r="B37" s="201"/>
      <c r="C37" s="201"/>
      <c r="D37" s="201"/>
      <c r="E37" s="200" t="s">
        <v>522</v>
      </c>
      <c r="F37" s="201"/>
      <c r="G37" s="201"/>
      <c r="H37" s="201"/>
      <c r="I37" s="202"/>
      <c r="J37" s="118">
        <v>1449613</v>
      </c>
    </row>
    <row r="38" spans="1:10">
      <c r="A38" s="80"/>
      <c r="B38" s="81"/>
      <c r="C38" s="88"/>
      <c r="D38" s="204"/>
      <c r="E38" s="204"/>
      <c r="F38" s="204"/>
      <c r="G38" s="204"/>
      <c r="H38" s="204"/>
      <c r="I38" s="204"/>
      <c r="J38" s="83"/>
    </row>
    <row r="39" spans="1:10">
      <c r="A39" s="200" t="s">
        <v>523</v>
      </c>
      <c r="B39" s="201"/>
      <c r="C39" s="201"/>
      <c r="D39" s="202"/>
      <c r="E39" s="200" t="s">
        <v>524</v>
      </c>
      <c r="F39" s="201"/>
      <c r="G39" s="201"/>
      <c r="H39" s="201"/>
      <c r="I39" s="202"/>
      <c r="J39" s="120" t="s">
        <v>525</v>
      </c>
    </row>
    <row r="40" spans="1:10">
      <c r="A40" s="80"/>
      <c r="B40" s="81"/>
      <c r="C40" s="88"/>
      <c r="D40" s="121"/>
      <c r="E40" s="204"/>
      <c r="F40" s="204"/>
      <c r="G40" s="204"/>
      <c r="H40" s="204"/>
      <c r="I40" s="82"/>
      <c r="J40" s="83"/>
    </row>
    <row r="41" spans="1:10">
      <c r="A41" s="200" t="s">
        <v>526</v>
      </c>
      <c r="B41" s="201"/>
      <c r="C41" s="201"/>
      <c r="D41" s="202"/>
      <c r="E41" s="200" t="s">
        <v>527</v>
      </c>
      <c r="F41" s="201"/>
      <c r="G41" s="201"/>
      <c r="H41" s="201"/>
      <c r="I41" s="202"/>
      <c r="J41" s="120">
        <v>80921748</v>
      </c>
    </row>
    <row r="42" spans="1:10">
      <c r="A42" s="80"/>
      <c r="B42" s="81"/>
      <c r="C42" s="88"/>
      <c r="D42" s="121"/>
      <c r="E42" s="204"/>
      <c r="F42" s="204"/>
      <c r="G42" s="204"/>
      <c r="H42" s="204"/>
      <c r="I42" s="82"/>
      <c r="J42" s="83"/>
    </row>
    <row r="43" spans="1:10">
      <c r="A43" s="200"/>
      <c r="B43" s="201"/>
      <c r="C43" s="201"/>
      <c r="D43" s="202"/>
      <c r="E43" s="200"/>
      <c r="F43" s="201"/>
      <c r="G43" s="201"/>
      <c r="H43" s="201"/>
      <c r="I43" s="202"/>
      <c r="J43" s="120"/>
    </row>
    <row r="44" spans="1:10">
      <c r="A44" s="97"/>
      <c r="B44" s="88"/>
      <c r="C44" s="195"/>
      <c r="D44" s="195"/>
      <c r="E44" s="178"/>
      <c r="F44" s="178"/>
      <c r="G44" s="195"/>
      <c r="H44" s="195"/>
      <c r="I44" s="195"/>
      <c r="J44" s="83"/>
    </row>
    <row r="45" spans="1:10">
      <c r="A45" s="200"/>
      <c r="B45" s="201"/>
      <c r="C45" s="201"/>
      <c r="D45" s="202"/>
      <c r="E45" s="200"/>
      <c r="F45" s="201"/>
      <c r="G45" s="201"/>
      <c r="H45" s="201"/>
      <c r="I45" s="202"/>
      <c r="J45" s="120"/>
    </row>
    <row r="46" spans="1:10">
      <c r="A46" s="97"/>
      <c r="B46" s="88"/>
      <c r="C46" s="88"/>
      <c r="D46" s="81"/>
      <c r="E46" s="203"/>
      <c r="F46" s="203"/>
      <c r="G46" s="195"/>
      <c r="H46" s="195"/>
      <c r="I46" s="81"/>
      <c r="J46" s="83"/>
    </row>
    <row r="47" spans="1:10">
      <c r="A47" s="197"/>
      <c r="B47" s="198"/>
      <c r="C47" s="198"/>
      <c r="D47" s="199"/>
      <c r="E47" s="197"/>
      <c r="F47" s="198"/>
      <c r="G47" s="198"/>
      <c r="H47" s="198"/>
      <c r="I47" s="199"/>
      <c r="J47" s="89"/>
    </row>
    <row r="48" spans="1:10">
      <c r="A48" s="97"/>
      <c r="B48" s="88"/>
      <c r="C48" s="88"/>
      <c r="D48" s="81"/>
      <c r="E48" s="178"/>
      <c r="F48" s="178"/>
      <c r="G48" s="195"/>
      <c r="H48" s="195"/>
      <c r="I48" s="81"/>
      <c r="J48" s="98" t="s">
        <v>30</v>
      </c>
    </row>
    <row r="49" spans="1:10">
      <c r="A49" s="97"/>
      <c r="B49" s="88"/>
      <c r="C49" s="88"/>
      <c r="D49" s="81"/>
      <c r="E49" s="178"/>
      <c r="F49" s="178"/>
      <c r="G49" s="195"/>
      <c r="H49" s="195"/>
      <c r="I49" s="81"/>
      <c r="J49" s="98" t="s">
        <v>31</v>
      </c>
    </row>
    <row r="50" spans="1:10" ht="14.65" customHeight="1">
      <c r="A50" s="171" t="s">
        <v>32</v>
      </c>
      <c r="B50" s="172"/>
      <c r="C50" s="188" t="s">
        <v>511</v>
      </c>
      <c r="D50" s="189"/>
      <c r="E50" s="190" t="s">
        <v>33</v>
      </c>
      <c r="F50" s="191"/>
      <c r="G50" s="192"/>
      <c r="H50" s="193"/>
      <c r="I50" s="193"/>
      <c r="J50" s="194"/>
    </row>
    <row r="51" spans="1:10">
      <c r="A51" s="97"/>
      <c r="B51" s="88"/>
      <c r="C51" s="195"/>
      <c r="D51" s="195"/>
      <c r="E51" s="178"/>
      <c r="F51" s="178"/>
      <c r="G51" s="196" t="s">
        <v>34</v>
      </c>
      <c r="H51" s="196"/>
      <c r="I51" s="196"/>
      <c r="J51" s="72"/>
    </row>
    <row r="52" spans="1:10" ht="13.9" customHeight="1">
      <c r="A52" s="171" t="s">
        <v>35</v>
      </c>
      <c r="B52" s="172"/>
      <c r="C52" s="179" t="s">
        <v>512</v>
      </c>
      <c r="D52" s="180"/>
      <c r="E52" s="180"/>
      <c r="F52" s="180"/>
      <c r="G52" s="180"/>
      <c r="H52" s="180"/>
      <c r="I52" s="180"/>
      <c r="J52" s="181"/>
    </row>
    <row r="53" spans="1:10">
      <c r="A53" s="80"/>
      <c r="B53" s="81"/>
      <c r="C53" s="182" t="s">
        <v>36</v>
      </c>
      <c r="D53" s="182"/>
      <c r="E53" s="182"/>
      <c r="F53" s="182"/>
      <c r="G53" s="182"/>
      <c r="H53" s="182"/>
      <c r="I53" s="182"/>
      <c r="J53" s="83"/>
    </row>
    <row r="54" spans="1:10">
      <c r="A54" s="171" t="s">
        <v>37</v>
      </c>
      <c r="B54" s="172"/>
      <c r="C54" s="183" t="s">
        <v>513</v>
      </c>
      <c r="D54" s="184"/>
      <c r="E54" s="185"/>
      <c r="F54" s="178"/>
      <c r="G54" s="178"/>
      <c r="H54" s="186"/>
      <c r="I54" s="186"/>
      <c r="J54" s="187"/>
    </row>
    <row r="55" spans="1:10">
      <c r="A55" s="80"/>
      <c r="B55" s="81"/>
      <c r="C55" s="88"/>
      <c r="D55" s="81"/>
      <c r="E55" s="178"/>
      <c r="F55" s="178"/>
      <c r="G55" s="178"/>
      <c r="H55" s="178"/>
      <c r="I55" s="81"/>
      <c r="J55" s="83"/>
    </row>
    <row r="56" spans="1:10" ht="14.65" customHeight="1">
      <c r="A56" s="171" t="s">
        <v>38</v>
      </c>
      <c r="B56" s="172"/>
      <c r="C56" s="173" t="s">
        <v>514</v>
      </c>
      <c r="D56" s="174"/>
      <c r="E56" s="174"/>
      <c r="F56" s="174"/>
      <c r="G56" s="174"/>
      <c r="H56" s="174"/>
      <c r="I56" s="174"/>
      <c r="J56" s="175"/>
    </row>
    <row r="57" spans="1:10">
      <c r="A57" s="80"/>
      <c r="B57" s="81"/>
      <c r="C57" s="81"/>
      <c r="D57" s="81"/>
      <c r="E57" s="178"/>
      <c r="F57" s="178"/>
      <c r="G57" s="178"/>
      <c r="H57" s="178"/>
      <c r="I57" s="81"/>
      <c r="J57" s="83"/>
    </row>
    <row r="58" spans="1:10">
      <c r="A58" s="171" t="s">
        <v>39</v>
      </c>
      <c r="B58" s="172"/>
      <c r="C58" s="173" t="s">
        <v>515</v>
      </c>
      <c r="D58" s="174"/>
      <c r="E58" s="174"/>
      <c r="F58" s="174"/>
      <c r="G58" s="174"/>
      <c r="H58" s="174"/>
      <c r="I58" s="174"/>
      <c r="J58" s="175"/>
    </row>
    <row r="59" spans="1:10" ht="14.65" customHeight="1">
      <c r="A59" s="80"/>
      <c r="B59" s="81"/>
      <c r="C59" s="176" t="s">
        <v>40</v>
      </c>
      <c r="D59" s="176"/>
      <c r="E59" s="176"/>
      <c r="F59" s="176"/>
      <c r="G59" s="81"/>
      <c r="H59" s="81"/>
      <c r="I59" s="81"/>
      <c r="J59" s="83"/>
    </row>
    <row r="60" spans="1:10">
      <c r="A60" s="171" t="s">
        <v>41</v>
      </c>
      <c r="B60" s="172"/>
      <c r="C60" s="173" t="s">
        <v>516</v>
      </c>
      <c r="D60" s="174"/>
      <c r="E60" s="174"/>
      <c r="F60" s="174"/>
      <c r="G60" s="174"/>
      <c r="H60" s="174"/>
      <c r="I60" s="174"/>
      <c r="J60" s="175"/>
    </row>
    <row r="61" spans="1:10" ht="14.65" customHeight="1">
      <c r="A61" s="99"/>
      <c r="B61" s="100"/>
      <c r="C61" s="177" t="s">
        <v>42</v>
      </c>
      <c r="D61" s="177"/>
      <c r="E61" s="177"/>
      <c r="F61" s="177"/>
      <c r="G61" s="177"/>
      <c r="H61" s="100"/>
      <c r="I61" s="100"/>
      <c r="J61" s="101"/>
    </row>
    <row r="68" ht="27" customHeight="1"/>
    <row r="72" ht="38.65" customHeight="1"/>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8" max="9" width="16.28515625" style="30" customWidth="1"/>
    <col min="10" max="10" width="10.28515625" bestFit="1" customWidth="1"/>
  </cols>
  <sheetData>
    <row r="1" spans="1:9">
      <c r="A1" s="247" t="s">
        <v>43</v>
      </c>
      <c r="B1" s="248"/>
      <c r="C1" s="248"/>
      <c r="D1" s="248"/>
      <c r="E1" s="248"/>
      <c r="F1" s="248"/>
      <c r="G1" s="248"/>
      <c r="H1" s="248"/>
      <c r="I1" s="248"/>
    </row>
    <row r="2" spans="1:9" ht="12.75" customHeight="1">
      <c r="A2" s="249" t="s">
        <v>596</v>
      </c>
      <c r="B2" s="250"/>
      <c r="C2" s="250"/>
      <c r="D2" s="250"/>
      <c r="E2" s="250"/>
      <c r="F2" s="250"/>
      <c r="G2" s="250"/>
      <c r="H2" s="250"/>
      <c r="I2" s="250"/>
    </row>
    <row r="3" spans="1:9">
      <c r="A3" s="251" t="s">
        <v>499</v>
      </c>
      <c r="B3" s="251"/>
      <c r="C3" s="251"/>
      <c r="D3" s="251"/>
      <c r="E3" s="251"/>
      <c r="F3" s="251"/>
      <c r="G3" s="251"/>
      <c r="H3" s="251"/>
      <c r="I3" s="251"/>
    </row>
    <row r="4" spans="1:9" ht="12.75" customHeight="1">
      <c r="A4" s="252" t="s">
        <v>517</v>
      </c>
      <c r="B4" s="253"/>
      <c r="C4" s="253"/>
      <c r="D4" s="253"/>
      <c r="E4" s="253"/>
      <c r="F4" s="253"/>
      <c r="G4" s="253"/>
      <c r="H4" s="253"/>
      <c r="I4" s="254"/>
    </row>
    <row r="5" spans="1:9" ht="45">
      <c r="A5" s="257" t="s">
        <v>44</v>
      </c>
      <c r="B5" s="258"/>
      <c r="C5" s="258"/>
      <c r="D5" s="258"/>
      <c r="E5" s="258"/>
      <c r="F5" s="258"/>
      <c r="G5" s="9" t="s">
        <v>45</v>
      </c>
      <c r="H5" s="11" t="s">
        <v>46</v>
      </c>
      <c r="I5" s="11" t="s">
        <v>47</v>
      </c>
    </row>
    <row r="6" spans="1:9">
      <c r="A6" s="255">
        <v>1</v>
      </c>
      <c r="B6" s="256"/>
      <c r="C6" s="256"/>
      <c r="D6" s="256"/>
      <c r="E6" s="256"/>
      <c r="F6" s="256"/>
      <c r="G6" s="10">
        <v>2</v>
      </c>
      <c r="H6" s="11">
        <v>3</v>
      </c>
      <c r="I6" s="11">
        <v>4</v>
      </c>
    </row>
    <row r="7" spans="1:9">
      <c r="A7" s="259"/>
      <c r="B7" s="259"/>
      <c r="C7" s="259"/>
      <c r="D7" s="259"/>
      <c r="E7" s="259"/>
      <c r="F7" s="259"/>
      <c r="G7" s="259"/>
      <c r="H7" s="259"/>
      <c r="I7" s="259"/>
    </row>
    <row r="8" spans="1:9" ht="12.75" customHeight="1">
      <c r="A8" s="241" t="s">
        <v>48</v>
      </c>
      <c r="B8" s="241"/>
      <c r="C8" s="241"/>
      <c r="D8" s="241"/>
      <c r="E8" s="241"/>
      <c r="F8" s="241"/>
      <c r="G8" s="12">
        <v>1</v>
      </c>
      <c r="H8" s="28">
        <v>0</v>
      </c>
      <c r="I8" s="28">
        <v>0</v>
      </c>
    </row>
    <row r="9" spans="1:9" ht="12.75" customHeight="1">
      <c r="A9" s="242" t="s">
        <v>49</v>
      </c>
      <c r="B9" s="242"/>
      <c r="C9" s="242"/>
      <c r="D9" s="242"/>
      <c r="E9" s="242"/>
      <c r="F9" s="242"/>
      <c r="G9" s="13">
        <v>2</v>
      </c>
      <c r="H9" s="29">
        <f>H10+H17+H27+H38+H43</f>
        <v>35234659</v>
      </c>
      <c r="I9" s="29">
        <f>I10+I17+I27+I38+I43</f>
        <v>34228715</v>
      </c>
    </row>
    <row r="10" spans="1:9" ht="12.75" customHeight="1">
      <c r="A10" s="244" t="s">
        <v>50</v>
      </c>
      <c r="B10" s="244"/>
      <c r="C10" s="244"/>
      <c r="D10" s="244"/>
      <c r="E10" s="244"/>
      <c r="F10" s="244"/>
      <c r="G10" s="13">
        <v>3</v>
      </c>
      <c r="H10" s="29">
        <f>H11+H12+H13+H14+H15+H16</f>
        <v>384504</v>
      </c>
      <c r="I10" s="29">
        <f>I11+I12+I13+I14+I15+I16</f>
        <v>1149669</v>
      </c>
    </row>
    <row r="11" spans="1:9" ht="12.75" customHeight="1">
      <c r="A11" s="240" t="s">
        <v>497</v>
      </c>
      <c r="B11" s="240"/>
      <c r="C11" s="240"/>
      <c r="D11" s="240"/>
      <c r="E11" s="240"/>
      <c r="F11" s="240"/>
      <c r="G11" s="12">
        <v>4</v>
      </c>
      <c r="H11" s="28">
        <v>0</v>
      </c>
      <c r="I11" s="28">
        <v>0</v>
      </c>
    </row>
    <row r="12" spans="1:9" ht="22.9" customHeight="1">
      <c r="A12" s="240" t="s">
        <v>496</v>
      </c>
      <c r="B12" s="240"/>
      <c r="C12" s="240"/>
      <c r="D12" s="240"/>
      <c r="E12" s="240"/>
      <c r="F12" s="240"/>
      <c r="G12" s="12">
        <v>5</v>
      </c>
      <c r="H12" s="28">
        <v>37764</v>
      </c>
      <c r="I12" s="28">
        <v>334388</v>
      </c>
    </row>
    <row r="13" spans="1:9" ht="12.75" customHeight="1">
      <c r="A13" s="240" t="s">
        <v>51</v>
      </c>
      <c r="B13" s="240"/>
      <c r="C13" s="240"/>
      <c r="D13" s="240"/>
      <c r="E13" s="240"/>
      <c r="F13" s="240"/>
      <c r="G13" s="12">
        <v>6</v>
      </c>
      <c r="H13" s="28">
        <v>0</v>
      </c>
      <c r="I13" s="28">
        <v>0</v>
      </c>
    </row>
    <row r="14" spans="1:9" ht="12.75" customHeight="1">
      <c r="A14" s="240" t="s">
        <v>52</v>
      </c>
      <c r="B14" s="240"/>
      <c r="C14" s="240"/>
      <c r="D14" s="240"/>
      <c r="E14" s="240"/>
      <c r="F14" s="240"/>
      <c r="G14" s="12">
        <v>7</v>
      </c>
      <c r="H14" s="28">
        <v>0</v>
      </c>
      <c r="I14" s="28">
        <v>0</v>
      </c>
    </row>
    <row r="15" spans="1:9" ht="12.75" customHeight="1">
      <c r="A15" s="240" t="s">
        <v>53</v>
      </c>
      <c r="B15" s="240"/>
      <c r="C15" s="240"/>
      <c r="D15" s="240"/>
      <c r="E15" s="240"/>
      <c r="F15" s="240"/>
      <c r="G15" s="12">
        <v>8</v>
      </c>
      <c r="H15" s="28">
        <v>346740</v>
      </c>
      <c r="I15" s="28">
        <v>815281</v>
      </c>
    </row>
    <row r="16" spans="1:9" ht="12.75" customHeight="1">
      <c r="A16" s="240" t="s">
        <v>54</v>
      </c>
      <c r="B16" s="240"/>
      <c r="C16" s="240"/>
      <c r="D16" s="240"/>
      <c r="E16" s="240"/>
      <c r="F16" s="240"/>
      <c r="G16" s="12">
        <v>9</v>
      </c>
      <c r="H16" s="28">
        <v>0</v>
      </c>
      <c r="I16" s="28">
        <v>0</v>
      </c>
    </row>
    <row r="17" spans="1:9" ht="12.75" customHeight="1">
      <c r="A17" s="244" t="s">
        <v>55</v>
      </c>
      <c r="B17" s="244"/>
      <c r="C17" s="244"/>
      <c r="D17" s="244"/>
      <c r="E17" s="244"/>
      <c r="F17" s="244"/>
      <c r="G17" s="13">
        <v>10</v>
      </c>
      <c r="H17" s="29">
        <f>H18+H19+H20+H21+H22+H23+H24+H25+H26</f>
        <v>29757052</v>
      </c>
      <c r="I17" s="29">
        <f>I18+I19+I20+I21+I22+I23+I24+I25+I26</f>
        <v>29154036</v>
      </c>
    </row>
    <row r="18" spans="1:9" ht="12.75" customHeight="1">
      <c r="A18" s="240" t="s">
        <v>56</v>
      </c>
      <c r="B18" s="240"/>
      <c r="C18" s="240"/>
      <c r="D18" s="240"/>
      <c r="E18" s="240"/>
      <c r="F18" s="240"/>
      <c r="G18" s="12">
        <v>11</v>
      </c>
      <c r="H18" s="28">
        <v>2071185</v>
      </c>
      <c r="I18" s="28">
        <v>2071185</v>
      </c>
    </row>
    <row r="19" spans="1:9" ht="12.75" customHeight="1">
      <c r="A19" s="240" t="s">
        <v>57</v>
      </c>
      <c r="B19" s="240"/>
      <c r="C19" s="240"/>
      <c r="D19" s="240"/>
      <c r="E19" s="240"/>
      <c r="F19" s="240"/>
      <c r="G19" s="12">
        <v>12</v>
      </c>
      <c r="H19" s="28">
        <v>20329321</v>
      </c>
      <c r="I19" s="28">
        <v>18407274</v>
      </c>
    </row>
    <row r="20" spans="1:9" ht="12.75" customHeight="1">
      <c r="A20" s="240" t="s">
        <v>58</v>
      </c>
      <c r="B20" s="240"/>
      <c r="C20" s="240"/>
      <c r="D20" s="240"/>
      <c r="E20" s="240"/>
      <c r="F20" s="240"/>
      <c r="G20" s="12">
        <v>13</v>
      </c>
      <c r="H20" s="28">
        <v>4937485</v>
      </c>
      <c r="I20" s="28">
        <v>4676666</v>
      </c>
    </row>
    <row r="21" spans="1:9" ht="12.75" customHeight="1">
      <c r="A21" s="240" t="s">
        <v>59</v>
      </c>
      <c r="B21" s="240"/>
      <c r="C21" s="240"/>
      <c r="D21" s="240"/>
      <c r="E21" s="240"/>
      <c r="F21" s="240"/>
      <c r="G21" s="12">
        <v>14</v>
      </c>
      <c r="H21" s="28">
        <v>2337396</v>
      </c>
      <c r="I21" s="28">
        <v>2589574</v>
      </c>
    </row>
    <row r="22" spans="1:9" ht="12.75" customHeight="1">
      <c r="A22" s="240" t="s">
        <v>60</v>
      </c>
      <c r="B22" s="240"/>
      <c r="C22" s="240"/>
      <c r="D22" s="240"/>
      <c r="E22" s="240"/>
      <c r="F22" s="240"/>
      <c r="G22" s="12">
        <v>15</v>
      </c>
      <c r="H22" s="28">
        <v>0</v>
      </c>
      <c r="I22" s="28">
        <v>0</v>
      </c>
    </row>
    <row r="23" spans="1:9" ht="12.75" customHeight="1">
      <c r="A23" s="240" t="s">
        <v>61</v>
      </c>
      <c r="B23" s="240"/>
      <c r="C23" s="240"/>
      <c r="D23" s="240"/>
      <c r="E23" s="240"/>
      <c r="F23" s="240"/>
      <c r="G23" s="12">
        <v>16</v>
      </c>
      <c r="H23" s="28">
        <v>0</v>
      </c>
      <c r="I23" s="28">
        <v>0</v>
      </c>
    </row>
    <row r="24" spans="1:9" ht="12.75" customHeight="1">
      <c r="A24" s="240" t="s">
        <v>62</v>
      </c>
      <c r="B24" s="240"/>
      <c r="C24" s="240"/>
      <c r="D24" s="240"/>
      <c r="E24" s="240"/>
      <c r="F24" s="240"/>
      <c r="G24" s="12">
        <v>17</v>
      </c>
      <c r="H24" s="28">
        <v>78710</v>
      </c>
      <c r="I24" s="28">
        <v>1398862</v>
      </c>
    </row>
    <row r="25" spans="1:9" ht="12.75" customHeight="1">
      <c r="A25" s="240" t="s">
        <v>63</v>
      </c>
      <c r="B25" s="240"/>
      <c r="C25" s="240"/>
      <c r="D25" s="240"/>
      <c r="E25" s="240"/>
      <c r="F25" s="240"/>
      <c r="G25" s="12">
        <v>18</v>
      </c>
      <c r="H25" s="28">
        <v>2955</v>
      </c>
      <c r="I25" s="28">
        <v>10475</v>
      </c>
    </row>
    <row r="26" spans="1:9" ht="12.75" customHeight="1">
      <c r="A26" s="240" t="s">
        <v>64</v>
      </c>
      <c r="B26" s="240"/>
      <c r="C26" s="240"/>
      <c r="D26" s="240"/>
      <c r="E26" s="240"/>
      <c r="F26" s="240"/>
      <c r="G26" s="12">
        <v>19</v>
      </c>
      <c r="H26" s="28">
        <v>0</v>
      </c>
      <c r="I26" s="28">
        <v>0</v>
      </c>
    </row>
    <row r="27" spans="1:9" ht="12.75" customHeight="1">
      <c r="A27" s="244" t="s">
        <v>65</v>
      </c>
      <c r="B27" s="244"/>
      <c r="C27" s="244"/>
      <c r="D27" s="244"/>
      <c r="E27" s="244"/>
      <c r="F27" s="244"/>
      <c r="G27" s="13">
        <v>20</v>
      </c>
      <c r="H27" s="29">
        <f>SUM(H28:H37)</f>
        <v>1542087</v>
      </c>
      <c r="I27" s="29">
        <f>SUM(I28:I37)</f>
        <v>852346</v>
      </c>
    </row>
    <row r="28" spans="1:9" ht="12.75" customHeight="1">
      <c r="A28" s="240" t="s">
        <v>66</v>
      </c>
      <c r="B28" s="240"/>
      <c r="C28" s="240"/>
      <c r="D28" s="240"/>
      <c r="E28" s="240"/>
      <c r="F28" s="240"/>
      <c r="G28" s="12">
        <v>21</v>
      </c>
      <c r="H28" s="28">
        <v>0</v>
      </c>
      <c r="I28" s="28">
        <v>0</v>
      </c>
    </row>
    <row r="29" spans="1:9" ht="12.75" customHeight="1">
      <c r="A29" s="240" t="s">
        <v>67</v>
      </c>
      <c r="B29" s="240"/>
      <c r="C29" s="240"/>
      <c r="D29" s="240"/>
      <c r="E29" s="240"/>
      <c r="F29" s="240"/>
      <c r="G29" s="12">
        <v>22</v>
      </c>
      <c r="H29" s="28">
        <v>0</v>
      </c>
      <c r="I29" s="28">
        <v>0</v>
      </c>
    </row>
    <row r="30" spans="1:9" ht="12.75" customHeight="1">
      <c r="A30" s="240" t="s">
        <v>68</v>
      </c>
      <c r="B30" s="240"/>
      <c r="C30" s="240"/>
      <c r="D30" s="240"/>
      <c r="E30" s="240"/>
      <c r="F30" s="240"/>
      <c r="G30" s="12">
        <v>23</v>
      </c>
      <c r="H30" s="28">
        <v>0</v>
      </c>
      <c r="I30" s="28">
        <v>0</v>
      </c>
    </row>
    <row r="31" spans="1:9" ht="24" customHeight="1">
      <c r="A31" s="240" t="s">
        <v>69</v>
      </c>
      <c r="B31" s="240"/>
      <c r="C31" s="240"/>
      <c r="D31" s="240"/>
      <c r="E31" s="240"/>
      <c r="F31" s="240"/>
      <c r="G31" s="12">
        <v>24</v>
      </c>
      <c r="H31" s="28">
        <v>0</v>
      </c>
      <c r="I31" s="28">
        <v>0</v>
      </c>
    </row>
    <row r="32" spans="1:9" ht="23.65" customHeight="1">
      <c r="A32" s="240" t="s">
        <v>70</v>
      </c>
      <c r="B32" s="240"/>
      <c r="C32" s="240"/>
      <c r="D32" s="240"/>
      <c r="E32" s="240"/>
      <c r="F32" s="240"/>
      <c r="G32" s="12">
        <v>25</v>
      </c>
      <c r="H32" s="28">
        <v>0</v>
      </c>
      <c r="I32" s="28">
        <v>0</v>
      </c>
    </row>
    <row r="33" spans="1:9" ht="21.6" customHeight="1">
      <c r="A33" s="240" t="s">
        <v>71</v>
      </c>
      <c r="B33" s="240"/>
      <c r="C33" s="240"/>
      <c r="D33" s="240"/>
      <c r="E33" s="240"/>
      <c r="F33" s="240"/>
      <c r="G33" s="12">
        <v>26</v>
      </c>
      <c r="H33" s="28">
        <v>0</v>
      </c>
      <c r="I33" s="28">
        <v>0</v>
      </c>
    </row>
    <row r="34" spans="1:9" ht="12.75" customHeight="1">
      <c r="A34" s="240" t="s">
        <v>72</v>
      </c>
      <c r="B34" s="240"/>
      <c r="C34" s="240"/>
      <c r="D34" s="240"/>
      <c r="E34" s="240"/>
      <c r="F34" s="240"/>
      <c r="G34" s="12">
        <v>27</v>
      </c>
      <c r="H34" s="28">
        <v>0</v>
      </c>
      <c r="I34" s="28">
        <v>0</v>
      </c>
    </row>
    <row r="35" spans="1:9" ht="12.75" customHeight="1">
      <c r="A35" s="240" t="s">
        <v>73</v>
      </c>
      <c r="B35" s="240"/>
      <c r="C35" s="240"/>
      <c r="D35" s="240"/>
      <c r="E35" s="240"/>
      <c r="F35" s="240"/>
      <c r="G35" s="12">
        <v>28</v>
      </c>
      <c r="H35" s="28">
        <v>1542087</v>
      </c>
      <c r="I35" s="28">
        <v>852346</v>
      </c>
    </row>
    <row r="36" spans="1:9" ht="12.75" customHeight="1">
      <c r="A36" s="240" t="s">
        <v>74</v>
      </c>
      <c r="B36" s="240"/>
      <c r="C36" s="240"/>
      <c r="D36" s="240"/>
      <c r="E36" s="240"/>
      <c r="F36" s="240"/>
      <c r="G36" s="12">
        <v>29</v>
      </c>
      <c r="H36" s="28">
        <v>0</v>
      </c>
      <c r="I36" s="28">
        <v>0</v>
      </c>
    </row>
    <row r="37" spans="1:9" ht="12.75" customHeight="1">
      <c r="A37" s="240" t="s">
        <v>75</v>
      </c>
      <c r="B37" s="240"/>
      <c r="C37" s="240"/>
      <c r="D37" s="240"/>
      <c r="E37" s="240"/>
      <c r="F37" s="240"/>
      <c r="G37" s="12">
        <v>30</v>
      </c>
      <c r="H37" s="28">
        <v>0</v>
      </c>
      <c r="I37" s="28">
        <v>0</v>
      </c>
    </row>
    <row r="38" spans="1:9" ht="12.75" customHeight="1">
      <c r="A38" s="244" t="s">
        <v>76</v>
      </c>
      <c r="B38" s="244"/>
      <c r="C38" s="244"/>
      <c r="D38" s="244"/>
      <c r="E38" s="244"/>
      <c r="F38" s="244"/>
      <c r="G38" s="13">
        <v>31</v>
      </c>
      <c r="H38" s="29">
        <f>H39+H40+H41+H42</f>
        <v>1044939</v>
      </c>
      <c r="I38" s="29">
        <f>I39+I40+I41+I42</f>
        <v>415159</v>
      </c>
    </row>
    <row r="39" spans="1:9" ht="12.75" customHeight="1">
      <c r="A39" s="240" t="s">
        <v>77</v>
      </c>
      <c r="B39" s="240"/>
      <c r="C39" s="240"/>
      <c r="D39" s="240"/>
      <c r="E39" s="240"/>
      <c r="F39" s="240"/>
      <c r="G39" s="12">
        <v>32</v>
      </c>
      <c r="H39" s="28">
        <v>0</v>
      </c>
      <c r="I39" s="28">
        <v>0</v>
      </c>
    </row>
    <row r="40" spans="1:9" ht="27" customHeight="1">
      <c r="A40" s="240" t="s">
        <v>78</v>
      </c>
      <c r="B40" s="240"/>
      <c r="C40" s="240"/>
      <c r="D40" s="240"/>
      <c r="E40" s="240"/>
      <c r="F40" s="240"/>
      <c r="G40" s="12">
        <v>33</v>
      </c>
      <c r="H40" s="28">
        <v>0</v>
      </c>
      <c r="I40" s="28">
        <v>0</v>
      </c>
    </row>
    <row r="41" spans="1:9" ht="12.75" customHeight="1">
      <c r="A41" s="240" t="s">
        <v>79</v>
      </c>
      <c r="B41" s="240"/>
      <c r="C41" s="240"/>
      <c r="D41" s="240"/>
      <c r="E41" s="240"/>
      <c r="F41" s="240"/>
      <c r="G41" s="12">
        <v>34</v>
      </c>
      <c r="H41" s="28">
        <v>936670</v>
      </c>
      <c r="I41" s="28">
        <v>311925</v>
      </c>
    </row>
    <row r="42" spans="1:9" ht="12.75" customHeight="1">
      <c r="A42" s="240" t="s">
        <v>80</v>
      </c>
      <c r="B42" s="240"/>
      <c r="C42" s="240"/>
      <c r="D42" s="240"/>
      <c r="E42" s="240"/>
      <c r="F42" s="240"/>
      <c r="G42" s="12">
        <v>35</v>
      </c>
      <c r="H42" s="28">
        <v>108269</v>
      </c>
      <c r="I42" s="28">
        <v>103234</v>
      </c>
    </row>
    <row r="43" spans="1:9" ht="12.75" customHeight="1">
      <c r="A43" s="240" t="s">
        <v>81</v>
      </c>
      <c r="B43" s="240"/>
      <c r="C43" s="240"/>
      <c r="D43" s="240"/>
      <c r="E43" s="240"/>
      <c r="F43" s="240"/>
      <c r="G43" s="12">
        <v>36</v>
      </c>
      <c r="H43" s="28">
        <v>2506077</v>
      </c>
      <c r="I43" s="28">
        <v>2657505</v>
      </c>
    </row>
    <row r="44" spans="1:9" ht="12.75" customHeight="1">
      <c r="A44" s="242" t="s">
        <v>82</v>
      </c>
      <c r="B44" s="242"/>
      <c r="C44" s="242"/>
      <c r="D44" s="242"/>
      <c r="E44" s="242"/>
      <c r="F44" s="242"/>
      <c r="G44" s="13">
        <v>37</v>
      </c>
      <c r="H44" s="29">
        <f>H45+H53+H60+H70</f>
        <v>155108421</v>
      </c>
      <c r="I44" s="29">
        <f>I45+I53+I60+I70</f>
        <v>142906788</v>
      </c>
    </row>
    <row r="45" spans="1:9" ht="12.75" customHeight="1">
      <c r="A45" s="244" t="s">
        <v>83</v>
      </c>
      <c r="B45" s="244"/>
      <c r="C45" s="244"/>
      <c r="D45" s="244"/>
      <c r="E45" s="244"/>
      <c r="F45" s="244"/>
      <c r="G45" s="13">
        <v>38</v>
      </c>
      <c r="H45" s="29">
        <f>SUM(H46:H52)</f>
        <v>9931484</v>
      </c>
      <c r="I45" s="29">
        <f>SUM(I46:I52)</f>
        <v>9566943</v>
      </c>
    </row>
    <row r="46" spans="1:9" ht="12.75" customHeight="1">
      <c r="A46" s="240" t="s">
        <v>84</v>
      </c>
      <c r="B46" s="240"/>
      <c r="C46" s="240"/>
      <c r="D46" s="240"/>
      <c r="E46" s="240"/>
      <c r="F46" s="240"/>
      <c r="G46" s="12">
        <v>39</v>
      </c>
      <c r="H46" s="28">
        <v>762520</v>
      </c>
      <c r="I46" s="28">
        <v>4620206</v>
      </c>
    </row>
    <row r="47" spans="1:9" ht="12.75" customHeight="1">
      <c r="A47" s="240" t="s">
        <v>85</v>
      </c>
      <c r="B47" s="240"/>
      <c r="C47" s="240"/>
      <c r="D47" s="240"/>
      <c r="E47" s="240"/>
      <c r="F47" s="240"/>
      <c r="G47" s="12">
        <v>40</v>
      </c>
      <c r="H47" s="28">
        <v>9168725</v>
      </c>
      <c r="I47" s="28">
        <v>4946498</v>
      </c>
    </row>
    <row r="48" spans="1:9" ht="12.75" customHeight="1">
      <c r="A48" s="240" t="s">
        <v>86</v>
      </c>
      <c r="B48" s="240"/>
      <c r="C48" s="240"/>
      <c r="D48" s="240"/>
      <c r="E48" s="240"/>
      <c r="F48" s="240"/>
      <c r="G48" s="12">
        <v>41</v>
      </c>
      <c r="H48" s="28">
        <v>0</v>
      </c>
      <c r="I48" s="28">
        <v>0</v>
      </c>
    </row>
    <row r="49" spans="1:9" ht="12.75" customHeight="1">
      <c r="A49" s="240" t="s">
        <v>87</v>
      </c>
      <c r="B49" s="240"/>
      <c r="C49" s="240"/>
      <c r="D49" s="240"/>
      <c r="E49" s="240"/>
      <c r="F49" s="240"/>
      <c r="G49" s="12">
        <v>42</v>
      </c>
      <c r="H49" s="28">
        <v>0</v>
      </c>
      <c r="I49" s="28">
        <v>0</v>
      </c>
    </row>
    <row r="50" spans="1:9" ht="12.75" customHeight="1">
      <c r="A50" s="240" t="s">
        <v>88</v>
      </c>
      <c r="B50" s="240"/>
      <c r="C50" s="240"/>
      <c r="D50" s="240"/>
      <c r="E50" s="240"/>
      <c r="F50" s="240"/>
      <c r="G50" s="12">
        <v>43</v>
      </c>
      <c r="H50" s="28">
        <v>239</v>
      </c>
      <c r="I50" s="28">
        <v>239</v>
      </c>
    </row>
    <row r="51" spans="1:9" ht="12.75" customHeight="1">
      <c r="A51" s="240" t="s">
        <v>89</v>
      </c>
      <c r="B51" s="240"/>
      <c r="C51" s="240"/>
      <c r="D51" s="240"/>
      <c r="E51" s="240"/>
      <c r="F51" s="240"/>
      <c r="G51" s="12">
        <v>44</v>
      </c>
      <c r="H51" s="28">
        <v>0</v>
      </c>
      <c r="I51" s="28">
        <v>0</v>
      </c>
    </row>
    <row r="52" spans="1:9" ht="12.75" customHeight="1">
      <c r="A52" s="240" t="s">
        <v>90</v>
      </c>
      <c r="B52" s="240"/>
      <c r="C52" s="240"/>
      <c r="D52" s="240"/>
      <c r="E52" s="240"/>
      <c r="F52" s="240"/>
      <c r="G52" s="12">
        <v>45</v>
      </c>
      <c r="H52" s="28">
        <v>0</v>
      </c>
      <c r="I52" s="28">
        <v>0</v>
      </c>
    </row>
    <row r="53" spans="1:9" ht="12.75" customHeight="1">
      <c r="A53" s="244" t="s">
        <v>91</v>
      </c>
      <c r="B53" s="244"/>
      <c r="C53" s="244"/>
      <c r="D53" s="244"/>
      <c r="E53" s="244"/>
      <c r="F53" s="244"/>
      <c r="G53" s="13">
        <v>46</v>
      </c>
      <c r="H53" s="29">
        <f>SUM(H54:H59)</f>
        <v>68286984</v>
      </c>
      <c r="I53" s="29">
        <f>SUM(I54:I59)</f>
        <v>69523734</v>
      </c>
    </row>
    <row r="54" spans="1:9" ht="12.75" customHeight="1">
      <c r="A54" s="240" t="s">
        <v>92</v>
      </c>
      <c r="B54" s="240"/>
      <c r="C54" s="240"/>
      <c r="D54" s="240"/>
      <c r="E54" s="240"/>
      <c r="F54" s="240"/>
      <c r="G54" s="12">
        <v>47</v>
      </c>
      <c r="H54" s="28">
        <v>0</v>
      </c>
      <c r="I54" s="28">
        <v>0</v>
      </c>
    </row>
    <row r="55" spans="1:9" ht="23.65" customHeight="1">
      <c r="A55" s="240" t="s">
        <v>93</v>
      </c>
      <c r="B55" s="240"/>
      <c r="C55" s="240"/>
      <c r="D55" s="240"/>
      <c r="E55" s="240"/>
      <c r="F55" s="240"/>
      <c r="G55" s="12">
        <v>48</v>
      </c>
      <c r="H55" s="28">
        <v>37402454</v>
      </c>
      <c r="I55" s="28">
        <v>39457767</v>
      </c>
    </row>
    <row r="56" spans="1:9" ht="12.75" customHeight="1">
      <c r="A56" s="240" t="s">
        <v>94</v>
      </c>
      <c r="B56" s="240"/>
      <c r="C56" s="240"/>
      <c r="D56" s="240"/>
      <c r="E56" s="240"/>
      <c r="F56" s="240"/>
      <c r="G56" s="12">
        <v>49</v>
      </c>
      <c r="H56" s="28">
        <v>28602863</v>
      </c>
      <c r="I56" s="28">
        <v>24959828</v>
      </c>
    </row>
    <row r="57" spans="1:9" ht="12.75" customHeight="1">
      <c r="A57" s="240" t="s">
        <v>95</v>
      </c>
      <c r="B57" s="240"/>
      <c r="C57" s="240"/>
      <c r="D57" s="240"/>
      <c r="E57" s="240"/>
      <c r="F57" s="240"/>
      <c r="G57" s="12">
        <v>50</v>
      </c>
      <c r="H57" s="28">
        <v>0</v>
      </c>
      <c r="I57" s="28">
        <v>0</v>
      </c>
    </row>
    <row r="58" spans="1:9" ht="12.75" customHeight="1">
      <c r="A58" s="240" t="s">
        <v>96</v>
      </c>
      <c r="B58" s="240"/>
      <c r="C58" s="240"/>
      <c r="D58" s="240"/>
      <c r="E58" s="240"/>
      <c r="F58" s="240"/>
      <c r="G58" s="12">
        <v>51</v>
      </c>
      <c r="H58" s="28">
        <v>788930</v>
      </c>
      <c r="I58" s="28">
        <v>1358692</v>
      </c>
    </row>
    <row r="59" spans="1:9" ht="12.75" customHeight="1">
      <c r="A59" s="240" t="s">
        <v>97</v>
      </c>
      <c r="B59" s="240"/>
      <c r="C59" s="240"/>
      <c r="D59" s="240"/>
      <c r="E59" s="240"/>
      <c r="F59" s="240"/>
      <c r="G59" s="12">
        <v>52</v>
      </c>
      <c r="H59" s="28">
        <v>1492737</v>
      </c>
      <c r="I59" s="28">
        <v>3747447</v>
      </c>
    </row>
    <row r="60" spans="1:9" ht="12.75" customHeight="1">
      <c r="A60" s="244" t="s">
        <v>98</v>
      </c>
      <c r="B60" s="244"/>
      <c r="C60" s="244"/>
      <c r="D60" s="244"/>
      <c r="E60" s="244"/>
      <c r="F60" s="244"/>
      <c r="G60" s="13">
        <v>53</v>
      </c>
      <c r="H60" s="29">
        <f>SUM(H61:H69)</f>
        <v>4234974</v>
      </c>
      <c r="I60" s="29">
        <f>SUM(I61:I69)</f>
        <v>5083224</v>
      </c>
    </row>
    <row r="61" spans="1:9" ht="12.75" customHeight="1">
      <c r="A61" s="240" t="s">
        <v>99</v>
      </c>
      <c r="B61" s="240"/>
      <c r="C61" s="240"/>
      <c r="D61" s="240"/>
      <c r="E61" s="240"/>
      <c r="F61" s="240"/>
      <c r="G61" s="12">
        <v>54</v>
      </c>
      <c r="H61" s="28">
        <v>0</v>
      </c>
      <c r="I61" s="28">
        <v>0</v>
      </c>
    </row>
    <row r="62" spans="1:9" ht="27.6" customHeight="1">
      <c r="A62" s="240" t="s">
        <v>100</v>
      </c>
      <c r="B62" s="240"/>
      <c r="C62" s="240"/>
      <c r="D62" s="240"/>
      <c r="E62" s="240"/>
      <c r="F62" s="240"/>
      <c r="G62" s="12">
        <v>55</v>
      </c>
      <c r="H62" s="28">
        <v>0</v>
      </c>
      <c r="I62" s="28">
        <v>0</v>
      </c>
    </row>
    <row r="63" spans="1:9" ht="12.75" customHeight="1">
      <c r="A63" s="240" t="s">
        <v>101</v>
      </c>
      <c r="B63" s="240"/>
      <c r="C63" s="240"/>
      <c r="D63" s="240"/>
      <c r="E63" s="240"/>
      <c r="F63" s="240"/>
      <c r="G63" s="12">
        <v>56</v>
      </c>
      <c r="H63" s="28">
        <v>0</v>
      </c>
      <c r="I63" s="28">
        <v>0</v>
      </c>
    </row>
    <row r="64" spans="1:9" ht="25.9" customHeight="1">
      <c r="A64" s="240" t="s">
        <v>102</v>
      </c>
      <c r="B64" s="240"/>
      <c r="C64" s="240"/>
      <c r="D64" s="240"/>
      <c r="E64" s="240"/>
      <c r="F64" s="240"/>
      <c r="G64" s="12">
        <v>57</v>
      </c>
      <c r="H64" s="28">
        <v>0</v>
      </c>
      <c r="I64" s="28">
        <v>0</v>
      </c>
    </row>
    <row r="65" spans="1:9" ht="21.6" customHeight="1">
      <c r="A65" s="240" t="s">
        <v>103</v>
      </c>
      <c r="B65" s="240"/>
      <c r="C65" s="240"/>
      <c r="D65" s="240"/>
      <c r="E65" s="240"/>
      <c r="F65" s="240"/>
      <c r="G65" s="12">
        <v>58</v>
      </c>
      <c r="H65" s="28">
        <v>0</v>
      </c>
      <c r="I65" s="28">
        <v>0</v>
      </c>
    </row>
    <row r="66" spans="1:9" ht="21.6" customHeight="1">
      <c r="A66" s="240" t="s">
        <v>104</v>
      </c>
      <c r="B66" s="240"/>
      <c r="C66" s="240"/>
      <c r="D66" s="240"/>
      <c r="E66" s="240"/>
      <c r="F66" s="240"/>
      <c r="G66" s="12">
        <v>59</v>
      </c>
      <c r="H66" s="28">
        <v>0</v>
      </c>
      <c r="I66" s="28">
        <v>0</v>
      </c>
    </row>
    <row r="67" spans="1:9" ht="12.75" customHeight="1">
      <c r="A67" s="240" t="s">
        <v>105</v>
      </c>
      <c r="B67" s="240"/>
      <c r="C67" s="240"/>
      <c r="D67" s="240"/>
      <c r="E67" s="240"/>
      <c r="F67" s="240"/>
      <c r="G67" s="12">
        <v>60</v>
      </c>
      <c r="H67" s="28">
        <v>4234974</v>
      </c>
      <c r="I67" s="28">
        <v>4393065</v>
      </c>
    </row>
    <row r="68" spans="1:9" ht="12.75" customHeight="1">
      <c r="A68" s="240" t="s">
        <v>106</v>
      </c>
      <c r="B68" s="240"/>
      <c r="C68" s="240"/>
      <c r="D68" s="240"/>
      <c r="E68" s="240"/>
      <c r="F68" s="240"/>
      <c r="G68" s="12">
        <v>61</v>
      </c>
      <c r="H68" s="28">
        <v>0</v>
      </c>
      <c r="I68" s="28">
        <v>690159</v>
      </c>
    </row>
    <row r="69" spans="1:9" ht="12.75" customHeight="1">
      <c r="A69" s="240" t="s">
        <v>107</v>
      </c>
      <c r="B69" s="240"/>
      <c r="C69" s="240"/>
      <c r="D69" s="240"/>
      <c r="E69" s="240"/>
      <c r="F69" s="240"/>
      <c r="G69" s="12">
        <v>62</v>
      </c>
      <c r="H69" s="28">
        <v>0</v>
      </c>
      <c r="I69" s="28">
        <v>0</v>
      </c>
    </row>
    <row r="70" spans="1:9" ht="12.75" customHeight="1">
      <c r="A70" s="240" t="s">
        <v>108</v>
      </c>
      <c r="B70" s="240"/>
      <c r="C70" s="240"/>
      <c r="D70" s="240"/>
      <c r="E70" s="240"/>
      <c r="F70" s="240"/>
      <c r="G70" s="12">
        <v>63</v>
      </c>
      <c r="H70" s="28">
        <v>72654979</v>
      </c>
      <c r="I70" s="28">
        <v>58732887</v>
      </c>
    </row>
    <row r="71" spans="1:9" ht="12.75" customHeight="1">
      <c r="A71" s="241" t="s">
        <v>109</v>
      </c>
      <c r="B71" s="241"/>
      <c r="C71" s="241"/>
      <c r="D71" s="241"/>
      <c r="E71" s="241"/>
      <c r="F71" s="241"/>
      <c r="G71" s="12">
        <v>64</v>
      </c>
      <c r="H71" s="28">
        <v>2253709</v>
      </c>
      <c r="I71" s="28">
        <v>2548905</v>
      </c>
    </row>
    <row r="72" spans="1:9" ht="12.75" customHeight="1">
      <c r="A72" s="242" t="s">
        <v>110</v>
      </c>
      <c r="B72" s="242"/>
      <c r="C72" s="242"/>
      <c r="D72" s="242"/>
      <c r="E72" s="242"/>
      <c r="F72" s="242"/>
      <c r="G72" s="13">
        <v>65</v>
      </c>
      <c r="H72" s="29">
        <f>H8+H9+H44+H71</f>
        <v>192596789</v>
      </c>
      <c r="I72" s="29">
        <f>I8+I9+I44+I71</f>
        <v>179684408</v>
      </c>
    </row>
    <row r="73" spans="1:9" ht="12.75" customHeight="1">
      <c r="A73" s="241" t="s">
        <v>111</v>
      </c>
      <c r="B73" s="241"/>
      <c r="C73" s="241"/>
      <c r="D73" s="241"/>
      <c r="E73" s="241"/>
      <c r="F73" s="241"/>
      <c r="G73" s="12">
        <v>66</v>
      </c>
      <c r="H73" s="28">
        <v>0</v>
      </c>
      <c r="I73" s="28">
        <v>0</v>
      </c>
    </row>
    <row r="74" spans="1:9">
      <c r="A74" s="245" t="s">
        <v>112</v>
      </c>
      <c r="B74" s="246"/>
      <c r="C74" s="246"/>
      <c r="D74" s="246"/>
      <c r="E74" s="246"/>
      <c r="F74" s="246"/>
      <c r="G74" s="246"/>
      <c r="H74" s="246"/>
      <c r="I74" s="246"/>
    </row>
    <row r="75" spans="1:9" ht="24.75" customHeight="1">
      <c r="A75" s="242" t="s">
        <v>498</v>
      </c>
      <c r="B75" s="242"/>
      <c r="C75" s="242"/>
      <c r="D75" s="242"/>
      <c r="E75" s="242"/>
      <c r="F75" s="242"/>
      <c r="G75" s="13">
        <v>67</v>
      </c>
      <c r="H75" s="29">
        <f>H76+H77+H78+H84+H85+H91+H94+H97</f>
        <v>72464817</v>
      </c>
      <c r="I75" s="29">
        <f>I76+I77+I78+I84+I85+I91+I94+I97</f>
        <v>68012242</v>
      </c>
    </row>
    <row r="76" spans="1:9" ht="12.75" customHeight="1">
      <c r="A76" s="240" t="s">
        <v>113</v>
      </c>
      <c r="B76" s="240"/>
      <c r="C76" s="240"/>
      <c r="D76" s="240"/>
      <c r="E76" s="240"/>
      <c r="F76" s="240"/>
      <c r="G76" s="12">
        <v>68</v>
      </c>
      <c r="H76" s="28">
        <v>17674030</v>
      </c>
      <c r="I76" s="28">
        <v>17674030</v>
      </c>
    </row>
    <row r="77" spans="1:9" ht="12.75" customHeight="1">
      <c r="A77" s="240" t="s">
        <v>114</v>
      </c>
      <c r="B77" s="240"/>
      <c r="C77" s="240"/>
      <c r="D77" s="240"/>
      <c r="E77" s="240"/>
      <c r="F77" s="240"/>
      <c r="G77" s="12">
        <v>69</v>
      </c>
      <c r="H77" s="28">
        <v>0</v>
      </c>
      <c r="I77" s="28">
        <v>0</v>
      </c>
    </row>
    <row r="78" spans="1:9" ht="12.75" customHeight="1">
      <c r="A78" s="244" t="s">
        <v>115</v>
      </c>
      <c r="B78" s="244"/>
      <c r="C78" s="244"/>
      <c r="D78" s="244"/>
      <c r="E78" s="244"/>
      <c r="F78" s="244"/>
      <c r="G78" s="13">
        <v>70</v>
      </c>
      <c r="H78" s="29">
        <f>SUM(H79:H83)</f>
        <v>4131225</v>
      </c>
      <c r="I78" s="29">
        <f>SUM(I79:I83)</f>
        <v>8292952</v>
      </c>
    </row>
    <row r="79" spans="1:9" ht="12.75" customHeight="1">
      <c r="A79" s="240" t="s">
        <v>116</v>
      </c>
      <c r="B79" s="240"/>
      <c r="C79" s="240"/>
      <c r="D79" s="240"/>
      <c r="E79" s="240"/>
      <c r="F79" s="240"/>
      <c r="G79" s="12">
        <v>71</v>
      </c>
      <c r="H79" s="28">
        <v>1230445</v>
      </c>
      <c r="I79" s="28">
        <v>2019936</v>
      </c>
    </row>
    <row r="80" spans="1:9" ht="12.75" customHeight="1">
      <c r="A80" s="240" t="s">
        <v>117</v>
      </c>
      <c r="B80" s="240"/>
      <c r="C80" s="240"/>
      <c r="D80" s="240"/>
      <c r="E80" s="240"/>
      <c r="F80" s="240"/>
      <c r="G80" s="12">
        <v>72</v>
      </c>
      <c r="H80" s="28">
        <v>4156663</v>
      </c>
      <c r="I80" s="28">
        <v>7413414</v>
      </c>
    </row>
    <row r="81" spans="1:9" ht="12.75" customHeight="1">
      <c r="A81" s="240" t="s">
        <v>118</v>
      </c>
      <c r="B81" s="240"/>
      <c r="C81" s="240"/>
      <c r="D81" s="240"/>
      <c r="E81" s="240"/>
      <c r="F81" s="240"/>
      <c r="G81" s="12">
        <v>73</v>
      </c>
      <c r="H81" s="28">
        <v>-1255883</v>
      </c>
      <c r="I81" s="28">
        <v>-1140398</v>
      </c>
    </row>
    <row r="82" spans="1:9" ht="12.75" customHeight="1">
      <c r="A82" s="240" t="s">
        <v>119</v>
      </c>
      <c r="B82" s="240"/>
      <c r="C82" s="240"/>
      <c r="D82" s="240"/>
      <c r="E82" s="240"/>
      <c r="F82" s="240"/>
      <c r="G82" s="12">
        <v>74</v>
      </c>
      <c r="H82" s="28">
        <v>0</v>
      </c>
      <c r="I82" s="28">
        <v>0</v>
      </c>
    </row>
    <row r="83" spans="1:9" ht="12.75" customHeight="1">
      <c r="A83" s="240" t="s">
        <v>120</v>
      </c>
      <c r="B83" s="240"/>
      <c r="C83" s="240"/>
      <c r="D83" s="240"/>
      <c r="E83" s="240"/>
      <c r="F83" s="240"/>
      <c r="G83" s="12">
        <v>75</v>
      </c>
      <c r="H83" s="28">
        <v>0</v>
      </c>
      <c r="I83" s="28">
        <v>0</v>
      </c>
    </row>
    <row r="84" spans="1:9" ht="12.75" customHeight="1">
      <c r="A84" s="243" t="s">
        <v>121</v>
      </c>
      <c r="B84" s="243"/>
      <c r="C84" s="243"/>
      <c r="D84" s="243"/>
      <c r="E84" s="243"/>
      <c r="F84" s="243"/>
      <c r="G84" s="103">
        <v>76</v>
      </c>
      <c r="H84" s="104">
        <v>0</v>
      </c>
      <c r="I84" s="28">
        <v>0</v>
      </c>
    </row>
    <row r="85" spans="1:9" ht="12.75" customHeight="1">
      <c r="A85" s="244" t="s">
        <v>391</v>
      </c>
      <c r="B85" s="244"/>
      <c r="C85" s="244"/>
      <c r="D85" s="244"/>
      <c r="E85" s="244"/>
      <c r="F85" s="244"/>
      <c r="G85" s="13">
        <v>77</v>
      </c>
      <c r="H85" s="29">
        <f>H86+H87+H88+H89+H90</f>
        <v>0</v>
      </c>
      <c r="I85" s="29">
        <f>I86+I87+I88+I89+I90</f>
        <v>0</v>
      </c>
    </row>
    <row r="86" spans="1:9" ht="25.5" customHeight="1">
      <c r="A86" s="240" t="s">
        <v>392</v>
      </c>
      <c r="B86" s="240"/>
      <c r="C86" s="240"/>
      <c r="D86" s="240"/>
      <c r="E86" s="240"/>
      <c r="F86" s="240"/>
      <c r="G86" s="12">
        <v>78</v>
      </c>
      <c r="H86" s="28">
        <v>0</v>
      </c>
      <c r="I86" s="28">
        <v>0</v>
      </c>
    </row>
    <row r="87" spans="1:9" ht="12.75" customHeight="1">
      <c r="A87" s="240" t="s">
        <v>122</v>
      </c>
      <c r="B87" s="240"/>
      <c r="C87" s="240"/>
      <c r="D87" s="240"/>
      <c r="E87" s="240"/>
      <c r="F87" s="240"/>
      <c r="G87" s="12">
        <v>79</v>
      </c>
      <c r="H87" s="28">
        <v>0</v>
      </c>
      <c r="I87" s="28">
        <v>0</v>
      </c>
    </row>
    <row r="88" spans="1:9" ht="12.75" customHeight="1">
      <c r="A88" s="240" t="s">
        <v>123</v>
      </c>
      <c r="B88" s="240"/>
      <c r="C88" s="240"/>
      <c r="D88" s="240"/>
      <c r="E88" s="240"/>
      <c r="F88" s="240"/>
      <c r="G88" s="12">
        <v>80</v>
      </c>
      <c r="H88" s="28">
        <v>0</v>
      </c>
      <c r="I88" s="28">
        <v>0</v>
      </c>
    </row>
    <row r="89" spans="1:9" ht="12.75" customHeight="1">
      <c r="A89" s="240" t="s">
        <v>393</v>
      </c>
      <c r="B89" s="240"/>
      <c r="C89" s="240"/>
      <c r="D89" s="240"/>
      <c r="E89" s="240"/>
      <c r="F89" s="240"/>
      <c r="G89" s="12">
        <v>81</v>
      </c>
      <c r="H89" s="28">
        <v>0</v>
      </c>
      <c r="I89" s="28">
        <v>0</v>
      </c>
    </row>
    <row r="90" spans="1:9" ht="25.5" customHeight="1">
      <c r="A90" s="240" t="s">
        <v>394</v>
      </c>
      <c r="B90" s="240"/>
      <c r="C90" s="240"/>
      <c r="D90" s="240"/>
      <c r="E90" s="240"/>
      <c r="F90" s="240"/>
      <c r="G90" s="12">
        <v>82</v>
      </c>
      <c r="H90" s="28">
        <v>0</v>
      </c>
      <c r="I90" s="28">
        <v>0</v>
      </c>
    </row>
    <row r="91" spans="1:9" ht="24" customHeight="1">
      <c r="A91" s="244" t="s">
        <v>395</v>
      </c>
      <c r="B91" s="244"/>
      <c r="C91" s="244"/>
      <c r="D91" s="244"/>
      <c r="E91" s="244"/>
      <c r="F91" s="244"/>
      <c r="G91" s="13">
        <v>83</v>
      </c>
      <c r="H91" s="29">
        <f>H92-H93</f>
        <v>28465251</v>
      </c>
      <c r="I91" s="29">
        <f>I92-I93</f>
        <v>26447800</v>
      </c>
    </row>
    <row r="92" spans="1:9" ht="12.75" customHeight="1">
      <c r="A92" s="240" t="s">
        <v>124</v>
      </c>
      <c r="B92" s="240"/>
      <c r="C92" s="240"/>
      <c r="D92" s="240"/>
      <c r="E92" s="240"/>
      <c r="F92" s="240"/>
      <c r="G92" s="12">
        <v>84</v>
      </c>
      <c r="H92" s="28">
        <v>28465251</v>
      </c>
      <c r="I92" s="28">
        <v>26447800</v>
      </c>
    </row>
    <row r="93" spans="1:9" ht="12.75" customHeight="1">
      <c r="A93" s="240" t="s">
        <v>125</v>
      </c>
      <c r="B93" s="240"/>
      <c r="C93" s="240"/>
      <c r="D93" s="240"/>
      <c r="E93" s="240"/>
      <c r="F93" s="240"/>
      <c r="G93" s="12">
        <v>85</v>
      </c>
      <c r="H93" s="28">
        <v>0</v>
      </c>
      <c r="I93" s="28">
        <v>0</v>
      </c>
    </row>
    <row r="94" spans="1:9" ht="12.75" customHeight="1">
      <c r="A94" s="244" t="s">
        <v>396</v>
      </c>
      <c r="B94" s="244"/>
      <c r="C94" s="244"/>
      <c r="D94" s="244"/>
      <c r="E94" s="244"/>
      <c r="F94" s="244"/>
      <c r="G94" s="13">
        <v>86</v>
      </c>
      <c r="H94" s="29">
        <f>H95-H96</f>
        <v>22194311</v>
      </c>
      <c r="I94" s="29">
        <f>I95-I96</f>
        <v>15597460</v>
      </c>
    </row>
    <row r="95" spans="1:9" ht="12.75" customHeight="1">
      <c r="A95" s="240" t="s">
        <v>126</v>
      </c>
      <c r="B95" s="240"/>
      <c r="C95" s="240"/>
      <c r="D95" s="240"/>
      <c r="E95" s="240"/>
      <c r="F95" s="240"/>
      <c r="G95" s="12">
        <v>87</v>
      </c>
      <c r="H95" s="28">
        <v>22194311</v>
      </c>
      <c r="I95" s="28">
        <v>15597460</v>
      </c>
    </row>
    <row r="96" spans="1:9" ht="12.75" customHeight="1">
      <c r="A96" s="240" t="s">
        <v>127</v>
      </c>
      <c r="B96" s="240"/>
      <c r="C96" s="240"/>
      <c r="D96" s="240"/>
      <c r="E96" s="240"/>
      <c r="F96" s="240"/>
      <c r="G96" s="12">
        <v>88</v>
      </c>
      <c r="H96" s="28">
        <v>0</v>
      </c>
      <c r="I96" s="28">
        <v>0</v>
      </c>
    </row>
    <row r="97" spans="1:9" ht="12.75" customHeight="1">
      <c r="A97" s="240" t="s">
        <v>128</v>
      </c>
      <c r="B97" s="240"/>
      <c r="C97" s="240"/>
      <c r="D97" s="240"/>
      <c r="E97" s="240"/>
      <c r="F97" s="240"/>
      <c r="G97" s="12">
        <v>89</v>
      </c>
      <c r="H97" s="28">
        <v>0</v>
      </c>
      <c r="I97" s="28">
        <v>0</v>
      </c>
    </row>
    <row r="98" spans="1:9" ht="12.75" customHeight="1">
      <c r="A98" s="242" t="s">
        <v>397</v>
      </c>
      <c r="B98" s="242"/>
      <c r="C98" s="242"/>
      <c r="D98" s="242"/>
      <c r="E98" s="242"/>
      <c r="F98" s="242"/>
      <c r="G98" s="13">
        <v>90</v>
      </c>
      <c r="H98" s="29">
        <f>SUM(H99:H104)</f>
        <v>942552</v>
      </c>
      <c r="I98" s="29">
        <f>SUM(I99:I104)</f>
        <v>1047240</v>
      </c>
    </row>
    <row r="99" spans="1:9" ht="31.9" customHeight="1">
      <c r="A99" s="240" t="s">
        <v>129</v>
      </c>
      <c r="B99" s="240"/>
      <c r="C99" s="240"/>
      <c r="D99" s="240"/>
      <c r="E99" s="240"/>
      <c r="F99" s="240"/>
      <c r="G99" s="12">
        <v>91</v>
      </c>
      <c r="H99" s="28">
        <v>942552</v>
      </c>
      <c r="I99" s="28">
        <v>1047240</v>
      </c>
    </row>
    <row r="100" spans="1:9" ht="12.75" customHeight="1">
      <c r="A100" s="240" t="s">
        <v>130</v>
      </c>
      <c r="B100" s="240"/>
      <c r="C100" s="240"/>
      <c r="D100" s="240"/>
      <c r="E100" s="240"/>
      <c r="F100" s="240"/>
      <c r="G100" s="12">
        <v>92</v>
      </c>
      <c r="H100" s="28">
        <v>0</v>
      </c>
      <c r="I100" s="28">
        <v>0</v>
      </c>
    </row>
    <row r="101" spans="1:9" ht="12.75" customHeight="1">
      <c r="A101" s="240" t="s">
        <v>131</v>
      </c>
      <c r="B101" s="240"/>
      <c r="C101" s="240"/>
      <c r="D101" s="240"/>
      <c r="E101" s="240"/>
      <c r="F101" s="240"/>
      <c r="G101" s="12">
        <v>93</v>
      </c>
      <c r="H101" s="28">
        <v>0</v>
      </c>
      <c r="I101" s="28">
        <v>0</v>
      </c>
    </row>
    <row r="102" spans="1:9" ht="12.75" customHeight="1">
      <c r="A102" s="240" t="s">
        <v>132</v>
      </c>
      <c r="B102" s="240"/>
      <c r="C102" s="240"/>
      <c r="D102" s="240"/>
      <c r="E102" s="240"/>
      <c r="F102" s="240"/>
      <c r="G102" s="12">
        <v>94</v>
      </c>
      <c r="H102" s="28">
        <v>0</v>
      </c>
      <c r="I102" s="28">
        <v>0</v>
      </c>
    </row>
    <row r="103" spans="1:9" ht="12.75" customHeight="1">
      <c r="A103" s="240" t="s">
        <v>133</v>
      </c>
      <c r="B103" s="240"/>
      <c r="C103" s="240"/>
      <c r="D103" s="240"/>
      <c r="E103" s="240"/>
      <c r="F103" s="240"/>
      <c r="G103" s="12">
        <v>95</v>
      </c>
      <c r="H103" s="28">
        <v>0</v>
      </c>
      <c r="I103" s="28">
        <v>0</v>
      </c>
    </row>
    <row r="104" spans="1:9" ht="12.75" customHeight="1">
      <c r="A104" s="240" t="s">
        <v>134</v>
      </c>
      <c r="B104" s="240"/>
      <c r="C104" s="240"/>
      <c r="D104" s="240"/>
      <c r="E104" s="240"/>
      <c r="F104" s="240"/>
      <c r="G104" s="12">
        <v>96</v>
      </c>
      <c r="H104" s="28">
        <v>0</v>
      </c>
      <c r="I104" s="28">
        <v>0</v>
      </c>
    </row>
    <row r="105" spans="1:9" ht="12.75" customHeight="1">
      <c r="A105" s="242" t="s">
        <v>398</v>
      </c>
      <c r="B105" s="242"/>
      <c r="C105" s="242"/>
      <c r="D105" s="242"/>
      <c r="E105" s="242"/>
      <c r="F105" s="242"/>
      <c r="G105" s="13">
        <v>97</v>
      </c>
      <c r="H105" s="29">
        <f>SUM(H106:H116)</f>
        <v>13376477</v>
      </c>
      <c r="I105" s="29">
        <f>SUM(I106:I116)</f>
        <v>12616479</v>
      </c>
    </row>
    <row r="106" spans="1:9" ht="12.75" customHeight="1">
      <c r="A106" s="240" t="s">
        <v>135</v>
      </c>
      <c r="B106" s="240"/>
      <c r="C106" s="240"/>
      <c r="D106" s="240"/>
      <c r="E106" s="240"/>
      <c r="F106" s="240"/>
      <c r="G106" s="12">
        <v>98</v>
      </c>
      <c r="H106" s="28">
        <v>0</v>
      </c>
      <c r="I106" s="28">
        <v>0</v>
      </c>
    </row>
    <row r="107" spans="1:9" ht="24.6" customHeight="1">
      <c r="A107" s="240" t="s">
        <v>136</v>
      </c>
      <c r="B107" s="240"/>
      <c r="C107" s="240"/>
      <c r="D107" s="240"/>
      <c r="E107" s="240"/>
      <c r="F107" s="240"/>
      <c r="G107" s="12">
        <v>99</v>
      </c>
      <c r="H107" s="28">
        <v>0</v>
      </c>
      <c r="I107" s="28">
        <v>0</v>
      </c>
    </row>
    <row r="108" spans="1:9" ht="12.75" customHeight="1">
      <c r="A108" s="240" t="s">
        <v>137</v>
      </c>
      <c r="B108" s="240"/>
      <c r="C108" s="240"/>
      <c r="D108" s="240"/>
      <c r="E108" s="240"/>
      <c r="F108" s="240"/>
      <c r="G108" s="12">
        <v>100</v>
      </c>
      <c r="H108" s="28">
        <v>0</v>
      </c>
      <c r="I108" s="28">
        <v>0</v>
      </c>
    </row>
    <row r="109" spans="1:9" ht="21.6" customHeight="1">
      <c r="A109" s="240" t="s">
        <v>138</v>
      </c>
      <c r="B109" s="240"/>
      <c r="C109" s="240"/>
      <c r="D109" s="240"/>
      <c r="E109" s="240"/>
      <c r="F109" s="240"/>
      <c r="G109" s="12">
        <v>101</v>
      </c>
      <c r="H109" s="28">
        <v>0</v>
      </c>
      <c r="I109" s="28">
        <v>0</v>
      </c>
    </row>
    <row r="110" spans="1:9" ht="12.75" customHeight="1">
      <c r="A110" s="240" t="s">
        <v>139</v>
      </c>
      <c r="B110" s="240"/>
      <c r="C110" s="240"/>
      <c r="D110" s="240"/>
      <c r="E110" s="240"/>
      <c r="F110" s="240"/>
      <c r="G110" s="12">
        <v>102</v>
      </c>
      <c r="H110" s="28">
        <v>0</v>
      </c>
      <c r="I110" s="28">
        <v>0</v>
      </c>
    </row>
    <row r="111" spans="1:9" ht="12.75" customHeight="1">
      <c r="A111" s="240" t="s">
        <v>140</v>
      </c>
      <c r="B111" s="240"/>
      <c r="C111" s="240"/>
      <c r="D111" s="240"/>
      <c r="E111" s="240"/>
      <c r="F111" s="240"/>
      <c r="G111" s="12">
        <v>103</v>
      </c>
      <c r="H111" s="28">
        <v>13364073</v>
      </c>
      <c r="I111" s="28">
        <v>12615692</v>
      </c>
    </row>
    <row r="112" spans="1:9" ht="12.75" customHeight="1">
      <c r="A112" s="240" t="s">
        <v>141</v>
      </c>
      <c r="B112" s="240"/>
      <c r="C112" s="240"/>
      <c r="D112" s="240"/>
      <c r="E112" s="240"/>
      <c r="F112" s="240"/>
      <c r="G112" s="12">
        <v>104</v>
      </c>
      <c r="H112" s="28">
        <v>0</v>
      </c>
      <c r="I112" s="28">
        <v>0</v>
      </c>
    </row>
    <row r="113" spans="1:9" ht="12.75" customHeight="1">
      <c r="A113" s="240" t="s">
        <v>142</v>
      </c>
      <c r="B113" s="240"/>
      <c r="C113" s="240"/>
      <c r="D113" s="240"/>
      <c r="E113" s="240"/>
      <c r="F113" s="240"/>
      <c r="G113" s="12">
        <v>105</v>
      </c>
      <c r="H113" s="28">
        <v>0</v>
      </c>
      <c r="I113" s="28">
        <v>0</v>
      </c>
    </row>
    <row r="114" spans="1:9" ht="12.75" customHeight="1">
      <c r="A114" s="240" t="s">
        <v>143</v>
      </c>
      <c r="B114" s="240"/>
      <c r="C114" s="240"/>
      <c r="D114" s="240"/>
      <c r="E114" s="240"/>
      <c r="F114" s="240"/>
      <c r="G114" s="12">
        <v>106</v>
      </c>
      <c r="H114" s="28">
        <v>0</v>
      </c>
      <c r="I114" s="28">
        <v>0</v>
      </c>
    </row>
    <row r="115" spans="1:9" ht="12.75" customHeight="1">
      <c r="A115" s="240" t="s">
        <v>144</v>
      </c>
      <c r="B115" s="240"/>
      <c r="C115" s="240"/>
      <c r="D115" s="240"/>
      <c r="E115" s="240"/>
      <c r="F115" s="240"/>
      <c r="G115" s="12">
        <v>107</v>
      </c>
      <c r="H115" s="28">
        <v>12404</v>
      </c>
      <c r="I115" s="28">
        <v>787</v>
      </c>
    </row>
    <row r="116" spans="1:9" ht="12.75" customHeight="1">
      <c r="A116" s="240" t="s">
        <v>145</v>
      </c>
      <c r="B116" s="240"/>
      <c r="C116" s="240"/>
      <c r="D116" s="240"/>
      <c r="E116" s="240"/>
      <c r="F116" s="240"/>
      <c r="G116" s="12">
        <v>108</v>
      </c>
      <c r="H116" s="28">
        <v>0</v>
      </c>
      <c r="I116" s="28">
        <v>0</v>
      </c>
    </row>
    <row r="117" spans="1:9" ht="12.75" customHeight="1">
      <c r="A117" s="242" t="s">
        <v>399</v>
      </c>
      <c r="B117" s="242"/>
      <c r="C117" s="242"/>
      <c r="D117" s="242"/>
      <c r="E117" s="242"/>
      <c r="F117" s="242"/>
      <c r="G117" s="13">
        <v>109</v>
      </c>
      <c r="H117" s="29">
        <f>SUM(H118:H131)</f>
        <v>72536420</v>
      </c>
      <c r="I117" s="29">
        <f>SUM(I118:I131)</f>
        <v>70853083</v>
      </c>
    </row>
    <row r="118" spans="1:9" ht="12.75" customHeight="1">
      <c r="A118" s="240" t="s">
        <v>146</v>
      </c>
      <c r="B118" s="240"/>
      <c r="C118" s="240"/>
      <c r="D118" s="240"/>
      <c r="E118" s="240"/>
      <c r="F118" s="240"/>
      <c r="G118" s="12">
        <v>110</v>
      </c>
      <c r="H118" s="28">
        <v>0</v>
      </c>
      <c r="I118" s="28">
        <v>0</v>
      </c>
    </row>
    <row r="119" spans="1:9" ht="22.15" customHeight="1">
      <c r="A119" s="240" t="s">
        <v>147</v>
      </c>
      <c r="B119" s="240"/>
      <c r="C119" s="240"/>
      <c r="D119" s="240"/>
      <c r="E119" s="240"/>
      <c r="F119" s="240"/>
      <c r="G119" s="12">
        <v>111</v>
      </c>
      <c r="H119" s="28">
        <v>0</v>
      </c>
      <c r="I119" s="28">
        <v>0</v>
      </c>
    </row>
    <row r="120" spans="1:9" ht="12.75" customHeight="1">
      <c r="A120" s="240" t="s">
        <v>148</v>
      </c>
      <c r="B120" s="240"/>
      <c r="C120" s="240"/>
      <c r="D120" s="240"/>
      <c r="E120" s="240"/>
      <c r="F120" s="240"/>
      <c r="G120" s="12">
        <v>112</v>
      </c>
      <c r="H120" s="28">
        <v>15062490</v>
      </c>
      <c r="I120" s="28">
        <v>16428258</v>
      </c>
    </row>
    <row r="121" spans="1:9" ht="23.65" customHeight="1">
      <c r="A121" s="240" t="s">
        <v>149</v>
      </c>
      <c r="B121" s="240"/>
      <c r="C121" s="240"/>
      <c r="D121" s="240"/>
      <c r="E121" s="240"/>
      <c r="F121" s="240"/>
      <c r="G121" s="12">
        <v>113</v>
      </c>
      <c r="H121" s="28">
        <v>0</v>
      </c>
      <c r="I121" s="28">
        <v>0</v>
      </c>
    </row>
    <row r="122" spans="1:9" ht="12.75" customHeight="1">
      <c r="A122" s="240" t="s">
        <v>150</v>
      </c>
      <c r="B122" s="240"/>
      <c r="C122" s="240"/>
      <c r="D122" s="240"/>
      <c r="E122" s="240"/>
      <c r="F122" s="240"/>
      <c r="G122" s="12">
        <v>114</v>
      </c>
      <c r="H122" s="28">
        <v>0</v>
      </c>
      <c r="I122" s="28">
        <v>0</v>
      </c>
    </row>
    <row r="123" spans="1:9" ht="12.75" customHeight="1">
      <c r="A123" s="240" t="s">
        <v>151</v>
      </c>
      <c r="B123" s="240"/>
      <c r="C123" s="240"/>
      <c r="D123" s="240"/>
      <c r="E123" s="240"/>
      <c r="F123" s="240"/>
      <c r="G123" s="12">
        <v>115</v>
      </c>
      <c r="H123" s="28">
        <v>2526298</v>
      </c>
      <c r="I123" s="28">
        <v>2122491</v>
      </c>
    </row>
    <row r="124" spans="1:9" ht="12.75" customHeight="1">
      <c r="A124" s="240" t="s">
        <v>152</v>
      </c>
      <c r="B124" s="240"/>
      <c r="C124" s="240"/>
      <c r="D124" s="240"/>
      <c r="E124" s="240"/>
      <c r="F124" s="240"/>
      <c r="G124" s="12">
        <v>116</v>
      </c>
      <c r="H124" s="28">
        <v>14207996</v>
      </c>
      <c r="I124" s="28">
        <v>9295486</v>
      </c>
    </row>
    <row r="125" spans="1:9" ht="12.75" customHeight="1">
      <c r="A125" s="240" t="s">
        <v>153</v>
      </c>
      <c r="B125" s="240"/>
      <c r="C125" s="240"/>
      <c r="D125" s="240"/>
      <c r="E125" s="240"/>
      <c r="F125" s="240"/>
      <c r="G125" s="12">
        <v>117</v>
      </c>
      <c r="H125" s="28">
        <v>12027014</v>
      </c>
      <c r="I125" s="28">
        <v>14980190</v>
      </c>
    </row>
    <row r="126" spans="1:9">
      <c r="A126" s="240" t="s">
        <v>154</v>
      </c>
      <c r="B126" s="240"/>
      <c r="C126" s="240"/>
      <c r="D126" s="240"/>
      <c r="E126" s="240"/>
      <c r="F126" s="240"/>
      <c r="G126" s="12">
        <v>118</v>
      </c>
      <c r="H126" s="28">
        <v>0</v>
      </c>
      <c r="I126" s="28">
        <v>0</v>
      </c>
    </row>
    <row r="127" spans="1:9">
      <c r="A127" s="240" t="s">
        <v>155</v>
      </c>
      <c r="B127" s="240"/>
      <c r="C127" s="240"/>
      <c r="D127" s="240"/>
      <c r="E127" s="240"/>
      <c r="F127" s="240"/>
      <c r="G127" s="12">
        <v>119</v>
      </c>
      <c r="H127" s="28">
        <v>21428393</v>
      </c>
      <c r="I127" s="28">
        <v>18136187</v>
      </c>
    </row>
    <row r="128" spans="1:9">
      <c r="A128" s="240" t="s">
        <v>156</v>
      </c>
      <c r="B128" s="240"/>
      <c r="C128" s="240"/>
      <c r="D128" s="240"/>
      <c r="E128" s="240"/>
      <c r="F128" s="240"/>
      <c r="G128" s="12">
        <v>120</v>
      </c>
      <c r="H128" s="28">
        <v>5701541</v>
      </c>
      <c r="I128" s="28">
        <v>8663597</v>
      </c>
    </row>
    <row r="129" spans="1:9">
      <c r="A129" s="240" t="s">
        <v>157</v>
      </c>
      <c r="B129" s="240"/>
      <c r="C129" s="240"/>
      <c r="D129" s="240"/>
      <c r="E129" s="240"/>
      <c r="F129" s="240"/>
      <c r="G129" s="12">
        <v>121</v>
      </c>
      <c r="H129" s="28">
        <v>0</v>
      </c>
      <c r="I129" s="28">
        <v>0</v>
      </c>
    </row>
    <row r="130" spans="1:9">
      <c r="A130" s="240" t="s">
        <v>158</v>
      </c>
      <c r="B130" s="240"/>
      <c r="C130" s="240"/>
      <c r="D130" s="240"/>
      <c r="E130" s="240"/>
      <c r="F130" s="240"/>
      <c r="G130" s="12">
        <v>122</v>
      </c>
      <c r="H130" s="28">
        <v>0</v>
      </c>
      <c r="I130" s="28">
        <v>0</v>
      </c>
    </row>
    <row r="131" spans="1:9">
      <c r="A131" s="240" t="s">
        <v>159</v>
      </c>
      <c r="B131" s="240"/>
      <c r="C131" s="240"/>
      <c r="D131" s="240"/>
      <c r="E131" s="240"/>
      <c r="F131" s="240"/>
      <c r="G131" s="12">
        <v>123</v>
      </c>
      <c r="H131" s="28">
        <v>1582688</v>
      </c>
      <c r="I131" s="28">
        <v>1226874</v>
      </c>
    </row>
    <row r="132" spans="1:9" ht="22.15" customHeight="1">
      <c r="A132" s="241" t="s">
        <v>160</v>
      </c>
      <c r="B132" s="241"/>
      <c r="C132" s="241"/>
      <c r="D132" s="241"/>
      <c r="E132" s="241"/>
      <c r="F132" s="241"/>
      <c r="G132" s="12">
        <v>124</v>
      </c>
      <c r="H132" s="28">
        <v>33276523</v>
      </c>
      <c r="I132" s="28">
        <v>27155364</v>
      </c>
    </row>
    <row r="133" spans="1:9">
      <c r="A133" s="242" t="s">
        <v>400</v>
      </c>
      <c r="B133" s="242"/>
      <c r="C133" s="242"/>
      <c r="D133" s="242"/>
      <c r="E133" s="242"/>
      <c r="F133" s="242"/>
      <c r="G133" s="13">
        <v>125</v>
      </c>
      <c r="H133" s="29">
        <f>H75+H98+H105+H117+H132</f>
        <v>192596789</v>
      </c>
      <c r="I133" s="29">
        <f>I75+I98+I105+I117+I132</f>
        <v>179684408</v>
      </c>
    </row>
    <row r="134" spans="1:9">
      <c r="A134" s="241" t="s">
        <v>161</v>
      </c>
      <c r="B134" s="241"/>
      <c r="C134" s="241"/>
      <c r="D134" s="241"/>
      <c r="E134" s="241"/>
      <c r="F134" s="241"/>
      <c r="G134" s="12">
        <v>126</v>
      </c>
      <c r="H134" s="28">
        <v>0</v>
      </c>
      <c r="I134" s="28">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1"/>
    <col min="8" max="11" width="14.7109375" style="31" customWidth="1"/>
    <col min="12" max="263" width="9.28515625" style="1"/>
    <col min="264" max="264" width="9.7109375" style="1" bestFit="1" customWidth="1"/>
    <col min="265" max="265" width="11.7109375" style="1" bestFit="1" customWidth="1"/>
    <col min="266" max="519" width="9.28515625" style="1"/>
    <col min="520" max="520" width="9.7109375" style="1" bestFit="1" customWidth="1"/>
    <col min="521" max="521" width="11.7109375" style="1" bestFit="1" customWidth="1"/>
    <col min="522" max="775" width="9.28515625" style="1"/>
    <col min="776" max="776" width="9.7109375" style="1" bestFit="1" customWidth="1"/>
    <col min="777" max="777" width="11.7109375" style="1" bestFit="1" customWidth="1"/>
    <col min="778" max="1031" width="9.28515625" style="1"/>
    <col min="1032" max="1032" width="9.7109375" style="1" bestFit="1" customWidth="1"/>
    <col min="1033" max="1033" width="11.7109375" style="1" bestFit="1" customWidth="1"/>
    <col min="1034" max="1287" width="9.28515625" style="1"/>
    <col min="1288" max="1288" width="9.7109375" style="1" bestFit="1" customWidth="1"/>
    <col min="1289" max="1289" width="11.7109375" style="1" bestFit="1" customWidth="1"/>
    <col min="1290" max="1543" width="9.28515625" style="1"/>
    <col min="1544" max="1544" width="9.7109375" style="1" bestFit="1" customWidth="1"/>
    <col min="1545" max="1545" width="11.7109375" style="1" bestFit="1" customWidth="1"/>
    <col min="1546" max="1799" width="9.28515625" style="1"/>
    <col min="1800" max="1800" width="9.7109375" style="1" bestFit="1" customWidth="1"/>
    <col min="1801" max="1801" width="11.7109375" style="1" bestFit="1" customWidth="1"/>
    <col min="1802" max="2055" width="9.28515625" style="1"/>
    <col min="2056" max="2056" width="9.7109375" style="1" bestFit="1" customWidth="1"/>
    <col min="2057" max="2057" width="11.7109375" style="1" bestFit="1" customWidth="1"/>
    <col min="2058" max="2311" width="9.28515625" style="1"/>
    <col min="2312" max="2312" width="9.7109375" style="1" bestFit="1" customWidth="1"/>
    <col min="2313" max="2313" width="11.7109375" style="1" bestFit="1" customWidth="1"/>
    <col min="2314" max="2567" width="9.28515625" style="1"/>
    <col min="2568" max="2568" width="9.7109375" style="1" bestFit="1" customWidth="1"/>
    <col min="2569" max="2569" width="11.7109375" style="1" bestFit="1" customWidth="1"/>
    <col min="2570" max="2823" width="9.28515625" style="1"/>
    <col min="2824" max="2824" width="9.7109375" style="1" bestFit="1" customWidth="1"/>
    <col min="2825" max="2825" width="11.7109375" style="1" bestFit="1" customWidth="1"/>
    <col min="2826" max="3079" width="9.28515625" style="1"/>
    <col min="3080" max="3080" width="9.7109375" style="1" bestFit="1" customWidth="1"/>
    <col min="3081" max="3081" width="11.7109375" style="1" bestFit="1" customWidth="1"/>
    <col min="3082" max="3335" width="9.28515625" style="1"/>
    <col min="3336" max="3336" width="9.7109375" style="1" bestFit="1" customWidth="1"/>
    <col min="3337" max="3337" width="11.7109375" style="1" bestFit="1" customWidth="1"/>
    <col min="3338" max="3591" width="9.28515625" style="1"/>
    <col min="3592" max="3592" width="9.7109375" style="1" bestFit="1" customWidth="1"/>
    <col min="3593" max="3593" width="11.7109375" style="1" bestFit="1" customWidth="1"/>
    <col min="3594" max="3847" width="9.28515625" style="1"/>
    <col min="3848" max="3848" width="9.7109375" style="1" bestFit="1" customWidth="1"/>
    <col min="3849" max="3849" width="11.7109375" style="1" bestFit="1" customWidth="1"/>
    <col min="3850" max="4103" width="9.28515625" style="1"/>
    <col min="4104" max="4104" width="9.7109375" style="1" bestFit="1" customWidth="1"/>
    <col min="4105" max="4105" width="11.7109375" style="1" bestFit="1" customWidth="1"/>
    <col min="4106" max="4359" width="9.28515625" style="1"/>
    <col min="4360" max="4360" width="9.7109375" style="1" bestFit="1" customWidth="1"/>
    <col min="4361" max="4361" width="11.7109375" style="1" bestFit="1" customWidth="1"/>
    <col min="4362" max="4615" width="9.28515625" style="1"/>
    <col min="4616" max="4616" width="9.7109375" style="1" bestFit="1" customWidth="1"/>
    <col min="4617" max="4617" width="11.7109375" style="1" bestFit="1" customWidth="1"/>
    <col min="4618" max="4871" width="9.28515625" style="1"/>
    <col min="4872" max="4872" width="9.7109375" style="1" bestFit="1" customWidth="1"/>
    <col min="4873" max="4873" width="11.7109375" style="1" bestFit="1" customWidth="1"/>
    <col min="4874" max="5127" width="9.28515625" style="1"/>
    <col min="5128" max="5128" width="9.7109375" style="1" bestFit="1" customWidth="1"/>
    <col min="5129" max="5129" width="11.7109375" style="1" bestFit="1" customWidth="1"/>
    <col min="5130" max="5383" width="9.28515625" style="1"/>
    <col min="5384" max="5384" width="9.7109375" style="1" bestFit="1" customWidth="1"/>
    <col min="5385" max="5385" width="11.7109375" style="1" bestFit="1" customWidth="1"/>
    <col min="5386" max="5639" width="9.28515625" style="1"/>
    <col min="5640" max="5640" width="9.7109375" style="1" bestFit="1" customWidth="1"/>
    <col min="5641" max="5641" width="11.7109375" style="1" bestFit="1" customWidth="1"/>
    <col min="5642" max="5895" width="9.28515625" style="1"/>
    <col min="5896" max="5896" width="9.7109375" style="1" bestFit="1" customWidth="1"/>
    <col min="5897" max="5897" width="11.7109375" style="1" bestFit="1" customWidth="1"/>
    <col min="5898" max="6151" width="9.28515625" style="1"/>
    <col min="6152" max="6152" width="9.7109375" style="1" bestFit="1" customWidth="1"/>
    <col min="6153" max="6153" width="11.7109375" style="1" bestFit="1" customWidth="1"/>
    <col min="6154" max="6407" width="9.28515625" style="1"/>
    <col min="6408" max="6408" width="9.7109375" style="1" bestFit="1" customWidth="1"/>
    <col min="6409" max="6409" width="11.7109375" style="1" bestFit="1" customWidth="1"/>
    <col min="6410" max="6663" width="9.28515625" style="1"/>
    <col min="6664" max="6664" width="9.7109375" style="1" bestFit="1" customWidth="1"/>
    <col min="6665" max="6665" width="11.7109375" style="1" bestFit="1" customWidth="1"/>
    <col min="6666" max="6919" width="9.28515625" style="1"/>
    <col min="6920" max="6920" width="9.7109375" style="1" bestFit="1" customWidth="1"/>
    <col min="6921" max="6921" width="11.7109375" style="1" bestFit="1" customWidth="1"/>
    <col min="6922" max="7175" width="9.28515625" style="1"/>
    <col min="7176" max="7176" width="9.7109375" style="1" bestFit="1" customWidth="1"/>
    <col min="7177" max="7177" width="11.7109375" style="1" bestFit="1" customWidth="1"/>
    <col min="7178" max="7431" width="9.28515625" style="1"/>
    <col min="7432" max="7432" width="9.7109375" style="1" bestFit="1" customWidth="1"/>
    <col min="7433" max="7433" width="11.7109375" style="1" bestFit="1" customWidth="1"/>
    <col min="7434" max="7687" width="9.28515625" style="1"/>
    <col min="7688" max="7688" width="9.7109375" style="1" bestFit="1" customWidth="1"/>
    <col min="7689" max="7689" width="11.7109375" style="1" bestFit="1" customWidth="1"/>
    <col min="7690" max="7943" width="9.28515625" style="1"/>
    <col min="7944" max="7944" width="9.7109375" style="1" bestFit="1" customWidth="1"/>
    <col min="7945" max="7945" width="11.7109375" style="1" bestFit="1" customWidth="1"/>
    <col min="7946" max="8199" width="9.28515625" style="1"/>
    <col min="8200" max="8200" width="9.7109375" style="1" bestFit="1" customWidth="1"/>
    <col min="8201" max="8201" width="11.7109375" style="1" bestFit="1" customWidth="1"/>
    <col min="8202" max="8455" width="9.28515625" style="1"/>
    <col min="8456" max="8456" width="9.7109375" style="1" bestFit="1" customWidth="1"/>
    <col min="8457" max="8457" width="11.7109375" style="1" bestFit="1" customWidth="1"/>
    <col min="8458" max="8711" width="9.28515625" style="1"/>
    <col min="8712" max="8712" width="9.7109375" style="1" bestFit="1" customWidth="1"/>
    <col min="8713" max="8713" width="11.7109375" style="1" bestFit="1" customWidth="1"/>
    <col min="8714" max="8967" width="9.28515625" style="1"/>
    <col min="8968" max="8968" width="9.7109375" style="1" bestFit="1" customWidth="1"/>
    <col min="8969" max="8969" width="11.7109375" style="1" bestFit="1" customWidth="1"/>
    <col min="8970" max="9223" width="9.28515625" style="1"/>
    <col min="9224" max="9224" width="9.7109375" style="1" bestFit="1" customWidth="1"/>
    <col min="9225" max="9225" width="11.7109375" style="1" bestFit="1" customWidth="1"/>
    <col min="9226" max="9479" width="9.28515625" style="1"/>
    <col min="9480" max="9480" width="9.7109375" style="1" bestFit="1" customWidth="1"/>
    <col min="9481" max="9481" width="11.7109375" style="1" bestFit="1" customWidth="1"/>
    <col min="9482" max="9735" width="9.28515625" style="1"/>
    <col min="9736" max="9736" width="9.7109375" style="1" bestFit="1" customWidth="1"/>
    <col min="9737" max="9737" width="11.7109375" style="1" bestFit="1" customWidth="1"/>
    <col min="9738" max="9991" width="9.28515625" style="1"/>
    <col min="9992" max="9992" width="9.7109375" style="1" bestFit="1" customWidth="1"/>
    <col min="9993" max="9993" width="11.7109375" style="1" bestFit="1" customWidth="1"/>
    <col min="9994" max="10247" width="9.28515625" style="1"/>
    <col min="10248" max="10248" width="9.7109375" style="1" bestFit="1" customWidth="1"/>
    <col min="10249" max="10249" width="11.7109375" style="1" bestFit="1" customWidth="1"/>
    <col min="10250" max="10503" width="9.28515625" style="1"/>
    <col min="10504" max="10504" width="9.7109375" style="1" bestFit="1" customWidth="1"/>
    <col min="10505" max="10505" width="11.7109375" style="1" bestFit="1" customWidth="1"/>
    <col min="10506" max="10759" width="9.28515625" style="1"/>
    <col min="10760" max="10760" width="9.7109375" style="1" bestFit="1" customWidth="1"/>
    <col min="10761" max="10761" width="11.7109375" style="1" bestFit="1" customWidth="1"/>
    <col min="10762" max="11015" width="9.28515625" style="1"/>
    <col min="11016" max="11016" width="9.7109375" style="1" bestFit="1" customWidth="1"/>
    <col min="11017" max="11017" width="11.7109375" style="1" bestFit="1" customWidth="1"/>
    <col min="11018" max="11271" width="9.28515625" style="1"/>
    <col min="11272" max="11272" width="9.7109375" style="1" bestFit="1" customWidth="1"/>
    <col min="11273" max="11273" width="11.7109375" style="1" bestFit="1" customWidth="1"/>
    <col min="11274" max="11527" width="9.28515625" style="1"/>
    <col min="11528" max="11528" width="9.7109375" style="1" bestFit="1" customWidth="1"/>
    <col min="11529" max="11529" width="11.7109375" style="1" bestFit="1" customWidth="1"/>
    <col min="11530" max="11783" width="9.28515625" style="1"/>
    <col min="11784" max="11784" width="9.7109375" style="1" bestFit="1" customWidth="1"/>
    <col min="11785" max="11785" width="11.7109375" style="1" bestFit="1" customWidth="1"/>
    <col min="11786" max="12039" width="9.28515625" style="1"/>
    <col min="12040" max="12040" width="9.7109375" style="1" bestFit="1" customWidth="1"/>
    <col min="12041" max="12041" width="11.7109375" style="1" bestFit="1" customWidth="1"/>
    <col min="12042" max="12295" width="9.28515625" style="1"/>
    <col min="12296" max="12296" width="9.7109375" style="1" bestFit="1" customWidth="1"/>
    <col min="12297" max="12297" width="11.7109375" style="1" bestFit="1" customWidth="1"/>
    <col min="12298" max="12551" width="9.28515625" style="1"/>
    <col min="12552" max="12552" width="9.7109375" style="1" bestFit="1" customWidth="1"/>
    <col min="12553" max="12553" width="11.7109375" style="1" bestFit="1" customWidth="1"/>
    <col min="12554" max="12807" width="9.28515625" style="1"/>
    <col min="12808" max="12808" width="9.7109375" style="1" bestFit="1" customWidth="1"/>
    <col min="12809" max="12809" width="11.7109375" style="1" bestFit="1" customWidth="1"/>
    <col min="12810" max="13063" width="9.28515625" style="1"/>
    <col min="13064" max="13064" width="9.7109375" style="1" bestFit="1" customWidth="1"/>
    <col min="13065" max="13065" width="11.7109375" style="1" bestFit="1" customWidth="1"/>
    <col min="13066" max="13319" width="9.28515625" style="1"/>
    <col min="13320" max="13320" width="9.7109375" style="1" bestFit="1" customWidth="1"/>
    <col min="13321" max="13321" width="11.7109375" style="1" bestFit="1" customWidth="1"/>
    <col min="13322" max="13575" width="9.28515625" style="1"/>
    <col min="13576" max="13576" width="9.7109375" style="1" bestFit="1" customWidth="1"/>
    <col min="13577" max="13577" width="11.7109375" style="1" bestFit="1" customWidth="1"/>
    <col min="13578" max="13831" width="9.28515625" style="1"/>
    <col min="13832" max="13832" width="9.7109375" style="1" bestFit="1" customWidth="1"/>
    <col min="13833" max="13833" width="11.7109375" style="1" bestFit="1" customWidth="1"/>
    <col min="13834" max="14087" width="9.28515625" style="1"/>
    <col min="14088" max="14088" width="9.7109375" style="1" bestFit="1" customWidth="1"/>
    <col min="14089" max="14089" width="11.7109375" style="1" bestFit="1" customWidth="1"/>
    <col min="14090" max="14343" width="9.28515625" style="1"/>
    <col min="14344" max="14344" width="9.7109375" style="1" bestFit="1" customWidth="1"/>
    <col min="14345" max="14345" width="11.7109375" style="1" bestFit="1" customWidth="1"/>
    <col min="14346" max="14599" width="9.28515625" style="1"/>
    <col min="14600" max="14600" width="9.7109375" style="1" bestFit="1" customWidth="1"/>
    <col min="14601" max="14601" width="11.7109375" style="1" bestFit="1" customWidth="1"/>
    <col min="14602" max="14855" width="9.28515625" style="1"/>
    <col min="14856" max="14856" width="9.7109375" style="1" bestFit="1" customWidth="1"/>
    <col min="14857" max="14857" width="11.7109375" style="1" bestFit="1" customWidth="1"/>
    <col min="14858" max="15111" width="9.28515625" style="1"/>
    <col min="15112" max="15112" width="9.7109375" style="1" bestFit="1" customWidth="1"/>
    <col min="15113" max="15113" width="11.7109375" style="1" bestFit="1" customWidth="1"/>
    <col min="15114" max="15367" width="9.28515625" style="1"/>
    <col min="15368" max="15368" width="9.7109375" style="1" bestFit="1" customWidth="1"/>
    <col min="15369" max="15369" width="11.7109375" style="1" bestFit="1" customWidth="1"/>
    <col min="15370" max="15623" width="9.28515625" style="1"/>
    <col min="15624" max="15624" width="9.7109375" style="1" bestFit="1" customWidth="1"/>
    <col min="15625" max="15625" width="11.7109375" style="1" bestFit="1" customWidth="1"/>
    <col min="15626" max="15879" width="9.28515625" style="1"/>
    <col min="15880" max="15880" width="9.7109375" style="1" bestFit="1" customWidth="1"/>
    <col min="15881" max="15881" width="11.7109375" style="1" bestFit="1" customWidth="1"/>
    <col min="15882" max="16135" width="9.28515625" style="1"/>
    <col min="16136" max="16136" width="9.7109375" style="1" bestFit="1" customWidth="1"/>
    <col min="16137" max="16137" width="11.7109375" style="1" bestFit="1" customWidth="1"/>
    <col min="16138" max="16384" width="9.28515625" style="1"/>
  </cols>
  <sheetData>
    <row r="1" spans="1:11">
      <c r="A1" s="277" t="s">
        <v>162</v>
      </c>
      <c r="B1" s="248"/>
      <c r="C1" s="248"/>
      <c r="D1" s="248"/>
      <c r="E1" s="248"/>
      <c r="F1" s="248"/>
      <c r="G1" s="248"/>
      <c r="H1" s="248"/>
      <c r="I1" s="248"/>
    </row>
    <row r="2" spans="1:11" ht="12.75" customHeight="1">
      <c r="A2" s="276" t="s">
        <v>597</v>
      </c>
      <c r="B2" s="276"/>
      <c r="C2" s="276"/>
      <c r="D2" s="276"/>
      <c r="E2" s="276"/>
      <c r="F2" s="276"/>
      <c r="G2" s="276"/>
      <c r="H2" s="276"/>
      <c r="I2" s="276"/>
      <c r="J2" s="106"/>
      <c r="K2" s="106"/>
    </row>
    <row r="3" spans="1:11">
      <c r="A3" s="281" t="s">
        <v>499</v>
      </c>
      <c r="B3" s="282"/>
      <c r="C3" s="282"/>
      <c r="D3" s="282"/>
      <c r="E3" s="282"/>
      <c r="F3" s="282"/>
      <c r="G3" s="282"/>
      <c r="H3" s="282"/>
      <c r="I3" s="282"/>
      <c r="J3" s="283"/>
      <c r="K3" s="283"/>
    </row>
    <row r="4" spans="1:11" ht="12.75" customHeight="1">
      <c r="A4" s="284" t="s">
        <v>518</v>
      </c>
      <c r="B4" s="285"/>
      <c r="C4" s="285"/>
      <c r="D4" s="285"/>
      <c r="E4" s="285"/>
      <c r="F4" s="285"/>
      <c r="G4" s="285"/>
      <c r="H4" s="285"/>
      <c r="I4" s="285"/>
      <c r="J4" s="286"/>
      <c r="K4" s="286"/>
    </row>
    <row r="5" spans="1:11" ht="22.15" customHeight="1">
      <c r="A5" s="278" t="s">
        <v>163</v>
      </c>
      <c r="B5" s="258"/>
      <c r="C5" s="258"/>
      <c r="D5" s="258"/>
      <c r="E5" s="258"/>
      <c r="F5" s="258"/>
      <c r="G5" s="278" t="s">
        <v>164</v>
      </c>
      <c r="H5" s="279" t="s">
        <v>165</v>
      </c>
      <c r="I5" s="280"/>
      <c r="J5" s="279" t="s">
        <v>166</v>
      </c>
      <c r="K5" s="280"/>
    </row>
    <row r="6" spans="1:11">
      <c r="A6" s="258"/>
      <c r="B6" s="258"/>
      <c r="C6" s="258"/>
      <c r="D6" s="258"/>
      <c r="E6" s="258"/>
      <c r="F6" s="258"/>
      <c r="G6" s="258"/>
      <c r="H6" s="15" t="s">
        <v>167</v>
      </c>
      <c r="I6" s="15" t="s">
        <v>168</v>
      </c>
      <c r="J6" s="15" t="s">
        <v>169</v>
      </c>
      <c r="K6" s="15" t="s">
        <v>170</v>
      </c>
    </row>
    <row r="7" spans="1:11">
      <c r="A7" s="287">
        <v>1</v>
      </c>
      <c r="B7" s="256"/>
      <c r="C7" s="256"/>
      <c r="D7" s="256"/>
      <c r="E7" s="256"/>
      <c r="F7" s="256"/>
      <c r="G7" s="14">
        <v>2</v>
      </c>
      <c r="H7" s="15">
        <v>3</v>
      </c>
      <c r="I7" s="15">
        <v>4</v>
      </c>
      <c r="J7" s="15">
        <v>5</v>
      </c>
      <c r="K7" s="15">
        <v>6</v>
      </c>
    </row>
    <row r="8" spans="1:11">
      <c r="A8" s="270" t="s">
        <v>401</v>
      </c>
      <c r="B8" s="271"/>
      <c r="C8" s="271"/>
      <c r="D8" s="271"/>
      <c r="E8" s="271"/>
      <c r="F8" s="271"/>
      <c r="G8" s="13">
        <v>1</v>
      </c>
      <c r="H8" s="107">
        <f>SUM(H9:H13)</f>
        <v>310937373</v>
      </c>
      <c r="I8" s="107">
        <f>SUM(I9:I13)</f>
        <v>99905016</v>
      </c>
      <c r="J8" s="107">
        <f>SUM(J9:J13)</f>
        <v>255382077</v>
      </c>
      <c r="K8" s="107">
        <f>SUM(K9:K13)</f>
        <v>82847083</v>
      </c>
    </row>
    <row r="9" spans="1:11">
      <c r="A9" s="240" t="s">
        <v>171</v>
      </c>
      <c r="B9" s="240"/>
      <c r="C9" s="240"/>
      <c r="D9" s="240"/>
      <c r="E9" s="240"/>
      <c r="F9" s="240"/>
      <c r="G9" s="12">
        <v>2</v>
      </c>
      <c r="H9" s="122">
        <v>0</v>
      </c>
      <c r="I9" s="122">
        <v>0</v>
      </c>
      <c r="J9" s="122">
        <v>0</v>
      </c>
      <c r="K9" s="122">
        <v>0</v>
      </c>
    </row>
    <row r="10" spans="1:11">
      <c r="A10" s="240" t="s">
        <v>172</v>
      </c>
      <c r="B10" s="240"/>
      <c r="C10" s="240"/>
      <c r="D10" s="240"/>
      <c r="E10" s="240"/>
      <c r="F10" s="240"/>
      <c r="G10" s="12">
        <v>3</v>
      </c>
      <c r="H10" s="122">
        <v>304231180</v>
      </c>
      <c r="I10" s="122">
        <v>98334408</v>
      </c>
      <c r="J10" s="122">
        <v>249473371</v>
      </c>
      <c r="K10" s="122">
        <v>81410339</v>
      </c>
    </row>
    <row r="11" spans="1:11">
      <c r="A11" s="240" t="s">
        <v>173</v>
      </c>
      <c r="B11" s="240"/>
      <c r="C11" s="240"/>
      <c r="D11" s="240"/>
      <c r="E11" s="240"/>
      <c r="F11" s="240"/>
      <c r="G11" s="12">
        <v>4</v>
      </c>
      <c r="H11" s="122">
        <v>0</v>
      </c>
      <c r="I11" s="122">
        <v>0</v>
      </c>
      <c r="J11" s="122">
        <v>0</v>
      </c>
      <c r="K11" s="122">
        <v>0</v>
      </c>
    </row>
    <row r="12" spans="1:11">
      <c r="A12" s="240" t="s">
        <v>174</v>
      </c>
      <c r="B12" s="240"/>
      <c r="C12" s="240"/>
      <c r="D12" s="240"/>
      <c r="E12" s="240"/>
      <c r="F12" s="240"/>
      <c r="G12" s="12">
        <v>5</v>
      </c>
      <c r="H12" s="122">
        <v>0</v>
      </c>
      <c r="I12" s="122">
        <v>0</v>
      </c>
      <c r="J12" s="122">
        <v>0</v>
      </c>
      <c r="K12" s="122">
        <v>0</v>
      </c>
    </row>
    <row r="13" spans="1:11">
      <c r="A13" s="240" t="s">
        <v>175</v>
      </c>
      <c r="B13" s="240"/>
      <c r="C13" s="240"/>
      <c r="D13" s="240"/>
      <c r="E13" s="240"/>
      <c r="F13" s="240"/>
      <c r="G13" s="12">
        <v>6</v>
      </c>
      <c r="H13" s="122">
        <v>6706193</v>
      </c>
      <c r="I13" s="122">
        <v>1570608</v>
      </c>
      <c r="J13" s="122">
        <v>5908706</v>
      </c>
      <c r="K13" s="122">
        <v>1436744</v>
      </c>
    </row>
    <row r="14" spans="1:11" ht="22.15" customHeight="1">
      <c r="A14" s="270" t="s">
        <v>402</v>
      </c>
      <c r="B14" s="271"/>
      <c r="C14" s="271"/>
      <c r="D14" s="271"/>
      <c r="E14" s="271"/>
      <c r="F14" s="271"/>
      <c r="G14" s="13">
        <v>7</v>
      </c>
      <c r="H14" s="107">
        <f>H15+H16+H20+H24+H25+H26+H29+H36</f>
        <v>286179937</v>
      </c>
      <c r="I14" s="107">
        <f>I15+I16+I20+I24+I25+I26+I29+I36</f>
        <v>99886781</v>
      </c>
      <c r="J14" s="107">
        <f>J15+J16+J20+J24+J25+J26+J29+J36</f>
        <v>233238004</v>
      </c>
      <c r="K14" s="107">
        <f>K15+K16+K20+K24+K25+K26+K29+K36</f>
        <v>78650122</v>
      </c>
    </row>
    <row r="15" spans="1:11">
      <c r="A15" s="240" t="s">
        <v>176</v>
      </c>
      <c r="B15" s="240"/>
      <c r="C15" s="240"/>
      <c r="D15" s="240"/>
      <c r="E15" s="240"/>
      <c r="F15" s="240"/>
      <c r="G15" s="12">
        <v>8</v>
      </c>
      <c r="H15" s="122">
        <v>-3043550</v>
      </c>
      <c r="I15" s="122">
        <v>14148469</v>
      </c>
      <c r="J15" s="122">
        <v>4221684</v>
      </c>
      <c r="K15" s="122">
        <v>10882785</v>
      </c>
    </row>
    <row r="16" spans="1:11">
      <c r="A16" s="244" t="s">
        <v>403</v>
      </c>
      <c r="B16" s="244"/>
      <c r="C16" s="244"/>
      <c r="D16" s="244"/>
      <c r="E16" s="244"/>
      <c r="F16" s="244"/>
      <c r="G16" s="13">
        <v>9</v>
      </c>
      <c r="H16" s="107">
        <f>SUM(H17:H19)</f>
        <v>129725584</v>
      </c>
      <c r="I16" s="107">
        <f>SUM(I17:I19)</f>
        <v>37808760</v>
      </c>
      <c r="J16" s="107">
        <f>SUM(J17:J19)</f>
        <v>85076696</v>
      </c>
      <c r="K16" s="107">
        <f>SUM(K17:K19)</f>
        <v>25900863</v>
      </c>
    </row>
    <row r="17" spans="1:11">
      <c r="A17" s="272" t="s">
        <v>177</v>
      </c>
      <c r="B17" s="272"/>
      <c r="C17" s="272"/>
      <c r="D17" s="272"/>
      <c r="E17" s="272"/>
      <c r="F17" s="272"/>
      <c r="G17" s="12">
        <v>10</v>
      </c>
      <c r="H17" s="122">
        <v>64626651</v>
      </c>
      <c r="I17" s="122">
        <v>23699484</v>
      </c>
      <c r="J17" s="122">
        <v>62697268</v>
      </c>
      <c r="K17" s="122">
        <v>21113067</v>
      </c>
    </row>
    <row r="18" spans="1:11">
      <c r="A18" s="272" t="s">
        <v>178</v>
      </c>
      <c r="B18" s="272"/>
      <c r="C18" s="272"/>
      <c r="D18" s="272"/>
      <c r="E18" s="272"/>
      <c r="F18" s="272"/>
      <c r="G18" s="12">
        <v>11</v>
      </c>
      <c r="H18" s="122">
        <v>0</v>
      </c>
      <c r="I18" s="122">
        <v>0</v>
      </c>
      <c r="J18" s="122">
        <v>0</v>
      </c>
      <c r="K18" s="122">
        <v>0</v>
      </c>
    </row>
    <row r="19" spans="1:11">
      <c r="A19" s="272" t="s">
        <v>179</v>
      </c>
      <c r="B19" s="272"/>
      <c r="C19" s="272"/>
      <c r="D19" s="272"/>
      <c r="E19" s="272"/>
      <c r="F19" s="272"/>
      <c r="G19" s="12">
        <v>12</v>
      </c>
      <c r="H19" s="122">
        <v>65098933</v>
      </c>
      <c r="I19" s="122">
        <v>14109276</v>
      </c>
      <c r="J19" s="122">
        <v>22379428</v>
      </c>
      <c r="K19" s="122">
        <v>4787796</v>
      </c>
    </row>
    <row r="20" spans="1:11">
      <c r="A20" s="244" t="s">
        <v>404</v>
      </c>
      <c r="B20" s="244"/>
      <c r="C20" s="244"/>
      <c r="D20" s="244"/>
      <c r="E20" s="244"/>
      <c r="F20" s="244"/>
      <c r="G20" s="13">
        <v>13</v>
      </c>
      <c r="H20" s="107">
        <f>SUM(H21:H23)</f>
        <v>141543001</v>
      </c>
      <c r="I20" s="107">
        <f>SUM(I21:I23)</f>
        <v>42073929</v>
      </c>
      <c r="J20" s="107">
        <f>SUM(J21:J23)</f>
        <v>127806603</v>
      </c>
      <c r="K20" s="107">
        <f>SUM(K21:K23)</f>
        <v>36671295</v>
      </c>
    </row>
    <row r="21" spans="1:11">
      <c r="A21" s="272" t="s">
        <v>180</v>
      </c>
      <c r="B21" s="272"/>
      <c r="C21" s="272"/>
      <c r="D21" s="272"/>
      <c r="E21" s="272"/>
      <c r="F21" s="272"/>
      <c r="G21" s="12">
        <v>14</v>
      </c>
      <c r="H21" s="122">
        <v>86280458</v>
      </c>
      <c r="I21" s="122">
        <v>25640565</v>
      </c>
      <c r="J21" s="122">
        <v>78694171</v>
      </c>
      <c r="K21" s="122">
        <v>22822586</v>
      </c>
    </row>
    <row r="22" spans="1:11">
      <c r="A22" s="272" t="s">
        <v>181</v>
      </c>
      <c r="B22" s="272"/>
      <c r="C22" s="272"/>
      <c r="D22" s="272"/>
      <c r="E22" s="272"/>
      <c r="F22" s="272"/>
      <c r="G22" s="12">
        <v>15</v>
      </c>
      <c r="H22" s="122">
        <v>38820832</v>
      </c>
      <c r="I22" s="122">
        <v>11376204</v>
      </c>
      <c r="J22" s="122">
        <v>34220385</v>
      </c>
      <c r="K22" s="122">
        <v>9434690</v>
      </c>
    </row>
    <row r="23" spans="1:11">
      <c r="A23" s="272" t="s">
        <v>182</v>
      </c>
      <c r="B23" s="272"/>
      <c r="C23" s="272"/>
      <c r="D23" s="272"/>
      <c r="E23" s="272"/>
      <c r="F23" s="272"/>
      <c r="G23" s="12">
        <v>16</v>
      </c>
      <c r="H23" s="122">
        <v>16441711</v>
      </c>
      <c r="I23" s="122">
        <v>5057160</v>
      </c>
      <c r="J23" s="122">
        <v>14892047</v>
      </c>
      <c r="K23" s="122">
        <v>4414019</v>
      </c>
    </row>
    <row r="24" spans="1:11">
      <c r="A24" s="240" t="s">
        <v>183</v>
      </c>
      <c r="B24" s="240"/>
      <c r="C24" s="240"/>
      <c r="D24" s="240"/>
      <c r="E24" s="240"/>
      <c r="F24" s="240"/>
      <c r="G24" s="12">
        <v>17</v>
      </c>
      <c r="H24" s="122">
        <v>6036079</v>
      </c>
      <c r="I24" s="122">
        <v>1603745</v>
      </c>
      <c r="J24" s="122">
        <v>5277031</v>
      </c>
      <c r="K24" s="122">
        <v>1215815</v>
      </c>
    </row>
    <row r="25" spans="1:11">
      <c r="A25" s="240" t="s">
        <v>184</v>
      </c>
      <c r="B25" s="240"/>
      <c r="C25" s="240"/>
      <c r="D25" s="240"/>
      <c r="E25" s="240"/>
      <c r="F25" s="240"/>
      <c r="G25" s="12">
        <v>18</v>
      </c>
      <c r="H25" s="122">
        <v>10577074</v>
      </c>
      <c r="I25" s="122">
        <v>4136094</v>
      </c>
      <c r="J25" s="122">
        <v>10451530</v>
      </c>
      <c r="K25" s="122">
        <v>3760809</v>
      </c>
    </row>
    <row r="26" spans="1:11">
      <c r="A26" s="244" t="s">
        <v>405</v>
      </c>
      <c r="B26" s="244"/>
      <c r="C26" s="244"/>
      <c r="D26" s="244"/>
      <c r="E26" s="244"/>
      <c r="F26" s="244"/>
      <c r="G26" s="13">
        <v>19</v>
      </c>
      <c r="H26" s="107">
        <f>H27+H28</f>
        <v>-1106</v>
      </c>
      <c r="I26" s="107">
        <f>I27+I28</f>
        <v>28012</v>
      </c>
      <c r="J26" s="107">
        <f>J27+J28</f>
        <v>-74511</v>
      </c>
      <c r="K26" s="107">
        <f>K27+K28</f>
        <v>0</v>
      </c>
    </row>
    <row r="27" spans="1:11">
      <c r="A27" s="272" t="s">
        <v>185</v>
      </c>
      <c r="B27" s="272"/>
      <c r="C27" s="272"/>
      <c r="D27" s="272"/>
      <c r="E27" s="272"/>
      <c r="F27" s="272"/>
      <c r="G27" s="12">
        <v>20</v>
      </c>
      <c r="H27" s="122">
        <v>0</v>
      </c>
      <c r="I27" s="122">
        <v>0</v>
      </c>
      <c r="J27" s="122">
        <v>0</v>
      </c>
      <c r="K27" s="122">
        <v>0</v>
      </c>
    </row>
    <row r="28" spans="1:11">
      <c r="A28" s="272" t="s">
        <v>186</v>
      </c>
      <c r="B28" s="272"/>
      <c r="C28" s="272"/>
      <c r="D28" s="272"/>
      <c r="E28" s="272"/>
      <c r="F28" s="272"/>
      <c r="G28" s="12">
        <v>21</v>
      </c>
      <c r="H28" s="122">
        <v>-1106</v>
      </c>
      <c r="I28" s="122">
        <v>28012</v>
      </c>
      <c r="J28" s="122">
        <v>-74511</v>
      </c>
      <c r="K28" s="122">
        <v>0</v>
      </c>
    </row>
    <row r="29" spans="1:11">
      <c r="A29" s="244" t="s">
        <v>406</v>
      </c>
      <c r="B29" s="244"/>
      <c r="C29" s="244"/>
      <c r="D29" s="244"/>
      <c r="E29" s="244"/>
      <c r="F29" s="244"/>
      <c r="G29" s="13">
        <v>22</v>
      </c>
      <c r="H29" s="107">
        <f>SUM(H30:H35)</f>
        <v>571944</v>
      </c>
      <c r="I29" s="107">
        <f>SUM(I30:I35)</f>
        <v>-127015</v>
      </c>
      <c r="J29" s="107">
        <f>SUM(J30:J35)</f>
        <v>440080</v>
      </c>
      <c r="K29" s="107">
        <f>SUM(K30:K35)</f>
        <v>191339</v>
      </c>
    </row>
    <row r="30" spans="1:11">
      <c r="A30" s="272" t="s">
        <v>187</v>
      </c>
      <c r="B30" s="272"/>
      <c r="C30" s="272"/>
      <c r="D30" s="272"/>
      <c r="E30" s="272"/>
      <c r="F30" s="272"/>
      <c r="G30" s="12">
        <v>23</v>
      </c>
      <c r="H30" s="122">
        <v>867037</v>
      </c>
      <c r="I30" s="122">
        <v>187581</v>
      </c>
      <c r="J30" s="122">
        <v>463004</v>
      </c>
      <c r="K30" s="122">
        <v>152064</v>
      </c>
    </row>
    <row r="31" spans="1:11">
      <c r="A31" s="272" t="s">
        <v>188</v>
      </c>
      <c r="B31" s="272"/>
      <c r="C31" s="272"/>
      <c r="D31" s="272"/>
      <c r="E31" s="272"/>
      <c r="F31" s="272"/>
      <c r="G31" s="12">
        <v>24</v>
      </c>
      <c r="H31" s="122">
        <v>0</v>
      </c>
      <c r="I31" s="122">
        <v>0</v>
      </c>
      <c r="J31" s="122">
        <v>0</v>
      </c>
      <c r="K31" s="122">
        <v>0</v>
      </c>
    </row>
    <row r="32" spans="1:11">
      <c r="A32" s="272" t="s">
        <v>189</v>
      </c>
      <c r="B32" s="272"/>
      <c r="C32" s="272"/>
      <c r="D32" s="272"/>
      <c r="E32" s="272"/>
      <c r="F32" s="272"/>
      <c r="G32" s="12">
        <v>25</v>
      </c>
      <c r="H32" s="122">
        <v>0</v>
      </c>
      <c r="I32" s="122">
        <v>0</v>
      </c>
      <c r="J32" s="122">
        <v>0</v>
      </c>
      <c r="K32" s="122">
        <v>0</v>
      </c>
    </row>
    <row r="33" spans="1:11">
      <c r="A33" s="272" t="s">
        <v>190</v>
      </c>
      <c r="B33" s="272"/>
      <c r="C33" s="272"/>
      <c r="D33" s="272"/>
      <c r="E33" s="272"/>
      <c r="F33" s="272"/>
      <c r="G33" s="12">
        <v>26</v>
      </c>
      <c r="H33" s="122">
        <v>0</v>
      </c>
      <c r="I33" s="122">
        <v>0</v>
      </c>
      <c r="J33" s="122">
        <v>0</v>
      </c>
      <c r="K33" s="122">
        <v>0</v>
      </c>
    </row>
    <row r="34" spans="1:11">
      <c r="A34" s="272" t="s">
        <v>191</v>
      </c>
      <c r="B34" s="272"/>
      <c r="C34" s="272"/>
      <c r="D34" s="272"/>
      <c r="E34" s="272"/>
      <c r="F34" s="272"/>
      <c r="G34" s="12">
        <v>27</v>
      </c>
      <c r="H34" s="122">
        <v>29769</v>
      </c>
      <c r="I34" s="122">
        <v>10266</v>
      </c>
      <c r="J34" s="122">
        <v>87434</v>
      </c>
      <c r="K34" s="122">
        <v>39275</v>
      </c>
    </row>
    <row r="35" spans="1:11">
      <c r="A35" s="272" t="s">
        <v>192</v>
      </c>
      <c r="B35" s="272"/>
      <c r="C35" s="272"/>
      <c r="D35" s="272"/>
      <c r="E35" s="272"/>
      <c r="F35" s="272"/>
      <c r="G35" s="12">
        <v>28</v>
      </c>
      <c r="H35" s="122">
        <v>-324862</v>
      </c>
      <c r="I35" s="122">
        <v>-324862</v>
      </c>
      <c r="J35" s="122">
        <v>-110358</v>
      </c>
      <c r="K35" s="122">
        <v>0</v>
      </c>
    </row>
    <row r="36" spans="1:11">
      <c r="A36" s="240" t="s">
        <v>193</v>
      </c>
      <c r="B36" s="240"/>
      <c r="C36" s="240"/>
      <c r="D36" s="240"/>
      <c r="E36" s="240"/>
      <c r="F36" s="240"/>
      <c r="G36" s="12">
        <v>29</v>
      </c>
      <c r="H36" s="122">
        <v>770911</v>
      </c>
      <c r="I36" s="122">
        <v>214787</v>
      </c>
      <c r="J36" s="122">
        <v>38891</v>
      </c>
      <c r="K36" s="122">
        <v>27216</v>
      </c>
    </row>
    <row r="37" spans="1:11">
      <c r="A37" s="270" t="s">
        <v>407</v>
      </c>
      <c r="B37" s="271"/>
      <c r="C37" s="271"/>
      <c r="D37" s="271"/>
      <c r="E37" s="271"/>
      <c r="F37" s="271"/>
      <c r="G37" s="13">
        <v>30</v>
      </c>
      <c r="H37" s="107">
        <f>SUM(H38:H47)</f>
        <v>717277</v>
      </c>
      <c r="I37" s="107">
        <f>SUM(I38:I47)</f>
        <v>291359</v>
      </c>
      <c r="J37" s="107">
        <f>SUM(J38:J47)</f>
        <v>1880678</v>
      </c>
      <c r="K37" s="107">
        <f>SUM(K38:K47)</f>
        <v>384175</v>
      </c>
    </row>
    <row r="38" spans="1:11" ht="23.65" customHeight="1">
      <c r="A38" s="240" t="s">
        <v>194</v>
      </c>
      <c r="B38" s="240"/>
      <c r="C38" s="240"/>
      <c r="D38" s="240"/>
      <c r="E38" s="240"/>
      <c r="F38" s="240"/>
      <c r="G38" s="12">
        <v>31</v>
      </c>
      <c r="H38" s="122">
        <v>0</v>
      </c>
      <c r="I38" s="122">
        <v>0</v>
      </c>
      <c r="J38" s="122">
        <v>0</v>
      </c>
      <c r="K38" s="122">
        <v>0</v>
      </c>
    </row>
    <row r="39" spans="1:11" ht="25.15" customHeight="1">
      <c r="A39" s="240" t="s">
        <v>195</v>
      </c>
      <c r="B39" s="240"/>
      <c r="C39" s="240"/>
      <c r="D39" s="240"/>
      <c r="E39" s="240"/>
      <c r="F39" s="240"/>
      <c r="G39" s="12">
        <v>32</v>
      </c>
      <c r="H39" s="122">
        <v>0</v>
      </c>
      <c r="I39" s="122">
        <v>0</v>
      </c>
      <c r="J39" s="122">
        <v>0</v>
      </c>
      <c r="K39" s="122">
        <v>0</v>
      </c>
    </row>
    <row r="40" spans="1:11" ht="25.15" customHeight="1">
      <c r="A40" s="240" t="s">
        <v>196</v>
      </c>
      <c r="B40" s="240"/>
      <c r="C40" s="240"/>
      <c r="D40" s="240"/>
      <c r="E40" s="240"/>
      <c r="F40" s="240"/>
      <c r="G40" s="12">
        <v>33</v>
      </c>
      <c r="H40" s="122">
        <v>0</v>
      </c>
      <c r="I40" s="122">
        <v>0</v>
      </c>
      <c r="J40" s="122">
        <v>0</v>
      </c>
      <c r="K40" s="122">
        <v>0</v>
      </c>
    </row>
    <row r="41" spans="1:11" ht="25.15" customHeight="1">
      <c r="A41" s="240" t="s">
        <v>197</v>
      </c>
      <c r="B41" s="240"/>
      <c r="C41" s="240"/>
      <c r="D41" s="240"/>
      <c r="E41" s="240"/>
      <c r="F41" s="240"/>
      <c r="G41" s="12">
        <v>34</v>
      </c>
      <c r="H41" s="122">
        <v>0</v>
      </c>
      <c r="I41" s="122">
        <v>0</v>
      </c>
      <c r="J41" s="122">
        <v>0</v>
      </c>
      <c r="K41" s="122">
        <v>0</v>
      </c>
    </row>
    <row r="42" spans="1:11" ht="25.15" customHeight="1">
      <c r="A42" s="240" t="s">
        <v>198</v>
      </c>
      <c r="B42" s="240"/>
      <c r="C42" s="240"/>
      <c r="D42" s="240"/>
      <c r="E42" s="240"/>
      <c r="F42" s="240"/>
      <c r="G42" s="12">
        <v>35</v>
      </c>
      <c r="H42" s="122">
        <v>0</v>
      </c>
      <c r="I42" s="122">
        <v>0</v>
      </c>
      <c r="J42" s="122">
        <v>0</v>
      </c>
      <c r="K42" s="122">
        <v>0</v>
      </c>
    </row>
    <row r="43" spans="1:11">
      <c r="A43" s="240" t="s">
        <v>199</v>
      </c>
      <c r="B43" s="240"/>
      <c r="C43" s="240"/>
      <c r="D43" s="240"/>
      <c r="E43" s="240"/>
      <c r="F43" s="240"/>
      <c r="G43" s="12">
        <v>36</v>
      </c>
      <c r="H43" s="122">
        <v>0</v>
      </c>
      <c r="I43" s="122">
        <v>0</v>
      </c>
      <c r="J43" s="122">
        <v>0</v>
      </c>
      <c r="K43" s="122">
        <v>0</v>
      </c>
    </row>
    <row r="44" spans="1:11">
      <c r="A44" s="240" t="s">
        <v>200</v>
      </c>
      <c r="B44" s="240"/>
      <c r="C44" s="240"/>
      <c r="D44" s="240"/>
      <c r="E44" s="240"/>
      <c r="F44" s="240"/>
      <c r="G44" s="12">
        <v>37</v>
      </c>
      <c r="H44" s="122">
        <v>595046</v>
      </c>
      <c r="I44" s="122">
        <v>244520</v>
      </c>
      <c r="J44" s="122">
        <v>1717181</v>
      </c>
      <c r="K44" s="122">
        <v>332891</v>
      </c>
    </row>
    <row r="45" spans="1:11">
      <c r="A45" s="240" t="s">
        <v>201</v>
      </c>
      <c r="B45" s="240"/>
      <c r="C45" s="240"/>
      <c r="D45" s="240"/>
      <c r="E45" s="240"/>
      <c r="F45" s="240"/>
      <c r="G45" s="12">
        <v>38</v>
      </c>
      <c r="H45" s="122">
        <v>0</v>
      </c>
      <c r="I45" s="122">
        <v>-3409</v>
      </c>
      <c r="J45" s="122">
        <v>0</v>
      </c>
      <c r="K45" s="122">
        <v>0</v>
      </c>
    </row>
    <row r="46" spans="1:11">
      <c r="A46" s="240" t="s">
        <v>202</v>
      </c>
      <c r="B46" s="240"/>
      <c r="C46" s="240"/>
      <c r="D46" s="240"/>
      <c r="E46" s="240"/>
      <c r="F46" s="240"/>
      <c r="G46" s="12">
        <v>39</v>
      </c>
      <c r="H46" s="122">
        <v>0</v>
      </c>
      <c r="I46" s="122">
        <v>0</v>
      </c>
      <c r="J46" s="122">
        <v>0</v>
      </c>
      <c r="K46" s="122">
        <v>0</v>
      </c>
    </row>
    <row r="47" spans="1:11">
      <c r="A47" s="240" t="s">
        <v>203</v>
      </c>
      <c r="B47" s="240"/>
      <c r="C47" s="240"/>
      <c r="D47" s="240"/>
      <c r="E47" s="240"/>
      <c r="F47" s="240"/>
      <c r="G47" s="12">
        <v>40</v>
      </c>
      <c r="H47" s="122">
        <v>122231</v>
      </c>
      <c r="I47" s="122">
        <v>50248</v>
      </c>
      <c r="J47" s="122">
        <v>163497</v>
      </c>
      <c r="K47" s="122">
        <v>51284</v>
      </c>
    </row>
    <row r="48" spans="1:11">
      <c r="A48" s="270" t="s">
        <v>408</v>
      </c>
      <c r="B48" s="271"/>
      <c r="C48" s="271"/>
      <c r="D48" s="271"/>
      <c r="E48" s="271"/>
      <c r="F48" s="271"/>
      <c r="G48" s="13">
        <v>41</v>
      </c>
      <c r="H48" s="107">
        <f>SUM(H49:H55)</f>
        <v>237965</v>
      </c>
      <c r="I48" s="107">
        <f>SUM(I49:I55)</f>
        <v>104664</v>
      </c>
      <c r="J48" s="107">
        <f>SUM(J49:J55)</f>
        <v>777161</v>
      </c>
      <c r="K48" s="107">
        <f>SUM(K49:K55)</f>
        <v>121780</v>
      </c>
    </row>
    <row r="49" spans="1:11" ht="25.15" customHeight="1">
      <c r="A49" s="240" t="s">
        <v>204</v>
      </c>
      <c r="B49" s="240"/>
      <c r="C49" s="240"/>
      <c r="D49" s="240"/>
      <c r="E49" s="240"/>
      <c r="F49" s="240"/>
      <c r="G49" s="12">
        <v>42</v>
      </c>
      <c r="H49" s="122">
        <v>0</v>
      </c>
      <c r="I49" s="122">
        <v>0</v>
      </c>
      <c r="J49" s="28">
        <v>0</v>
      </c>
      <c r="K49" s="28">
        <v>0</v>
      </c>
    </row>
    <row r="50" spans="1:11" ht="24" customHeight="1">
      <c r="A50" s="266" t="s">
        <v>205</v>
      </c>
      <c r="B50" s="266"/>
      <c r="C50" s="266"/>
      <c r="D50" s="266"/>
      <c r="E50" s="266"/>
      <c r="F50" s="266"/>
      <c r="G50" s="12">
        <v>43</v>
      </c>
      <c r="H50" s="122">
        <v>0</v>
      </c>
      <c r="I50" s="122">
        <v>0</v>
      </c>
      <c r="J50" s="28">
        <v>0</v>
      </c>
      <c r="K50" s="28">
        <v>0</v>
      </c>
    </row>
    <row r="51" spans="1:11">
      <c r="A51" s="266" t="s">
        <v>206</v>
      </c>
      <c r="B51" s="266"/>
      <c r="C51" s="266"/>
      <c r="D51" s="266"/>
      <c r="E51" s="266"/>
      <c r="F51" s="266"/>
      <c r="G51" s="12">
        <v>44</v>
      </c>
      <c r="H51" s="122">
        <v>232497</v>
      </c>
      <c r="I51" s="122">
        <v>99196</v>
      </c>
      <c r="J51" s="28">
        <v>758600</v>
      </c>
      <c r="K51" s="28">
        <v>107470</v>
      </c>
    </row>
    <row r="52" spans="1:11">
      <c r="A52" s="266" t="s">
        <v>207</v>
      </c>
      <c r="B52" s="266"/>
      <c r="C52" s="266"/>
      <c r="D52" s="266"/>
      <c r="E52" s="266"/>
      <c r="F52" s="266"/>
      <c r="G52" s="12">
        <v>45</v>
      </c>
      <c r="H52" s="122">
        <v>5468</v>
      </c>
      <c r="I52" s="122">
        <v>5468</v>
      </c>
      <c r="J52" s="28">
        <v>18561</v>
      </c>
      <c r="K52" s="28">
        <v>14310</v>
      </c>
    </row>
    <row r="53" spans="1:11">
      <c r="A53" s="266" t="s">
        <v>208</v>
      </c>
      <c r="B53" s="266"/>
      <c r="C53" s="266"/>
      <c r="D53" s="266"/>
      <c r="E53" s="266"/>
      <c r="F53" s="266"/>
      <c r="G53" s="12">
        <v>46</v>
      </c>
      <c r="H53" s="122">
        <v>0</v>
      </c>
      <c r="I53" s="122">
        <v>0</v>
      </c>
      <c r="J53" s="28">
        <v>0</v>
      </c>
      <c r="K53" s="28">
        <v>0</v>
      </c>
    </row>
    <row r="54" spans="1:11">
      <c r="A54" s="266" t="s">
        <v>209</v>
      </c>
      <c r="B54" s="266"/>
      <c r="C54" s="266"/>
      <c r="D54" s="266"/>
      <c r="E54" s="266"/>
      <c r="F54" s="266"/>
      <c r="G54" s="12">
        <v>47</v>
      </c>
      <c r="H54" s="122">
        <v>0</v>
      </c>
      <c r="I54" s="122">
        <v>0</v>
      </c>
      <c r="J54" s="28">
        <v>0</v>
      </c>
      <c r="K54" s="28">
        <v>0</v>
      </c>
    </row>
    <row r="55" spans="1:11">
      <c r="A55" s="266" t="s">
        <v>210</v>
      </c>
      <c r="B55" s="266"/>
      <c r="C55" s="266"/>
      <c r="D55" s="266"/>
      <c r="E55" s="266"/>
      <c r="F55" s="266"/>
      <c r="G55" s="12">
        <v>48</v>
      </c>
      <c r="H55" s="122">
        <v>0</v>
      </c>
      <c r="I55" s="122">
        <v>0</v>
      </c>
      <c r="J55" s="28">
        <v>0</v>
      </c>
      <c r="K55" s="28">
        <v>0</v>
      </c>
    </row>
    <row r="56" spans="1:11" ht="22.15" customHeight="1">
      <c r="A56" s="275" t="s">
        <v>211</v>
      </c>
      <c r="B56" s="275"/>
      <c r="C56" s="275"/>
      <c r="D56" s="275"/>
      <c r="E56" s="275"/>
      <c r="F56" s="275"/>
      <c r="G56" s="12">
        <v>49</v>
      </c>
      <c r="H56" s="122">
        <v>0</v>
      </c>
      <c r="I56" s="122">
        <v>0</v>
      </c>
      <c r="J56" s="28">
        <v>0</v>
      </c>
      <c r="K56" s="28">
        <v>0</v>
      </c>
    </row>
    <row r="57" spans="1:11">
      <c r="A57" s="275" t="s">
        <v>212</v>
      </c>
      <c r="B57" s="275"/>
      <c r="C57" s="275"/>
      <c r="D57" s="275"/>
      <c r="E57" s="275"/>
      <c r="F57" s="275"/>
      <c r="G57" s="12">
        <v>50</v>
      </c>
      <c r="H57" s="122">
        <v>0</v>
      </c>
      <c r="I57" s="122">
        <v>0</v>
      </c>
      <c r="J57" s="28">
        <v>0</v>
      </c>
      <c r="K57" s="28">
        <v>0</v>
      </c>
    </row>
    <row r="58" spans="1:11" ht="24.6" customHeight="1">
      <c r="A58" s="275" t="s">
        <v>213</v>
      </c>
      <c r="B58" s="275"/>
      <c r="C58" s="275"/>
      <c r="D58" s="275"/>
      <c r="E58" s="275"/>
      <c r="F58" s="275"/>
      <c r="G58" s="12">
        <v>51</v>
      </c>
      <c r="H58" s="122">
        <v>0</v>
      </c>
      <c r="I58" s="122">
        <v>0</v>
      </c>
      <c r="J58" s="28">
        <v>0</v>
      </c>
      <c r="K58" s="28">
        <v>0</v>
      </c>
    </row>
    <row r="59" spans="1:11">
      <c r="A59" s="275" t="s">
        <v>214</v>
      </c>
      <c r="B59" s="275"/>
      <c r="C59" s="275"/>
      <c r="D59" s="275"/>
      <c r="E59" s="275"/>
      <c r="F59" s="275"/>
      <c r="G59" s="12">
        <v>52</v>
      </c>
      <c r="H59" s="122">
        <v>0</v>
      </c>
      <c r="I59" s="122">
        <v>0</v>
      </c>
      <c r="J59" s="28">
        <v>0</v>
      </c>
      <c r="K59" s="28">
        <v>0</v>
      </c>
    </row>
    <row r="60" spans="1:11">
      <c r="A60" s="270" t="s">
        <v>409</v>
      </c>
      <c r="B60" s="271"/>
      <c r="C60" s="271"/>
      <c r="D60" s="271"/>
      <c r="E60" s="271"/>
      <c r="F60" s="271"/>
      <c r="G60" s="13">
        <v>53</v>
      </c>
      <c r="H60" s="107">
        <f>H8+H37+H56+H57</f>
        <v>311654650</v>
      </c>
      <c r="I60" s="107">
        <f t="shared" ref="I60:K60" si="0">I8+I37+I56+I57</f>
        <v>100196375</v>
      </c>
      <c r="J60" s="107">
        <f t="shared" si="0"/>
        <v>257262755</v>
      </c>
      <c r="K60" s="107">
        <f t="shared" si="0"/>
        <v>83231258</v>
      </c>
    </row>
    <row r="61" spans="1:11">
      <c r="A61" s="270" t="s">
        <v>410</v>
      </c>
      <c r="B61" s="271"/>
      <c r="C61" s="271"/>
      <c r="D61" s="271"/>
      <c r="E61" s="271"/>
      <c r="F61" s="271"/>
      <c r="G61" s="13">
        <v>54</v>
      </c>
      <c r="H61" s="107">
        <f>H14+H48+H58+H59</f>
        <v>286417902</v>
      </c>
      <c r="I61" s="107">
        <f t="shared" ref="I61:K61" si="1">I14+I48+I58+I59</f>
        <v>99991445</v>
      </c>
      <c r="J61" s="107">
        <f t="shared" si="1"/>
        <v>234015165</v>
      </c>
      <c r="K61" s="107">
        <f t="shared" si="1"/>
        <v>78771902</v>
      </c>
    </row>
    <row r="62" spans="1:11">
      <c r="A62" s="270" t="s">
        <v>411</v>
      </c>
      <c r="B62" s="271"/>
      <c r="C62" s="271"/>
      <c r="D62" s="271"/>
      <c r="E62" s="271"/>
      <c r="F62" s="271"/>
      <c r="G62" s="13">
        <v>55</v>
      </c>
      <c r="H62" s="107">
        <f>H60-H61</f>
        <v>25236748</v>
      </c>
      <c r="I62" s="107">
        <f t="shared" ref="I62:K62" si="2">I60-I61</f>
        <v>204930</v>
      </c>
      <c r="J62" s="107">
        <f t="shared" si="2"/>
        <v>23247590</v>
      </c>
      <c r="K62" s="107">
        <f t="shared" si="2"/>
        <v>4459356</v>
      </c>
    </row>
    <row r="63" spans="1:11">
      <c r="A63" s="269" t="s">
        <v>413</v>
      </c>
      <c r="B63" s="269"/>
      <c r="C63" s="269"/>
      <c r="D63" s="269"/>
      <c r="E63" s="269"/>
      <c r="F63" s="269"/>
      <c r="G63" s="13">
        <v>56</v>
      </c>
      <c r="H63" s="107">
        <f>+IF((H60-H61)&gt;0,(H60-H61),0)</f>
        <v>25236748</v>
      </c>
      <c r="I63" s="107">
        <f t="shared" ref="I63:K63" si="3">+IF((I60-I61)&gt;0,(I60-I61),0)</f>
        <v>204930</v>
      </c>
      <c r="J63" s="107">
        <f t="shared" si="3"/>
        <v>23247590</v>
      </c>
      <c r="K63" s="107">
        <f t="shared" si="3"/>
        <v>4459356</v>
      </c>
    </row>
    <row r="64" spans="1:11">
      <c r="A64" s="269" t="s">
        <v>412</v>
      </c>
      <c r="B64" s="269"/>
      <c r="C64" s="269"/>
      <c r="D64" s="269"/>
      <c r="E64" s="269"/>
      <c r="F64" s="269"/>
      <c r="G64" s="13">
        <v>57</v>
      </c>
      <c r="H64" s="107">
        <f>+IF((H60-H61)&lt;0,(H60-H61),0)</f>
        <v>0</v>
      </c>
      <c r="I64" s="107">
        <f t="shared" ref="I64:K64" si="4">+IF((I60-I61)&lt;0,(I60-I61),0)</f>
        <v>0</v>
      </c>
      <c r="J64" s="107">
        <f t="shared" si="4"/>
        <v>0</v>
      </c>
      <c r="K64" s="107">
        <f t="shared" si="4"/>
        <v>0</v>
      </c>
    </row>
    <row r="65" spans="1:11">
      <c r="A65" s="275" t="s">
        <v>215</v>
      </c>
      <c r="B65" s="275"/>
      <c r="C65" s="275"/>
      <c r="D65" s="275"/>
      <c r="E65" s="275"/>
      <c r="F65" s="275"/>
      <c r="G65" s="12">
        <v>58</v>
      </c>
      <c r="H65" s="122">
        <v>3042437</v>
      </c>
      <c r="I65" s="122">
        <v>-1516229</v>
      </c>
      <c r="J65" s="28">
        <v>7650130</v>
      </c>
      <c r="K65" s="28">
        <v>749239</v>
      </c>
    </row>
    <row r="66" spans="1:11">
      <c r="A66" s="270" t="s">
        <v>414</v>
      </c>
      <c r="B66" s="271"/>
      <c r="C66" s="271"/>
      <c r="D66" s="271"/>
      <c r="E66" s="271"/>
      <c r="F66" s="271"/>
      <c r="G66" s="13">
        <v>59</v>
      </c>
      <c r="H66" s="107">
        <f>H62-H65</f>
        <v>22194311</v>
      </c>
      <c r="I66" s="107">
        <f t="shared" ref="I66:K66" si="5">I62-I65</f>
        <v>1721159</v>
      </c>
      <c r="J66" s="107">
        <f t="shared" si="5"/>
        <v>15597460</v>
      </c>
      <c r="K66" s="107">
        <f t="shared" si="5"/>
        <v>3710117</v>
      </c>
    </row>
    <row r="67" spans="1:11">
      <c r="A67" s="269" t="s">
        <v>415</v>
      </c>
      <c r="B67" s="269"/>
      <c r="C67" s="269"/>
      <c r="D67" s="269"/>
      <c r="E67" s="269"/>
      <c r="F67" s="269"/>
      <c r="G67" s="13">
        <v>60</v>
      </c>
      <c r="H67" s="107">
        <f>+IF((H62-H65)&gt;0,(H62-H65),0)</f>
        <v>22194311</v>
      </c>
      <c r="I67" s="107">
        <f t="shared" ref="I67:K67" si="6">+IF((I62-I65)&gt;0,(I62-I65),0)</f>
        <v>1721159</v>
      </c>
      <c r="J67" s="107">
        <f t="shared" si="6"/>
        <v>15597460</v>
      </c>
      <c r="K67" s="107">
        <f t="shared" si="6"/>
        <v>3710117</v>
      </c>
    </row>
    <row r="68" spans="1:11">
      <c r="A68" s="269" t="s">
        <v>416</v>
      </c>
      <c r="B68" s="269"/>
      <c r="C68" s="269"/>
      <c r="D68" s="269"/>
      <c r="E68" s="269"/>
      <c r="F68" s="269"/>
      <c r="G68" s="13">
        <v>61</v>
      </c>
      <c r="H68" s="107">
        <f>+IF((H62-H65)&lt;0,(H62-H65),0)</f>
        <v>0</v>
      </c>
      <c r="I68" s="107">
        <f t="shared" ref="I68:K68" si="7">+IF((I62-I65)&lt;0,(I62-I65),0)</f>
        <v>0</v>
      </c>
      <c r="J68" s="107">
        <f t="shared" si="7"/>
        <v>0</v>
      </c>
      <c r="K68" s="107">
        <f t="shared" si="7"/>
        <v>0</v>
      </c>
    </row>
    <row r="69" spans="1:11">
      <c r="A69" s="245" t="s">
        <v>216</v>
      </c>
      <c r="B69" s="245"/>
      <c r="C69" s="245"/>
      <c r="D69" s="245"/>
      <c r="E69" s="245"/>
      <c r="F69" s="245"/>
      <c r="G69" s="267"/>
      <c r="H69" s="267"/>
      <c r="I69" s="267"/>
      <c r="J69" s="268"/>
      <c r="K69" s="268"/>
    </row>
    <row r="70" spans="1:11" ht="22.15" customHeight="1">
      <c r="A70" s="270" t="s">
        <v>417</v>
      </c>
      <c r="B70" s="271"/>
      <c r="C70" s="271"/>
      <c r="D70" s="271"/>
      <c r="E70" s="271"/>
      <c r="F70" s="271"/>
      <c r="G70" s="13">
        <v>62</v>
      </c>
      <c r="H70" s="107">
        <f>H71-H72</f>
        <v>0</v>
      </c>
      <c r="I70" s="107">
        <f>I71-I72</f>
        <v>0</v>
      </c>
      <c r="J70" s="107">
        <f>J71-J72</f>
        <v>0</v>
      </c>
      <c r="K70" s="107">
        <f>K71-K72</f>
        <v>0</v>
      </c>
    </row>
    <row r="71" spans="1:11">
      <c r="A71" s="266" t="s">
        <v>217</v>
      </c>
      <c r="B71" s="266"/>
      <c r="C71" s="266"/>
      <c r="D71" s="266"/>
      <c r="E71" s="266"/>
      <c r="F71" s="266"/>
      <c r="G71" s="12">
        <v>63</v>
      </c>
      <c r="H71" s="122">
        <v>0</v>
      </c>
      <c r="I71" s="122">
        <v>0</v>
      </c>
      <c r="J71" s="28">
        <v>0</v>
      </c>
      <c r="K71" s="28">
        <v>0</v>
      </c>
    </row>
    <row r="72" spans="1:11">
      <c r="A72" s="266" t="s">
        <v>218</v>
      </c>
      <c r="B72" s="266"/>
      <c r="C72" s="266"/>
      <c r="D72" s="266"/>
      <c r="E72" s="266"/>
      <c r="F72" s="266"/>
      <c r="G72" s="12">
        <v>64</v>
      </c>
      <c r="H72" s="122">
        <v>0</v>
      </c>
      <c r="I72" s="122">
        <v>0</v>
      </c>
      <c r="J72" s="28">
        <v>0</v>
      </c>
      <c r="K72" s="28">
        <v>0</v>
      </c>
    </row>
    <row r="73" spans="1:11">
      <c r="A73" s="275" t="s">
        <v>219</v>
      </c>
      <c r="B73" s="275"/>
      <c r="C73" s="275"/>
      <c r="D73" s="275"/>
      <c r="E73" s="275"/>
      <c r="F73" s="275"/>
      <c r="G73" s="12">
        <v>65</v>
      </c>
      <c r="H73" s="122">
        <v>0</v>
      </c>
      <c r="I73" s="122">
        <v>0</v>
      </c>
      <c r="J73" s="28">
        <v>0</v>
      </c>
      <c r="K73" s="28">
        <v>0</v>
      </c>
    </row>
    <row r="74" spans="1:11">
      <c r="A74" s="269" t="s">
        <v>418</v>
      </c>
      <c r="B74" s="269"/>
      <c r="C74" s="269"/>
      <c r="D74" s="269"/>
      <c r="E74" s="269"/>
      <c r="F74" s="269"/>
      <c r="G74" s="13">
        <v>66</v>
      </c>
      <c r="H74" s="108">
        <v>0</v>
      </c>
      <c r="I74" s="108">
        <v>0</v>
      </c>
      <c r="J74" s="108">
        <v>0</v>
      </c>
      <c r="K74" s="108">
        <v>0</v>
      </c>
    </row>
    <row r="75" spans="1:11">
      <c r="A75" s="269" t="s">
        <v>419</v>
      </c>
      <c r="B75" s="269"/>
      <c r="C75" s="269"/>
      <c r="D75" s="269"/>
      <c r="E75" s="269"/>
      <c r="F75" s="269"/>
      <c r="G75" s="13">
        <v>67</v>
      </c>
      <c r="H75" s="108">
        <v>0</v>
      </c>
      <c r="I75" s="108">
        <v>0</v>
      </c>
      <c r="J75" s="108">
        <v>0</v>
      </c>
      <c r="K75" s="108">
        <v>0</v>
      </c>
    </row>
    <row r="76" spans="1:11">
      <c r="A76" s="245" t="s">
        <v>220</v>
      </c>
      <c r="B76" s="245"/>
      <c r="C76" s="245"/>
      <c r="D76" s="245"/>
      <c r="E76" s="245"/>
      <c r="F76" s="245"/>
      <c r="G76" s="267"/>
      <c r="H76" s="267"/>
      <c r="I76" s="267"/>
      <c r="J76" s="268"/>
      <c r="K76" s="268"/>
    </row>
    <row r="77" spans="1:11">
      <c r="A77" s="270" t="s">
        <v>420</v>
      </c>
      <c r="B77" s="271"/>
      <c r="C77" s="271"/>
      <c r="D77" s="271"/>
      <c r="E77" s="271"/>
      <c r="F77" s="271"/>
      <c r="G77" s="13">
        <v>68</v>
      </c>
      <c r="H77" s="108">
        <v>0</v>
      </c>
      <c r="I77" s="108">
        <v>0</v>
      </c>
      <c r="J77" s="108">
        <v>0</v>
      </c>
      <c r="K77" s="108">
        <v>0</v>
      </c>
    </row>
    <row r="78" spans="1:11">
      <c r="A78" s="266" t="s">
        <v>421</v>
      </c>
      <c r="B78" s="266"/>
      <c r="C78" s="266"/>
      <c r="D78" s="266"/>
      <c r="E78" s="266"/>
      <c r="F78" s="266"/>
      <c r="G78" s="103">
        <v>69</v>
      </c>
      <c r="H78" s="32">
        <v>0</v>
      </c>
      <c r="I78" s="32">
        <v>0</v>
      </c>
      <c r="J78" s="32">
        <v>0</v>
      </c>
      <c r="K78" s="32">
        <v>0</v>
      </c>
    </row>
    <row r="79" spans="1:11">
      <c r="A79" s="266" t="s">
        <v>422</v>
      </c>
      <c r="B79" s="266"/>
      <c r="C79" s="266"/>
      <c r="D79" s="266"/>
      <c r="E79" s="266"/>
      <c r="F79" s="266"/>
      <c r="G79" s="103">
        <v>70</v>
      </c>
      <c r="H79" s="32">
        <v>0</v>
      </c>
      <c r="I79" s="32">
        <v>0</v>
      </c>
      <c r="J79" s="32">
        <v>0</v>
      </c>
      <c r="K79" s="32">
        <v>0</v>
      </c>
    </row>
    <row r="80" spans="1:11">
      <c r="A80" s="270" t="s">
        <v>423</v>
      </c>
      <c r="B80" s="271"/>
      <c r="C80" s="271"/>
      <c r="D80" s="271"/>
      <c r="E80" s="271"/>
      <c r="F80" s="271"/>
      <c r="G80" s="13">
        <v>71</v>
      </c>
      <c r="H80" s="108">
        <v>0</v>
      </c>
      <c r="I80" s="108">
        <v>0</v>
      </c>
      <c r="J80" s="108">
        <v>0</v>
      </c>
      <c r="K80" s="108">
        <v>0</v>
      </c>
    </row>
    <row r="81" spans="1:11">
      <c r="A81" s="270" t="s">
        <v>424</v>
      </c>
      <c r="B81" s="271"/>
      <c r="C81" s="271"/>
      <c r="D81" s="271"/>
      <c r="E81" s="271"/>
      <c r="F81" s="271"/>
      <c r="G81" s="13">
        <v>72</v>
      </c>
      <c r="H81" s="108">
        <v>0</v>
      </c>
      <c r="I81" s="108">
        <v>0</v>
      </c>
      <c r="J81" s="108">
        <v>0</v>
      </c>
      <c r="K81" s="108">
        <v>0</v>
      </c>
    </row>
    <row r="82" spans="1:11">
      <c r="A82" s="269" t="s">
        <v>425</v>
      </c>
      <c r="B82" s="269"/>
      <c r="C82" s="269"/>
      <c r="D82" s="269"/>
      <c r="E82" s="269"/>
      <c r="F82" s="269"/>
      <c r="G82" s="13">
        <v>73</v>
      </c>
      <c r="H82" s="108">
        <v>0</v>
      </c>
      <c r="I82" s="108">
        <v>0</v>
      </c>
      <c r="J82" s="108">
        <v>0</v>
      </c>
      <c r="K82" s="108">
        <v>0</v>
      </c>
    </row>
    <row r="83" spans="1:11">
      <c r="A83" s="269" t="s">
        <v>426</v>
      </c>
      <c r="B83" s="269"/>
      <c r="C83" s="269"/>
      <c r="D83" s="269"/>
      <c r="E83" s="269"/>
      <c r="F83" s="269"/>
      <c r="G83" s="13">
        <v>74</v>
      </c>
      <c r="H83" s="108">
        <v>0</v>
      </c>
      <c r="I83" s="108">
        <v>0</v>
      </c>
      <c r="J83" s="108">
        <v>0</v>
      </c>
      <c r="K83" s="108">
        <v>0</v>
      </c>
    </row>
    <row r="84" spans="1:11">
      <c r="A84" s="245" t="s">
        <v>221</v>
      </c>
      <c r="B84" s="245"/>
      <c r="C84" s="245"/>
      <c r="D84" s="245"/>
      <c r="E84" s="245"/>
      <c r="F84" s="245"/>
      <c r="G84" s="267"/>
      <c r="H84" s="267"/>
      <c r="I84" s="267"/>
      <c r="J84" s="268"/>
      <c r="K84" s="268"/>
    </row>
    <row r="85" spans="1:11">
      <c r="A85" s="260" t="s">
        <v>427</v>
      </c>
      <c r="B85" s="261"/>
      <c r="C85" s="261"/>
      <c r="D85" s="261"/>
      <c r="E85" s="261"/>
      <c r="F85" s="261"/>
      <c r="G85" s="13">
        <v>75</v>
      </c>
      <c r="H85" s="109">
        <f>H86+H87</f>
        <v>0</v>
      </c>
      <c r="I85" s="109">
        <f>I86+I87</f>
        <v>0</v>
      </c>
      <c r="J85" s="109">
        <f>J86+J87</f>
        <v>0</v>
      </c>
      <c r="K85" s="109">
        <f>K86+K87</f>
        <v>0</v>
      </c>
    </row>
    <row r="86" spans="1:11">
      <c r="A86" s="262" t="s">
        <v>222</v>
      </c>
      <c r="B86" s="262"/>
      <c r="C86" s="262"/>
      <c r="D86" s="262"/>
      <c r="E86" s="262"/>
      <c r="F86" s="262"/>
      <c r="G86" s="12">
        <v>76</v>
      </c>
      <c r="H86" s="33">
        <v>0</v>
      </c>
      <c r="I86" s="33">
        <v>0</v>
      </c>
      <c r="J86" s="33">
        <v>0</v>
      </c>
      <c r="K86" s="33">
        <v>0</v>
      </c>
    </row>
    <row r="87" spans="1:11">
      <c r="A87" s="262" t="s">
        <v>223</v>
      </c>
      <c r="B87" s="262"/>
      <c r="C87" s="262"/>
      <c r="D87" s="262"/>
      <c r="E87" s="262"/>
      <c r="F87" s="262"/>
      <c r="G87" s="12">
        <v>77</v>
      </c>
      <c r="H87" s="33">
        <v>0</v>
      </c>
      <c r="I87" s="33">
        <v>0</v>
      </c>
      <c r="J87" s="33">
        <v>0</v>
      </c>
      <c r="K87" s="33">
        <v>0</v>
      </c>
    </row>
    <row r="88" spans="1:11">
      <c r="A88" s="273" t="s">
        <v>224</v>
      </c>
      <c r="B88" s="273"/>
      <c r="C88" s="273"/>
      <c r="D88" s="273"/>
      <c r="E88" s="273"/>
      <c r="F88" s="273"/>
      <c r="G88" s="274"/>
      <c r="H88" s="274"/>
      <c r="I88" s="274"/>
      <c r="J88" s="268"/>
      <c r="K88" s="268"/>
    </row>
    <row r="89" spans="1:11">
      <c r="A89" s="241" t="s">
        <v>225</v>
      </c>
      <c r="B89" s="241"/>
      <c r="C89" s="241"/>
      <c r="D89" s="241"/>
      <c r="E89" s="241"/>
      <c r="F89" s="241"/>
      <c r="G89" s="12">
        <v>78</v>
      </c>
      <c r="H89" s="33">
        <v>22194311</v>
      </c>
      <c r="I89" s="33">
        <v>1721159</v>
      </c>
      <c r="J89" s="33">
        <v>15597460</v>
      </c>
      <c r="K89" s="33">
        <v>3710117</v>
      </c>
    </row>
    <row r="90" spans="1:11" ht="24" customHeight="1">
      <c r="A90" s="242" t="s">
        <v>428</v>
      </c>
      <c r="B90" s="242"/>
      <c r="C90" s="242"/>
      <c r="D90" s="242"/>
      <c r="E90" s="242"/>
      <c r="F90" s="242"/>
      <c r="G90" s="13">
        <v>79</v>
      </c>
      <c r="H90" s="109">
        <f>H91+H98</f>
        <v>2864</v>
      </c>
      <c r="I90" s="109">
        <f t="shared" ref="I90:K90" si="8">I91+I98</f>
        <v>35031</v>
      </c>
      <c r="J90" s="109">
        <f t="shared" si="8"/>
        <v>0</v>
      </c>
      <c r="K90" s="109">
        <f t="shared" si="8"/>
        <v>0</v>
      </c>
    </row>
    <row r="91" spans="1:11" ht="24" customHeight="1">
      <c r="A91" s="242" t="s">
        <v>429</v>
      </c>
      <c r="B91" s="242"/>
      <c r="C91" s="242"/>
      <c r="D91" s="242"/>
      <c r="E91" s="242"/>
      <c r="F91" s="242"/>
      <c r="G91" s="13">
        <v>80</v>
      </c>
      <c r="H91" s="109">
        <f>SUM(H92:H96)</f>
        <v>0</v>
      </c>
      <c r="I91" s="109">
        <f>SUM(I92:I96)</f>
        <v>0</v>
      </c>
      <c r="J91" s="109">
        <f>SUM(J92:J96)</f>
        <v>0</v>
      </c>
      <c r="K91" s="109">
        <f>SUM(K92:K96)</f>
        <v>0</v>
      </c>
    </row>
    <row r="92" spans="1:11" ht="24.75" customHeight="1">
      <c r="A92" s="263" t="s">
        <v>430</v>
      </c>
      <c r="B92" s="264"/>
      <c r="C92" s="264"/>
      <c r="D92" s="264"/>
      <c r="E92" s="264"/>
      <c r="F92" s="265"/>
      <c r="G92" s="12">
        <v>81</v>
      </c>
      <c r="H92" s="33">
        <v>0</v>
      </c>
      <c r="I92" s="33">
        <v>0</v>
      </c>
      <c r="J92" s="33">
        <v>0</v>
      </c>
      <c r="K92" s="33">
        <v>0</v>
      </c>
    </row>
    <row r="93" spans="1:11" ht="22.15" customHeight="1">
      <c r="A93" s="266" t="s">
        <v>431</v>
      </c>
      <c r="B93" s="266"/>
      <c r="C93" s="266"/>
      <c r="D93" s="266"/>
      <c r="E93" s="266"/>
      <c r="F93" s="266"/>
      <c r="G93" s="12">
        <v>82</v>
      </c>
      <c r="H93" s="33">
        <v>0</v>
      </c>
      <c r="I93" s="33">
        <v>0</v>
      </c>
      <c r="J93" s="33">
        <v>0</v>
      </c>
      <c r="K93" s="33">
        <v>0</v>
      </c>
    </row>
    <row r="94" spans="1:11" ht="22.15" customHeight="1">
      <c r="A94" s="266" t="s">
        <v>432</v>
      </c>
      <c r="B94" s="266"/>
      <c r="C94" s="266"/>
      <c r="D94" s="266"/>
      <c r="E94" s="266"/>
      <c r="F94" s="266"/>
      <c r="G94" s="12">
        <v>83</v>
      </c>
      <c r="H94" s="33">
        <v>0</v>
      </c>
      <c r="I94" s="33">
        <v>0</v>
      </c>
      <c r="J94" s="33">
        <v>0</v>
      </c>
      <c r="K94" s="33">
        <v>0</v>
      </c>
    </row>
    <row r="95" spans="1:11" ht="22.15" customHeight="1">
      <c r="A95" s="266" t="s">
        <v>433</v>
      </c>
      <c r="B95" s="266"/>
      <c r="C95" s="266"/>
      <c r="D95" s="266"/>
      <c r="E95" s="266"/>
      <c r="F95" s="266"/>
      <c r="G95" s="12">
        <v>84</v>
      </c>
      <c r="H95" s="33">
        <v>0</v>
      </c>
      <c r="I95" s="33">
        <v>0</v>
      </c>
      <c r="J95" s="33">
        <v>0</v>
      </c>
      <c r="K95" s="33">
        <v>0</v>
      </c>
    </row>
    <row r="96" spans="1:11" ht="22.15" customHeight="1">
      <c r="A96" s="266" t="s">
        <v>434</v>
      </c>
      <c r="B96" s="266"/>
      <c r="C96" s="266"/>
      <c r="D96" s="266"/>
      <c r="E96" s="266"/>
      <c r="F96" s="266"/>
      <c r="G96" s="12">
        <v>85</v>
      </c>
      <c r="H96" s="33">
        <v>0</v>
      </c>
      <c r="I96" s="33">
        <v>0</v>
      </c>
      <c r="J96" s="33">
        <v>0</v>
      </c>
      <c r="K96" s="33">
        <v>0</v>
      </c>
    </row>
    <row r="97" spans="1:11" ht="22.15" customHeight="1">
      <c r="A97" s="266" t="s">
        <v>435</v>
      </c>
      <c r="B97" s="266"/>
      <c r="C97" s="266"/>
      <c r="D97" s="266"/>
      <c r="E97" s="266"/>
      <c r="F97" s="266"/>
      <c r="G97" s="12">
        <v>86</v>
      </c>
      <c r="H97" s="33">
        <v>0</v>
      </c>
      <c r="I97" s="33">
        <v>0</v>
      </c>
      <c r="J97" s="33">
        <v>0</v>
      </c>
      <c r="K97" s="33">
        <v>0</v>
      </c>
    </row>
    <row r="98" spans="1:11" ht="22.15" customHeight="1">
      <c r="A98" s="269" t="s">
        <v>436</v>
      </c>
      <c r="B98" s="269"/>
      <c r="C98" s="269"/>
      <c r="D98" s="269"/>
      <c r="E98" s="269"/>
      <c r="F98" s="269"/>
      <c r="G98" s="13">
        <v>87</v>
      </c>
      <c r="H98" s="110">
        <f>SUM(H99:H106)</f>
        <v>2864</v>
      </c>
      <c r="I98" s="110">
        <f>SUM(I99:I106)</f>
        <v>35031</v>
      </c>
      <c r="J98" s="110">
        <f t="shared" ref="J98:K98" si="9">SUM(J99:J106)</f>
        <v>0</v>
      </c>
      <c r="K98" s="110">
        <f t="shared" si="9"/>
        <v>0</v>
      </c>
    </row>
    <row r="99" spans="1:11" ht="14.25" customHeight="1">
      <c r="A99" s="266" t="s">
        <v>437</v>
      </c>
      <c r="B99" s="266"/>
      <c r="C99" s="266"/>
      <c r="D99" s="266"/>
      <c r="E99" s="266"/>
      <c r="F99" s="266"/>
      <c r="G99" s="12">
        <v>88</v>
      </c>
      <c r="H99" s="33">
        <v>2864</v>
      </c>
      <c r="I99" s="33">
        <v>35031</v>
      </c>
      <c r="J99" s="33">
        <v>0</v>
      </c>
      <c r="K99" s="33">
        <v>0</v>
      </c>
    </row>
    <row r="100" spans="1:11" ht="24" customHeight="1">
      <c r="A100" s="266" t="s">
        <v>438</v>
      </c>
      <c r="B100" s="266"/>
      <c r="C100" s="266"/>
      <c r="D100" s="266"/>
      <c r="E100" s="266"/>
      <c r="F100" s="266"/>
      <c r="G100" s="12">
        <v>89</v>
      </c>
      <c r="H100" s="33">
        <v>0</v>
      </c>
      <c r="I100" s="33">
        <v>0</v>
      </c>
      <c r="J100" s="33">
        <v>0</v>
      </c>
      <c r="K100" s="33">
        <v>0</v>
      </c>
    </row>
    <row r="101" spans="1:11">
      <c r="A101" s="266" t="s">
        <v>439</v>
      </c>
      <c r="B101" s="266"/>
      <c r="C101" s="266"/>
      <c r="D101" s="266"/>
      <c r="E101" s="266"/>
      <c r="F101" s="266"/>
      <c r="G101" s="12">
        <v>90</v>
      </c>
      <c r="H101" s="33">
        <v>0</v>
      </c>
      <c r="I101" s="33">
        <v>0</v>
      </c>
      <c r="J101" s="33">
        <v>0</v>
      </c>
      <c r="K101" s="33">
        <v>0</v>
      </c>
    </row>
    <row r="102" spans="1:11" ht="27.75" customHeight="1">
      <c r="A102" s="240" t="s">
        <v>440</v>
      </c>
      <c r="B102" s="240"/>
      <c r="C102" s="240"/>
      <c r="D102" s="240"/>
      <c r="E102" s="240"/>
      <c r="F102" s="240"/>
      <c r="G102" s="12">
        <v>91</v>
      </c>
      <c r="H102" s="33">
        <v>0</v>
      </c>
      <c r="I102" s="33">
        <v>0</v>
      </c>
      <c r="J102" s="33">
        <v>0</v>
      </c>
      <c r="K102" s="33">
        <v>0</v>
      </c>
    </row>
    <row r="103" spans="1:11" ht="27.75" customHeight="1">
      <c r="A103" s="240" t="s">
        <v>441</v>
      </c>
      <c r="B103" s="240"/>
      <c r="C103" s="240"/>
      <c r="D103" s="240"/>
      <c r="E103" s="240"/>
      <c r="F103" s="240"/>
      <c r="G103" s="12">
        <v>92</v>
      </c>
      <c r="H103" s="33">
        <v>0</v>
      </c>
      <c r="I103" s="33">
        <v>0</v>
      </c>
      <c r="J103" s="33">
        <v>0</v>
      </c>
      <c r="K103" s="33">
        <v>0</v>
      </c>
    </row>
    <row r="104" spans="1:11" ht="14.25" customHeight="1">
      <c r="A104" s="240" t="s">
        <v>442</v>
      </c>
      <c r="B104" s="240"/>
      <c r="C104" s="240"/>
      <c r="D104" s="240"/>
      <c r="E104" s="240"/>
      <c r="F104" s="240"/>
      <c r="G104" s="12">
        <v>93</v>
      </c>
      <c r="H104" s="33">
        <v>0</v>
      </c>
      <c r="I104" s="33">
        <v>0</v>
      </c>
      <c r="J104" s="33">
        <v>0</v>
      </c>
      <c r="K104" s="33">
        <v>0</v>
      </c>
    </row>
    <row r="105" spans="1:11" ht="15.75" customHeight="1">
      <c r="A105" s="240" t="s">
        <v>443</v>
      </c>
      <c r="B105" s="240"/>
      <c r="C105" s="240"/>
      <c r="D105" s="240"/>
      <c r="E105" s="240"/>
      <c r="F105" s="240"/>
      <c r="G105" s="12">
        <v>94</v>
      </c>
      <c r="H105" s="33">
        <v>0</v>
      </c>
      <c r="I105" s="33">
        <v>0</v>
      </c>
      <c r="J105" s="33">
        <v>0</v>
      </c>
      <c r="K105" s="33">
        <v>0</v>
      </c>
    </row>
    <row r="106" spans="1:11" ht="17.25" customHeight="1">
      <c r="A106" s="240" t="s">
        <v>444</v>
      </c>
      <c r="B106" s="240"/>
      <c r="C106" s="240"/>
      <c r="D106" s="240"/>
      <c r="E106" s="240"/>
      <c r="F106" s="240"/>
      <c r="G106" s="12">
        <v>95</v>
      </c>
      <c r="H106" s="33">
        <v>0</v>
      </c>
      <c r="I106" s="33">
        <v>0</v>
      </c>
      <c r="J106" s="33">
        <v>0</v>
      </c>
      <c r="K106" s="33">
        <v>0</v>
      </c>
    </row>
    <row r="107" spans="1:11" ht="27.75" customHeight="1">
      <c r="A107" s="240" t="s">
        <v>445</v>
      </c>
      <c r="B107" s="240"/>
      <c r="C107" s="240"/>
      <c r="D107" s="240"/>
      <c r="E107" s="240"/>
      <c r="F107" s="240"/>
      <c r="G107" s="12">
        <v>96</v>
      </c>
      <c r="H107" s="33">
        <v>0</v>
      </c>
      <c r="I107" s="33">
        <v>0</v>
      </c>
      <c r="J107" s="33">
        <v>0</v>
      </c>
      <c r="K107" s="33">
        <v>0</v>
      </c>
    </row>
    <row r="108" spans="1:11" ht="22.9" customHeight="1">
      <c r="A108" s="242" t="s">
        <v>446</v>
      </c>
      <c r="B108" s="242"/>
      <c r="C108" s="242"/>
      <c r="D108" s="242"/>
      <c r="E108" s="242"/>
      <c r="F108" s="242"/>
      <c r="G108" s="13">
        <v>97</v>
      </c>
      <c r="H108" s="109">
        <f>H91+H98-H107-H97</f>
        <v>2864</v>
      </c>
      <c r="I108" s="109">
        <f>I91+I98-I107-I97</f>
        <v>35031</v>
      </c>
      <c r="J108" s="109">
        <f t="shared" ref="J108:K108" si="10">J91+J98-J107-J97</f>
        <v>0</v>
      </c>
      <c r="K108" s="109">
        <f t="shared" si="10"/>
        <v>0</v>
      </c>
    </row>
    <row r="109" spans="1:11" ht="22.9" customHeight="1">
      <c r="A109" s="242" t="s">
        <v>447</v>
      </c>
      <c r="B109" s="242"/>
      <c r="C109" s="242"/>
      <c r="D109" s="242"/>
      <c r="E109" s="242"/>
      <c r="F109" s="242"/>
      <c r="G109" s="13">
        <v>98</v>
      </c>
      <c r="H109" s="109">
        <f>H89+H108</f>
        <v>22197175</v>
      </c>
      <c r="I109" s="109">
        <f>I89+I108</f>
        <v>1756190</v>
      </c>
      <c r="J109" s="109">
        <f t="shared" ref="J109:K109" si="11">J89+J108</f>
        <v>15597460</v>
      </c>
      <c r="K109" s="109">
        <f t="shared" si="11"/>
        <v>3710117</v>
      </c>
    </row>
    <row r="110" spans="1:11">
      <c r="A110" s="245" t="s">
        <v>226</v>
      </c>
      <c r="B110" s="245"/>
      <c r="C110" s="245"/>
      <c r="D110" s="245"/>
      <c r="E110" s="245"/>
      <c r="F110" s="245"/>
      <c r="G110" s="267"/>
      <c r="H110" s="267"/>
      <c r="I110" s="267"/>
      <c r="J110" s="268"/>
      <c r="K110" s="268"/>
    </row>
    <row r="111" spans="1:11" ht="27" customHeight="1">
      <c r="A111" s="260" t="s">
        <v>448</v>
      </c>
      <c r="B111" s="261"/>
      <c r="C111" s="261"/>
      <c r="D111" s="261"/>
      <c r="E111" s="261"/>
      <c r="F111" s="261"/>
      <c r="G111" s="13">
        <v>99</v>
      </c>
      <c r="H111" s="109">
        <f>H112+H113</f>
        <v>22197175</v>
      </c>
      <c r="I111" s="109">
        <f>I112+I113</f>
        <v>1756190</v>
      </c>
      <c r="J111" s="109">
        <f>J112+J113</f>
        <v>15597460</v>
      </c>
      <c r="K111" s="109">
        <f>K112+K113</f>
        <v>3710117</v>
      </c>
    </row>
    <row r="112" spans="1:11">
      <c r="A112" s="262" t="s">
        <v>227</v>
      </c>
      <c r="B112" s="262"/>
      <c r="C112" s="262"/>
      <c r="D112" s="262"/>
      <c r="E112" s="262"/>
      <c r="F112" s="262"/>
      <c r="G112" s="12">
        <v>100</v>
      </c>
      <c r="H112" s="123">
        <v>22197175</v>
      </c>
      <c r="I112" s="123">
        <v>1756190</v>
      </c>
      <c r="J112" s="33">
        <v>15597460</v>
      </c>
      <c r="K112" s="33">
        <v>3710117</v>
      </c>
    </row>
    <row r="113" spans="1:11">
      <c r="A113" s="262" t="s">
        <v>228</v>
      </c>
      <c r="B113" s="262"/>
      <c r="C113" s="262"/>
      <c r="D113" s="262"/>
      <c r="E113" s="262"/>
      <c r="F113" s="262"/>
      <c r="G113" s="12">
        <v>101</v>
      </c>
      <c r="H113" s="123">
        <v>0</v>
      </c>
      <c r="I113" s="123">
        <v>0</v>
      </c>
      <c r="J113" s="33">
        <v>0</v>
      </c>
      <c r="K113" s="33">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6"/>
    <col min="8" max="9" width="15.28515625" style="44" customWidth="1"/>
    <col min="10" max="16384" width="9.28515625" style="16"/>
  </cols>
  <sheetData>
    <row r="1" spans="1:9">
      <c r="A1" s="277" t="s">
        <v>229</v>
      </c>
      <c r="B1" s="315"/>
      <c r="C1" s="315"/>
      <c r="D1" s="315"/>
      <c r="E1" s="315"/>
      <c r="F1" s="315"/>
      <c r="G1" s="315"/>
      <c r="H1" s="315"/>
      <c r="I1" s="315"/>
    </row>
    <row r="2" spans="1:9" ht="12.75" customHeight="1">
      <c r="A2" s="276" t="s">
        <v>597</v>
      </c>
      <c r="B2" s="276"/>
      <c r="C2" s="276"/>
      <c r="D2" s="276"/>
      <c r="E2" s="276"/>
      <c r="F2" s="276"/>
      <c r="G2" s="276"/>
      <c r="H2" s="276"/>
      <c r="I2" s="276"/>
    </row>
    <row r="3" spans="1:9">
      <c r="A3" s="317" t="s">
        <v>499</v>
      </c>
      <c r="B3" s="318"/>
      <c r="C3" s="318"/>
      <c r="D3" s="318"/>
      <c r="E3" s="318"/>
      <c r="F3" s="318"/>
      <c r="G3" s="318"/>
      <c r="H3" s="318"/>
      <c r="I3" s="318"/>
    </row>
    <row r="4" spans="1:9" ht="12.75" customHeight="1">
      <c r="A4" s="316" t="s">
        <v>518</v>
      </c>
      <c r="B4" s="253"/>
      <c r="C4" s="253"/>
      <c r="D4" s="253"/>
      <c r="E4" s="253"/>
      <c r="F4" s="253"/>
      <c r="G4" s="253"/>
      <c r="H4" s="253"/>
      <c r="I4" s="254"/>
    </row>
    <row r="5" spans="1:9" ht="24" thickBot="1">
      <c r="A5" s="319" t="s">
        <v>230</v>
      </c>
      <c r="B5" s="320"/>
      <c r="C5" s="320"/>
      <c r="D5" s="320"/>
      <c r="E5" s="320"/>
      <c r="F5" s="321"/>
      <c r="G5" s="17" t="s">
        <v>231</v>
      </c>
      <c r="H5" s="34" t="s">
        <v>232</v>
      </c>
      <c r="I5" s="34" t="s">
        <v>233</v>
      </c>
    </row>
    <row r="6" spans="1:9">
      <c r="A6" s="322">
        <v>1</v>
      </c>
      <c r="B6" s="323"/>
      <c r="C6" s="323"/>
      <c r="D6" s="323"/>
      <c r="E6" s="323"/>
      <c r="F6" s="324"/>
      <c r="G6" s="18">
        <v>2</v>
      </c>
      <c r="H6" s="35" t="s">
        <v>234</v>
      </c>
      <c r="I6" s="35" t="s">
        <v>235</v>
      </c>
    </row>
    <row r="7" spans="1:9">
      <c r="A7" s="294" t="s">
        <v>236</v>
      </c>
      <c r="B7" s="295"/>
      <c r="C7" s="295"/>
      <c r="D7" s="295"/>
      <c r="E7" s="295"/>
      <c r="F7" s="295"/>
      <c r="G7" s="295"/>
      <c r="H7" s="295"/>
      <c r="I7" s="296"/>
    </row>
    <row r="8" spans="1:9" ht="12.75" customHeight="1">
      <c r="A8" s="297" t="s">
        <v>237</v>
      </c>
      <c r="B8" s="298"/>
      <c r="C8" s="298"/>
      <c r="D8" s="298"/>
      <c r="E8" s="298"/>
      <c r="F8" s="299"/>
      <c r="G8" s="19">
        <v>1</v>
      </c>
      <c r="H8" s="36">
        <v>25236748</v>
      </c>
      <c r="I8" s="36">
        <v>23247591</v>
      </c>
    </row>
    <row r="9" spans="1:9" ht="12.75" customHeight="1">
      <c r="A9" s="312" t="s">
        <v>238</v>
      </c>
      <c r="B9" s="313"/>
      <c r="C9" s="313"/>
      <c r="D9" s="313"/>
      <c r="E9" s="313"/>
      <c r="F9" s="314"/>
      <c r="G9" s="20">
        <v>2</v>
      </c>
      <c r="H9" s="37">
        <f>H10+H11+H12+H13+H14+H15+H16+H17</f>
        <v>6489413</v>
      </c>
      <c r="I9" s="37">
        <f>I10+I11+I12+I13+I14+I15+I16+I17</f>
        <v>4510491</v>
      </c>
    </row>
    <row r="10" spans="1:9" ht="12.75" customHeight="1">
      <c r="A10" s="309" t="s">
        <v>239</v>
      </c>
      <c r="B10" s="310"/>
      <c r="C10" s="310"/>
      <c r="D10" s="310"/>
      <c r="E10" s="310"/>
      <c r="F10" s="311"/>
      <c r="G10" s="21">
        <v>3</v>
      </c>
      <c r="H10" s="38">
        <v>6036079</v>
      </c>
      <c r="I10" s="38">
        <v>5277031</v>
      </c>
    </row>
    <row r="11" spans="1:9" ht="22.15" customHeight="1">
      <c r="A11" s="309" t="s">
        <v>240</v>
      </c>
      <c r="B11" s="310"/>
      <c r="C11" s="310"/>
      <c r="D11" s="310"/>
      <c r="E11" s="310"/>
      <c r="F11" s="311"/>
      <c r="G11" s="21">
        <v>4</v>
      </c>
      <c r="H11" s="38">
        <v>4884</v>
      </c>
      <c r="I11" s="38">
        <v>-36781</v>
      </c>
    </row>
    <row r="12" spans="1:9" ht="23.65" customHeight="1">
      <c r="A12" s="309" t="s">
        <v>241</v>
      </c>
      <c r="B12" s="310"/>
      <c r="C12" s="310"/>
      <c r="D12" s="310"/>
      <c r="E12" s="310"/>
      <c r="F12" s="311"/>
      <c r="G12" s="21">
        <v>5</v>
      </c>
      <c r="H12" s="38">
        <v>-110702</v>
      </c>
      <c r="I12" s="38">
        <v>-158091</v>
      </c>
    </row>
    <row r="13" spans="1:9" ht="12.75" customHeight="1">
      <c r="A13" s="309" t="s">
        <v>242</v>
      </c>
      <c r="B13" s="310"/>
      <c r="C13" s="310"/>
      <c r="D13" s="310"/>
      <c r="E13" s="310"/>
      <c r="F13" s="311"/>
      <c r="G13" s="21">
        <v>6</v>
      </c>
      <c r="H13" s="38">
        <v>-595045</v>
      </c>
      <c r="I13" s="38">
        <v>-1718055</v>
      </c>
    </row>
    <row r="14" spans="1:9" ht="12.75" customHeight="1">
      <c r="A14" s="309" t="s">
        <v>243</v>
      </c>
      <c r="B14" s="310"/>
      <c r="C14" s="310"/>
      <c r="D14" s="310"/>
      <c r="E14" s="310"/>
      <c r="F14" s="311"/>
      <c r="G14" s="21">
        <v>7</v>
      </c>
      <c r="H14" s="38">
        <v>244986</v>
      </c>
      <c r="I14" s="38">
        <v>758600</v>
      </c>
    </row>
    <row r="15" spans="1:9" ht="12.75" customHeight="1">
      <c r="A15" s="309" t="s">
        <v>244</v>
      </c>
      <c r="B15" s="310"/>
      <c r="C15" s="310"/>
      <c r="D15" s="310"/>
      <c r="E15" s="310"/>
      <c r="F15" s="311"/>
      <c r="G15" s="21">
        <v>8</v>
      </c>
      <c r="H15" s="38">
        <v>0</v>
      </c>
      <c r="I15" s="38">
        <v>0</v>
      </c>
    </row>
    <row r="16" spans="1:9" ht="12.75" customHeight="1">
      <c r="A16" s="309" t="s">
        <v>245</v>
      </c>
      <c r="B16" s="310"/>
      <c r="C16" s="310"/>
      <c r="D16" s="310"/>
      <c r="E16" s="310"/>
      <c r="F16" s="311"/>
      <c r="G16" s="21">
        <v>9</v>
      </c>
      <c r="H16" s="38">
        <v>-21340</v>
      </c>
      <c r="I16" s="38">
        <v>-28200</v>
      </c>
    </row>
    <row r="17" spans="1:9" ht="25.15" customHeight="1">
      <c r="A17" s="309" t="s">
        <v>246</v>
      </c>
      <c r="B17" s="310"/>
      <c r="C17" s="310"/>
      <c r="D17" s="310"/>
      <c r="E17" s="310"/>
      <c r="F17" s="311"/>
      <c r="G17" s="21">
        <v>10</v>
      </c>
      <c r="H17" s="38">
        <v>930551</v>
      </c>
      <c r="I17" s="38">
        <v>415987</v>
      </c>
    </row>
    <row r="18" spans="1:9" ht="28.15" customHeight="1">
      <c r="A18" s="288" t="s">
        <v>247</v>
      </c>
      <c r="B18" s="289"/>
      <c r="C18" s="289"/>
      <c r="D18" s="289"/>
      <c r="E18" s="289"/>
      <c r="F18" s="290"/>
      <c r="G18" s="20">
        <v>11</v>
      </c>
      <c r="H18" s="37">
        <f>H8+H9</f>
        <v>31726161</v>
      </c>
      <c r="I18" s="37">
        <f>I8+I9</f>
        <v>27758082</v>
      </c>
    </row>
    <row r="19" spans="1:9" ht="12.75" customHeight="1">
      <c r="A19" s="312" t="s">
        <v>248</v>
      </c>
      <c r="B19" s="313"/>
      <c r="C19" s="313"/>
      <c r="D19" s="313"/>
      <c r="E19" s="313"/>
      <c r="F19" s="314"/>
      <c r="G19" s="20">
        <v>12</v>
      </c>
      <c r="H19" s="37">
        <f>H20+H21+H22+H23</f>
        <v>-11890449</v>
      </c>
      <c r="I19" s="37">
        <f>I20+I21+I22+I23</f>
        <v>-10045286</v>
      </c>
    </row>
    <row r="20" spans="1:9" ht="12.75" customHeight="1">
      <c r="A20" s="309" t="s">
        <v>249</v>
      </c>
      <c r="B20" s="310"/>
      <c r="C20" s="310"/>
      <c r="D20" s="310"/>
      <c r="E20" s="310"/>
      <c r="F20" s="311"/>
      <c r="G20" s="21">
        <v>13</v>
      </c>
      <c r="H20" s="38">
        <v>4233150</v>
      </c>
      <c r="I20" s="38">
        <v>-12110365</v>
      </c>
    </row>
    <row r="21" spans="1:9" ht="12.75" customHeight="1">
      <c r="A21" s="309" t="s">
        <v>250</v>
      </c>
      <c r="B21" s="310"/>
      <c r="C21" s="310"/>
      <c r="D21" s="310"/>
      <c r="E21" s="310"/>
      <c r="F21" s="311"/>
      <c r="G21" s="21">
        <v>14</v>
      </c>
      <c r="H21" s="38">
        <v>-18724204</v>
      </c>
      <c r="I21" s="38">
        <v>1877153</v>
      </c>
    </row>
    <row r="22" spans="1:9" ht="12.75" customHeight="1">
      <c r="A22" s="309" t="s">
        <v>251</v>
      </c>
      <c r="B22" s="310"/>
      <c r="C22" s="310"/>
      <c r="D22" s="310"/>
      <c r="E22" s="310"/>
      <c r="F22" s="311"/>
      <c r="G22" s="21">
        <v>15</v>
      </c>
      <c r="H22" s="38">
        <v>3295126</v>
      </c>
      <c r="I22" s="38">
        <v>439052</v>
      </c>
    </row>
    <row r="23" spans="1:9" ht="12.75" customHeight="1">
      <c r="A23" s="309" t="s">
        <v>252</v>
      </c>
      <c r="B23" s="310"/>
      <c r="C23" s="310"/>
      <c r="D23" s="310"/>
      <c r="E23" s="310"/>
      <c r="F23" s="311"/>
      <c r="G23" s="21">
        <v>16</v>
      </c>
      <c r="H23" s="38">
        <v>-694521</v>
      </c>
      <c r="I23" s="38">
        <v>-251126</v>
      </c>
    </row>
    <row r="24" spans="1:9" ht="12.75" customHeight="1">
      <c r="A24" s="288" t="s">
        <v>253</v>
      </c>
      <c r="B24" s="289"/>
      <c r="C24" s="289"/>
      <c r="D24" s="289"/>
      <c r="E24" s="289"/>
      <c r="F24" s="290"/>
      <c r="G24" s="20">
        <v>17</v>
      </c>
      <c r="H24" s="37">
        <f>H18+H19</f>
        <v>19835712</v>
      </c>
      <c r="I24" s="37">
        <f>I18+I19</f>
        <v>17712796</v>
      </c>
    </row>
    <row r="25" spans="1:9" ht="12.75" customHeight="1">
      <c r="A25" s="300" t="s">
        <v>254</v>
      </c>
      <c r="B25" s="301"/>
      <c r="C25" s="301"/>
      <c r="D25" s="301"/>
      <c r="E25" s="301"/>
      <c r="F25" s="302"/>
      <c r="G25" s="21">
        <v>18</v>
      </c>
      <c r="H25" s="38">
        <v>-232355</v>
      </c>
      <c r="I25" s="38">
        <v>-761155</v>
      </c>
    </row>
    <row r="26" spans="1:9" ht="12.75" customHeight="1">
      <c r="A26" s="300" t="s">
        <v>255</v>
      </c>
      <c r="B26" s="301"/>
      <c r="C26" s="301"/>
      <c r="D26" s="301"/>
      <c r="E26" s="301"/>
      <c r="F26" s="302"/>
      <c r="G26" s="21">
        <v>19</v>
      </c>
      <c r="H26" s="38">
        <v>-2858044</v>
      </c>
      <c r="I26" s="38">
        <v>-6654232</v>
      </c>
    </row>
    <row r="27" spans="1:9" ht="25.9" customHeight="1">
      <c r="A27" s="291" t="s">
        <v>256</v>
      </c>
      <c r="B27" s="292"/>
      <c r="C27" s="292"/>
      <c r="D27" s="292"/>
      <c r="E27" s="292"/>
      <c r="F27" s="293"/>
      <c r="G27" s="22">
        <v>20</v>
      </c>
      <c r="H27" s="39">
        <f>H24+H25+H26</f>
        <v>16745313</v>
      </c>
      <c r="I27" s="39">
        <f>I24+I25+I26</f>
        <v>10297409</v>
      </c>
    </row>
    <row r="28" spans="1:9">
      <c r="A28" s="294" t="s">
        <v>257</v>
      </c>
      <c r="B28" s="295"/>
      <c r="C28" s="295"/>
      <c r="D28" s="295"/>
      <c r="E28" s="295"/>
      <c r="F28" s="295"/>
      <c r="G28" s="295"/>
      <c r="H28" s="295"/>
      <c r="I28" s="296"/>
    </row>
    <row r="29" spans="1:9" ht="30.6" customHeight="1">
      <c r="A29" s="297" t="s">
        <v>258</v>
      </c>
      <c r="B29" s="298"/>
      <c r="C29" s="298"/>
      <c r="D29" s="298"/>
      <c r="E29" s="298"/>
      <c r="F29" s="299"/>
      <c r="G29" s="19">
        <v>21</v>
      </c>
      <c r="H29" s="40">
        <v>8964</v>
      </c>
      <c r="I29" s="40">
        <v>355980</v>
      </c>
    </row>
    <row r="30" spans="1:9" ht="12.75" customHeight="1">
      <c r="A30" s="300" t="s">
        <v>259</v>
      </c>
      <c r="B30" s="301"/>
      <c r="C30" s="301"/>
      <c r="D30" s="301"/>
      <c r="E30" s="301"/>
      <c r="F30" s="302"/>
      <c r="G30" s="21">
        <v>22</v>
      </c>
      <c r="H30" s="41">
        <v>0</v>
      </c>
      <c r="I30" s="41">
        <v>0</v>
      </c>
    </row>
    <row r="31" spans="1:9" ht="12.75" customHeight="1">
      <c r="A31" s="300" t="s">
        <v>260</v>
      </c>
      <c r="B31" s="301"/>
      <c r="C31" s="301"/>
      <c r="D31" s="301"/>
      <c r="E31" s="301"/>
      <c r="F31" s="302"/>
      <c r="G31" s="21">
        <v>23</v>
      </c>
      <c r="H31" s="41">
        <v>640890</v>
      </c>
      <c r="I31" s="41">
        <v>1705210</v>
      </c>
    </row>
    <row r="32" spans="1:9" ht="12.75" customHeight="1">
      <c r="A32" s="300" t="s">
        <v>261</v>
      </c>
      <c r="B32" s="301"/>
      <c r="C32" s="301"/>
      <c r="D32" s="301"/>
      <c r="E32" s="301"/>
      <c r="F32" s="302"/>
      <c r="G32" s="21">
        <v>24</v>
      </c>
      <c r="H32" s="41">
        <v>0</v>
      </c>
      <c r="I32" s="41">
        <v>874</v>
      </c>
    </row>
    <row r="33" spans="1:9" ht="12.75" customHeight="1">
      <c r="A33" s="300" t="s">
        <v>262</v>
      </c>
      <c r="B33" s="301"/>
      <c r="C33" s="301"/>
      <c r="D33" s="301"/>
      <c r="E33" s="301"/>
      <c r="F33" s="302"/>
      <c r="G33" s="21">
        <v>25</v>
      </c>
      <c r="H33" s="41">
        <v>792336</v>
      </c>
      <c r="I33" s="41">
        <v>0</v>
      </c>
    </row>
    <row r="34" spans="1:9" ht="12.75" customHeight="1">
      <c r="A34" s="300" t="s">
        <v>263</v>
      </c>
      <c r="B34" s="301"/>
      <c r="C34" s="301"/>
      <c r="D34" s="301"/>
      <c r="E34" s="301"/>
      <c r="F34" s="302"/>
      <c r="G34" s="21">
        <v>26</v>
      </c>
      <c r="H34" s="41">
        <v>0</v>
      </c>
      <c r="I34" s="41">
        <v>0</v>
      </c>
    </row>
    <row r="35" spans="1:9" ht="26.65" customHeight="1">
      <c r="A35" s="288" t="s">
        <v>264</v>
      </c>
      <c r="B35" s="289"/>
      <c r="C35" s="289"/>
      <c r="D35" s="289"/>
      <c r="E35" s="289"/>
      <c r="F35" s="290"/>
      <c r="G35" s="20">
        <v>27</v>
      </c>
      <c r="H35" s="42">
        <f>H29+H30+H31+H32+H33+H34</f>
        <v>1442190</v>
      </c>
      <c r="I35" s="42">
        <f>I29+I30+I31+I32+I33+I34</f>
        <v>2062064</v>
      </c>
    </row>
    <row r="36" spans="1:9" ht="22.9" customHeight="1">
      <c r="A36" s="300" t="s">
        <v>265</v>
      </c>
      <c r="B36" s="301"/>
      <c r="C36" s="301"/>
      <c r="D36" s="301"/>
      <c r="E36" s="301"/>
      <c r="F36" s="302"/>
      <c r="G36" s="21">
        <v>28</v>
      </c>
      <c r="H36" s="41">
        <v>-2108900</v>
      </c>
      <c r="I36" s="41">
        <v>-2391977</v>
      </c>
    </row>
    <row r="37" spans="1:9" ht="12.75" customHeight="1">
      <c r="A37" s="300" t="s">
        <v>266</v>
      </c>
      <c r="B37" s="301"/>
      <c r="C37" s="301"/>
      <c r="D37" s="301"/>
      <c r="E37" s="301"/>
      <c r="F37" s="302"/>
      <c r="G37" s="21">
        <v>29</v>
      </c>
      <c r="H37" s="41">
        <v>0</v>
      </c>
      <c r="I37" s="41">
        <v>0</v>
      </c>
    </row>
    <row r="38" spans="1:9" ht="12.75" customHeight="1">
      <c r="A38" s="300" t="s">
        <v>267</v>
      </c>
      <c r="B38" s="301"/>
      <c r="C38" s="301"/>
      <c r="D38" s="301"/>
      <c r="E38" s="301"/>
      <c r="F38" s="302"/>
      <c r="G38" s="21">
        <v>30</v>
      </c>
      <c r="H38" s="41">
        <v>0</v>
      </c>
      <c r="I38" s="41">
        <v>0</v>
      </c>
    </row>
    <row r="39" spans="1:9" ht="12.75" customHeight="1">
      <c r="A39" s="300" t="s">
        <v>268</v>
      </c>
      <c r="B39" s="301"/>
      <c r="C39" s="301"/>
      <c r="D39" s="301"/>
      <c r="E39" s="301"/>
      <c r="F39" s="302"/>
      <c r="G39" s="21">
        <v>31</v>
      </c>
      <c r="H39" s="41">
        <v>0</v>
      </c>
      <c r="I39" s="41">
        <v>0</v>
      </c>
    </row>
    <row r="40" spans="1:9" ht="12.75" customHeight="1">
      <c r="A40" s="300" t="s">
        <v>269</v>
      </c>
      <c r="B40" s="301"/>
      <c r="C40" s="301"/>
      <c r="D40" s="301"/>
      <c r="E40" s="301"/>
      <c r="F40" s="302"/>
      <c r="G40" s="21">
        <v>32</v>
      </c>
      <c r="H40" s="41">
        <v>0</v>
      </c>
      <c r="I40" s="41">
        <v>0</v>
      </c>
    </row>
    <row r="41" spans="1:9" ht="24" customHeight="1">
      <c r="A41" s="288" t="s">
        <v>270</v>
      </c>
      <c r="B41" s="289"/>
      <c r="C41" s="289"/>
      <c r="D41" s="289"/>
      <c r="E41" s="289"/>
      <c r="F41" s="290"/>
      <c r="G41" s="20">
        <v>33</v>
      </c>
      <c r="H41" s="42">
        <f>H36+H37+H38+H39+H40</f>
        <v>-2108900</v>
      </c>
      <c r="I41" s="42">
        <f>I36+I37+I38+I39+I40</f>
        <v>-2391977</v>
      </c>
    </row>
    <row r="42" spans="1:9" ht="29.65" customHeight="1">
      <c r="A42" s="291" t="s">
        <v>271</v>
      </c>
      <c r="B42" s="292"/>
      <c r="C42" s="292"/>
      <c r="D42" s="292"/>
      <c r="E42" s="292"/>
      <c r="F42" s="293"/>
      <c r="G42" s="22">
        <v>34</v>
      </c>
      <c r="H42" s="43">
        <f>H35+H41</f>
        <v>-666710</v>
      </c>
      <c r="I42" s="43">
        <f>I35+I41</f>
        <v>-329913</v>
      </c>
    </row>
    <row r="43" spans="1:9">
      <c r="A43" s="294" t="s">
        <v>272</v>
      </c>
      <c r="B43" s="295"/>
      <c r="C43" s="295"/>
      <c r="D43" s="295"/>
      <c r="E43" s="295"/>
      <c r="F43" s="295"/>
      <c r="G43" s="295"/>
      <c r="H43" s="295"/>
      <c r="I43" s="296"/>
    </row>
    <row r="44" spans="1:9" ht="12.75" customHeight="1">
      <c r="A44" s="297" t="s">
        <v>273</v>
      </c>
      <c r="B44" s="298"/>
      <c r="C44" s="298"/>
      <c r="D44" s="298"/>
      <c r="E44" s="298"/>
      <c r="F44" s="299"/>
      <c r="G44" s="19">
        <v>35</v>
      </c>
      <c r="H44" s="40">
        <v>0</v>
      </c>
      <c r="I44" s="40">
        <v>0</v>
      </c>
    </row>
    <row r="45" spans="1:9" ht="25.15" customHeight="1">
      <c r="A45" s="300" t="s">
        <v>274</v>
      </c>
      <c r="B45" s="301"/>
      <c r="C45" s="301"/>
      <c r="D45" s="301"/>
      <c r="E45" s="301"/>
      <c r="F45" s="302"/>
      <c r="G45" s="21">
        <v>36</v>
      </c>
      <c r="H45" s="41">
        <v>0</v>
      </c>
      <c r="I45" s="41">
        <v>0</v>
      </c>
    </row>
    <row r="46" spans="1:9" ht="12.75" customHeight="1">
      <c r="A46" s="300" t="s">
        <v>275</v>
      </c>
      <c r="B46" s="301"/>
      <c r="C46" s="301"/>
      <c r="D46" s="301"/>
      <c r="E46" s="301"/>
      <c r="F46" s="302"/>
      <c r="G46" s="21">
        <v>37</v>
      </c>
      <c r="H46" s="41">
        <v>0</v>
      </c>
      <c r="I46" s="41">
        <v>0</v>
      </c>
    </row>
    <row r="47" spans="1:9" ht="12.75" customHeight="1">
      <c r="A47" s="300" t="s">
        <v>276</v>
      </c>
      <c r="B47" s="301"/>
      <c r="C47" s="301"/>
      <c r="D47" s="301"/>
      <c r="E47" s="301"/>
      <c r="F47" s="302"/>
      <c r="G47" s="21">
        <v>38</v>
      </c>
      <c r="H47" s="41">
        <v>0</v>
      </c>
      <c r="I47" s="41">
        <v>0</v>
      </c>
    </row>
    <row r="48" spans="1:9" ht="22.15" customHeight="1">
      <c r="A48" s="288" t="s">
        <v>277</v>
      </c>
      <c r="B48" s="289"/>
      <c r="C48" s="289"/>
      <c r="D48" s="289"/>
      <c r="E48" s="289"/>
      <c r="F48" s="290"/>
      <c r="G48" s="20">
        <v>39</v>
      </c>
      <c r="H48" s="42">
        <f>H44+H45+H46+H47</f>
        <v>0</v>
      </c>
      <c r="I48" s="42">
        <f>I44+I45+I46+I47</f>
        <v>0</v>
      </c>
    </row>
    <row r="49" spans="1:9" ht="24.6" customHeight="1">
      <c r="A49" s="300" t="s">
        <v>278</v>
      </c>
      <c r="B49" s="301"/>
      <c r="C49" s="301"/>
      <c r="D49" s="301"/>
      <c r="E49" s="301"/>
      <c r="F49" s="302"/>
      <c r="G49" s="21">
        <v>40</v>
      </c>
      <c r="H49" s="41">
        <v>-2408121</v>
      </c>
      <c r="I49" s="41">
        <v>-1256372</v>
      </c>
    </row>
    <row r="50" spans="1:9" ht="12.75" customHeight="1">
      <c r="A50" s="300" t="s">
        <v>279</v>
      </c>
      <c r="B50" s="301"/>
      <c r="C50" s="301"/>
      <c r="D50" s="301"/>
      <c r="E50" s="301"/>
      <c r="F50" s="302"/>
      <c r="G50" s="21">
        <v>41</v>
      </c>
      <c r="H50" s="41">
        <v>-7934021</v>
      </c>
      <c r="I50" s="41">
        <v>-19896567</v>
      </c>
    </row>
    <row r="51" spans="1:9" ht="12.75" customHeight="1">
      <c r="A51" s="300" t="s">
        <v>280</v>
      </c>
      <c r="B51" s="301"/>
      <c r="C51" s="301"/>
      <c r="D51" s="301"/>
      <c r="E51" s="301"/>
      <c r="F51" s="302"/>
      <c r="G51" s="21">
        <v>42</v>
      </c>
      <c r="H51" s="41">
        <v>-2779015</v>
      </c>
      <c r="I51" s="41">
        <v>-2096919</v>
      </c>
    </row>
    <row r="52" spans="1:9" ht="22.9" customHeight="1">
      <c r="A52" s="300" t="s">
        <v>281</v>
      </c>
      <c r="B52" s="301"/>
      <c r="C52" s="301"/>
      <c r="D52" s="301"/>
      <c r="E52" s="301"/>
      <c r="F52" s="302"/>
      <c r="G52" s="21">
        <v>43</v>
      </c>
      <c r="H52" s="41">
        <v>-183760</v>
      </c>
      <c r="I52" s="41">
        <v>-627764</v>
      </c>
    </row>
    <row r="53" spans="1:9" ht="12.75" customHeight="1">
      <c r="A53" s="300" t="s">
        <v>282</v>
      </c>
      <c r="B53" s="301"/>
      <c r="C53" s="301"/>
      <c r="D53" s="301"/>
      <c r="E53" s="301"/>
      <c r="F53" s="302"/>
      <c r="G53" s="21">
        <v>44</v>
      </c>
      <c r="H53" s="41">
        <v>0</v>
      </c>
      <c r="I53" s="41">
        <v>0</v>
      </c>
    </row>
    <row r="54" spans="1:9" ht="30.6" customHeight="1">
      <c r="A54" s="288" t="s">
        <v>283</v>
      </c>
      <c r="B54" s="289"/>
      <c r="C54" s="289"/>
      <c r="D54" s="289"/>
      <c r="E54" s="289"/>
      <c r="F54" s="290"/>
      <c r="G54" s="20">
        <v>45</v>
      </c>
      <c r="H54" s="42">
        <f>H49+H50+H51+H52+H53</f>
        <v>-13304917</v>
      </c>
      <c r="I54" s="42">
        <f>I49+I50+I51+I52+I53</f>
        <v>-23877622</v>
      </c>
    </row>
    <row r="55" spans="1:9" ht="29.65" customHeight="1">
      <c r="A55" s="303" t="s">
        <v>284</v>
      </c>
      <c r="B55" s="304"/>
      <c r="C55" s="304"/>
      <c r="D55" s="304"/>
      <c r="E55" s="304"/>
      <c r="F55" s="305"/>
      <c r="G55" s="20">
        <v>46</v>
      </c>
      <c r="H55" s="42">
        <f>H48+H54</f>
        <v>-13304917</v>
      </c>
      <c r="I55" s="42">
        <f>I48+I54</f>
        <v>-23877622</v>
      </c>
    </row>
    <row r="56" spans="1:9" ht="32.65" customHeight="1">
      <c r="A56" s="300" t="s">
        <v>285</v>
      </c>
      <c r="B56" s="301"/>
      <c r="C56" s="301"/>
      <c r="D56" s="301"/>
      <c r="E56" s="301"/>
      <c r="F56" s="302"/>
      <c r="G56" s="21">
        <v>47</v>
      </c>
      <c r="H56" s="41">
        <v>9595</v>
      </c>
      <c r="I56" s="41">
        <v>-11966</v>
      </c>
    </row>
    <row r="57" spans="1:9" ht="26.65" customHeight="1">
      <c r="A57" s="303" t="s">
        <v>286</v>
      </c>
      <c r="B57" s="304"/>
      <c r="C57" s="304"/>
      <c r="D57" s="304"/>
      <c r="E57" s="304"/>
      <c r="F57" s="305"/>
      <c r="G57" s="20">
        <v>48</v>
      </c>
      <c r="H57" s="42">
        <f>H27+H42+H55+H56</f>
        <v>2783281</v>
      </c>
      <c r="I57" s="42">
        <f>I27+I42+I55+I56</f>
        <v>-13922092</v>
      </c>
    </row>
    <row r="58" spans="1:9" ht="24" customHeight="1">
      <c r="A58" s="306" t="s">
        <v>287</v>
      </c>
      <c r="B58" s="307"/>
      <c r="C58" s="307"/>
      <c r="D58" s="307"/>
      <c r="E58" s="307"/>
      <c r="F58" s="308"/>
      <c r="G58" s="21">
        <v>49</v>
      </c>
      <c r="H58" s="41">
        <v>69871698</v>
      </c>
      <c r="I58" s="41">
        <v>72654979</v>
      </c>
    </row>
    <row r="59" spans="1:9" ht="31.15" customHeight="1">
      <c r="A59" s="291" t="s">
        <v>288</v>
      </c>
      <c r="B59" s="292"/>
      <c r="C59" s="292"/>
      <c r="D59" s="292"/>
      <c r="E59" s="292"/>
      <c r="F59" s="293"/>
      <c r="G59" s="22">
        <v>50</v>
      </c>
      <c r="H59" s="43">
        <f>H57+H58</f>
        <v>72654979</v>
      </c>
      <c r="I59" s="43">
        <f>I57+I58</f>
        <v>58732887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15.42578125" style="31"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77" t="s">
        <v>289</v>
      </c>
      <c r="B1" s="315"/>
      <c r="C1" s="315"/>
      <c r="D1" s="315"/>
      <c r="E1" s="315"/>
      <c r="F1" s="315"/>
      <c r="G1" s="315"/>
      <c r="H1" s="315"/>
      <c r="I1" s="315"/>
    </row>
    <row r="2" spans="1:9" ht="12.75" customHeight="1">
      <c r="A2" s="276" t="s">
        <v>597</v>
      </c>
      <c r="B2" s="276"/>
      <c r="C2" s="276"/>
      <c r="D2" s="276"/>
      <c r="E2" s="276"/>
      <c r="F2" s="276"/>
      <c r="G2" s="276"/>
      <c r="H2" s="276"/>
      <c r="I2" s="276"/>
    </row>
    <row r="3" spans="1:9">
      <c r="A3" s="327" t="s">
        <v>499</v>
      </c>
      <c r="B3" s="328"/>
      <c r="C3" s="328"/>
      <c r="D3" s="328"/>
      <c r="E3" s="328"/>
      <c r="F3" s="328"/>
      <c r="G3" s="328"/>
      <c r="H3" s="328"/>
      <c r="I3" s="328"/>
    </row>
    <row r="4" spans="1:9" ht="12.75" customHeight="1">
      <c r="A4" s="316" t="s">
        <v>518</v>
      </c>
      <c r="B4" s="253"/>
      <c r="C4" s="253"/>
      <c r="D4" s="253"/>
      <c r="E4" s="253"/>
      <c r="F4" s="253"/>
      <c r="G4" s="253"/>
      <c r="H4" s="253"/>
      <c r="I4" s="254"/>
    </row>
    <row r="5" spans="1:9" ht="24" thickBot="1">
      <c r="A5" s="319" t="s">
        <v>290</v>
      </c>
      <c r="B5" s="320"/>
      <c r="C5" s="320"/>
      <c r="D5" s="320"/>
      <c r="E5" s="320"/>
      <c r="F5" s="321"/>
      <c r="G5" s="17" t="s">
        <v>291</v>
      </c>
      <c r="H5" s="34" t="s">
        <v>292</v>
      </c>
      <c r="I5" s="34" t="s">
        <v>293</v>
      </c>
    </row>
    <row r="6" spans="1:9">
      <c r="A6" s="322">
        <v>1</v>
      </c>
      <c r="B6" s="323"/>
      <c r="C6" s="323"/>
      <c r="D6" s="323"/>
      <c r="E6" s="323"/>
      <c r="F6" s="324"/>
      <c r="G6" s="23">
        <v>2</v>
      </c>
      <c r="H6" s="35" t="s">
        <v>294</v>
      </c>
      <c r="I6" s="35" t="s">
        <v>295</v>
      </c>
    </row>
    <row r="7" spans="1:9">
      <c r="A7" s="339" t="s">
        <v>296</v>
      </c>
      <c r="B7" s="340"/>
      <c r="C7" s="340"/>
      <c r="D7" s="340"/>
      <c r="E7" s="340"/>
      <c r="F7" s="340"/>
      <c r="G7" s="340"/>
      <c r="H7" s="340"/>
      <c r="I7" s="341"/>
    </row>
    <row r="8" spans="1:9">
      <c r="A8" s="342" t="s">
        <v>297</v>
      </c>
      <c r="B8" s="342"/>
      <c r="C8" s="342"/>
      <c r="D8" s="342"/>
      <c r="E8" s="342"/>
      <c r="F8" s="342"/>
      <c r="G8" s="24">
        <v>1</v>
      </c>
      <c r="H8" s="45">
        <v>0</v>
      </c>
      <c r="I8" s="45">
        <v>0</v>
      </c>
    </row>
    <row r="9" spans="1:9">
      <c r="A9" s="325" t="s">
        <v>298</v>
      </c>
      <c r="B9" s="325"/>
      <c r="C9" s="325"/>
      <c r="D9" s="325"/>
      <c r="E9" s="325"/>
      <c r="F9" s="325"/>
      <c r="G9" s="25">
        <v>2</v>
      </c>
      <c r="H9" s="45">
        <v>0</v>
      </c>
      <c r="I9" s="45">
        <v>0</v>
      </c>
    </row>
    <row r="10" spans="1:9">
      <c r="A10" s="325" t="s">
        <v>299</v>
      </c>
      <c r="B10" s="325"/>
      <c r="C10" s="325"/>
      <c r="D10" s="325"/>
      <c r="E10" s="325"/>
      <c r="F10" s="325"/>
      <c r="G10" s="25">
        <v>3</v>
      </c>
      <c r="H10" s="45">
        <v>0</v>
      </c>
      <c r="I10" s="45">
        <v>0</v>
      </c>
    </row>
    <row r="11" spans="1:9">
      <c r="A11" s="325" t="s">
        <v>300</v>
      </c>
      <c r="B11" s="325"/>
      <c r="C11" s="325"/>
      <c r="D11" s="325"/>
      <c r="E11" s="325"/>
      <c r="F11" s="325"/>
      <c r="G11" s="25">
        <v>4</v>
      </c>
      <c r="H11" s="45">
        <v>0</v>
      </c>
      <c r="I11" s="45">
        <v>0</v>
      </c>
    </row>
    <row r="12" spans="1:9">
      <c r="A12" s="325" t="s">
        <v>449</v>
      </c>
      <c r="B12" s="325"/>
      <c r="C12" s="325"/>
      <c r="D12" s="325"/>
      <c r="E12" s="325"/>
      <c r="F12" s="325"/>
      <c r="G12" s="25">
        <v>5</v>
      </c>
      <c r="H12" s="45">
        <v>0</v>
      </c>
      <c r="I12" s="45">
        <v>0</v>
      </c>
    </row>
    <row r="13" spans="1:9">
      <c r="A13" s="326" t="s">
        <v>450</v>
      </c>
      <c r="B13" s="326"/>
      <c r="C13" s="326"/>
      <c r="D13" s="326"/>
      <c r="E13" s="326"/>
      <c r="F13" s="326"/>
      <c r="G13" s="111">
        <v>6</v>
      </c>
      <c r="H13" s="112">
        <f>SUM(H8:H12)</f>
        <v>0</v>
      </c>
      <c r="I13" s="112">
        <f>SUM(I8:I12)</f>
        <v>0</v>
      </c>
    </row>
    <row r="14" spans="1:9">
      <c r="A14" s="325" t="s">
        <v>451</v>
      </c>
      <c r="B14" s="325"/>
      <c r="C14" s="325"/>
      <c r="D14" s="325"/>
      <c r="E14" s="325"/>
      <c r="F14" s="325"/>
      <c r="G14" s="25">
        <v>7</v>
      </c>
      <c r="H14" s="45">
        <v>0</v>
      </c>
      <c r="I14" s="45">
        <v>0</v>
      </c>
    </row>
    <row r="15" spans="1:9">
      <c r="A15" s="325" t="s">
        <v>452</v>
      </c>
      <c r="B15" s="325"/>
      <c r="C15" s="325"/>
      <c r="D15" s="325"/>
      <c r="E15" s="325"/>
      <c r="F15" s="325"/>
      <c r="G15" s="25">
        <v>8</v>
      </c>
      <c r="H15" s="45">
        <v>0</v>
      </c>
      <c r="I15" s="45">
        <v>0</v>
      </c>
    </row>
    <row r="16" spans="1:9">
      <c r="A16" s="325" t="s">
        <v>453</v>
      </c>
      <c r="B16" s="325"/>
      <c r="C16" s="325"/>
      <c r="D16" s="325"/>
      <c r="E16" s="325"/>
      <c r="F16" s="325"/>
      <c r="G16" s="25">
        <v>9</v>
      </c>
      <c r="H16" s="45">
        <v>0</v>
      </c>
      <c r="I16" s="45">
        <v>0</v>
      </c>
    </row>
    <row r="17" spans="1:9">
      <c r="A17" s="325" t="s">
        <v>454</v>
      </c>
      <c r="B17" s="325"/>
      <c r="C17" s="325"/>
      <c r="D17" s="325"/>
      <c r="E17" s="325"/>
      <c r="F17" s="325"/>
      <c r="G17" s="25">
        <v>10</v>
      </c>
      <c r="H17" s="45">
        <v>0</v>
      </c>
      <c r="I17" s="45">
        <v>0</v>
      </c>
    </row>
    <row r="18" spans="1:9" ht="12.75" customHeight="1">
      <c r="A18" s="325" t="s">
        <v>455</v>
      </c>
      <c r="B18" s="325"/>
      <c r="C18" s="325"/>
      <c r="D18" s="325"/>
      <c r="E18" s="325"/>
      <c r="F18" s="325"/>
      <c r="G18" s="25">
        <v>11</v>
      </c>
      <c r="H18" s="45">
        <v>0</v>
      </c>
      <c r="I18" s="45">
        <v>0</v>
      </c>
    </row>
    <row r="19" spans="1:9">
      <c r="A19" s="325" t="s">
        <v>456</v>
      </c>
      <c r="B19" s="325"/>
      <c r="C19" s="325"/>
      <c r="D19" s="325"/>
      <c r="E19" s="325"/>
      <c r="F19" s="325"/>
      <c r="G19" s="25">
        <v>12</v>
      </c>
      <c r="H19" s="45">
        <v>0</v>
      </c>
      <c r="I19" s="45">
        <v>0</v>
      </c>
    </row>
    <row r="20" spans="1:9" ht="12.75" customHeight="1">
      <c r="A20" s="336" t="s">
        <v>457</v>
      </c>
      <c r="B20" s="337"/>
      <c r="C20" s="337"/>
      <c r="D20" s="337"/>
      <c r="E20" s="337"/>
      <c r="F20" s="338"/>
      <c r="G20" s="111">
        <v>13</v>
      </c>
      <c r="H20" s="112">
        <f>SUM(H14:H19)</f>
        <v>0</v>
      </c>
      <c r="I20" s="112">
        <f>SUM(I14:I19)</f>
        <v>0</v>
      </c>
    </row>
    <row r="21" spans="1:9" ht="27.6" customHeight="1">
      <c r="A21" s="329" t="s">
        <v>458</v>
      </c>
      <c r="B21" s="330"/>
      <c r="C21" s="330"/>
      <c r="D21" s="330"/>
      <c r="E21" s="330"/>
      <c r="F21" s="330"/>
      <c r="G21" s="27">
        <v>14</v>
      </c>
      <c r="H21" s="47">
        <f>H13+H20</f>
        <v>0</v>
      </c>
      <c r="I21" s="47">
        <f>I13+I20</f>
        <v>0</v>
      </c>
    </row>
    <row r="22" spans="1:9">
      <c r="A22" s="339" t="s">
        <v>301</v>
      </c>
      <c r="B22" s="340"/>
      <c r="C22" s="340"/>
      <c r="D22" s="340"/>
      <c r="E22" s="340"/>
      <c r="F22" s="340"/>
      <c r="G22" s="340"/>
      <c r="H22" s="340"/>
      <c r="I22" s="341"/>
    </row>
    <row r="23" spans="1:9" ht="26.65" customHeight="1">
      <c r="A23" s="342" t="s">
        <v>302</v>
      </c>
      <c r="B23" s="342"/>
      <c r="C23" s="342"/>
      <c r="D23" s="342"/>
      <c r="E23" s="342"/>
      <c r="F23" s="342"/>
      <c r="G23" s="24">
        <v>15</v>
      </c>
      <c r="H23" s="45">
        <v>0</v>
      </c>
      <c r="I23" s="45">
        <v>0</v>
      </c>
    </row>
    <row r="24" spans="1:9">
      <c r="A24" s="325" t="s">
        <v>303</v>
      </c>
      <c r="B24" s="325"/>
      <c r="C24" s="325"/>
      <c r="D24" s="325"/>
      <c r="E24" s="325"/>
      <c r="F24" s="325"/>
      <c r="G24" s="24">
        <v>16</v>
      </c>
      <c r="H24" s="45">
        <v>0</v>
      </c>
      <c r="I24" s="45">
        <v>0</v>
      </c>
    </row>
    <row r="25" spans="1:9">
      <c r="A25" s="325" t="s">
        <v>304</v>
      </c>
      <c r="B25" s="325"/>
      <c r="C25" s="325"/>
      <c r="D25" s="325"/>
      <c r="E25" s="325"/>
      <c r="F25" s="325"/>
      <c r="G25" s="24">
        <v>17</v>
      </c>
      <c r="H25" s="45">
        <v>0</v>
      </c>
      <c r="I25" s="45">
        <v>0</v>
      </c>
    </row>
    <row r="26" spans="1:9">
      <c r="A26" s="325" t="s">
        <v>305</v>
      </c>
      <c r="B26" s="325"/>
      <c r="C26" s="325"/>
      <c r="D26" s="325"/>
      <c r="E26" s="325"/>
      <c r="F26" s="325"/>
      <c r="G26" s="24">
        <v>18</v>
      </c>
      <c r="H26" s="45">
        <v>0</v>
      </c>
      <c r="I26" s="45">
        <v>0</v>
      </c>
    </row>
    <row r="27" spans="1:9">
      <c r="A27" s="325" t="s">
        <v>306</v>
      </c>
      <c r="B27" s="325"/>
      <c r="C27" s="325"/>
      <c r="D27" s="325"/>
      <c r="E27" s="325"/>
      <c r="F27" s="325"/>
      <c r="G27" s="24">
        <v>19</v>
      </c>
      <c r="H27" s="45">
        <v>0</v>
      </c>
      <c r="I27" s="45">
        <v>0</v>
      </c>
    </row>
    <row r="28" spans="1:9">
      <c r="A28" s="325" t="s">
        <v>307</v>
      </c>
      <c r="B28" s="325"/>
      <c r="C28" s="325"/>
      <c r="D28" s="325"/>
      <c r="E28" s="325"/>
      <c r="F28" s="325"/>
      <c r="G28" s="24">
        <v>20</v>
      </c>
      <c r="H28" s="45">
        <v>0</v>
      </c>
      <c r="I28" s="45">
        <v>0</v>
      </c>
    </row>
    <row r="29" spans="1:9" ht="24" customHeight="1">
      <c r="A29" s="332" t="s">
        <v>460</v>
      </c>
      <c r="B29" s="332"/>
      <c r="C29" s="332"/>
      <c r="D29" s="332"/>
      <c r="E29" s="332"/>
      <c r="F29" s="332"/>
      <c r="G29" s="26">
        <v>21</v>
      </c>
      <c r="H29" s="46">
        <f>SUM(H23:H28)</f>
        <v>0</v>
      </c>
      <c r="I29" s="46">
        <f>SUM(I23:I28)</f>
        <v>0</v>
      </c>
    </row>
    <row r="30" spans="1:9" ht="27" customHeight="1">
      <c r="A30" s="325" t="s">
        <v>308</v>
      </c>
      <c r="B30" s="325"/>
      <c r="C30" s="325"/>
      <c r="D30" s="325"/>
      <c r="E30" s="325"/>
      <c r="F30" s="325"/>
      <c r="G30" s="25">
        <v>22</v>
      </c>
      <c r="H30" s="45">
        <v>0</v>
      </c>
      <c r="I30" s="45">
        <v>0</v>
      </c>
    </row>
    <row r="31" spans="1:9">
      <c r="A31" s="325" t="s">
        <v>309</v>
      </c>
      <c r="B31" s="325"/>
      <c r="C31" s="325"/>
      <c r="D31" s="325"/>
      <c r="E31" s="325"/>
      <c r="F31" s="325"/>
      <c r="G31" s="25">
        <v>23</v>
      </c>
      <c r="H31" s="45">
        <v>0</v>
      </c>
      <c r="I31" s="45">
        <v>0</v>
      </c>
    </row>
    <row r="32" spans="1:9">
      <c r="A32" s="325" t="s">
        <v>310</v>
      </c>
      <c r="B32" s="325"/>
      <c r="C32" s="325"/>
      <c r="D32" s="325"/>
      <c r="E32" s="325"/>
      <c r="F32" s="325"/>
      <c r="G32" s="25">
        <v>24</v>
      </c>
      <c r="H32" s="45">
        <v>0</v>
      </c>
      <c r="I32" s="45">
        <v>0</v>
      </c>
    </row>
    <row r="33" spans="1:9">
      <c r="A33" s="325" t="s">
        <v>311</v>
      </c>
      <c r="B33" s="325"/>
      <c r="C33" s="325"/>
      <c r="D33" s="325"/>
      <c r="E33" s="325"/>
      <c r="F33" s="325"/>
      <c r="G33" s="25">
        <v>25</v>
      </c>
      <c r="H33" s="45">
        <v>0</v>
      </c>
      <c r="I33" s="45">
        <v>0</v>
      </c>
    </row>
    <row r="34" spans="1:9">
      <c r="A34" s="325" t="s">
        <v>312</v>
      </c>
      <c r="B34" s="325"/>
      <c r="C34" s="325"/>
      <c r="D34" s="325"/>
      <c r="E34" s="325"/>
      <c r="F34" s="325"/>
      <c r="G34" s="25">
        <v>26</v>
      </c>
      <c r="H34" s="45">
        <v>0</v>
      </c>
      <c r="I34" s="45">
        <v>0</v>
      </c>
    </row>
    <row r="35" spans="1:9" ht="25.9" customHeight="1">
      <c r="A35" s="332" t="s">
        <v>461</v>
      </c>
      <c r="B35" s="332"/>
      <c r="C35" s="332"/>
      <c r="D35" s="332"/>
      <c r="E35" s="332"/>
      <c r="F35" s="332"/>
      <c r="G35" s="26">
        <v>27</v>
      </c>
      <c r="H35" s="46">
        <f>SUM(H30:H34)</f>
        <v>0</v>
      </c>
      <c r="I35" s="46">
        <f>SUM(I30:I34)</f>
        <v>0</v>
      </c>
    </row>
    <row r="36" spans="1:9" ht="28.15" customHeight="1">
      <c r="A36" s="329" t="s">
        <v>459</v>
      </c>
      <c r="B36" s="330"/>
      <c r="C36" s="330"/>
      <c r="D36" s="330"/>
      <c r="E36" s="330"/>
      <c r="F36" s="330"/>
      <c r="G36" s="27">
        <v>28</v>
      </c>
      <c r="H36" s="47">
        <f>H29+H35</f>
        <v>0</v>
      </c>
      <c r="I36" s="47">
        <f>I29+I35</f>
        <v>0</v>
      </c>
    </row>
    <row r="37" spans="1:9">
      <c r="A37" s="339" t="s">
        <v>313</v>
      </c>
      <c r="B37" s="340"/>
      <c r="C37" s="340"/>
      <c r="D37" s="340"/>
      <c r="E37" s="340"/>
      <c r="F37" s="340"/>
      <c r="G37" s="340">
        <v>0</v>
      </c>
      <c r="H37" s="340"/>
      <c r="I37" s="341"/>
    </row>
    <row r="38" spans="1:9">
      <c r="A38" s="343" t="s">
        <v>314</v>
      </c>
      <c r="B38" s="343"/>
      <c r="C38" s="343"/>
      <c r="D38" s="343"/>
      <c r="E38" s="343"/>
      <c r="F38" s="343"/>
      <c r="G38" s="24">
        <v>29</v>
      </c>
      <c r="H38" s="45">
        <v>0</v>
      </c>
      <c r="I38" s="45">
        <v>0</v>
      </c>
    </row>
    <row r="39" spans="1:9" ht="25.15" customHeight="1">
      <c r="A39" s="331" t="s">
        <v>315</v>
      </c>
      <c r="B39" s="331"/>
      <c r="C39" s="331"/>
      <c r="D39" s="331"/>
      <c r="E39" s="331"/>
      <c r="F39" s="331"/>
      <c r="G39" s="24">
        <v>30</v>
      </c>
      <c r="H39" s="45">
        <v>0</v>
      </c>
      <c r="I39" s="45">
        <v>0</v>
      </c>
    </row>
    <row r="40" spans="1:9">
      <c r="A40" s="331" t="s">
        <v>316</v>
      </c>
      <c r="B40" s="331"/>
      <c r="C40" s="331"/>
      <c r="D40" s="331"/>
      <c r="E40" s="331"/>
      <c r="F40" s="331"/>
      <c r="G40" s="24">
        <v>31</v>
      </c>
      <c r="H40" s="45">
        <v>0</v>
      </c>
      <c r="I40" s="45">
        <v>0</v>
      </c>
    </row>
    <row r="41" spans="1:9">
      <c r="A41" s="331" t="s">
        <v>317</v>
      </c>
      <c r="B41" s="331"/>
      <c r="C41" s="331"/>
      <c r="D41" s="331"/>
      <c r="E41" s="331"/>
      <c r="F41" s="331"/>
      <c r="G41" s="24">
        <v>32</v>
      </c>
      <c r="H41" s="45">
        <v>0</v>
      </c>
      <c r="I41" s="45">
        <v>0</v>
      </c>
    </row>
    <row r="42" spans="1:9" ht="25.9" customHeight="1">
      <c r="A42" s="332" t="s">
        <v>462</v>
      </c>
      <c r="B42" s="332"/>
      <c r="C42" s="332"/>
      <c r="D42" s="332"/>
      <c r="E42" s="332"/>
      <c r="F42" s="332"/>
      <c r="G42" s="26">
        <v>33</v>
      </c>
      <c r="H42" s="46">
        <f>H41+H40+H39+H38</f>
        <v>0</v>
      </c>
      <c r="I42" s="46">
        <f>I41+I40+I39+I38</f>
        <v>0</v>
      </c>
    </row>
    <row r="43" spans="1:9" ht="24.6" customHeight="1">
      <c r="A43" s="331" t="s">
        <v>318</v>
      </c>
      <c r="B43" s="331"/>
      <c r="C43" s="331"/>
      <c r="D43" s="331"/>
      <c r="E43" s="331"/>
      <c r="F43" s="331"/>
      <c r="G43" s="25">
        <v>34</v>
      </c>
      <c r="H43" s="45">
        <v>0</v>
      </c>
      <c r="I43" s="45">
        <v>0</v>
      </c>
    </row>
    <row r="44" spans="1:9">
      <c r="A44" s="331" t="s">
        <v>319</v>
      </c>
      <c r="B44" s="331"/>
      <c r="C44" s="331"/>
      <c r="D44" s="331"/>
      <c r="E44" s="331"/>
      <c r="F44" s="331"/>
      <c r="G44" s="25">
        <v>35</v>
      </c>
      <c r="H44" s="45">
        <v>0</v>
      </c>
      <c r="I44" s="45">
        <v>0</v>
      </c>
    </row>
    <row r="45" spans="1:9">
      <c r="A45" s="331" t="s">
        <v>320</v>
      </c>
      <c r="B45" s="331"/>
      <c r="C45" s="331"/>
      <c r="D45" s="331"/>
      <c r="E45" s="331"/>
      <c r="F45" s="331"/>
      <c r="G45" s="25">
        <v>36</v>
      </c>
      <c r="H45" s="45">
        <v>0</v>
      </c>
      <c r="I45" s="45">
        <v>0</v>
      </c>
    </row>
    <row r="46" spans="1:9" ht="21" customHeight="1">
      <c r="A46" s="331" t="s">
        <v>321</v>
      </c>
      <c r="B46" s="331"/>
      <c r="C46" s="331"/>
      <c r="D46" s="331"/>
      <c r="E46" s="331"/>
      <c r="F46" s="331"/>
      <c r="G46" s="25">
        <v>37</v>
      </c>
      <c r="H46" s="45">
        <v>0</v>
      </c>
      <c r="I46" s="45">
        <v>0</v>
      </c>
    </row>
    <row r="47" spans="1:9">
      <c r="A47" s="331" t="s">
        <v>322</v>
      </c>
      <c r="B47" s="331"/>
      <c r="C47" s="331"/>
      <c r="D47" s="331"/>
      <c r="E47" s="331"/>
      <c r="F47" s="331"/>
      <c r="G47" s="25">
        <v>38</v>
      </c>
      <c r="H47" s="45">
        <v>0</v>
      </c>
      <c r="I47" s="45">
        <v>0</v>
      </c>
    </row>
    <row r="48" spans="1:9" ht="22.9" customHeight="1">
      <c r="A48" s="332" t="s">
        <v>463</v>
      </c>
      <c r="B48" s="332"/>
      <c r="C48" s="332"/>
      <c r="D48" s="332"/>
      <c r="E48" s="332"/>
      <c r="F48" s="332"/>
      <c r="G48" s="26">
        <v>39</v>
      </c>
      <c r="H48" s="46">
        <f>H47+H46+H45+H44+H43</f>
        <v>0</v>
      </c>
      <c r="I48" s="46">
        <f>I47+I46+I45+I44+I43</f>
        <v>0</v>
      </c>
    </row>
    <row r="49" spans="1:9" ht="25.9" customHeight="1">
      <c r="A49" s="333" t="s">
        <v>464</v>
      </c>
      <c r="B49" s="334"/>
      <c r="C49" s="334"/>
      <c r="D49" s="334"/>
      <c r="E49" s="334"/>
      <c r="F49" s="334"/>
      <c r="G49" s="26">
        <v>40</v>
      </c>
      <c r="H49" s="46">
        <f>H48+H42</f>
        <v>0</v>
      </c>
      <c r="I49" s="46">
        <f>I48+I42</f>
        <v>0</v>
      </c>
    </row>
    <row r="50" spans="1:9" ht="22.15" customHeight="1">
      <c r="A50" s="325" t="s">
        <v>323</v>
      </c>
      <c r="B50" s="325"/>
      <c r="C50" s="325"/>
      <c r="D50" s="325"/>
      <c r="E50" s="325"/>
      <c r="F50" s="325"/>
      <c r="G50" s="25">
        <v>41</v>
      </c>
      <c r="H50" s="45">
        <v>0</v>
      </c>
      <c r="I50" s="45">
        <v>0</v>
      </c>
    </row>
    <row r="51" spans="1:9" ht="25.9" customHeight="1">
      <c r="A51" s="333" t="s">
        <v>465</v>
      </c>
      <c r="B51" s="334"/>
      <c r="C51" s="334"/>
      <c r="D51" s="334"/>
      <c r="E51" s="334"/>
      <c r="F51" s="334"/>
      <c r="G51" s="26">
        <v>42</v>
      </c>
      <c r="H51" s="46">
        <f>H21+H36+H49+H50</f>
        <v>0</v>
      </c>
      <c r="I51" s="46">
        <f>I21+I36+I49+I50</f>
        <v>0</v>
      </c>
    </row>
    <row r="52" spans="1:9" ht="25.15" customHeight="1">
      <c r="A52" s="335" t="s">
        <v>324</v>
      </c>
      <c r="B52" s="335"/>
      <c r="C52" s="335"/>
      <c r="D52" s="335"/>
      <c r="E52" s="335"/>
      <c r="F52" s="335"/>
      <c r="G52" s="25">
        <v>43</v>
      </c>
      <c r="H52" s="45">
        <v>0</v>
      </c>
      <c r="I52" s="45">
        <v>0</v>
      </c>
    </row>
    <row r="53" spans="1:9" ht="31.9" customHeight="1">
      <c r="A53" s="329" t="s">
        <v>466</v>
      </c>
      <c r="B53" s="330"/>
      <c r="C53" s="330"/>
      <c r="D53" s="330"/>
      <c r="E53" s="330"/>
      <c r="F53" s="330"/>
      <c r="G53" s="27">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cols>
    <col min="1" max="4" width="9.28515625" style="1"/>
    <col min="5" max="5" width="10.28515625" style="1" bestFit="1" customWidth="1"/>
    <col min="6" max="6" width="9.28515625" style="1"/>
    <col min="7" max="7" width="10.28515625" style="1" bestFit="1" customWidth="1"/>
    <col min="8" max="25" width="15" style="31" customWidth="1"/>
    <col min="26" max="28" width="15" style="1" customWidth="1"/>
    <col min="29"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65" t="s">
        <v>325</v>
      </c>
      <c r="B1" s="366"/>
      <c r="C1" s="366"/>
      <c r="D1" s="366"/>
      <c r="E1" s="366"/>
      <c r="F1" s="366"/>
      <c r="G1" s="366"/>
      <c r="H1" s="366"/>
      <c r="I1" s="366"/>
      <c r="J1" s="366"/>
      <c r="K1" s="48"/>
    </row>
    <row r="2" spans="1:25" ht="15.75">
      <c r="A2" s="2"/>
      <c r="B2" s="3"/>
      <c r="C2" s="367" t="s">
        <v>326</v>
      </c>
      <c r="D2" s="367"/>
      <c r="E2" s="119">
        <v>45292</v>
      </c>
      <c r="F2" s="4" t="s">
        <v>327</v>
      </c>
      <c r="G2" s="119">
        <v>45657</v>
      </c>
      <c r="H2" s="49"/>
      <c r="I2" s="49"/>
      <c r="J2" s="49"/>
      <c r="K2" s="48"/>
      <c r="X2" s="50" t="s">
        <v>499</v>
      </c>
    </row>
    <row r="3" spans="1:25" ht="13.5" customHeight="1" thickBot="1">
      <c r="A3" s="368" t="s">
        <v>328</v>
      </c>
      <c r="B3" s="369"/>
      <c r="C3" s="369"/>
      <c r="D3" s="369"/>
      <c r="E3" s="369"/>
      <c r="F3" s="369"/>
      <c r="G3" s="372" t="s">
        <v>329</v>
      </c>
      <c r="H3" s="355" t="s">
        <v>330</v>
      </c>
      <c r="I3" s="355"/>
      <c r="J3" s="355"/>
      <c r="K3" s="355"/>
      <c r="L3" s="355"/>
      <c r="M3" s="355"/>
      <c r="N3" s="355"/>
      <c r="O3" s="355"/>
      <c r="P3" s="355"/>
      <c r="Q3" s="355"/>
      <c r="R3" s="355"/>
      <c r="S3" s="355"/>
      <c r="T3" s="355"/>
      <c r="U3" s="355"/>
      <c r="V3" s="355"/>
      <c r="W3" s="355"/>
      <c r="X3" s="355" t="s">
        <v>331</v>
      </c>
      <c r="Y3" s="357" t="s">
        <v>332</v>
      </c>
    </row>
    <row r="4" spans="1:25" ht="68.25" thickBot="1">
      <c r="A4" s="370"/>
      <c r="B4" s="371"/>
      <c r="C4" s="371"/>
      <c r="D4" s="371"/>
      <c r="E4" s="371"/>
      <c r="F4" s="371"/>
      <c r="G4" s="373"/>
      <c r="H4" s="51" t="s">
        <v>333</v>
      </c>
      <c r="I4" s="51" t="s">
        <v>334</v>
      </c>
      <c r="J4" s="51" t="s">
        <v>335</v>
      </c>
      <c r="K4" s="51" t="s">
        <v>336</v>
      </c>
      <c r="L4" s="51" t="s">
        <v>337</v>
      </c>
      <c r="M4" s="51" t="s">
        <v>338</v>
      </c>
      <c r="N4" s="51" t="s">
        <v>339</v>
      </c>
      <c r="O4" s="51" t="s">
        <v>340</v>
      </c>
      <c r="P4" s="113" t="s">
        <v>467</v>
      </c>
      <c r="Q4" s="51" t="s">
        <v>341</v>
      </c>
      <c r="R4" s="51" t="s">
        <v>342</v>
      </c>
      <c r="S4" s="51" t="s">
        <v>468</v>
      </c>
      <c r="T4" s="51" t="s">
        <v>469</v>
      </c>
      <c r="U4" s="51" t="s">
        <v>343</v>
      </c>
      <c r="V4" s="51" t="s">
        <v>344</v>
      </c>
      <c r="W4" s="51" t="s">
        <v>345</v>
      </c>
      <c r="X4" s="356"/>
      <c r="Y4" s="358"/>
    </row>
    <row r="5" spans="1:25" ht="22.5">
      <c r="A5" s="359">
        <v>1</v>
      </c>
      <c r="B5" s="360"/>
      <c r="C5" s="360"/>
      <c r="D5" s="360"/>
      <c r="E5" s="360"/>
      <c r="F5" s="360"/>
      <c r="G5" s="5">
        <v>2</v>
      </c>
      <c r="H5" s="52" t="s">
        <v>346</v>
      </c>
      <c r="I5" s="53" t="s">
        <v>347</v>
      </c>
      <c r="J5" s="52" t="s">
        <v>348</v>
      </c>
      <c r="K5" s="53" t="s">
        <v>349</v>
      </c>
      <c r="L5" s="52" t="s">
        <v>350</v>
      </c>
      <c r="M5" s="53" t="s">
        <v>351</v>
      </c>
      <c r="N5" s="52" t="s">
        <v>352</v>
      </c>
      <c r="O5" s="53" t="s">
        <v>353</v>
      </c>
      <c r="P5" s="52" t="s">
        <v>354</v>
      </c>
      <c r="Q5" s="53" t="s">
        <v>355</v>
      </c>
      <c r="R5" s="52" t="s">
        <v>356</v>
      </c>
      <c r="S5" s="114" t="s">
        <v>470</v>
      </c>
      <c r="T5" s="114" t="s">
        <v>471</v>
      </c>
      <c r="U5" s="114" t="s">
        <v>472</v>
      </c>
      <c r="V5" s="114" t="s">
        <v>473</v>
      </c>
      <c r="W5" s="114" t="s">
        <v>474</v>
      </c>
      <c r="X5" s="114">
        <v>19</v>
      </c>
      <c r="Y5" s="115" t="s">
        <v>475</v>
      </c>
    </row>
    <row r="6" spans="1:25">
      <c r="A6" s="361" t="s">
        <v>357</v>
      </c>
      <c r="B6" s="361"/>
      <c r="C6" s="361"/>
      <c r="D6" s="361"/>
      <c r="E6" s="361"/>
      <c r="F6" s="361"/>
      <c r="G6" s="361"/>
      <c r="H6" s="361"/>
      <c r="I6" s="361"/>
      <c r="J6" s="361"/>
      <c r="K6" s="361"/>
      <c r="L6" s="361"/>
      <c r="M6" s="361"/>
      <c r="N6" s="362"/>
      <c r="O6" s="362"/>
      <c r="P6" s="362"/>
      <c r="Q6" s="362"/>
      <c r="R6" s="362"/>
      <c r="S6" s="363"/>
      <c r="T6" s="363"/>
      <c r="U6" s="362"/>
      <c r="V6" s="362"/>
      <c r="W6" s="362"/>
      <c r="X6" s="362"/>
      <c r="Y6" s="364"/>
    </row>
    <row r="7" spans="1:25">
      <c r="A7" s="353" t="s">
        <v>358</v>
      </c>
      <c r="B7" s="353"/>
      <c r="C7" s="353"/>
      <c r="D7" s="353"/>
      <c r="E7" s="353"/>
      <c r="F7" s="353"/>
      <c r="G7" s="6">
        <v>1</v>
      </c>
      <c r="H7" s="54">
        <v>17674033</v>
      </c>
      <c r="I7" s="54">
        <v>0</v>
      </c>
      <c r="J7" s="54">
        <v>883702</v>
      </c>
      <c r="K7" s="54">
        <v>5352791</v>
      </c>
      <c r="L7" s="54">
        <v>2268251</v>
      </c>
      <c r="M7" s="54">
        <v>0</v>
      </c>
      <c r="N7" s="54">
        <v>0</v>
      </c>
      <c r="O7" s="54">
        <v>0</v>
      </c>
      <c r="P7" s="54">
        <v>0</v>
      </c>
      <c r="Q7" s="54">
        <v>0</v>
      </c>
      <c r="R7" s="54">
        <v>0</v>
      </c>
      <c r="S7" s="54">
        <v>0</v>
      </c>
      <c r="T7" s="54">
        <v>-2864</v>
      </c>
      <c r="U7" s="54">
        <v>36174536</v>
      </c>
      <c r="V7" s="54">
        <v>0</v>
      </c>
      <c r="W7" s="55">
        <f>H7+I7+J7+K7-L7+M7+N7+O7+P7+Q7+R7+U7+V7+S7+T7</f>
        <v>57813947</v>
      </c>
      <c r="X7" s="54">
        <v>0</v>
      </c>
      <c r="Y7" s="55">
        <f>W7+X7</f>
        <v>57813947</v>
      </c>
    </row>
    <row r="8" spans="1:25">
      <c r="A8" s="348" t="s">
        <v>359</v>
      </c>
      <c r="B8" s="348"/>
      <c r="C8" s="348"/>
      <c r="D8" s="348"/>
      <c r="E8" s="348"/>
      <c r="F8" s="348"/>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c r="A9" s="348" t="s">
        <v>360</v>
      </c>
      <c r="B9" s="348"/>
      <c r="C9" s="348"/>
      <c r="D9" s="348"/>
      <c r="E9" s="348"/>
      <c r="F9" s="348"/>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c r="A10" s="354" t="s">
        <v>361</v>
      </c>
      <c r="B10" s="354"/>
      <c r="C10" s="354"/>
      <c r="D10" s="354"/>
      <c r="E10" s="354"/>
      <c r="F10" s="354"/>
      <c r="G10" s="7">
        <v>4</v>
      </c>
      <c r="H10" s="55">
        <f>H7+H8+H9</f>
        <v>17674033</v>
      </c>
      <c r="I10" s="55">
        <f t="shared" ref="I10:Y10" si="2">I7+I8+I9</f>
        <v>0</v>
      </c>
      <c r="J10" s="55">
        <f t="shared" si="2"/>
        <v>883702</v>
      </c>
      <c r="K10" s="55">
        <f t="shared" si="2"/>
        <v>5352791</v>
      </c>
      <c r="L10" s="55">
        <f t="shared" si="2"/>
        <v>2268251</v>
      </c>
      <c r="M10" s="55">
        <f t="shared" si="2"/>
        <v>0</v>
      </c>
      <c r="N10" s="55">
        <f t="shared" si="2"/>
        <v>0</v>
      </c>
      <c r="O10" s="55">
        <f t="shared" si="2"/>
        <v>0</v>
      </c>
      <c r="P10" s="55">
        <f t="shared" si="2"/>
        <v>0</v>
      </c>
      <c r="Q10" s="55">
        <f t="shared" si="2"/>
        <v>0</v>
      </c>
      <c r="R10" s="55">
        <f t="shared" si="2"/>
        <v>0</v>
      </c>
      <c r="S10" s="55">
        <f t="shared" si="2"/>
        <v>0</v>
      </c>
      <c r="T10" s="55">
        <f t="shared" si="2"/>
        <v>-2864</v>
      </c>
      <c r="U10" s="55">
        <f t="shared" si="2"/>
        <v>36174536</v>
      </c>
      <c r="V10" s="55">
        <f t="shared" si="2"/>
        <v>0</v>
      </c>
      <c r="W10" s="55">
        <f t="shared" si="2"/>
        <v>57813947</v>
      </c>
      <c r="X10" s="55">
        <f t="shared" si="2"/>
        <v>0</v>
      </c>
      <c r="Y10" s="55">
        <f t="shared" si="2"/>
        <v>57813947</v>
      </c>
    </row>
    <row r="11" spans="1:25">
      <c r="A11" s="348" t="s">
        <v>362</v>
      </c>
      <c r="B11" s="348"/>
      <c r="C11" s="348"/>
      <c r="D11" s="348"/>
      <c r="E11" s="348"/>
      <c r="F11" s="348"/>
      <c r="G11" s="6">
        <v>5</v>
      </c>
      <c r="H11" s="56">
        <v>0</v>
      </c>
      <c r="I11" s="56">
        <v>0</v>
      </c>
      <c r="J11" s="56">
        <v>0</v>
      </c>
      <c r="K11" s="56">
        <v>0</v>
      </c>
      <c r="L11" s="56">
        <v>0</v>
      </c>
      <c r="M11" s="56">
        <v>0</v>
      </c>
      <c r="N11" s="56">
        <v>0</v>
      </c>
      <c r="O11" s="56">
        <v>0</v>
      </c>
      <c r="P11" s="56">
        <v>0</v>
      </c>
      <c r="Q11" s="56">
        <v>0</v>
      </c>
      <c r="R11" s="56">
        <v>0</v>
      </c>
      <c r="S11" s="54">
        <v>0</v>
      </c>
      <c r="T11" s="54">
        <v>0</v>
      </c>
      <c r="U11" s="56">
        <v>0</v>
      </c>
      <c r="V11" s="54">
        <v>22194311</v>
      </c>
      <c r="W11" s="55">
        <f t="shared" ref="W11:W29" si="3">H11+I11+J11+K11-L11+M11+N11+O11+P11+Q11+R11+U11+V11+S11+T11</f>
        <v>22194311</v>
      </c>
      <c r="X11" s="54">
        <v>0</v>
      </c>
      <c r="Y11" s="55">
        <f t="shared" ref="Y11:Y29" si="4">W11+X11</f>
        <v>22194311</v>
      </c>
    </row>
    <row r="12" spans="1:25">
      <c r="A12" s="348" t="s">
        <v>363</v>
      </c>
      <c r="B12" s="348"/>
      <c r="C12" s="348"/>
      <c r="D12" s="348"/>
      <c r="E12" s="348"/>
      <c r="F12" s="348"/>
      <c r="G12" s="6">
        <v>6</v>
      </c>
      <c r="H12" s="56">
        <v>0</v>
      </c>
      <c r="I12" s="56">
        <v>0</v>
      </c>
      <c r="J12" s="56">
        <v>0</v>
      </c>
      <c r="K12" s="56">
        <v>0</v>
      </c>
      <c r="L12" s="56">
        <v>0</v>
      </c>
      <c r="M12" s="56">
        <v>0</v>
      </c>
      <c r="N12" s="54">
        <v>0</v>
      </c>
      <c r="O12" s="56">
        <v>0</v>
      </c>
      <c r="P12" s="56">
        <v>0</v>
      </c>
      <c r="Q12" s="56">
        <v>0</v>
      </c>
      <c r="R12" s="56">
        <v>0</v>
      </c>
      <c r="S12" s="54">
        <v>0</v>
      </c>
      <c r="T12" s="54">
        <v>2864</v>
      </c>
      <c r="U12" s="56">
        <v>0</v>
      </c>
      <c r="V12" s="56">
        <v>0</v>
      </c>
      <c r="W12" s="55">
        <f t="shared" si="3"/>
        <v>2864</v>
      </c>
      <c r="X12" s="54">
        <v>0</v>
      </c>
      <c r="Y12" s="55">
        <f t="shared" si="4"/>
        <v>2864</v>
      </c>
    </row>
    <row r="13" spans="1:25" ht="26.25" customHeight="1">
      <c r="A13" s="348" t="s">
        <v>364</v>
      </c>
      <c r="B13" s="348"/>
      <c r="C13" s="348"/>
      <c r="D13" s="348"/>
      <c r="E13" s="348"/>
      <c r="F13" s="348"/>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c r="A14" s="348" t="s">
        <v>476</v>
      </c>
      <c r="B14" s="348"/>
      <c r="C14" s="348"/>
      <c r="D14" s="348"/>
      <c r="E14" s="348"/>
      <c r="F14" s="348"/>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c r="A15" s="348" t="s">
        <v>365</v>
      </c>
      <c r="B15" s="348"/>
      <c r="C15" s="348"/>
      <c r="D15" s="348"/>
      <c r="E15" s="348"/>
      <c r="F15" s="348"/>
      <c r="G15" s="6">
        <v>9</v>
      </c>
      <c r="H15" s="56">
        <v>0</v>
      </c>
      <c r="I15" s="56">
        <v>0</v>
      </c>
      <c r="J15" s="56">
        <v>0</v>
      </c>
      <c r="K15" s="56">
        <v>0</v>
      </c>
      <c r="L15" s="56">
        <v>0</v>
      </c>
      <c r="M15" s="56">
        <v>0</v>
      </c>
      <c r="N15" s="56">
        <v>0</v>
      </c>
      <c r="O15" s="56">
        <v>0</v>
      </c>
      <c r="P15" s="56">
        <v>0</v>
      </c>
      <c r="Q15" s="54">
        <v>0</v>
      </c>
      <c r="R15" s="56">
        <v>0</v>
      </c>
      <c r="S15" s="54">
        <v>0</v>
      </c>
      <c r="T15" s="54">
        <v>0</v>
      </c>
      <c r="U15" s="54">
        <v>0</v>
      </c>
      <c r="V15" s="54">
        <v>0</v>
      </c>
      <c r="W15" s="55">
        <f t="shared" si="3"/>
        <v>0</v>
      </c>
      <c r="X15" s="54">
        <v>0</v>
      </c>
      <c r="Y15" s="55">
        <f t="shared" si="4"/>
        <v>0</v>
      </c>
    </row>
    <row r="16" spans="1:25" ht="28.5" customHeight="1">
      <c r="A16" s="348" t="s">
        <v>366</v>
      </c>
      <c r="B16" s="348"/>
      <c r="C16" s="348"/>
      <c r="D16" s="348"/>
      <c r="E16" s="348"/>
      <c r="F16" s="348"/>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c r="A17" s="348" t="s">
        <v>367</v>
      </c>
      <c r="B17" s="348"/>
      <c r="C17" s="348"/>
      <c r="D17" s="348"/>
      <c r="E17" s="348"/>
      <c r="F17" s="348"/>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c r="A18" s="348" t="s">
        <v>368</v>
      </c>
      <c r="B18" s="348"/>
      <c r="C18" s="348"/>
      <c r="D18" s="348"/>
      <c r="E18" s="348"/>
      <c r="F18" s="348"/>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c r="A19" s="348" t="s">
        <v>369</v>
      </c>
      <c r="B19" s="348"/>
      <c r="C19" s="348"/>
      <c r="D19" s="348"/>
      <c r="E19" s="348"/>
      <c r="F19" s="348"/>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c r="A20" s="348" t="s">
        <v>370</v>
      </c>
      <c r="B20" s="348"/>
      <c r="C20" s="348"/>
      <c r="D20" s="348"/>
      <c r="E20" s="348"/>
      <c r="F20" s="348"/>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c r="A21" s="348" t="s">
        <v>477</v>
      </c>
      <c r="B21" s="348"/>
      <c r="C21" s="348"/>
      <c r="D21" s="348"/>
      <c r="E21" s="348"/>
      <c r="F21" s="348"/>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c r="A22" s="348" t="s">
        <v>478</v>
      </c>
      <c r="B22" s="348"/>
      <c r="C22" s="348"/>
      <c r="D22" s="348"/>
      <c r="E22" s="348"/>
      <c r="F22" s="348"/>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c r="A23" s="348" t="s">
        <v>479</v>
      </c>
      <c r="B23" s="348"/>
      <c r="C23" s="348"/>
      <c r="D23" s="348"/>
      <c r="E23" s="348"/>
      <c r="F23" s="348"/>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c r="A24" s="348" t="s">
        <v>371</v>
      </c>
      <c r="B24" s="348"/>
      <c r="C24" s="348"/>
      <c r="D24" s="348"/>
      <c r="E24" s="348"/>
      <c r="F24" s="348"/>
      <c r="G24" s="6">
        <v>18</v>
      </c>
      <c r="H24" s="54">
        <v>0</v>
      </c>
      <c r="I24" s="54">
        <v>0</v>
      </c>
      <c r="J24" s="54">
        <v>0</v>
      </c>
      <c r="K24" s="54">
        <v>0</v>
      </c>
      <c r="L24" s="54">
        <v>183760</v>
      </c>
      <c r="M24" s="54">
        <v>0</v>
      </c>
      <c r="N24" s="54">
        <v>0</v>
      </c>
      <c r="O24" s="54">
        <v>0</v>
      </c>
      <c r="P24" s="54">
        <v>0</v>
      </c>
      <c r="Q24" s="54">
        <v>0</v>
      </c>
      <c r="R24" s="54">
        <v>0</v>
      </c>
      <c r="S24" s="54">
        <v>0</v>
      </c>
      <c r="T24" s="54">
        <v>0</v>
      </c>
      <c r="U24" s="54">
        <v>0</v>
      </c>
      <c r="V24" s="54">
        <v>0</v>
      </c>
      <c r="W24" s="55">
        <f t="shared" si="3"/>
        <v>-183760</v>
      </c>
      <c r="X24" s="54">
        <v>0</v>
      </c>
      <c r="Y24" s="55">
        <f t="shared" si="4"/>
        <v>-183760</v>
      </c>
    </row>
    <row r="25" spans="1:25">
      <c r="A25" s="348" t="s">
        <v>480</v>
      </c>
      <c r="B25" s="348"/>
      <c r="C25" s="348"/>
      <c r="D25" s="348"/>
      <c r="E25" s="348"/>
      <c r="F25" s="348"/>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c r="A26" s="348" t="s">
        <v>481</v>
      </c>
      <c r="B26" s="348"/>
      <c r="C26" s="348"/>
      <c r="D26" s="348"/>
      <c r="E26" s="348"/>
      <c r="F26" s="348"/>
      <c r="G26" s="6">
        <v>20</v>
      </c>
      <c r="H26" s="54">
        <v>0</v>
      </c>
      <c r="I26" s="54">
        <v>0</v>
      </c>
      <c r="J26" s="54">
        <v>0</v>
      </c>
      <c r="K26" s="54">
        <v>0</v>
      </c>
      <c r="L26" s="54">
        <v>0</v>
      </c>
      <c r="M26" s="54">
        <v>0</v>
      </c>
      <c r="N26" s="54">
        <v>0</v>
      </c>
      <c r="O26" s="54">
        <v>0</v>
      </c>
      <c r="P26" s="54">
        <v>0</v>
      </c>
      <c r="Q26" s="54">
        <v>0</v>
      </c>
      <c r="R26" s="54">
        <v>0</v>
      </c>
      <c r="S26" s="54">
        <v>0</v>
      </c>
      <c r="T26" s="54">
        <v>0</v>
      </c>
      <c r="U26" s="54">
        <v>-7927194</v>
      </c>
      <c r="V26" s="54">
        <v>0</v>
      </c>
      <c r="W26" s="55">
        <f t="shared" si="3"/>
        <v>-7927194</v>
      </c>
      <c r="X26" s="54">
        <v>0</v>
      </c>
      <c r="Y26" s="55">
        <f t="shared" si="4"/>
        <v>-7927194</v>
      </c>
    </row>
    <row r="27" spans="1:25">
      <c r="A27" s="348" t="s">
        <v>482</v>
      </c>
      <c r="B27" s="348"/>
      <c r="C27" s="348"/>
      <c r="D27" s="348"/>
      <c r="E27" s="348"/>
      <c r="F27" s="348"/>
      <c r="G27" s="6">
        <v>21</v>
      </c>
      <c r="H27" s="54">
        <v>-3</v>
      </c>
      <c r="I27" s="54">
        <v>0</v>
      </c>
      <c r="J27" s="54">
        <v>3</v>
      </c>
      <c r="K27" s="54">
        <v>-1196128</v>
      </c>
      <c r="L27" s="54">
        <v>-1196128</v>
      </c>
      <c r="M27" s="54">
        <v>0</v>
      </c>
      <c r="N27" s="54">
        <v>0</v>
      </c>
      <c r="O27" s="54">
        <v>0</v>
      </c>
      <c r="P27" s="54">
        <v>0</v>
      </c>
      <c r="Q27" s="54">
        <v>0</v>
      </c>
      <c r="R27" s="54">
        <v>0</v>
      </c>
      <c r="S27" s="54">
        <v>0</v>
      </c>
      <c r="T27" s="54">
        <v>0</v>
      </c>
      <c r="U27" s="54">
        <v>564649</v>
      </c>
      <c r="V27" s="54">
        <v>0</v>
      </c>
      <c r="W27" s="55">
        <f t="shared" si="3"/>
        <v>564649</v>
      </c>
      <c r="X27" s="54">
        <v>0</v>
      </c>
      <c r="Y27" s="55">
        <f t="shared" si="4"/>
        <v>564649</v>
      </c>
    </row>
    <row r="28" spans="1:25">
      <c r="A28" s="348" t="s">
        <v>483</v>
      </c>
      <c r="B28" s="348"/>
      <c r="C28" s="348"/>
      <c r="D28" s="348"/>
      <c r="E28" s="348"/>
      <c r="F28" s="348"/>
      <c r="G28" s="6">
        <v>22</v>
      </c>
      <c r="H28" s="54">
        <v>0</v>
      </c>
      <c r="I28" s="54">
        <v>0</v>
      </c>
      <c r="J28" s="54">
        <v>346740</v>
      </c>
      <c r="K28" s="54">
        <v>0</v>
      </c>
      <c r="L28" s="54">
        <v>0</v>
      </c>
      <c r="M28" s="54">
        <v>0</v>
      </c>
      <c r="N28" s="54">
        <v>0</v>
      </c>
      <c r="O28" s="54">
        <v>0</v>
      </c>
      <c r="P28" s="54">
        <v>0</v>
      </c>
      <c r="Q28" s="54">
        <v>0</v>
      </c>
      <c r="R28" s="54">
        <v>0</v>
      </c>
      <c r="S28" s="54">
        <v>0</v>
      </c>
      <c r="T28" s="54">
        <v>0</v>
      </c>
      <c r="U28" s="54">
        <v>-346740</v>
      </c>
      <c r="V28" s="54">
        <v>0</v>
      </c>
      <c r="W28" s="55">
        <f t="shared" si="3"/>
        <v>0</v>
      </c>
      <c r="X28" s="54">
        <v>0</v>
      </c>
      <c r="Y28" s="55">
        <f t="shared" si="4"/>
        <v>0</v>
      </c>
    </row>
    <row r="29" spans="1:25">
      <c r="A29" s="348" t="s">
        <v>484</v>
      </c>
      <c r="B29" s="348"/>
      <c r="C29" s="348"/>
      <c r="D29" s="348"/>
      <c r="E29" s="348"/>
      <c r="F29" s="348"/>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c r="A30" s="349" t="s">
        <v>485</v>
      </c>
      <c r="B30" s="349"/>
      <c r="C30" s="349"/>
      <c r="D30" s="349"/>
      <c r="E30" s="349"/>
      <c r="F30" s="349"/>
      <c r="G30" s="8">
        <v>24</v>
      </c>
      <c r="H30" s="57">
        <f>SUM(H10:H29)</f>
        <v>17674030</v>
      </c>
      <c r="I30" s="57">
        <f t="shared" ref="I30:Y30" si="5">SUM(I10:I29)</f>
        <v>0</v>
      </c>
      <c r="J30" s="57">
        <f t="shared" si="5"/>
        <v>1230445</v>
      </c>
      <c r="K30" s="57">
        <f t="shared" si="5"/>
        <v>4156663</v>
      </c>
      <c r="L30" s="57">
        <f t="shared" si="5"/>
        <v>1255883</v>
      </c>
      <c r="M30" s="57">
        <f t="shared" si="5"/>
        <v>0</v>
      </c>
      <c r="N30" s="57">
        <f t="shared" si="5"/>
        <v>0</v>
      </c>
      <c r="O30" s="57">
        <f t="shared" si="5"/>
        <v>0</v>
      </c>
      <c r="P30" s="57">
        <f t="shared" si="5"/>
        <v>0</v>
      </c>
      <c r="Q30" s="57">
        <f t="shared" si="5"/>
        <v>0</v>
      </c>
      <c r="R30" s="57">
        <f t="shared" si="5"/>
        <v>0</v>
      </c>
      <c r="S30" s="57">
        <f t="shared" si="5"/>
        <v>0</v>
      </c>
      <c r="T30" s="57">
        <f t="shared" si="5"/>
        <v>0</v>
      </c>
      <c r="U30" s="57">
        <f t="shared" si="5"/>
        <v>28465251</v>
      </c>
      <c r="V30" s="57">
        <f t="shared" si="5"/>
        <v>22194311</v>
      </c>
      <c r="W30" s="57">
        <f t="shared" si="5"/>
        <v>72464817</v>
      </c>
      <c r="X30" s="57">
        <f t="shared" si="5"/>
        <v>0</v>
      </c>
      <c r="Y30" s="57">
        <f t="shared" si="5"/>
        <v>72464817</v>
      </c>
    </row>
    <row r="31" spans="1:25">
      <c r="A31" s="350" t="s">
        <v>372</v>
      </c>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row>
    <row r="32" spans="1:25" ht="36.75" customHeight="1">
      <c r="A32" s="344" t="s">
        <v>373</v>
      </c>
      <c r="B32" s="345"/>
      <c r="C32" s="345"/>
      <c r="D32" s="345"/>
      <c r="E32" s="345"/>
      <c r="F32" s="345"/>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0</v>
      </c>
      <c r="R32" s="55">
        <f t="shared" si="6"/>
        <v>0</v>
      </c>
      <c r="S32" s="55">
        <f t="shared" si="6"/>
        <v>0</v>
      </c>
      <c r="T32" s="55">
        <f t="shared" si="6"/>
        <v>2864</v>
      </c>
      <c r="U32" s="55">
        <f t="shared" si="6"/>
        <v>0</v>
      </c>
      <c r="V32" s="55">
        <f t="shared" si="6"/>
        <v>0</v>
      </c>
      <c r="W32" s="55">
        <f t="shared" si="6"/>
        <v>2864</v>
      </c>
      <c r="X32" s="55">
        <f t="shared" si="6"/>
        <v>0</v>
      </c>
      <c r="Y32" s="55">
        <f t="shared" si="6"/>
        <v>2864</v>
      </c>
    </row>
    <row r="33" spans="1:25" ht="31.5" customHeight="1">
      <c r="A33" s="344" t="s">
        <v>486</v>
      </c>
      <c r="B33" s="345"/>
      <c r="C33" s="345"/>
      <c r="D33" s="345"/>
      <c r="E33" s="345"/>
      <c r="F33" s="345"/>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0</v>
      </c>
      <c r="R33" s="55">
        <f t="shared" si="7"/>
        <v>0</v>
      </c>
      <c r="S33" s="55">
        <f t="shared" si="7"/>
        <v>0</v>
      </c>
      <c r="T33" s="55">
        <f t="shared" si="7"/>
        <v>2864</v>
      </c>
      <c r="U33" s="55">
        <f t="shared" si="7"/>
        <v>0</v>
      </c>
      <c r="V33" s="55">
        <f t="shared" si="7"/>
        <v>22194311</v>
      </c>
      <c r="W33" s="55">
        <f t="shared" si="7"/>
        <v>22197175</v>
      </c>
      <c r="X33" s="55">
        <f t="shared" si="7"/>
        <v>0</v>
      </c>
      <c r="Y33" s="55">
        <f t="shared" si="7"/>
        <v>22197175</v>
      </c>
    </row>
    <row r="34" spans="1:25" ht="30.75" customHeight="1">
      <c r="A34" s="346" t="s">
        <v>487</v>
      </c>
      <c r="B34" s="347"/>
      <c r="C34" s="347"/>
      <c r="D34" s="347"/>
      <c r="E34" s="347"/>
      <c r="F34" s="347"/>
      <c r="G34" s="8">
        <v>27</v>
      </c>
      <c r="H34" s="57">
        <f>SUM(H21:H29)</f>
        <v>-3</v>
      </c>
      <c r="I34" s="57">
        <f t="shared" ref="I34:Y34" si="8">SUM(I21:I29)</f>
        <v>0</v>
      </c>
      <c r="J34" s="57">
        <f t="shared" si="8"/>
        <v>346743</v>
      </c>
      <c r="K34" s="57">
        <f t="shared" si="8"/>
        <v>-1196128</v>
      </c>
      <c r="L34" s="57">
        <f t="shared" si="8"/>
        <v>-1012368</v>
      </c>
      <c r="M34" s="57">
        <f t="shared" si="8"/>
        <v>0</v>
      </c>
      <c r="N34" s="57">
        <f t="shared" si="8"/>
        <v>0</v>
      </c>
      <c r="O34" s="57">
        <f t="shared" si="8"/>
        <v>0</v>
      </c>
      <c r="P34" s="57">
        <f t="shared" si="8"/>
        <v>0</v>
      </c>
      <c r="Q34" s="57">
        <f t="shared" si="8"/>
        <v>0</v>
      </c>
      <c r="R34" s="57">
        <f t="shared" si="8"/>
        <v>0</v>
      </c>
      <c r="S34" s="57">
        <f t="shared" si="8"/>
        <v>0</v>
      </c>
      <c r="T34" s="57">
        <f t="shared" si="8"/>
        <v>0</v>
      </c>
      <c r="U34" s="57">
        <f t="shared" si="8"/>
        <v>-7709285</v>
      </c>
      <c r="V34" s="57">
        <f t="shared" si="8"/>
        <v>0</v>
      </c>
      <c r="W34" s="57">
        <f t="shared" si="8"/>
        <v>-7546305</v>
      </c>
      <c r="X34" s="57">
        <f t="shared" si="8"/>
        <v>0</v>
      </c>
      <c r="Y34" s="57">
        <f t="shared" si="8"/>
        <v>-7546305</v>
      </c>
    </row>
    <row r="35" spans="1:25">
      <c r="A35" s="350" t="s">
        <v>374</v>
      </c>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row>
    <row r="36" spans="1:25">
      <c r="A36" s="353" t="s">
        <v>375</v>
      </c>
      <c r="B36" s="353"/>
      <c r="C36" s="353"/>
      <c r="D36" s="353"/>
      <c r="E36" s="353"/>
      <c r="F36" s="353"/>
      <c r="G36" s="6">
        <v>28</v>
      </c>
      <c r="H36" s="54">
        <v>17674030</v>
      </c>
      <c r="I36" s="54">
        <v>0</v>
      </c>
      <c r="J36" s="54">
        <v>1230445</v>
      </c>
      <c r="K36" s="54">
        <v>4156663</v>
      </c>
      <c r="L36" s="54">
        <v>1255883</v>
      </c>
      <c r="M36" s="54">
        <v>0</v>
      </c>
      <c r="N36" s="54">
        <v>0</v>
      </c>
      <c r="O36" s="54">
        <v>0</v>
      </c>
      <c r="P36" s="54">
        <v>0</v>
      </c>
      <c r="Q36" s="54">
        <v>0</v>
      </c>
      <c r="R36" s="54">
        <v>0</v>
      </c>
      <c r="S36" s="54">
        <v>0</v>
      </c>
      <c r="T36" s="54">
        <v>0</v>
      </c>
      <c r="U36" s="54">
        <v>50659562</v>
      </c>
      <c r="V36" s="54">
        <v>0</v>
      </c>
      <c r="W36" s="55">
        <f>H36+I36+J36+K36-L36+M36+N36+O36+P36+Q36+R36+U36+V36+S36+T36</f>
        <v>72464817</v>
      </c>
      <c r="X36" s="54">
        <v>0</v>
      </c>
      <c r="Y36" s="55">
        <f t="shared" ref="Y36:Y38" si="9">W36+X36</f>
        <v>72464817</v>
      </c>
    </row>
    <row r="37" spans="1:25">
      <c r="A37" s="348" t="s">
        <v>376</v>
      </c>
      <c r="B37" s="348"/>
      <c r="C37" s="348"/>
      <c r="D37" s="348"/>
      <c r="E37" s="348"/>
      <c r="F37" s="348"/>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c r="A38" s="348" t="s">
        <v>377</v>
      </c>
      <c r="B38" s="348"/>
      <c r="C38" s="348"/>
      <c r="D38" s="348"/>
      <c r="E38" s="348"/>
      <c r="F38" s="348"/>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c r="A39" s="354" t="s">
        <v>488</v>
      </c>
      <c r="B39" s="354"/>
      <c r="C39" s="354"/>
      <c r="D39" s="354"/>
      <c r="E39" s="354"/>
      <c r="F39" s="354"/>
      <c r="G39" s="7">
        <v>31</v>
      </c>
      <c r="H39" s="55">
        <f>H36+H37+H38</f>
        <v>17674030</v>
      </c>
      <c r="I39" s="55">
        <f t="shared" ref="I39:Y39" si="11">I36+I37+I38</f>
        <v>0</v>
      </c>
      <c r="J39" s="55">
        <f t="shared" si="11"/>
        <v>1230445</v>
      </c>
      <c r="K39" s="55">
        <f t="shared" si="11"/>
        <v>4156663</v>
      </c>
      <c r="L39" s="55">
        <f t="shared" si="11"/>
        <v>1255883</v>
      </c>
      <c r="M39" s="55">
        <f t="shared" si="11"/>
        <v>0</v>
      </c>
      <c r="N39" s="55">
        <f t="shared" si="11"/>
        <v>0</v>
      </c>
      <c r="O39" s="55">
        <f t="shared" si="11"/>
        <v>0</v>
      </c>
      <c r="P39" s="55">
        <f t="shared" si="11"/>
        <v>0</v>
      </c>
      <c r="Q39" s="55">
        <f t="shared" si="11"/>
        <v>0</v>
      </c>
      <c r="R39" s="55">
        <f t="shared" si="11"/>
        <v>0</v>
      </c>
      <c r="S39" s="55">
        <f t="shared" si="11"/>
        <v>0</v>
      </c>
      <c r="T39" s="55">
        <f t="shared" si="11"/>
        <v>0</v>
      </c>
      <c r="U39" s="55">
        <f t="shared" si="11"/>
        <v>50659562</v>
      </c>
      <c r="V39" s="55">
        <f t="shared" si="11"/>
        <v>0</v>
      </c>
      <c r="W39" s="55">
        <f t="shared" si="11"/>
        <v>72464817</v>
      </c>
      <c r="X39" s="55">
        <f t="shared" si="11"/>
        <v>0</v>
      </c>
      <c r="Y39" s="55">
        <f t="shared" si="11"/>
        <v>72464817</v>
      </c>
    </row>
    <row r="40" spans="1:25">
      <c r="A40" s="348" t="s">
        <v>378</v>
      </c>
      <c r="B40" s="348"/>
      <c r="C40" s="348"/>
      <c r="D40" s="348"/>
      <c r="E40" s="348"/>
      <c r="F40" s="348"/>
      <c r="G40" s="6">
        <v>32</v>
      </c>
      <c r="H40" s="56">
        <v>0</v>
      </c>
      <c r="I40" s="56">
        <v>0</v>
      </c>
      <c r="J40" s="56">
        <v>0</v>
      </c>
      <c r="K40" s="56">
        <v>0</v>
      </c>
      <c r="L40" s="56">
        <v>0</v>
      </c>
      <c r="M40" s="56">
        <v>0</v>
      </c>
      <c r="N40" s="56">
        <v>0</v>
      </c>
      <c r="O40" s="56">
        <v>0</v>
      </c>
      <c r="P40" s="56">
        <v>0</v>
      </c>
      <c r="Q40" s="56">
        <v>0</v>
      </c>
      <c r="R40" s="56">
        <v>0</v>
      </c>
      <c r="S40" s="54">
        <v>0</v>
      </c>
      <c r="T40" s="54">
        <v>0</v>
      </c>
      <c r="U40" s="56">
        <v>0</v>
      </c>
      <c r="V40" s="54">
        <v>15597460</v>
      </c>
      <c r="W40" s="55">
        <f t="shared" ref="W40:W58" si="12">H40+I40+J40+K40-L40+M40+N40+O40+P40+Q40+R40+U40+V40+S40+T40</f>
        <v>15597460</v>
      </c>
      <c r="X40" s="54">
        <v>0</v>
      </c>
      <c r="Y40" s="55">
        <f t="shared" ref="Y40:Y58" si="13">W40+X40</f>
        <v>15597460</v>
      </c>
    </row>
    <row r="41" spans="1:25">
      <c r="A41" s="348" t="s">
        <v>379</v>
      </c>
      <c r="B41" s="348"/>
      <c r="C41" s="348"/>
      <c r="D41" s="348"/>
      <c r="E41" s="348"/>
      <c r="F41" s="348"/>
      <c r="G41" s="6">
        <v>33</v>
      </c>
      <c r="H41" s="56">
        <v>0</v>
      </c>
      <c r="I41" s="56">
        <v>0</v>
      </c>
      <c r="J41" s="56">
        <v>0</v>
      </c>
      <c r="K41" s="56">
        <v>0</v>
      </c>
      <c r="L41" s="56">
        <v>0</v>
      </c>
      <c r="M41" s="56">
        <v>0</v>
      </c>
      <c r="N41" s="54">
        <v>0</v>
      </c>
      <c r="O41" s="56">
        <v>0</v>
      </c>
      <c r="P41" s="56">
        <v>0</v>
      </c>
      <c r="Q41" s="56">
        <v>0</v>
      </c>
      <c r="R41" s="56">
        <v>0</v>
      </c>
      <c r="S41" s="54">
        <v>0</v>
      </c>
      <c r="T41" s="54">
        <v>0</v>
      </c>
      <c r="U41" s="56">
        <v>0</v>
      </c>
      <c r="V41" s="56">
        <v>0</v>
      </c>
      <c r="W41" s="55">
        <f t="shared" si="12"/>
        <v>0</v>
      </c>
      <c r="X41" s="54">
        <v>0</v>
      </c>
      <c r="Y41" s="55">
        <f t="shared" si="13"/>
        <v>0</v>
      </c>
    </row>
    <row r="42" spans="1:25" ht="27" customHeight="1">
      <c r="A42" s="348" t="s">
        <v>380</v>
      </c>
      <c r="B42" s="348"/>
      <c r="C42" s="348"/>
      <c r="D42" s="348"/>
      <c r="E42" s="348"/>
      <c r="F42" s="348"/>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c r="A43" s="348" t="s">
        <v>476</v>
      </c>
      <c r="B43" s="348"/>
      <c r="C43" s="348"/>
      <c r="D43" s="348"/>
      <c r="E43" s="348"/>
      <c r="F43" s="348"/>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c r="A44" s="348" t="s">
        <v>489</v>
      </c>
      <c r="B44" s="348"/>
      <c r="C44" s="348"/>
      <c r="D44" s="348"/>
      <c r="E44" s="348"/>
      <c r="F44" s="348"/>
      <c r="G44" s="6">
        <v>36</v>
      </c>
      <c r="H44" s="56">
        <v>0</v>
      </c>
      <c r="I44" s="56">
        <v>0</v>
      </c>
      <c r="J44" s="56">
        <v>0</v>
      </c>
      <c r="K44" s="56">
        <v>0</v>
      </c>
      <c r="L44" s="56">
        <v>0</v>
      </c>
      <c r="M44" s="56">
        <v>0</v>
      </c>
      <c r="N44" s="56">
        <v>0</v>
      </c>
      <c r="O44" s="56">
        <v>0</v>
      </c>
      <c r="P44" s="56">
        <v>0</v>
      </c>
      <c r="Q44" s="54">
        <v>0</v>
      </c>
      <c r="R44" s="56">
        <v>0</v>
      </c>
      <c r="S44" s="54">
        <v>0</v>
      </c>
      <c r="T44" s="54">
        <v>0</v>
      </c>
      <c r="U44" s="54">
        <v>0</v>
      </c>
      <c r="V44" s="54">
        <v>0</v>
      </c>
      <c r="W44" s="55">
        <f t="shared" si="12"/>
        <v>0</v>
      </c>
      <c r="X44" s="54">
        <v>0</v>
      </c>
      <c r="Y44" s="55">
        <f t="shared" si="13"/>
        <v>0</v>
      </c>
    </row>
    <row r="45" spans="1:25" ht="29.25" customHeight="1">
      <c r="A45" s="348" t="s">
        <v>381</v>
      </c>
      <c r="B45" s="348"/>
      <c r="C45" s="348"/>
      <c r="D45" s="348"/>
      <c r="E45" s="348"/>
      <c r="F45" s="348"/>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c r="A46" s="348" t="s">
        <v>382</v>
      </c>
      <c r="B46" s="348"/>
      <c r="C46" s="348"/>
      <c r="D46" s="348"/>
      <c r="E46" s="348"/>
      <c r="F46" s="348"/>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c r="A47" s="348" t="s">
        <v>383</v>
      </c>
      <c r="B47" s="348"/>
      <c r="C47" s="348"/>
      <c r="D47" s="348"/>
      <c r="E47" s="348"/>
      <c r="F47" s="348"/>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c r="A48" s="348" t="s">
        <v>384</v>
      </c>
      <c r="B48" s="348"/>
      <c r="C48" s="348"/>
      <c r="D48" s="348"/>
      <c r="E48" s="348"/>
      <c r="F48" s="348"/>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c r="A49" s="348" t="s">
        <v>385</v>
      </c>
      <c r="B49" s="348"/>
      <c r="C49" s="348"/>
      <c r="D49" s="348"/>
      <c r="E49" s="348"/>
      <c r="F49" s="348"/>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c r="A50" s="348" t="s">
        <v>477</v>
      </c>
      <c r="B50" s="348"/>
      <c r="C50" s="348"/>
      <c r="D50" s="348"/>
      <c r="E50" s="348"/>
      <c r="F50" s="348"/>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c r="A51" s="348" t="s">
        <v>478</v>
      </c>
      <c r="B51" s="348"/>
      <c r="C51" s="348"/>
      <c r="D51" s="348"/>
      <c r="E51" s="348"/>
      <c r="F51" s="348"/>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c r="A52" s="348" t="s">
        <v>479</v>
      </c>
      <c r="B52" s="348"/>
      <c r="C52" s="348"/>
      <c r="D52" s="348"/>
      <c r="E52" s="348"/>
      <c r="F52" s="348"/>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c r="A53" s="348" t="s">
        <v>490</v>
      </c>
      <c r="B53" s="348"/>
      <c r="C53" s="348"/>
      <c r="D53" s="348"/>
      <c r="E53" s="348"/>
      <c r="F53" s="348"/>
      <c r="G53" s="6">
        <v>45</v>
      </c>
      <c r="H53" s="54">
        <v>0</v>
      </c>
      <c r="I53" s="54">
        <v>0</v>
      </c>
      <c r="J53" s="54">
        <v>0</v>
      </c>
      <c r="K53" s="54">
        <v>4000000</v>
      </c>
      <c r="L53" s="54">
        <v>627764</v>
      </c>
      <c r="M53" s="54">
        <v>0</v>
      </c>
      <c r="N53" s="54">
        <v>0</v>
      </c>
      <c r="O53" s="54">
        <v>0</v>
      </c>
      <c r="P53" s="54">
        <v>0</v>
      </c>
      <c r="Q53" s="54">
        <v>0</v>
      </c>
      <c r="R53" s="54">
        <v>0</v>
      </c>
      <c r="S53" s="54">
        <v>0</v>
      </c>
      <c r="T53" s="54">
        <v>0</v>
      </c>
      <c r="U53" s="54">
        <v>-4000000</v>
      </c>
      <c r="V53" s="54">
        <v>0</v>
      </c>
      <c r="W53" s="55">
        <f t="shared" si="12"/>
        <v>-627764</v>
      </c>
      <c r="X53" s="54">
        <v>0</v>
      </c>
      <c r="Y53" s="55">
        <f t="shared" si="13"/>
        <v>-627764</v>
      </c>
    </row>
    <row r="54" spans="1:25">
      <c r="A54" s="348" t="s">
        <v>480</v>
      </c>
      <c r="B54" s="348"/>
      <c r="C54" s="348"/>
      <c r="D54" s="348"/>
      <c r="E54" s="348"/>
      <c r="F54" s="348"/>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c r="A55" s="348" t="s">
        <v>481</v>
      </c>
      <c r="B55" s="348"/>
      <c r="C55" s="348"/>
      <c r="D55" s="348"/>
      <c r="E55" s="348"/>
      <c r="F55" s="348"/>
      <c r="G55" s="6">
        <v>47</v>
      </c>
      <c r="H55" s="54">
        <v>0</v>
      </c>
      <c r="I55" s="54">
        <v>0</v>
      </c>
      <c r="J55" s="54">
        <v>0</v>
      </c>
      <c r="K55" s="54">
        <v>0</v>
      </c>
      <c r="L55" s="54">
        <v>0</v>
      </c>
      <c r="M55" s="54">
        <v>0</v>
      </c>
      <c r="N55" s="54">
        <v>0</v>
      </c>
      <c r="O55" s="54">
        <v>0</v>
      </c>
      <c r="P55" s="54">
        <v>0</v>
      </c>
      <c r="Q55" s="54">
        <v>0</v>
      </c>
      <c r="R55" s="54">
        <v>0</v>
      </c>
      <c r="S55" s="54">
        <v>0</v>
      </c>
      <c r="T55" s="54">
        <v>0</v>
      </c>
      <c r="U55" s="54">
        <v>-19879530</v>
      </c>
      <c r="V55" s="54">
        <v>0</v>
      </c>
      <c r="W55" s="55">
        <f t="shared" si="12"/>
        <v>-19879530</v>
      </c>
      <c r="X55" s="54">
        <v>0</v>
      </c>
      <c r="Y55" s="55">
        <f t="shared" si="13"/>
        <v>-19879530</v>
      </c>
    </row>
    <row r="56" spans="1:25">
      <c r="A56" s="348" t="s">
        <v>482</v>
      </c>
      <c r="B56" s="348"/>
      <c r="C56" s="348"/>
      <c r="D56" s="348"/>
      <c r="E56" s="348"/>
      <c r="F56" s="348"/>
      <c r="G56" s="6">
        <v>48</v>
      </c>
      <c r="H56" s="54">
        <v>0</v>
      </c>
      <c r="I56" s="54">
        <v>0</v>
      </c>
      <c r="J56" s="54">
        <v>0</v>
      </c>
      <c r="K56" s="54">
        <v>-743249</v>
      </c>
      <c r="L56" s="54">
        <v>-743249</v>
      </c>
      <c r="M56" s="54">
        <v>0</v>
      </c>
      <c r="N56" s="54">
        <v>0</v>
      </c>
      <c r="O56" s="54">
        <v>0</v>
      </c>
      <c r="P56" s="54">
        <v>0</v>
      </c>
      <c r="Q56" s="54">
        <v>0</v>
      </c>
      <c r="R56" s="54">
        <v>0</v>
      </c>
      <c r="S56" s="54">
        <v>0</v>
      </c>
      <c r="T56" s="54">
        <v>0</v>
      </c>
      <c r="U56" s="54">
        <v>457259</v>
      </c>
      <c r="V56" s="54">
        <v>0</v>
      </c>
      <c r="W56" s="55">
        <f t="shared" si="12"/>
        <v>457259</v>
      </c>
      <c r="X56" s="54">
        <v>0</v>
      </c>
      <c r="Y56" s="55">
        <f t="shared" si="13"/>
        <v>457259</v>
      </c>
    </row>
    <row r="57" spans="1:25">
      <c r="A57" s="348" t="s">
        <v>491</v>
      </c>
      <c r="B57" s="348"/>
      <c r="C57" s="348"/>
      <c r="D57" s="348"/>
      <c r="E57" s="348"/>
      <c r="F57" s="348"/>
      <c r="G57" s="6">
        <v>49</v>
      </c>
      <c r="H57" s="54">
        <v>0</v>
      </c>
      <c r="I57" s="54">
        <v>0</v>
      </c>
      <c r="J57" s="54">
        <v>789491</v>
      </c>
      <c r="K57" s="54">
        <v>0</v>
      </c>
      <c r="L57" s="54">
        <v>0</v>
      </c>
      <c r="M57" s="54">
        <v>0</v>
      </c>
      <c r="N57" s="54">
        <v>0</v>
      </c>
      <c r="O57" s="54">
        <v>0</v>
      </c>
      <c r="P57" s="54">
        <v>0</v>
      </c>
      <c r="Q57" s="54">
        <v>0</v>
      </c>
      <c r="R57" s="54">
        <v>0</v>
      </c>
      <c r="S57" s="54">
        <v>0</v>
      </c>
      <c r="T57" s="54">
        <v>0</v>
      </c>
      <c r="U57" s="54">
        <v>-789491</v>
      </c>
      <c r="V57" s="54">
        <v>0</v>
      </c>
      <c r="W57" s="55">
        <f t="shared" si="12"/>
        <v>0</v>
      </c>
      <c r="X57" s="54">
        <v>0</v>
      </c>
      <c r="Y57" s="55">
        <f t="shared" si="13"/>
        <v>0</v>
      </c>
    </row>
    <row r="58" spans="1:25">
      <c r="A58" s="348" t="s">
        <v>484</v>
      </c>
      <c r="B58" s="348"/>
      <c r="C58" s="348"/>
      <c r="D58" s="348"/>
      <c r="E58" s="348"/>
      <c r="F58" s="348"/>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6">
        <f t="shared" si="12"/>
        <v>0</v>
      </c>
      <c r="X58" s="54">
        <v>0</v>
      </c>
      <c r="Y58" s="116">
        <f t="shared" si="13"/>
        <v>0</v>
      </c>
    </row>
    <row r="59" spans="1:25" ht="25.5" customHeight="1">
      <c r="A59" s="349" t="s">
        <v>492</v>
      </c>
      <c r="B59" s="349"/>
      <c r="C59" s="349"/>
      <c r="D59" s="349"/>
      <c r="E59" s="349"/>
      <c r="F59" s="349"/>
      <c r="G59" s="8">
        <v>51</v>
      </c>
      <c r="H59" s="57">
        <f t="shared" ref="H59:T59" si="14">SUM(H39:H58)</f>
        <v>17674030</v>
      </c>
      <c r="I59" s="57">
        <f t="shared" si="14"/>
        <v>0</v>
      </c>
      <c r="J59" s="57">
        <f t="shared" si="14"/>
        <v>2019936</v>
      </c>
      <c r="K59" s="57">
        <f t="shared" si="14"/>
        <v>7413414</v>
      </c>
      <c r="L59" s="57">
        <f t="shared" si="14"/>
        <v>1140398</v>
      </c>
      <c r="M59" s="57">
        <f t="shared" si="14"/>
        <v>0</v>
      </c>
      <c r="N59" s="57">
        <f t="shared" si="14"/>
        <v>0</v>
      </c>
      <c r="O59" s="57">
        <f t="shared" si="14"/>
        <v>0</v>
      </c>
      <c r="P59" s="57">
        <f t="shared" si="14"/>
        <v>0</v>
      </c>
      <c r="Q59" s="57">
        <f t="shared" si="14"/>
        <v>0</v>
      </c>
      <c r="R59" s="57">
        <f t="shared" si="14"/>
        <v>0</v>
      </c>
      <c r="S59" s="57">
        <f t="shared" si="14"/>
        <v>0</v>
      </c>
      <c r="T59" s="57">
        <f t="shared" si="14"/>
        <v>0</v>
      </c>
      <c r="U59" s="57">
        <f>SUM(U39:U58)</f>
        <v>26447800</v>
      </c>
      <c r="V59" s="57">
        <f>SUM(V39:V58)</f>
        <v>15597460</v>
      </c>
      <c r="W59" s="57">
        <f>SUM(W39:W58)</f>
        <v>68012242</v>
      </c>
      <c r="X59" s="57">
        <f>SUM(X39:X58)</f>
        <v>0</v>
      </c>
      <c r="Y59" s="57">
        <f>SUM(Y39:Y58)</f>
        <v>68012242</v>
      </c>
    </row>
    <row r="60" spans="1:25">
      <c r="A60" s="350" t="s">
        <v>386</v>
      </c>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row>
    <row r="61" spans="1:25" ht="31.5" customHeight="1">
      <c r="A61" s="344" t="s">
        <v>494</v>
      </c>
      <c r="B61" s="345"/>
      <c r="C61" s="345"/>
      <c r="D61" s="345"/>
      <c r="E61" s="345"/>
      <c r="F61" s="345"/>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0</v>
      </c>
      <c r="R61" s="55">
        <f t="shared" si="15"/>
        <v>0</v>
      </c>
      <c r="S61" s="55">
        <f t="shared" si="15"/>
        <v>0</v>
      </c>
      <c r="T61" s="55">
        <f t="shared" si="15"/>
        <v>0</v>
      </c>
      <c r="U61" s="55">
        <f>SUM(U41:U49)</f>
        <v>0</v>
      </c>
      <c r="V61" s="55">
        <f>SUM(V41:V49)</f>
        <v>0</v>
      </c>
      <c r="W61" s="55">
        <f>SUM(W41:W49)</f>
        <v>0</v>
      </c>
      <c r="X61" s="55">
        <f>SUM(X41:X49)</f>
        <v>0</v>
      </c>
      <c r="Y61" s="55">
        <f>SUM(Y41:Y49)</f>
        <v>0</v>
      </c>
    </row>
    <row r="62" spans="1:25" ht="27.75" customHeight="1">
      <c r="A62" s="344" t="s">
        <v>495</v>
      </c>
      <c r="B62" s="345"/>
      <c r="C62" s="345"/>
      <c r="D62" s="345"/>
      <c r="E62" s="345"/>
      <c r="F62" s="345"/>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0</v>
      </c>
      <c r="R62" s="55">
        <f t="shared" si="16"/>
        <v>0</v>
      </c>
      <c r="S62" s="55">
        <f t="shared" si="16"/>
        <v>0</v>
      </c>
      <c r="T62" s="55">
        <f t="shared" si="16"/>
        <v>0</v>
      </c>
      <c r="U62" s="55">
        <f>U40+U61</f>
        <v>0</v>
      </c>
      <c r="V62" s="55">
        <f>V40+V61</f>
        <v>15597460</v>
      </c>
      <c r="W62" s="55">
        <f>W40+W61</f>
        <v>15597460</v>
      </c>
      <c r="X62" s="55">
        <f>X40+X61</f>
        <v>0</v>
      </c>
      <c r="Y62" s="55">
        <f>Y40+Y61</f>
        <v>15597460</v>
      </c>
    </row>
    <row r="63" spans="1:25" ht="29.25" customHeight="1">
      <c r="A63" s="346" t="s">
        <v>493</v>
      </c>
      <c r="B63" s="347"/>
      <c r="C63" s="347"/>
      <c r="D63" s="347"/>
      <c r="E63" s="347"/>
      <c r="F63" s="347"/>
      <c r="G63" s="8">
        <v>54</v>
      </c>
      <c r="H63" s="57">
        <f t="shared" ref="H63:T63" si="17">SUM(H50:H58)</f>
        <v>0</v>
      </c>
      <c r="I63" s="57">
        <f t="shared" si="17"/>
        <v>0</v>
      </c>
      <c r="J63" s="57">
        <f t="shared" si="17"/>
        <v>789491</v>
      </c>
      <c r="K63" s="57">
        <f t="shared" si="17"/>
        <v>3256751</v>
      </c>
      <c r="L63" s="57">
        <f t="shared" si="17"/>
        <v>-115485</v>
      </c>
      <c r="M63" s="57">
        <f t="shared" si="17"/>
        <v>0</v>
      </c>
      <c r="N63" s="57">
        <f t="shared" si="17"/>
        <v>0</v>
      </c>
      <c r="O63" s="57">
        <f t="shared" si="17"/>
        <v>0</v>
      </c>
      <c r="P63" s="57">
        <f t="shared" si="17"/>
        <v>0</v>
      </c>
      <c r="Q63" s="57">
        <f t="shared" si="17"/>
        <v>0</v>
      </c>
      <c r="R63" s="57">
        <f t="shared" si="17"/>
        <v>0</v>
      </c>
      <c r="S63" s="57">
        <f t="shared" si="17"/>
        <v>0</v>
      </c>
      <c r="T63" s="57">
        <f t="shared" si="17"/>
        <v>0</v>
      </c>
      <c r="U63" s="57">
        <f>SUM(U50:U58)</f>
        <v>-24211762</v>
      </c>
      <c r="V63" s="57">
        <f>SUM(V50:V58)</f>
        <v>0</v>
      </c>
      <c r="W63" s="57">
        <f>SUM(W50:W58)</f>
        <v>-20050035</v>
      </c>
      <c r="X63" s="57">
        <f>SUM(X50:X58)</f>
        <v>0</v>
      </c>
      <c r="Y63" s="57">
        <f>SUM(Y50:Y58)</f>
        <v>-20050035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5"/>
  <sheetViews>
    <sheetView showGridLines="0" view="pageBreakPreview" zoomScaleNormal="100" zoomScaleSheetLayoutView="100" workbookViewId="0">
      <selection sqref="A1:I40"/>
    </sheetView>
  </sheetViews>
  <sheetFormatPr defaultRowHeight="12.75"/>
  <cols>
    <col min="1" max="1" width="24.28515625" customWidth="1"/>
    <col min="2" max="2" width="15.42578125" customWidth="1"/>
    <col min="3" max="8" width="14.28515625" customWidth="1"/>
    <col min="9" max="9" width="11.28515625" bestFit="1" customWidth="1"/>
    <col min="10" max="13" width="14.28515625" customWidth="1"/>
  </cols>
  <sheetData>
    <row r="1" spans="1:15">
      <c r="A1" s="375" t="s">
        <v>598</v>
      </c>
      <c r="B1" s="376"/>
      <c r="C1" s="376"/>
      <c r="D1" s="376"/>
      <c r="E1" s="376"/>
      <c r="F1" s="376"/>
      <c r="G1" s="376"/>
      <c r="H1" s="376"/>
      <c r="I1" s="376"/>
      <c r="O1" s="157"/>
    </row>
    <row r="2" spans="1:15">
      <c r="A2" s="376"/>
      <c r="B2" s="376"/>
      <c r="C2" s="376"/>
      <c r="D2" s="376"/>
      <c r="E2" s="376"/>
      <c r="F2" s="376"/>
      <c r="G2" s="376"/>
      <c r="H2" s="376"/>
      <c r="I2" s="376"/>
    </row>
    <row r="3" spans="1:15">
      <c r="A3" s="376"/>
      <c r="B3" s="376"/>
      <c r="C3" s="376"/>
      <c r="D3" s="376"/>
      <c r="E3" s="376"/>
      <c r="F3" s="376"/>
      <c r="G3" s="376"/>
      <c r="H3" s="376"/>
      <c r="I3" s="376"/>
    </row>
    <row r="4" spans="1:15">
      <c r="A4" s="376"/>
      <c r="B4" s="376"/>
      <c r="C4" s="376"/>
      <c r="D4" s="376"/>
      <c r="E4" s="376"/>
      <c r="F4" s="376"/>
      <c r="G4" s="376"/>
      <c r="H4" s="376"/>
      <c r="I4" s="376"/>
    </row>
    <row r="5" spans="1:15">
      <c r="A5" s="376"/>
      <c r="B5" s="376"/>
      <c r="C5" s="376"/>
      <c r="D5" s="376"/>
      <c r="E5" s="376"/>
      <c r="F5" s="376"/>
      <c r="G5" s="376"/>
      <c r="H5" s="376"/>
      <c r="I5" s="376"/>
    </row>
    <row r="6" spans="1:15">
      <c r="A6" s="376"/>
      <c r="B6" s="376"/>
      <c r="C6" s="376"/>
      <c r="D6" s="376"/>
      <c r="E6" s="376"/>
      <c r="F6" s="376"/>
      <c r="G6" s="376"/>
      <c r="H6" s="376"/>
      <c r="I6" s="376"/>
    </row>
    <row r="7" spans="1:15">
      <c r="A7" s="376"/>
      <c r="B7" s="376"/>
      <c r="C7" s="376"/>
      <c r="D7" s="376"/>
      <c r="E7" s="376"/>
      <c r="F7" s="376"/>
      <c r="G7" s="376"/>
      <c r="H7" s="376"/>
      <c r="I7" s="376"/>
    </row>
    <row r="8" spans="1:15">
      <c r="A8" s="376"/>
      <c r="B8" s="376"/>
      <c r="C8" s="376"/>
      <c r="D8" s="376"/>
      <c r="E8" s="376"/>
      <c r="F8" s="376"/>
      <c r="G8" s="376"/>
      <c r="H8" s="376"/>
      <c r="I8" s="376"/>
    </row>
    <row r="9" spans="1:15">
      <c r="A9" s="376"/>
      <c r="B9" s="376"/>
      <c r="C9" s="376"/>
      <c r="D9" s="376"/>
      <c r="E9" s="376"/>
      <c r="F9" s="376"/>
      <c r="G9" s="376"/>
      <c r="H9" s="376"/>
      <c r="I9" s="376"/>
    </row>
    <row r="10" spans="1:15">
      <c r="A10" s="376"/>
      <c r="B10" s="376"/>
      <c r="C10" s="376"/>
      <c r="D10" s="376"/>
      <c r="E10" s="376"/>
      <c r="F10" s="376"/>
      <c r="G10" s="376"/>
      <c r="H10" s="376"/>
      <c r="I10" s="376"/>
    </row>
    <row r="11" spans="1:15">
      <c r="A11" s="376"/>
      <c r="B11" s="376"/>
      <c r="C11" s="376"/>
      <c r="D11" s="376"/>
      <c r="E11" s="376"/>
      <c r="F11" s="376"/>
      <c r="G11" s="376"/>
      <c r="H11" s="376"/>
      <c r="I11" s="376"/>
    </row>
    <row r="12" spans="1:15">
      <c r="A12" s="376"/>
      <c r="B12" s="376"/>
      <c r="C12" s="376"/>
      <c r="D12" s="376"/>
      <c r="E12" s="376"/>
      <c r="F12" s="376"/>
      <c r="G12" s="376"/>
      <c r="H12" s="376"/>
      <c r="I12" s="376"/>
    </row>
    <row r="13" spans="1:15">
      <c r="A13" s="376"/>
      <c r="B13" s="376"/>
      <c r="C13" s="376"/>
      <c r="D13" s="376"/>
      <c r="E13" s="376"/>
      <c r="F13" s="376"/>
      <c r="G13" s="376"/>
      <c r="H13" s="376"/>
      <c r="I13" s="376"/>
    </row>
    <row r="14" spans="1:15">
      <c r="A14" s="376"/>
      <c r="B14" s="376"/>
      <c r="C14" s="376"/>
      <c r="D14" s="376"/>
      <c r="E14" s="376"/>
      <c r="F14" s="376"/>
      <c r="G14" s="376"/>
      <c r="H14" s="376"/>
      <c r="I14" s="376"/>
    </row>
    <row r="15" spans="1:15">
      <c r="A15" s="376"/>
      <c r="B15" s="376"/>
      <c r="C15" s="376"/>
      <c r="D15" s="376"/>
      <c r="E15" s="376"/>
      <c r="F15" s="376"/>
      <c r="G15" s="376"/>
      <c r="H15" s="376"/>
      <c r="I15" s="376"/>
    </row>
    <row r="16" spans="1:15">
      <c r="A16" s="376"/>
      <c r="B16" s="376"/>
      <c r="C16" s="376"/>
      <c r="D16" s="376"/>
      <c r="E16" s="376"/>
      <c r="F16" s="376"/>
      <c r="G16" s="376"/>
      <c r="H16" s="376"/>
      <c r="I16" s="376"/>
    </row>
    <row r="17" spans="1:9">
      <c r="A17" s="376"/>
      <c r="B17" s="376"/>
      <c r="C17" s="376"/>
      <c r="D17" s="376"/>
      <c r="E17" s="376"/>
      <c r="F17" s="376"/>
      <c r="G17" s="376"/>
      <c r="H17" s="376"/>
      <c r="I17" s="376"/>
    </row>
    <row r="18" spans="1:9">
      <c r="A18" s="376"/>
      <c r="B18" s="376"/>
      <c r="C18" s="376"/>
      <c r="D18" s="376"/>
      <c r="E18" s="376"/>
      <c r="F18" s="376"/>
      <c r="G18" s="376"/>
      <c r="H18" s="376"/>
      <c r="I18" s="376"/>
    </row>
    <row r="19" spans="1:9">
      <c r="A19" s="376"/>
      <c r="B19" s="376"/>
      <c r="C19" s="376"/>
      <c r="D19" s="376"/>
      <c r="E19" s="376"/>
      <c r="F19" s="376"/>
      <c r="G19" s="376"/>
      <c r="H19" s="376"/>
      <c r="I19" s="376"/>
    </row>
    <row r="20" spans="1:9">
      <c r="A20" s="376"/>
      <c r="B20" s="376"/>
      <c r="C20" s="376"/>
      <c r="D20" s="376"/>
      <c r="E20" s="376"/>
      <c r="F20" s="376"/>
      <c r="G20" s="376"/>
      <c r="H20" s="376"/>
      <c r="I20" s="376"/>
    </row>
    <row r="21" spans="1:9">
      <c r="A21" s="376"/>
      <c r="B21" s="376"/>
      <c r="C21" s="376"/>
      <c r="D21" s="376"/>
      <c r="E21" s="376"/>
      <c r="F21" s="376"/>
      <c r="G21" s="376"/>
      <c r="H21" s="376"/>
      <c r="I21" s="376"/>
    </row>
    <row r="22" spans="1:9">
      <c r="A22" s="376"/>
      <c r="B22" s="376"/>
      <c r="C22" s="376"/>
      <c r="D22" s="376"/>
      <c r="E22" s="376"/>
      <c r="F22" s="376"/>
      <c r="G22" s="376"/>
      <c r="H22" s="376"/>
      <c r="I22" s="376"/>
    </row>
    <row r="23" spans="1:9">
      <c r="A23" s="376"/>
      <c r="B23" s="376"/>
      <c r="C23" s="376"/>
      <c r="D23" s="376"/>
      <c r="E23" s="376"/>
      <c r="F23" s="376"/>
      <c r="G23" s="376"/>
      <c r="H23" s="376"/>
      <c r="I23" s="376"/>
    </row>
    <row r="24" spans="1:9">
      <c r="A24" s="376"/>
      <c r="B24" s="376"/>
      <c r="C24" s="376"/>
      <c r="D24" s="376"/>
      <c r="E24" s="376"/>
      <c r="F24" s="376"/>
      <c r="G24" s="376"/>
      <c r="H24" s="376"/>
      <c r="I24" s="376"/>
    </row>
    <row r="25" spans="1:9">
      <c r="A25" s="376"/>
      <c r="B25" s="376"/>
      <c r="C25" s="376"/>
      <c r="D25" s="376"/>
      <c r="E25" s="376"/>
      <c r="F25" s="376"/>
      <c r="G25" s="376"/>
      <c r="H25" s="376"/>
      <c r="I25" s="376"/>
    </row>
    <row r="26" spans="1:9">
      <c r="A26" s="376"/>
      <c r="B26" s="376"/>
      <c r="C26" s="376"/>
      <c r="D26" s="376"/>
      <c r="E26" s="376"/>
      <c r="F26" s="376"/>
      <c r="G26" s="376"/>
      <c r="H26" s="376"/>
      <c r="I26" s="376"/>
    </row>
    <row r="27" spans="1:9">
      <c r="A27" s="376"/>
      <c r="B27" s="376"/>
      <c r="C27" s="376"/>
      <c r="D27" s="376"/>
      <c r="E27" s="376"/>
      <c r="F27" s="376"/>
      <c r="G27" s="376"/>
      <c r="H27" s="376"/>
      <c r="I27" s="376"/>
    </row>
    <row r="28" spans="1:9">
      <c r="A28" s="376"/>
      <c r="B28" s="376"/>
      <c r="C28" s="376"/>
      <c r="D28" s="376"/>
      <c r="E28" s="376"/>
      <c r="F28" s="376"/>
      <c r="G28" s="376"/>
      <c r="H28" s="376"/>
      <c r="I28" s="376"/>
    </row>
    <row r="29" spans="1:9">
      <c r="A29" s="376"/>
      <c r="B29" s="376"/>
      <c r="C29" s="376"/>
      <c r="D29" s="376"/>
      <c r="E29" s="376"/>
      <c r="F29" s="376"/>
      <c r="G29" s="376"/>
      <c r="H29" s="376"/>
      <c r="I29" s="376"/>
    </row>
    <row r="30" spans="1:9">
      <c r="A30" s="376"/>
      <c r="B30" s="376"/>
      <c r="C30" s="376"/>
      <c r="D30" s="376"/>
      <c r="E30" s="376"/>
      <c r="F30" s="376"/>
      <c r="G30" s="376"/>
      <c r="H30" s="376"/>
      <c r="I30" s="376"/>
    </row>
    <row r="31" spans="1:9">
      <c r="A31" s="376"/>
      <c r="B31" s="376"/>
      <c r="C31" s="376"/>
      <c r="D31" s="376"/>
      <c r="E31" s="376"/>
      <c r="F31" s="376"/>
      <c r="G31" s="376"/>
      <c r="H31" s="376"/>
      <c r="I31" s="376"/>
    </row>
    <row r="32" spans="1:9">
      <c r="A32" s="376"/>
      <c r="B32" s="376"/>
      <c r="C32" s="376"/>
      <c r="D32" s="376"/>
      <c r="E32" s="376"/>
      <c r="F32" s="376"/>
      <c r="G32" s="376"/>
      <c r="H32" s="376"/>
      <c r="I32" s="376"/>
    </row>
    <row r="33" spans="1:14">
      <c r="A33" s="376"/>
      <c r="B33" s="376"/>
      <c r="C33" s="376"/>
      <c r="D33" s="376"/>
      <c r="E33" s="376"/>
      <c r="F33" s="376"/>
      <c r="G33" s="376"/>
      <c r="H33" s="376"/>
      <c r="I33" s="376"/>
    </row>
    <row r="34" spans="1:14">
      <c r="A34" s="376"/>
      <c r="B34" s="376"/>
      <c r="C34" s="376"/>
      <c r="D34" s="376"/>
      <c r="E34" s="376"/>
      <c r="F34" s="376"/>
      <c r="G34" s="376"/>
      <c r="H34" s="376"/>
      <c r="I34" s="376"/>
    </row>
    <row r="35" spans="1:14">
      <c r="A35" s="376"/>
      <c r="B35" s="376"/>
      <c r="C35" s="376"/>
      <c r="D35" s="376"/>
      <c r="E35" s="376"/>
      <c r="F35" s="376"/>
      <c r="G35" s="376"/>
      <c r="H35" s="376"/>
      <c r="I35" s="376"/>
    </row>
    <row r="36" spans="1:14">
      <c r="A36" s="376"/>
      <c r="B36" s="376"/>
      <c r="C36" s="376"/>
      <c r="D36" s="376"/>
      <c r="E36" s="376"/>
      <c r="F36" s="376"/>
      <c r="G36" s="376"/>
      <c r="H36" s="376"/>
      <c r="I36" s="376"/>
    </row>
    <row r="37" spans="1:14">
      <c r="A37" s="376"/>
      <c r="B37" s="376"/>
      <c r="C37" s="376"/>
      <c r="D37" s="376"/>
      <c r="E37" s="376"/>
      <c r="F37" s="376"/>
      <c r="G37" s="376"/>
      <c r="H37" s="376"/>
      <c r="I37" s="376"/>
    </row>
    <row r="38" spans="1:14">
      <c r="A38" s="376"/>
      <c r="B38" s="376"/>
      <c r="C38" s="376"/>
      <c r="D38" s="376"/>
      <c r="E38" s="376"/>
      <c r="F38" s="376"/>
      <c r="G38" s="376"/>
      <c r="H38" s="376"/>
      <c r="I38" s="376"/>
    </row>
    <row r="39" spans="1:14">
      <c r="A39" s="376"/>
      <c r="B39" s="376"/>
      <c r="C39" s="376"/>
      <c r="D39" s="376"/>
      <c r="E39" s="376"/>
      <c r="F39" s="376"/>
      <c r="G39" s="376"/>
      <c r="H39" s="376"/>
      <c r="I39" s="376"/>
    </row>
    <row r="40" spans="1:14" ht="171.6" customHeight="1">
      <c r="A40" s="376"/>
      <c r="B40" s="376"/>
      <c r="C40" s="376"/>
      <c r="D40" s="376"/>
      <c r="E40" s="376"/>
      <c r="F40" s="376"/>
      <c r="G40" s="376"/>
      <c r="H40" s="376"/>
      <c r="I40" s="376"/>
    </row>
    <row r="42" spans="1:14" ht="14.25">
      <c r="A42" s="124" t="s">
        <v>528</v>
      </c>
      <c r="B42" s="124"/>
      <c r="C42" s="124"/>
      <c r="D42" s="124"/>
      <c r="E42" s="124"/>
      <c r="F42" s="124"/>
      <c r="G42" s="124"/>
      <c r="H42" s="124"/>
      <c r="I42" s="124"/>
      <c r="J42" s="124"/>
      <c r="K42" s="124"/>
      <c r="L42" s="124"/>
      <c r="M42" s="124"/>
      <c r="N42" s="124"/>
    </row>
    <row r="43" spans="1:14" ht="33" customHeight="1">
      <c r="A43" s="377" t="s">
        <v>529</v>
      </c>
      <c r="B43" s="377"/>
      <c r="C43" s="377"/>
      <c r="D43" s="377"/>
      <c r="E43" s="377"/>
      <c r="F43" s="377"/>
      <c r="G43" s="377"/>
      <c r="H43" s="377"/>
      <c r="I43" s="377"/>
      <c r="J43" s="377"/>
      <c r="K43" s="124"/>
      <c r="L43" s="124"/>
      <c r="M43" s="124"/>
      <c r="N43" s="124"/>
    </row>
    <row r="44" spans="1:14" ht="45" customHeight="1">
      <c r="A44" s="374" t="s">
        <v>530</v>
      </c>
      <c r="B44" s="374"/>
      <c r="C44" s="374"/>
      <c r="D44" s="374"/>
      <c r="E44" s="374"/>
      <c r="F44" s="374"/>
      <c r="G44" s="374"/>
      <c r="H44" s="374"/>
      <c r="I44" s="374"/>
      <c r="J44" s="374"/>
      <c r="K44" s="124"/>
      <c r="L44" s="124"/>
      <c r="M44" s="124"/>
      <c r="N44" s="124"/>
    </row>
    <row r="45" spans="1:14" ht="14.25">
      <c r="A45" s="125" t="s">
        <v>531</v>
      </c>
      <c r="B45" s="125"/>
      <c r="C45" s="125"/>
      <c r="D45" s="125"/>
      <c r="E45" s="125"/>
      <c r="F45" s="125"/>
      <c r="G45" s="125"/>
      <c r="H45" s="125"/>
      <c r="I45" s="125"/>
      <c r="J45" s="125"/>
      <c r="K45" s="124"/>
      <c r="L45" s="124"/>
      <c r="M45" s="124"/>
      <c r="N45" s="124"/>
    </row>
    <row r="46" spans="1:14" ht="14.25">
      <c r="A46" s="124" t="s">
        <v>532</v>
      </c>
      <c r="B46" s="124"/>
      <c r="C46" s="124"/>
      <c r="D46" s="124"/>
      <c r="E46" s="124"/>
      <c r="F46" s="124"/>
      <c r="G46" s="124"/>
      <c r="H46" s="124"/>
      <c r="I46" s="124"/>
      <c r="J46" s="124"/>
      <c r="K46" s="124"/>
      <c r="L46" s="124"/>
      <c r="M46" s="124"/>
      <c r="N46" s="124"/>
    </row>
    <row r="47" spans="1:14" ht="14.25">
      <c r="A47" s="126" t="s">
        <v>533</v>
      </c>
      <c r="B47" s="124"/>
      <c r="C47" s="124"/>
      <c r="D47" s="124"/>
      <c r="E47" s="124"/>
      <c r="F47" s="124"/>
      <c r="G47" s="124"/>
      <c r="H47" s="124"/>
      <c r="I47" s="124"/>
      <c r="J47" s="124"/>
      <c r="K47" s="124"/>
      <c r="L47" s="124"/>
      <c r="M47" s="124"/>
      <c r="N47" s="124"/>
    </row>
    <row r="48" spans="1:14" ht="14.25">
      <c r="A48" s="125" t="s">
        <v>534</v>
      </c>
      <c r="B48" s="124"/>
      <c r="C48" s="124"/>
      <c r="D48" s="124"/>
      <c r="E48" s="124"/>
      <c r="F48" s="124"/>
      <c r="G48" s="124"/>
      <c r="H48" s="124"/>
      <c r="I48" s="124"/>
      <c r="J48" s="124"/>
      <c r="K48" s="124"/>
      <c r="L48" s="124"/>
      <c r="M48" s="124"/>
      <c r="N48" s="124"/>
    </row>
    <row r="49" spans="1:16" ht="30.75" customHeight="1">
      <c r="A49" s="374" t="s">
        <v>535</v>
      </c>
      <c r="B49" s="374"/>
      <c r="C49" s="374"/>
      <c r="D49" s="374"/>
      <c r="E49" s="374"/>
      <c r="F49" s="374"/>
      <c r="G49" s="374"/>
      <c r="H49" s="374"/>
      <c r="I49" s="374"/>
      <c r="J49" s="374"/>
      <c r="K49" s="124"/>
      <c r="L49" s="124"/>
      <c r="M49" s="124"/>
      <c r="N49" s="124"/>
    </row>
    <row r="50" spans="1:16" ht="14.25">
      <c r="A50" s="125" t="s">
        <v>536</v>
      </c>
      <c r="B50" s="125"/>
      <c r="C50" s="125"/>
      <c r="D50" s="125"/>
      <c r="E50" s="125"/>
      <c r="F50" s="125"/>
      <c r="G50" s="125"/>
      <c r="H50" s="125"/>
      <c r="I50" s="125"/>
      <c r="J50" s="125"/>
      <c r="K50" s="124"/>
      <c r="L50" s="124"/>
      <c r="M50" s="124"/>
      <c r="N50" s="124"/>
    </row>
    <row r="51" spans="1:16" ht="14.25">
      <c r="A51" s="127" t="s">
        <v>537</v>
      </c>
      <c r="B51" s="125"/>
      <c r="C51" s="125"/>
      <c r="D51" s="125"/>
      <c r="E51" s="125"/>
      <c r="F51" s="125"/>
      <c r="G51" s="125"/>
      <c r="H51" s="125"/>
      <c r="I51" s="125"/>
      <c r="J51" s="125"/>
      <c r="K51" s="124"/>
      <c r="L51" s="124"/>
      <c r="M51" s="124"/>
      <c r="N51" s="124"/>
    </row>
    <row r="52" spans="1:16" ht="14.25">
      <c r="A52" s="128" t="s">
        <v>538</v>
      </c>
      <c r="B52" s="128"/>
      <c r="C52" s="128"/>
      <c r="D52" s="128"/>
      <c r="E52" s="128"/>
      <c r="F52" s="128"/>
      <c r="G52" s="128"/>
      <c r="H52" s="128"/>
      <c r="I52" s="128"/>
      <c r="J52" s="128"/>
      <c r="K52" s="124"/>
      <c r="L52" s="124"/>
      <c r="M52" s="124"/>
      <c r="N52" s="124"/>
    </row>
    <row r="53" spans="1:16" ht="14.25">
      <c r="A53" s="124"/>
      <c r="B53" s="125"/>
      <c r="C53" s="125"/>
      <c r="D53" s="125"/>
      <c r="F53" s="125"/>
      <c r="G53" s="125"/>
      <c r="H53" s="125"/>
      <c r="I53" s="125"/>
      <c r="J53" s="125"/>
      <c r="K53" s="124"/>
      <c r="L53" s="124"/>
      <c r="M53" s="124"/>
      <c r="N53" s="124"/>
    </row>
    <row r="54" spans="1:16" ht="15">
      <c r="A54" s="129" t="s">
        <v>539</v>
      </c>
      <c r="B54" s="130"/>
      <c r="C54" s="130"/>
      <c r="D54" s="130"/>
      <c r="E54" s="130"/>
      <c r="F54" s="130"/>
      <c r="G54" s="130"/>
      <c r="H54" s="130"/>
      <c r="I54" s="130"/>
      <c r="J54" s="130"/>
      <c r="K54" s="131"/>
      <c r="L54" s="131"/>
      <c r="M54" s="131"/>
      <c r="N54" s="131"/>
    </row>
    <row r="55" spans="1:16" ht="15">
      <c r="A55" s="132"/>
      <c r="B55" s="378" t="s">
        <v>540</v>
      </c>
      <c r="C55" s="379"/>
      <c r="D55" s="378" t="s">
        <v>541</v>
      </c>
      <c r="E55" s="379"/>
      <c r="F55" s="378" t="s">
        <v>542</v>
      </c>
      <c r="G55" s="379"/>
      <c r="H55" s="378" t="s">
        <v>543</v>
      </c>
      <c r="I55" s="379"/>
      <c r="J55" s="378" t="s">
        <v>544</v>
      </c>
      <c r="K55" s="379"/>
      <c r="L55" s="378" t="s">
        <v>545</v>
      </c>
      <c r="M55" s="379"/>
      <c r="N55" s="131"/>
    </row>
    <row r="56" spans="1:16" ht="15">
      <c r="A56" s="133"/>
      <c r="B56" s="134" t="s">
        <v>599</v>
      </c>
      <c r="C56" s="134" t="s">
        <v>600</v>
      </c>
      <c r="D56" s="134" t="str">
        <f t="shared" ref="D56:I56" si="0">+B56</f>
        <v>31.12.2024</v>
      </c>
      <c r="E56" s="134" t="str">
        <f t="shared" si="0"/>
        <v>31.12.2023</v>
      </c>
      <c r="F56" s="134" t="str">
        <f t="shared" si="0"/>
        <v>31.12.2024</v>
      </c>
      <c r="G56" s="134" t="str">
        <f t="shared" si="0"/>
        <v>31.12.2023</v>
      </c>
      <c r="H56" s="134" t="str">
        <f t="shared" si="0"/>
        <v>31.12.2024</v>
      </c>
      <c r="I56" s="134" t="str">
        <f t="shared" si="0"/>
        <v>31.12.2023</v>
      </c>
      <c r="J56" s="134" t="str">
        <f>+H56</f>
        <v>31.12.2024</v>
      </c>
      <c r="K56" s="134" t="str">
        <f>+I56</f>
        <v>31.12.2023</v>
      </c>
      <c r="L56" s="134" t="str">
        <f>+H56</f>
        <v>31.12.2024</v>
      </c>
      <c r="M56" s="134" t="str">
        <f>+I56</f>
        <v>31.12.2023</v>
      </c>
      <c r="N56" s="131"/>
    </row>
    <row r="57" spans="1:16" ht="15">
      <c r="A57" s="135"/>
      <c r="B57" s="145" t="s">
        <v>594</v>
      </c>
      <c r="C57" s="136" t="s">
        <v>594</v>
      </c>
      <c r="D57" s="136" t="s">
        <v>594</v>
      </c>
      <c r="E57" s="136" t="s">
        <v>594</v>
      </c>
      <c r="F57" s="136" t="s">
        <v>594</v>
      </c>
      <c r="G57" s="136" t="s">
        <v>594</v>
      </c>
      <c r="H57" s="136" t="s">
        <v>594</v>
      </c>
      <c r="I57" s="136" t="s">
        <v>594</v>
      </c>
      <c r="J57" s="136" t="s">
        <v>594</v>
      </c>
      <c r="K57" s="136" t="s">
        <v>594</v>
      </c>
      <c r="L57" s="136" t="s">
        <v>594</v>
      </c>
      <c r="M57" s="136" t="s">
        <v>594</v>
      </c>
      <c r="N57" s="131"/>
    </row>
    <row r="58" spans="1:16" ht="15">
      <c r="A58" s="135"/>
      <c r="B58" s="135"/>
      <c r="C58" s="135"/>
      <c r="D58" s="135"/>
      <c r="E58" s="135"/>
      <c r="F58" s="136"/>
      <c r="G58" s="136"/>
      <c r="H58" s="135"/>
      <c r="I58" s="135"/>
      <c r="J58" s="135"/>
      <c r="K58" s="135"/>
      <c r="L58" s="135"/>
      <c r="M58" s="135"/>
      <c r="N58" s="131"/>
    </row>
    <row r="59" spans="1:16" ht="15">
      <c r="A59" s="137" t="s">
        <v>546</v>
      </c>
      <c r="B59" s="164">
        <v>153306</v>
      </c>
      <c r="C59" s="164">
        <v>145166</v>
      </c>
      <c r="D59" s="162">
        <v>92567</v>
      </c>
      <c r="E59" s="164">
        <v>78482</v>
      </c>
      <c r="F59" s="162">
        <v>3093</v>
      </c>
      <c r="G59" s="162">
        <v>80108</v>
      </c>
      <c r="H59" s="162">
        <v>507</v>
      </c>
      <c r="I59" s="162">
        <v>475</v>
      </c>
      <c r="J59" s="162">
        <v>0</v>
      </c>
      <c r="K59" s="162">
        <v>0</v>
      </c>
      <c r="L59" s="159">
        <f>+J59+H59+F59+D59+B59</f>
        <v>249473</v>
      </c>
      <c r="M59" s="159">
        <f>+K59+I59+G59+E59+C59</f>
        <v>304231</v>
      </c>
      <c r="N59" s="131"/>
      <c r="P59" s="156"/>
    </row>
    <row r="60" spans="1:16" ht="15">
      <c r="A60" s="137" t="s">
        <v>547</v>
      </c>
      <c r="B60" s="165">
        <v>18434</v>
      </c>
      <c r="C60" s="165">
        <v>18849</v>
      </c>
      <c r="D60" s="165">
        <v>10550</v>
      </c>
      <c r="E60" s="165">
        <v>8858</v>
      </c>
      <c r="F60" s="165">
        <v>-484</v>
      </c>
      <c r="G60" s="165">
        <v>4206</v>
      </c>
      <c r="H60" s="165">
        <v>20</v>
      </c>
      <c r="I60" s="165">
        <v>22</v>
      </c>
      <c r="J60" s="165">
        <v>-6376</v>
      </c>
      <c r="K60" s="162">
        <v>-7178</v>
      </c>
      <c r="L60" s="159">
        <f>+J60+H60+F60+D60+B60</f>
        <v>22144</v>
      </c>
      <c r="M60" s="159">
        <f>+K60+I60+G60+E60+C60</f>
        <v>24757</v>
      </c>
      <c r="N60" s="131"/>
    </row>
    <row r="61" spans="1:16" ht="14.25">
      <c r="A61" s="138"/>
      <c r="B61" s="139"/>
      <c r="C61" s="139"/>
      <c r="D61" s="139"/>
      <c r="E61" s="139"/>
      <c r="F61" s="140"/>
      <c r="G61" s="140"/>
      <c r="H61" s="140"/>
      <c r="I61" s="140"/>
      <c r="J61" s="140"/>
      <c r="K61" s="140"/>
      <c r="L61" s="140"/>
      <c r="M61" s="140"/>
      <c r="N61" s="141"/>
    </row>
    <row r="62" spans="1:16" ht="15">
      <c r="A62" s="142" t="s">
        <v>548</v>
      </c>
      <c r="B62" s="131"/>
      <c r="C62" s="130"/>
      <c r="D62" s="130"/>
      <c r="E62" s="130"/>
      <c r="F62" s="130"/>
      <c r="G62" s="130"/>
      <c r="H62" s="130"/>
      <c r="I62" s="130"/>
      <c r="J62" s="130"/>
      <c r="K62" s="131"/>
      <c r="L62" s="131"/>
      <c r="M62" s="131"/>
      <c r="N62" s="131"/>
    </row>
    <row r="63" spans="1:16" ht="15">
      <c r="A63" s="130"/>
      <c r="B63" s="143"/>
      <c r="C63" s="144" t="str">
        <f>+B56</f>
        <v>31.12.2024</v>
      </c>
      <c r="D63" s="144" t="str">
        <f>+C56</f>
        <v>31.12.2023</v>
      </c>
      <c r="E63" s="130"/>
      <c r="F63" s="130"/>
      <c r="G63" s="130"/>
      <c r="H63" s="130"/>
      <c r="I63" s="130"/>
      <c r="J63" s="130"/>
      <c r="K63" s="131"/>
      <c r="L63" s="131"/>
      <c r="M63" s="131"/>
      <c r="N63" s="131"/>
    </row>
    <row r="64" spans="1:16" ht="15">
      <c r="A64" s="130"/>
      <c r="B64" s="143"/>
      <c r="C64" s="145" t="s">
        <v>594</v>
      </c>
      <c r="D64" s="145" t="s">
        <v>594</v>
      </c>
      <c r="E64" s="130"/>
      <c r="F64" s="130"/>
      <c r="G64" s="130"/>
      <c r="H64" s="130"/>
      <c r="I64" s="130"/>
      <c r="J64" s="130"/>
      <c r="K64" s="131"/>
      <c r="L64" s="131"/>
      <c r="M64" s="131"/>
      <c r="N64" s="131"/>
    </row>
    <row r="65" spans="1:14" ht="14.25">
      <c r="A65" s="130"/>
      <c r="B65" s="143"/>
      <c r="C65" s="146"/>
      <c r="D65" s="146"/>
      <c r="E65" s="130"/>
      <c r="F65" s="130"/>
      <c r="G65" s="130"/>
      <c r="H65" s="130"/>
      <c r="I65" s="130"/>
      <c r="J65" s="130"/>
      <c r="K65" s="131"/>
      <c r="L65" s="131"/>
      <c r="M65" s="131"/>
      <c r="N65" s="131"/>
    </row>
    <row r="66" spans="1:14" ht="15" thickBot="1">
      <c r="A66" s="380" t="s">
        <v>549</v>
      </c>
      <c r="B66" s="380"/>
      <c r="C66" s="160">
        <v>138249</v>
      </c>
      <c r="D66" s="160">
        <v>141670</v>
      </c>
      <c r="E66" s="153"/>
      <c r="F66" s="130"/>
      <c r="G66" s="130"/>
      <c r="H66" s="130"/>
      <c r="I66" s="130"/>
      <c r="J66" s="130"/>
      <c r="K66" s="131"/>
      <c r="L66" s="131"/>
      <c r="M66" s="131"/>
      <c r="N66" s="131"/>
    </row>
    <row r="67" spans="1:14" ht="14.25">
      <c r="A67" s="130"/>
      <c r="B67" s="143"/>
      <c r="C67" s="163"/>
      <c r="D67" s="163"/>
      <c r="E67" s="153"/>
      <c r="F67" s="130"/>
      <c r="G67" s="130"/>
      <c r="H67" s="130"/>
      <c r="I67" s="130"/>
      <c r="J67" s="130"/>
      <c r="K67" s="131"/>
      <c r="L67" s="131"/>
      <c r="M67" s="131"/>
      <c r="N67" s="131"/>
    </row>
    <row r="68" spans="1:14" ht="15" thickBot="1">
      <c r="A68" s="380" t="s">
        <v>550</v>
      </c>
      <c r="B68" s="380"/>
      <c r="C68" s="160">
        <v>43514</v>
      </c>
      <c r="D68" s="160">
        <v>40243</v>
      </c>
      <c r="E68" s="153"/>
      <c r="F68" s="130"/>
      <c r="G68" s="130"/>
      <c r="H68" s="130"/>
      <c r="I68" s="130"/>
      <c r="J68" s="130"/>
      <c r="K68" s="131"/>
      <c r="L68" s="131"/>
      <c r="M68" s="131"/>
      <c r="N68" s="131"/>
    </row>
    <row r="69" spans="1:14" ht="14.25">
      <c r="A69" s="130"/>
      <c r="B69" s="130"/>
      <c r="C69" s="130"/>
      <c r="D69" s="130"/>
      <c r="E69" s="130"/>
      <c r="F69" s="130"/>
      <c r="G69" s="130"/>
      <c r="H69" s="130"/>
      <c r="I69" s="130"/>
      <c r="J69" s="130"/>
      <c r="K69" s="131"/>
      <c r="L69" s="131"/>
      <c r="M69" s="131"/>
      <c r="N69" s="131"/>
    </row>
    <row r="70" spans="1:14" ht="14.25">
      <c r="A70" s="130"/>
      <c r="B70" s="130"/>
      <c r="C70" s="130"/>
      <c r="D70" s="130"/>
      <c r="E70" s="130"/>
      <c r="F70" s="130"/>
      <c r="G70" s="130"/>
      <c r="H70" s="130"/>
      <c r="I70" s="130"/>
      <c r="J70" s="130"/>
      <c r="K70" s="131"/>
      <c r="L70" s="131"/>
      <c r="M70" s="131"/>
      <c r="N70" s="131"/>
    </row>
    <row r="71" spans="1:14" ht="15">
      <c r="A71" s="129" t="s">
        <v>551</v>
      </c>
      <c r="B71" s="130"/>
      <c r="C71" s="130"/>
      <c r="D71" s="130"/>
      <c r="E71" s="130"/>
      <c r="F71" s="130"/>
      <c r="G71" s="130"/>
      <c r="H71" s="130"/>
      <c r="I71" s="130"/>
      <c r="J71" s="130"/>
      <c r="K71" s="131"/>
      <c r="L71" s="131"/>
      <c r="M71" s="131"/>
      <c r="N71" s="131"/>
    </row>
    <row r="72" spans="1:14" ht="14.25">
      <c r="A72" s="130"/>
      <c r="B72" s="130"/>
      <c r="C72" s="130"/>
      <c r="D72" s="130"/>
      <c r="E72" s="130"/>
      <c r="F72" s="130"/>
      <c r="G72" s="130"/>
      <c r="H72" s="130"/>
      <c r="I72" s="130"/>
      <c r="J72" s="130"/>
      <c r="K72" s="131"/>
      <c r="L72" s="131"/>
      <c r="M72" s="131"/>
      <c r="N72" s="131"/>
    </row>
    <row r="73" spans="1:14" ht="15">
      <c r="A73" s="130"/>
      <c r="B73" s="130"/>
      <c r="C73" s="154" t="str">
        <f>+C63</f>
        <v>31.12.2024</v>
      </c>
      <c r="D73" s="154">
        <v>45291</v>
      </c>
      <c r="E73" s="130"/>
      <c r="F73" s="130"/>
      <c r="G73" s="130"/>
      <c r="H73" s="130"/>
      <c r="I73" s="130"/>
      <c r="J73" s="130"/>
      <c r="K73" s="131"/>
      <c r="L73" s="131"/>
      <c r="M73" s="131"/>
      <c r="N73" s="131"/>
    </row>
    <row r="74" spans="1:14" ht="15">
      <c r="A74" s="130"/>
      <c r="B74" s="130"/>
      <c r="C74" s="145" t="s">
        <v>594</v>
      </c>
      <c r="D74" s="145" t="s">
        <v>594</v>
      </c>
      <c r="E74" s="130"/>
      <c r="F74" s="130"/>
      <c r="G74" s="130"/>
      <c r="H74" s="130"/>
      <c r="I74" s="130"/>
      <c r="J74" s="130"/>
      <c r="K74" s="131"/>
      <c r="L74" s="131"/>
      <c r="M74" s="131"/>
      <c r="N74" s="131"/>
    </row>
    <row r="75" spans="1:14" ht="14.25">
      <c r="A75" s="130"/>
      <c r="B75" s="130"/>
      <c r="C75" s="155"/>
      <c r="D75" s="155"/>
      <c r="E75" s="130"/>
      <c r="F75" s="130"/>
      <c r="G75" s="130"/>
      <c r="H75" s="130"/>
      <c r="I75" s="130"/>
      <c r="J75" s="130"/>
      <c r="K75" s="131"/>
      <c r="L75" s="131"/>
      <c r="M75" s="131"/>
      <c r="N75" s="131"/>
    </row>
    <row r="76" spans="1:14" ht="15" thickBot="1">
      <c r="A76" s="381" t="s">
        <v>552</v>
      </c>
      <c r="B76" s="381"/>
      <c r="C76" s="160">
        <v>39458</v>
      </c>
      <c r="D76" s="160">
        <v>37402</v>
      </c>
      <c r="E76" s="130"/>
      <c r="F76" s="130"/>
      <c r="G76" s="130"/>
      <c r="H76" s="130"/>
      <c r="I76" s="130"/>
      <c r="J76" s="130"/>
      <c r="K76" s="131"/>
      <c r="L76" s="131"/>
      <c r="M76" s="131"/>
      <c r="N76" s="131"/>
    </row>
    <row r="77" spans="1:14" ht="14.25">
      <c r="A77" s="130"/>
      <c r="B77" s="130"/>
      <c r="C77" s="161"/>
      <c r="D77" s="161"/>
      <c r="E77" s="130"/>
      <c r="F77" s="130"/>
      <c r="G77" s="130"/>
      <c r="H77" s="130"/>
      <c r="I77" s="130"/>
      <c r="J77" s="130"/>
      <c r="K77" s="131"/>
      <c r="L77" s="131"/>
      <c r="M77" s="131"/>
      <c r="N77" s="131"/>
    </row>
    <row r="78" spans="1:14" ht="15" thickBot="1">
      <c r="A78" s="381" t="s">
        <v>553</v>
      </c>
      <c r="B78" s="381"/>
      <c r="C78" s="160">
        <v>16428</v>
      </c>
      <c r="D78" s="160">
        <v>15062</v>
      </c>
      <c r="E78" s="130"/>
      <c r="F78" s="130"/>
      <c r="G78" s="130"/>
      <c r="H78" s="130"/>
      <c r="I78" s="130"/>
      <c r="J78" s="130"/>
      <c r="K78" s="131"/>
      <c r="L78" s="131"/>
      <c r="M78" s="131"/>
      <c r="N78" s="131"/>
    </row>
    <row r="79" spans="1:14" ht="14.25">
      <c r="A79" s="130"/>
      <c r="B79" s="130"/>
      <c r="C79" s="130"/>
      <c r="D79" s="130"/>
      <c r="E79" s="130"/>
      <c r="F79" s="130"/>
      <c r="G79" s="130"/>
      <c r="H79" s="130"/>
      <c r="I79" s="130"/>
      <c r="J79" s="130"/>
      <c r="K79" s="131"/>
      <c r="L79" s="131"/>
      <c r="M79" s="131"/>
      <c r="N79" s="131"/>
    </row>
    <row r="80" spans="1:14" ht="14.25">
      <c r="A80" s="125" t="s">
        <v>554</v>
      </c>
      <c r="B80" s="125"/>
      <c r="C80" s="125"/>
      <c r="D80" s="125"/>
      <c r="E80" s="125"/>
      <c r="F80" s="125"/>
      <c r="G80" s="125"/>
      <c r="H80" s="125"/>
      <c r="I80" s="125"/>
      <c r="J80" s="125"/>
      <c r="K80" s="124"/>
      <c r="L80" s="124"/>
      <c r="M80" s="124"/>
      <c r="N80" s="124"/>
    </row>
    <row r="81" spans="1:14" ht="14.25">
      <c r="A81" s="125" t="s">
        <v>387</v>
      </c>
      <c r="B81" s="125"/>
      <c r="C81" s="125"/>
      <c r="D81" s="125"/>
      <c r="E81" s="125"/>
      <c r="F81" s="125"/>
      <c r="G81" s="125"/>
      <c r="H81" s="125"/>
      <c r="I81" s="125"/>
      <c r="J81" s="125"/>
      <c r="K81" s="124"/>
      <c r="L81" s="124"/>
      <c r="M81" s="124"/>
      <c r="N81" s="124"/>
    </row>
    <row r="82" spans="1:14" ht="14.25">
      <c r="A82" s="374" t="s">
        <v>555</v>
      </c>
      <c r="B82" s="374"/>
      <c r="C82" s="374"/>
      <c r="D82" s="374"/>
      <c r="E82" s="374"/>
      <c r="F82" s="374"/>
      <c r="G82" s="374"/>
      <c r="H82" s="374"/>
      <c r="I82" s="374"/>
      <c r="J82" s="374"/>
      <c r="K82" s="124"/>
      <c r="L82" s="124"/>
      <c r="M82" s="124"/>
      <c r="N82" s="124"/>
    </row>
    <row r="83" spans="1:14" ht="14.25">
      <c r="A83" s="125" t="s">
        <v>388</v>
      </c>
      <c r="B83" s="125"/>
      <c r="C83" s="125"/>
      <c r="D83" s="125"/>
      <c r="E83" s="125"/>
      <c r="F83" s="125"/>
      <c r="G83" s="125"/>
      <c r="H83" s="125"/>
      <c r="I83" s="125"/>
      <c r="J83" s="125"/>
      <c r="K83" s="124"/>
      <c r="L83" s="124"/>
      <c r="M83" s="124"/>
      <c r="N83" s="124"/>
    </row>
    <row r="84" spans="1:14" ht="14.25">
      <c r="A84" s="127" t="s">
        <v>556</v>
      </c>
      <c r="B84" s="147"/>
      <c r="C84" s="147"/>
      <c r="D84" s="147"/>
      <c r="E84" s="147"/>
      <c r="F84" s="147"/>
      <c r="G84" s="147"/>
      <c r="H84" s="147"/>
      <c r="I84" s="147"/>
      <c r="J84" s="147"/>
      <c r="K84" s="148"/>
      <c r="L84" s="148"/>
      <c r="M84" s="148"/>
      <c r="N84" s="148"/>
    </row>
    <row r="85" spans="1:14" ht="14.25">
      <c r="A85" s="127" t="s">
        <v>389</v>
      </c>
      <c r="B85" s="147"/>
      <c r="C85" s="147"/>
      <c r="D85" s="147"/>
      <c r="E85" s="147"/>
      <c r="F85" s="147"/>
      <c r="G85" s="147"/>
      <c r="H85" s="147"/>
      <c r="I85" s="147"/>
      <c r="J85" s="147"/>
      <c r="K85" s="148"/>
      <c r="L85" s="148"/>
      <c r="M85" s="148"/>
      <c r="N85" s="148"/>
    </row>
    <row r="86" spans="1:14" ht="33" customHeight="1">
      <c r="A86" s="374" t="s">
        <v>557</v>
      </c>
      <c r="B86" s="374"/>
      <c r="C86" s="374"/>
      <c r="D86" s="374"/>
      <c r="E86" s="374"/>
      <c r="F86" s="374"/>
      <c r="G86" s="374"/>
      <c r="H86" s="374"/>
      <c r="I86" s="374"/>
      <c r="J86" s="374"/>
      <c r="K86" s="124"/>
      <c r="L86" s="124"/>
      <c r="M86" s="124"/>
      <c r="N86" s="124"/>
    </row>
    <row r="87" spans="1:14" ht="14.25">
      <c r="A87" s="125" t="s">
        <v>390</v>
      </c>
      <c r="B87" s="125"/>
      <c r="C87" s="125"/>
      <c r="D87" s="125"/>
      <c r="E87" s="125"/>
      <c r="F87" s="125"/>
      <c r="G87" s="125"/>
      <c r="H87" s="125"/>
      <c r="I87" s="125"/>
      <c r="J87" s="125"/>
      <c r="K87" s="124"/>
      <c r="L87" s="124"/>
      <c r="M87" s="124"/>
      <c r="N87" s="124"/>
    </row>
    <row r="88" spans="1:14" ht="14.25">
      <c r="A88" s="127" t="s">
        <v>558</v>
      </c>
      <c r="B88" s="125"/>
      <c r="C88" s="125"/>
      <c r="D88" s="125"/>
      <c r="E88" s="125"/>
      <c r="F88" s="125"/>
      <c r="G88" s="125"/>
      <c r="H88" s="125"/>
      <c r="I88" s="125"/>
      <c r="J88" s="125"/>
      <c r="K88" s="124"/>
      <c r="L88" s="124"/>
      <c r="M88" s="124"/>
      <c r="N88" s="124"/>
    </row>
    <row r="89" spans="1:14" ht="14.25">
      <c r="A89" s="127" t="s">
        <v>559</v>
      </c>
      <c r="B89" s="125"/>
      <c r="C89" s="125"/>
      <c r="D89" s="125"/>
      <c r="E89" s="125"/>
      <c r="F89" s="125"/>
      <c r="G89" s="125"/>
      <c r="H89" s="125"/>
      <c r="I89" s="125"/>
      <c r="J89" s="125"/>
      <c r="K89" s="124"/>
      <c r="L89" s="124"/>
      <c r="M89" s="124"/>
      <c r="N89" s="124"/>
    </row>
    <row r="90" spans="1:14" ht="14.25">
      <c r="A90" s="374" t="s">
        <v>560</v>
      </c>
      <c r="B90" s="374"/>
      <c r="C90" s="374"/>
      <c r="D90" s="374"/>
      <c r="E90" s="374"/>
      <c r="F90" s="374"/>
      <c r="G90" s="374"/>
      <c r="H90" s="374"/>
      <c r="I90" s="374"/>
      <c r="J90" s="374"/>
      <c r="K90" s="124"/>
      <c r="L90" s="124"/>
      <c r="M90" s="124"/>
      <c r="N90" s="124"/>
    </row>
    <row r="91" spans="1:14" ht="14.25">
      <c r="A91" s="374" t="s">
        <v>561</v>
      </c>
      <c r="B91" s="374"/>
      <c r="C91" s="374"/>
      <c r="D91" s="374"/>
      <c r="E91" s="374"/>
      <c r="F91" s="374"/>
      <c r="G91" s="374"/>
      <c r="H91" s="374"/>
      <c r="I91" s="374"/>
      <c r="J91" s="374"/>
      <c r="K91" s="124"/>
      <c r="L91" s="124"/>
      <c r="M91" s="124"/>
      <c r="N91" s="124"/>
    </row>
    <row r="92" spans="1:14" ht="14.25">
      <c r="A92" s="125" t="s">
        <v>562</v>
      </c>
      <c r="B92" s="125"/>
      <c r="C92" s="125"/>
      <c r="D92" s="125"/>
      <c r="E92" s="125"/>
      <c r="F92" s="125"/>
      <c r="G92" s="125"/>
      <c r="H92" s="125"/>
      <c r="I92" s="125"/>
      <c r="J92" s="125"/>
      <c r="K92" s="124"/>
      <c r="L92" s="124"/>
      <c r="M92" s="124"/>
      <c r="N92" s="124"/>
    </row>
    <row r="93" spans="1:14" ht="14.25">
      <c r="A93" s="149" t="s">
        <v>601</v>
      </c>
      <c r="B93" s="149"/>
      <c r="C93" s="149"/>
      <c r="D93" s="149"/>
      <c r="E93" s="149"/>
      <c r="F93" s="149"/>
      <c r="G93" s="149"/>
      <c r="H93" s="149"/>
      <c r="I93" s="149"/>
      <c r="J93" s="149"/>
      <c r="K93" s="149"/>
      <c r="L93" s="124"/>
      <c r="M93" s="124"/>
      <c r="N93" s="124"/>
    </row>
    <row r="94" spans="1:14" ht="14.25">
      <c r="A94" s="149" t="s">
        <v>563</v>
      </c>
      <c r="B94" s="149"/>
      <c r="C94" s="149"/>
      <c r="D94" s="149"/>
      <c r="E94" s="149"/>
      <c r="F94" s="149"/>
      <c r="G94" s="149"/>
      <c r="H94" s="149"/>
      <c r="I94" s="149"/>
      <c r="J94" s="149"/>
      <c r="K94" s="149"/>
      <c r="L94" s="124"/>
      <c r="M94" s="124"/>
      <c r="N94" s="124"/>
    </row>
    <row r="95" spans="1:14" ht="14.25">
      <c r="A95" s="149" t="s">
        <v>564</v>
      </c>
      <c r="B95" s="124"/>
      <c r="C95" s="124"/>
      <c r="D95" s="124"/>
      <c r="E95" s="124"/>
      <c r="F95" s="124"/>
      <c r="G95" s="124"/>
      <c r="H95" s="124"/>
      <c r="I95" s="124"/>
      <c r="J95" s="124"/>
      <c r="K95" s="124"/>
      <c r="L95" s="124"/>
      <c r="M95" s="124"/>
      <c r="N95" s="124"/>
    </row>
    <row r="96" spans="1:14" ht="14.25">
      <c r="A96" s="149" t="s">
        <v>565</v>
      </c>
      <c r="B96" s="124"/>
      <c r="C96" s="124"/>
      <c r="D96" s="124"/>
      <c r="E96" s="124"/>
      <c r="F96" s="124"/>
      <c r="G96" s="124"/>
      <c r="H96" s="124"/>
      <c r="I96" s="124"/>
      <c r="J96" s="124"/>
      <c r="K96" s="124"/>
      <c r="L96" s="124"/>
      <c r="M96" s="124"/>
      <c r="N96" s="124"/>
    </row>
    <row r="97" spans="1:14" ht="13.9" customHeight="1">
      <c r="A97" s="374" t="s">
        <v>602</v>
      </c>
      <c r="B97" s="374"/>
      <c r="C97" s="374"/>
      <c r="D97" s="374"/>
      <c r="E97" s="374"/>
      <c r="F97" s="374"/>
      <c r="G97" s="374"/>
      <c r="H97" s="374"/>
      <c r="I97" s="374"/>
      <c r="J97" s="374"/>
      <c r="K97" s="149"/>
      <c r="L97" s="124"/>
      <c r="M97" s="124"/>
      <c r="N97" s="124"/>
    </row>
    <row r="98" spans="1:14" ht="13.9" customHeight="1">
      <c r="A98" s="125"/>
      <c r="B98" s="125"/>
      <c r="C98" s="125"/>
      <c r="D98" s="125"/>
      <c r="E98" s="125"/>
      <c r="F98" s="125"/>
      <c r="G98" s="125"/>
      <c r="H98" s="125"/>
      <c r="I98" s="125"/>
      <c r="J98" s="125"/>
      <c r="K98" s="149"/>
      <c r="L98" s="124"/>
      <c r="M98" s="124"/>
      <c r="N98" s="124"/>
    </row>
    <row r="99" spans="1:14" ht="13.9" customHeight="1" thickBot="1">
      <c r="A99" s="125"/>
      <c r="B99" s="125"/>
      <c r="C99" s="125"/>
      <c r="D99" s="145" t="s">
        <v>594</v>
      </c>
      <c r="E99" s="125"/>
      <c r="F99" s="125"/>
      <c r="G99" s="125"/>
      <c r="H99" s="125"/>
      <c r="I99" s="125"/>
      <c r="J99" s="125"/>
      <c r="K99" s="149"/>
      <c r="L99" s="124"/>
      <c r="M99" s="124"/>
      <c r="N99" s="124"/>
    </row>
    <row r="100" spans="1:14" ht="13.9" customHeight="1">
      <c r="A100" s="125"/>
      <c r="B100" s="382" t="s">
        <v>603</v>
      </c>
      <c r="C100" s="382"/>
      <c r="D100" s="166">
        <v>3187.0727984604155</v>
      </c>
      <c r="E100" s="125"/>
      <c r="F100" s="125"/>
      <c r="G100" s="125"/>
      <c r="H100" s="125"/>
      <c r="I100" s="125"/>
      <c r="J100" s="125"/>
      <c r="K100" s="149"/>
      <c r="L100" s="124"/>
      <c r="M100" s="124"/>
      <c r="N100" s="124"/>
    </row>
    <row r="101" spans="1:14" ht="13.9" customHeight="1" thickBot="1">
      <c r="A101" s="125"/>
      <c r="B101" s="382" t="s">
        <v>604</v>
      </c>
      <c r="C101" s="382"/>
      <c r="D101" s="167">
        <v>2506</v>
      </c>
      <c r="E101" s="125"/>
      <c r="F101" s="125"/>
      <c r="G101" s="125"/>
      <c r="H101" s="125"/>
      <c r="I101" s="125"/>
      <c r="J101" s="125"/>
      <c r="K101" s="149"/>
      <c r="L101" s="124"/>
      <c r="M101" s="124"/>
      <c r="N101" s="124"/>
    </row>
    <row r="102" spans="1:14" ht="13.9" customHeight="1">
      <c r="A102" s="125"/>
      <c r="B102" s="382" t="s">
        <v>605</v>
      </c>
      <c r="C102" s="382"/>
      <c r="D102" s="168">
        <v>2506</v>
      </c>
      <c r="E102" s="125"/>
      <c r="F102" s="125"/>
      <c r="G102" s="125"/>
      <c r="H102" s="125"/>
      <c r="I102" s="125"/>
      <c r="J102" s="125"/>
      <c r="K102" s="149"/>
      <c r="L102" s="124"/>
      <c r="M102" s="124"/>
      <c r="N102" s="124"/>
    </row>
    <row r="103" spans="1:14" ht="13.9" customHeight="1" thickBot="1">
      <c r="A103" s="125"/>
      <c r="B103" s="382" t="s">
        <v>606</v>
      </c>
      <c r="C103" s="382"/>
      <c r="D103" s="169">
        <v>2658</v>
      </c>
      <c r="E103" s="125"/>
      <c r="F103" s="170"/>
      <c r="G103" s="125"/>
      <c r="H103" s="125"/>
      <c r="I103" s="125"/>
      <c r="J103" s="125"/>
      <c r="K103" s="149"/>
      <c r="L103" s="124"/>
      <c r="M103" s="124"/>
      <c r="N103" s="124"/>
    </row>
    <row r="104" spans="1:14" ht="13.9" customHeight="1">
      <c r="A104" s="125"/>
      <c r="B104" s="125"/>
      <c r="C104" s="125"/>
      <c r="D104" s="125"/>
      <c r="E104" s="125"/>
      <c r="F104" s="125"/>
      <c r="G104" s="125"/>
      <c r="H104" s="125"/>
      <c r="I104" s="125"/>
      <c r="J104" s="125"/>
      <c r="K104" s="149"/>
      <c r="L104" s="124"/>
      <c r="M104" s="124"/>
      <c r="N104" s="124"/>
    </row>
    <row r="105" spans="1:14" ht="14.25">
      <c r="A105" s="125" t="s">
        <v>566</v>
      </c>
      <c r="B105" s="125"/>
      <c r="C105" s="125"/>
      <c r="D105" s="125"/>
      <c r="E105" s="125"/>
      <c r="F105" s="125"/>
      <c r="G105" s="125"/>
      <c r="H105" s="125"/>
      <c r="I105" s="125"/>
      <c r="J105" s="125"/>
      <c r="K105" s="149"/>
      <c r="L105" s="124"/>
      <c r="M105" s="124"/>
      <c r="N105" s="124"/>
    </row>
    <row r="106" spans="1:14" ht="14.25">
      <c r="A106" s="374" t="s">
        <v>567</v>
      </c>
      <c r="B106" s="374"/>
      <c r="C106" s="374"/>
      <c r="D106" s="374"/>
      <c r="E106" s="374"/>
      <c r="F106" s="374"/>
      <c r="G106" s="374"/>
      <c r="H106" s="374"/>
      <c r="I106" s="374"/>
      <c r="J106" s="374"/>
      <c r="K106" s="149"/>
      <c r="L106" s="124"/>
      <c r="M106" s="124"/>
      <c r="N106" s="124"/>
    </row>
    <row r="107" spans="1:14" ht="14.25">
      <c r="A107" s="125" t="s">
        <v>568</v>
      </c>
      <c r="B107" s="125"/>
      <c r="C107" s="125"/>
      <c r="D107" s="125"/>
      <c r="E107" s="125"/>
      <c r="F107" s="125"/>
      <c r="G107" s="125"/>
      <c r="H107" s="125"/>
      <c r="I107" s="125"/>
      <c r="J107" s="125"/>
      <c r="K107" s="149"/>
      <c r="L107" s="124"/>
      <c r="M107" s="124"/>
      <c r="N107" s="124"/>
    </row>
    <row r="108" spans="1:14" ht="14.25">
      <c r="A108" s="374" t="s">
        <v>569</v>
      </c>
      <c r="B108" s="374"/>
      <c r="C108" s="374"/>
      <c r="D108" s="374"/>
      <c r="E108" s="374"/>
      <c r="F108" s="374"/>
      <c r="G108" s="374"/>
      <c r="H108" s="374"/>
      <c r="I108" s="374"/>
      <c r="J108" s="374"/>
      <c r="K108" s="149"/>
      <c r="L108" s="124"/>
      <c r="M108" s="124"/>
      <c r="N108" s="124"/>
    </row>
    <row r="109" spans="1:14" ht="14.25">
      <c r="A109" s="128" t="s">
        <v>570</v>
      </c>
      <c r="B109" s="128"/>
      <c r="C109" s="128"/>
      <c r="D109" s="128"/>
      <c r="E109" s="128"/>
      <c r="F109" s="128"/>
      <c r="G109" s="128"/>
      <c r="H109" s="128"/>
      <c r="I109" s="128"/>
      <c r="J109" s="128"/>
      <c r="K109" s="149"/>
      <c r="L109" s="124"/>
      <c r="M109" s="124"/>
      <c r="N109" s="124"/>
    </row>
    <row r="110" spans="1:14" ht="14.25">
      <c r="A110" s="374" t="s">
        <v>571</v>
      </c>
      <c r="B110" s="374"/>
      <c r="C110" s="374"/>
      <c r="D110" s="374"/>
      <c r="E110" s="374"/>
      <c r="F110" s="374"/>
      <c r="G110" s="374"/>
      <c r="H110" s="374"/>
      <c r="I110" s="374"/>
      <c r="J110" s="374"/>
      <c r="K110" s="149"/>
      <c r="L110" s="124"/>
      <c r="M110" s="124"/>
      <c r="N110" s="124"/>
    </row>
    <row r="111" spans="1:14" ht="14.25">
      <c r="A111" s="125" t="s">
        <v>572</v>
      </c>
      <c r="B111" s="125"/>
      <c r="C111" s="125"/>
      <c r="D111" s="125"/>
      <c r="E111" s="125"/>
      <c r="F111" s="125"/>
      <c r="G111" s="125"/>
      <c r="H111" s="125"/>
      <c r="I111" s="125"/>
      <c r="J111" s="125"/>
      <c r="K111" s="149"/>
      <c r="L111" s="124"/>
      <c r="M111" s="124"/>
      <c r="N111" s="124"/>
    </row>
    <row r="112" spans="1:14" ht="14.25">
      <c r="A112" s="374" t="s">
        <v>573</v>
      </c>
      <c r="B112" s="374"/>
      <c r="C112" s="374"/>
      <c r="D112" s="374"/>
      <c r="E112" s="374"/>
      <c r="F112" s="374"/>
      <c r="G112" s="374"/>
      <c r="H112" s="374"/>
      <c r="I112" s="374"/>
      <c r="J112" s="374"/>
      <c r="K112" s="149"/>
      <c r="L112" s="124"/>
      <c r="M112" s="124"/>
      <c r="N112" s="124"/>
    </row>
    <row r="113" spans="1:14" ht="14.25">
      <c r="A113" s="125" t="s">
        <v>574</v>
      </c>
      <c r="B113" s="125"/>
      <c r="C113" s="125"/>
      <c r="D113" s="125"/>
      <c r="E113" s="125"/>
      <c r="F113" s="125"/>
      <c r="G113" s="125"/>
      <c r="H113" s="125"/>
      <c r="I113" s="125"/>
      <c r="J113" s="125"/>
      <c r="K113" s="149"/>
      <c r="L113" s="124"/>
      <c r="M113" s="124"/>
      <c r="N113" s="124"/>
    </row>
    <row r="114" spans="1:14" ht="14.25">
      <c r="A114" s="374" t="s">
        <v>575</v>
      </c>
      <c r="B114" s="374"/>
      <c r="C114" s="374"/>
      <c r="D114" s="374"/>
      <c r="E114" s="374"/>
      <c r="F114" s="374"/>
      <c r="G114" s="374"/>
      <c r="H114" s="374"/>
      <c r="I114" s="374"/>
      <c r="J114" s="374"/>
      <c r="K114" s="149"/>
      <c r="L114" s="124"/>
      <c r="M114" s="124"/>
      <c r="N114" s="124"/>
    </row>
    <row r="115" spans="1:14" ht="14.25">
      <c r="A115" s="150" t="s">
        <v>576</v>
      </c>
      <c r="B115" s="150"/>
      <c r="C115" s="150"/>
      <c r="D115" s="150"/>
      <c r="E115" s="150"/>
      <c r="F115" s="150"/>
      <c r="G115" s="150"/>
      <c r="H115" s="150"/>
      <c r="I115" s="150"/>
      <c r="J115" s="150"/>
      <c r="K115" s="149"/>
      <c r="L115" s="124"/>
      <c r="M115" s="124"/>
      <c r="N115" s="124"/>
    </row>
    <row r="116" spans="1:14" ht="14.25">
      <c r="A116" s="151" t="s">
        <v>577</v>
      </c>
      <c r="B116" s="149"/>
      <c r="C116" s="149"/>
      <c r="D116" s="149"/>
      <c r="E116" s="149"/>
      <c r="F116" s="149"/>
      <c r="G116" s="149"/>
      <c r="H116" s="149"/>
      <c r="I116" s="149"/>
      <c r="J116" s="149"/>
      <c r="K116" s="149"/>
      <c r="L116" s="124"/>
      <c r="M116" s="124"/>
      <c r="N116" s="124"/>
    </row>
    <row r="117" spans="1:14" ht="14.25">
      <c r="A117" s="150" t="s">
        <v>578</v>
      </c>
      <c r="B117" s="149"/>
      <c r="C117" s="149"/>
      <c r="D117" s="149"/>
      <c r="E117" s="149"/>
      <c r="F117" s="149"/>
      <c r="G117" s="149"/>
      <c r="H117" s="149"/>
      <c r="I117" s="149"/>
      <c r="J117" s="149"/>
      <c r="K117" s="149"/>
      <c r="L117" s="124"/>
      <c r="M117" s="124"/>
      <c r="N117" s="124"/>
    </row>
    <row r="118" spans="1:14" ht="14.25">
      <c r="A118" s="377" t="s">
        <v>579</v>
      </c>
      <c r="B118" s="377"/>
      <c r="C118" s="377"/>
      <c r="D118" s="377"/>
      <c r="E118" s="377"/>
      <c r="F118" s="377"/>
      <c r="G118" s="377"/>
      <c r="H118" s="377"/>
      <c r="I118" s="377"/>
      <c r="J118" s="377"/>
      <c r="K118" s="149"/>
      <c r="L118" s="124"/>
      <c r="M118" s="124"/>
      <c r="N118" s="124"/>
    </row>
    <row r="119" spans="1:14" ht="14.25">
      <c r="A119" s="150" t="s">
        <v>580</v>
      </c>
      <c r="B119" s="149"/>
      <c r="C119" s="149"/>
      <c r="D119" s="149"/>
      <c r="E119" s="149"/>
      <c r="F119" s="149"/>
      <c r="G119" s="149"/>
      <c r="H119" s="149"/>
      <c r="I119" s="149"/>
      <c r="J119" s="149"/>
      <c r="K119" s="149"/>
      <c r="L119" s="124"/>
      <c r="M119" s="124"/>
      <c r="N119" s="124"/>
    </row>
    <row r="120" spans="1:14" ht="14.25">
      <c r="A120" s="374" t="s">
        <v>581</v>
      </c>
      <c r="B120" s="374"/>
      <c r="C120" s="374"/>
      <c r="D120" s="374"/>
      <c r="E120" s="374"/>
      <c r="F120" s="374"/>
      <c r="G120" s="374"/>
      <c r="H120" s="374"/>
      <c r="I120" s="374"/>
      <c r="J120" s="374"/>
      <c r="K120" s="149"/>
      <c r="L120" s="124"/>
      <c r="M120" s="124"/>
      <c r="N120" s="124"/>
    </row>
    <row r="121" spans="1:14" ht="14.25">
      <c r="A121" s="149"/>
      <c r="B121" s="149"/>
      <c r="C121" s="149"/>
      <c r="D121" s="149"/>
      <c r="E121" s="149"/>
      <c r="F121" s="149"/>
      <c r="G121" s="149"/>
      <c r="H121" s="149"/>
      <c r="I121" s="149"/>
      <c r="J121" s="149"/>
      <c r="K121" s="149"/>
      <c r="L121" s="124"/>
      <c r="M121" s="124"/>
      <c r="N121" s="124"/>
    </row>
    <row r="122" spans="1:14" ht="27.6" customHeight="1">
      <c r="A122" s="374" t="s">
        <v>582</v>
      </c>
      <c r="B122" s="374"/>
      <c r="C122" s="374"/>
      <c r="D122" s="374"/>
      <c r="E122" s="374"/>
      <c r="F122" s="374"/>
      <c r="G122" s="374"/>
      <c r="H122" s="374"/>
      <c r="I122" s="374"/>
      <c r="J122" s="374"/>
      <c r="K122" s="149"/>
      <c r="L122" s="124"/>
      <c r="M122" s="124"/>
      <c r="N122" s="124"/>
    </row>
    <row r="123" spans="1:14" ht="15" thickBot="1">
      <c r="A123" s="124"/>
      <c r="B123" s="124"/>
      <c r="C123" s="124"/>
      <c r="D123" s="124"/>
      <c r="E123" s="124"/>
      <c r="F123" s="124"/>
      <c r="G123" s="124"/>
      <c r="H123" s="124"/>
      <c r="I123" s="124"/>
      <c r="J123" s="124"/>
      <c r="K123" s="124"/>
      <c r="L123" s="124"/>
      <c r="M123" s="124"/>
      <c r="N123" s="124"/>
    </row>
    <row r="124" spans="1:14" ht="15">
      <c r="A124" s="152" t="s">
        <v>583</v>
      </c>
      <c r="B124" s="124"/>
      <c r="C124" s="124"/>
      <c r="D124" s="124"/>
      <c r="E124" s="124"/>
      <c r="F124" s="124"/>
      <c r="G124" s="124"/>
      <c r="H124" s="124"/>
      <c r="I124" s="124"/>
      <c r="J124" s="124"/>
      <c r="K124" s="124"/>
      <c r="L124" s="124"/>
      <c r="M124" s="124"/>
      <c r="N124" s="124"/>
    </row>
    <row r="125" spans="1:14" ht="36" customHeight="1">
      <c r="A125" s="374" t="s">
        <v>584</v>
      </c>
      <c r="B125" s="374"/>
      <c r="C125" s="374"/>
      <c r="D125" s="374"/>
      <c r="E125" s="374"/>
      <c r="F125" s="374"/>
      <c r="G125" s="374"/>
      <c r="H125" s="374"/>
      <c r="I125" s="374"/>
      <c r="J125" s="128"/>
      <c r="K125" s="128"/>
      <c r="L125" s="124"/>
      <c r="M125" s="124"/>
      <c r="N125" s="124"/>
    </row>
    <row r="126" spans="1:14" ht="48" customHeight="1">
      <c r="A126" s="374" t="s">
        <v>585</v>
      </c>
      <c r="B126" s="374"/>
      <c r="C126" s="374"/>
      <c r="D126" s="374"/>
      <c r="E126" s="374"/>
      <c r="F126" s="374"/>
      <c r="G126" s="374"/>
      <c r="H126" s="374"/>
      <c r="I126" s="374"/>
      <c r="J126" s="128"/>
      <c r="K126" s="149"/>
      <c r="L126" s="124"/>
      <c r="M126" s="124"/>
      <c r="N126" s="124"/>
    </row>
    <row r="127" spans="1:14" ht="37.5" customHeight="1">
      <c r="A127" s="374" t="s">
        <v>586</v>
      </c>
      <c r="B127" s="374"/>
      <c r="C127" s="374"/>
      <c r="D127" s="374"/>
      <c r="E127" s="374"/>
      <c r="F127" s="374"/>
      <c r="G127" s="374"/>
      <c r="H127" s="374"/>
      <c r="I127" s="374"/>
      <c r="J127" s="128"/>
      <c r="K127" s="149"/>
      <c r="L127" s="124"/>
      <c r="M127" s="124"/>
      <c r="N127" s="124"/>
    </row>
    <row r="128" spans="1:14" ht="36.75" customHeight="1">
      <c r="A128" s="374" t="s">
        <v>587</v>
      </c>
      <c r="B128" s="374"/>
      <c r="C128" s="374"/>
      <c r="D128" s="374"/>
      <c r="E128" s="374"/>
      <c r="F128" s="374"/>
      <c r="G128" s="374"/>
      <c r="H128" s="374"/>
      <c r="I128" s="374"/>
      <c r="J128" s="374"/>
      <c r="K128" s="149"/>
      <c r="L128" s="124"/>
      <c r="M128" s="124"/>
      <c r="N128" s="124"/>
    </row>
    <row r="129" spans="1:14" ht="33.75" customHeight="1">
      <c r="A129" s="374" t="s">
        <v>588</v>
      </c>
      <c r="B129" s="374"/>
      <c r="C129" s="374"/>
      <c r="D129" s="374"/>
      <c r="E129" s="374"/>
      <c r="F129" s="374"/>
      <c r="G129" s="374"/>
      <c r="H129" s="374"/>
      <c r="I129" s="374"/>
      <c r="J129" s="128"/>
      <c r="K129" s="149"/>
      <c r="L129" s="124"/>
      <c r="M129" s="124"/>
      <c r="N129" s="124"/>
    </row>
    <row r="130" spans="1:14" ht="34.5" customHeight="1">
      <c r="A130" s="374" t="s">
        <v>589</v>
      </c>
      <c r="B130" s="374"/>
      <c r="C130" s="374"/>
      <c r="D130" s="374"/>
      <c r="E130" s="374"/>
      <c r="F130" s="374"/>
      <c r="G130" s="374"/>
      <c r="H130" s="374"/>
      <c r="I130" s="374"/>
      <c r="J130" s="128"/>
      <c r="K130" s="149"/>
      <c r="L130" s="124"/>
      <c r="M130" s="124"/>
      <c r="N130" s="124"/>
    </row>
    <row r="131" spans="1:14" ht="30" customHeight="1">
      <c r="A131" s="374" t="s">
        <v>590</v>
      </c>
      <c r="B131" s="374"/>
      <c r="C131" s="374"/>
      <c r="D131" s="374"/>
      <c r="E131" s="374"/>
      <c r="F131" s="374"/>
      <c r="G131" s="374"/>
      <c r="H131" s="374"/>
      <c r="I131" s="374"/>
      <c r="J131" s="128"/>
      <c r="K131" s="149"/>
      <c r="L131" s="124"/>
      <c r="M131" s="124"/>
      <c r="N131" s="124"/>
    </row>
    <row r="132" spans="1:14" ht="36.75" customHeight="1">
      <c r="A132" s="374" t="s">
        <v>591</v>
      </c>
      <c r="B132" s="374"/>
      <c r="C132" s="374"/>
      <c r="D132" s="374"/>
      <c r="E132" s="374"/>
      <c r="F132" s="374"/>
      <c r="G132" s="374"/>
      <c r="H132" s="374"/>
      <c r="I132" s="374"/>
      <c r="J132" s="374"/>
      <c r="K132" s="149"/>
      <c r="L132" s="124"/>
      <c r="M132" s="124"/>
      <c r="N132" s="124"/>
    </row>
    <row r="133" spans="1:14" ht="14.25">
      <c r="A133" s="124"/>
      <c r="B133" s="124"/>
      <c r="C133" s="124"/>
      <c r="D133" s="124"/>
      <c r="E133" s="124"/>
      <c r="F133" s="124"/>
      <c r="G133" s="124"/>
      <c r="H133" s="124"/>
      <c r="I133" s="124"/>
      <c r="J133" s="124"/>
      <c r="K133" s="124"/>
      <c r="L133" s="124"/>
      <c r="M133" s="124"/>
      <c r="N133" s="124"/>
    </row>
    <row r="134" spans="1:14" ht="15">
      <c r="A134" s="152" t="s">
        <v>592</v>
      </c>
      <c r="B134" s="124"/>
      <c r="C134" s="124"/>
      <c r="D134" s="124"/>
      <c r="E134" s="124"/>
      <c r="F134" s="124"/>
      <c r="G134" s="124"/>
      <c r="H134" s="124"/>
      <c r="I134" s="124"/>
      <c r="J134" s="124"/>
      <c r="K134" s="124"/>
      <c r="L134" s="124"/>
      <c r="M134" s="124"/>
      <c r="N134" s="124"/>
    </row>
    <row r="135" spans="1:14" ht="33.75" customHeight="1">
      <c r="A135" s="377" t="s">
        <v>593</v>
      </c>
      <c r="B135" s="377"/>
      <c r="C135" s="377"/>
      <c r="D135" s="377"/>
      <c r="E135" s="377"/>
      <c r="F135" s="377"/>
      <c r="G135" s="377"/>
      <c r="H135" s="377"/>
      <c r="I135" s="377"/>
      <c r="J135" s="377"/>
      <c r="K135" s="377"/>
      <c r="L135" s="124"/>
      <c r="M135" s="124"/>
      <c r="N135" s="124"/>
    </row>
  </sheetData>
  <mergeCells count="40">
    <mergeCell ref="A110:J110"/>
    <mergeCell ref="A112:J112"/>
    <mergeCell ref="A114:J114"/>
    <mergeCell ref="A91:J91"/>
    <mergeCell ref="A97:J97"/>
    <mergeCell ref="A106:J106"/>
    <mergeCell ref="A108:J108"/>
    <mergeCell ref="B100:C100"/>
    <mergeCell ref="B101:C101"/>
    <mergeCell ref="B102:C102"/>
    <mergeCell ref="B103:C103"/>
    <mergeCell ref="A135:K135"/>
    <mergeCell ref="A127:I127"/>
    <mergeCell ref="A128:J128"/>
    <mergeCell ref="A129:I129"/>
    <mergeCell ref="A130:I130"/>
    <mergeCell ref="A131:I131"/>
    <mergeCell ref="A132:J132"/>
    <mergeCell ref="A118:J118"/>
    <mergeCell ref="A120:J120"/>
    <mergeCell ref="A122:J122"/>
    <mergeCell ref="A125:I125"/>
    <mergeCell ref="A126:I126"/>
    <mergeCell ref="L55:M55"/>
    <mergeCell ref="A66:B66"/>
    <mergeCell ref="A68:B68"/>
    <mergeCell ref="A76:B76"/>
    <mergeCell ref="A78:B78"/>
    <mergeCell ref="A82:J82"/>
    <mergeCell ref="A86:J86"/>
    <mergeCell ref="A90:J90"/>
    <mergeCell ref="A1:I40"/>
    <mergeCell ref="A43:J43"/>
    <mergeCell ref="A44:J44"/>
    <mergeCell ref="A49:J49"/>
    <mergeCell ref="B55:C55"/>
    <mergeCell ref="D55:E55"/>
    <mergeCell ref="F55:G55"/>
    <mergeCell ref="H55:I55"/>
    <mergeCell ref="J55:K55"/>
  </mergeCells>
  <hyperlinks>
    <hyperlink ref="A47" r:id="rId1" xr:uid="{85DA006B-5C7E-466D-A3AF-A74ABFDB2B30}"/>
    <hyperlink ref="A116"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2025-02-18T15:53:06Z</cp:lastPrinted>
  <dcterms:created xsi:type="dcterms:W3CDTF">2008-10-17T11:51:54Z</dcterms:created>
  <dcterms:modified xsi:type="dcterms:W3CDTF">2025-02-18T15:53:42Z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