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marko_stefancic_ericssonnikolatesla_com/Documents/Lokalno/05 TFI POD/2025/Q1/"/>
    </mc:Choice>
  </mc:AlternateContent>
  <xr:revisionPtr revIDLastSave="177" documentId="13_ncr:1_{BA74809E-FF49-4E12-ACF4-C375AE641809}" xr6:coauthVersionLast="47" xr6:coauthVersionMax="47" xr10:uidLastSave="{5E29A0FE-3546-4D87-8177-CAF16DF7AFD9}"/>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Notes!$A$1:$M$138</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24" l="1"/>
  <c r="H69" i="24"/>
  <c r="I68" i="24"/>
  <c r="H68" i="24"/>
  <c r="B66" i="24"/>
  <c r="C66" i="24" s="1"/>
  <c r="D66" i="24" s="1"/>
  <c r="E66" i="24" s="1"/>
  <c r="F66" i="24" s="1"/>
  <c r="G66" i="24" s="1"/>
  <c r="H66" i="24" s="1"/>
  <c r="I66" i="24" s="1"/>
  <c r="C65" i="24"/>
  <c r="I65" i="24" s="1"/>
  <c r="B65" i="24"/>
  <c r="H65" i="24" s="1"/>
  <c r="M60" i="24"/>
  <c r="L60" i="24"/>
  <c r="M59" i="24"/>
  <c r="L59" i="24"/>
  <c r="D65" i="24" l="1"/>
  <c r="F65" i="24" s="1"/>
  <c r="E65" i="24"/>
  <c r="G65" i="24" s="1"/>
  <c r="D73" i="24"/>
  <c r="C73" i="24"/>
  <c r="C83" i="24" s="1"/>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<sst xmlns="http://schemas.openxmlformats.org/spreadsheetml/2006/main" count="647" uniqueCount="609">
  <si>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</si>
  <si>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</si>
  <si>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</si>
  <si>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</si>
  <si>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</si>
  <si>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</si>
  <si>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</si>
  <si>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</si>
  <si>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</si>
  <si>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</si>
  <si>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</si>
  <si>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</si>
  <si>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</si>
  <si>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</si>
  <si>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</si>
  <si>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</si>
  <si>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</si>
  <si>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</si>
  <si>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</si>
  <si>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</si>
  <si>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</si>
  <si>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</si>
  <si>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</si>
  <si>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</si>
  <si>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</si>
  <si>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</si>
  <si>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</si>
  <si>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</si>
  <si>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</si>
  <si>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</si>
  <si>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</si>
  <si>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</si>
  <si>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</si>
  <si>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</si>
  <si>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</si>
  <si>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</si>
  <si>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</si>
  <si>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</si>
  <si>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</si>
  <si>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</si>
  <si>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</si>
  <si>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</si>
  <si>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</si>
  <si>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</si>
  <si>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</si>
  <si>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</si>
  <si>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</si>
  <si>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</si>
  <si>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</si>
  <si>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</si>
  <si>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</si>
  <si>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</si>
  <si>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</si>
  <si>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</si>
  <si>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</si>
  <si>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</si>
  <si>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</si>
  <si>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</si>
  <si>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</si>
  <si>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</si>
  <si>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</si>
  <si>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</si>
  <si>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</si>
  <si>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</si>
  <si>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</si>
  <si>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</si>
  <si>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</si>
  <si>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</si>
  <si>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</si>
  <si>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</si>
  <si>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</si>
  <si>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</si>
  <si>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</si>
  <si>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</si>
  <si>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</si>
  <si>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</si>
  <si>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</si>
  <si>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</si>
  <si>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</si>
  <si>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</si>
  <si>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</si>
  <si>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</si>
  <si>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</si>
  <si>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</si>
  <si>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</si>
  <si>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</si>
  <si>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</si>
  <si>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</si>
  <si>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</si>
  <si>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</si>
  <si>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</si>
  <si>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</si>
  <si>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</si>
  <si>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</si>
  <si>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</si>
  <si>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</si>
  <si>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</si>
  <si>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</si>
  <si>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</si>
  <si>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</si>
  <si>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</si>
  <si>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</si>
  <si>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</si>
  <si>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</si>
  <si>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</si>
  <si>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</si>
  <si>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</si>
  <si>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</si>
  <si>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</si>
  <si>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</si>
  <si>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</si>
  <si>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</si>
  <si>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</si>
  <si>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</si>
  <si>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</si>
  <si>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</si>
  <si>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</si>
  <si>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</si>
  <si>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</si>
  <si>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</si>
  <si>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</si>
  <si>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</si>
  <si>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</si>
  <si>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</si>
  <si>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</si>
  <si>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</si>
  <si>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</si>
  <si>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</si>
  <si>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</si>
  <si>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</si>
  <si>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</si>
  <si>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</si>
  <si>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</si>
  <si>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</si>
  <si>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</si>
  <si>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</si>
  <si>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</si>
  <si>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</si>
  <si>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</si>
  <si>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</si>
  <si>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</si>
  <si>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</si>
  <si>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</si>
  <si>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</si>
  <si>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</si>
  <si>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</si>
  <si>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</si>
  <si>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</si>
  <si>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</si>
  <si>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</si>
  <si>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</si>
  <si>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</si>
  <si>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</si>
  <si>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</si>
  <si>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</si>
  <si>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</si>
  <si>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</si>
  <si>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</si>
  <si>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</si>
  <si>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</si>
  <si>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</si>
  <si>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</si>
  <si>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</si>
  <si>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</si>
  <si>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</si>
  <si>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</si>
  <si>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</si>
  <si>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</si>
  <si>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</si>
  <si>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</si>
  <si>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</si>
  <si>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</si>
  <si>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</si>
  <si>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</si>
  <si>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</si>
  <si>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</si>
  <si>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</si>
  <si>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</si>
  <si>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</si>
  <si>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</si>
  <si>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</si>
  <si>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</si>
  <si>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</si>
  <si>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</si>
  <si>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</si>
  <si>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</si>
  <si>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</si>
  <si>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</si>
  <si>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</si>
  <si>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</si>
  <si>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</si>
  <si>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</si>
  <si>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</si>
  <si>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</si>
  <si>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</si>
  <si>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</si>
  <si>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</si>
  <si>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</si>
  <si>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</si>
  <si>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</si>
  <si>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</si>
  <si>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</si>
  <si>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</si>
  <si>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</si>
  <si>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</si>
  <si>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</si>
  <si>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</si>
  <si>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</si>
  <si>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</si>
  <si>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</si>
  <si>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</si>
  <si>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</si>
  <si>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</si>
  <si>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</si>
  <si>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</si>
  <si>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</si>
  <si>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</si>
  <si>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</si>
  <si>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</si>
  <si>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</si>
  <si>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</si>
  <si>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</si>
  <si>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</si>
  <si>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</si>
  <si>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</si>
  <si>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</si>
  <si>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</si>
  <si>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</si>
  <si>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</si>
  <si>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</si>
  <si>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</si>
  <si>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</si>
  <si>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</si>
  <si>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</si>
  <si>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</si>
  <si>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</si>
  <si>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</si>
  <si>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</si>
  <si>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</si>
  <si>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</si>
  <si>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</si>
  <si>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</si>
  <si>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</si>
  <si>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</si>
  <si>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</si>
  <si>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</si>
  <si>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</si>
  <si>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</si>
  <si>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</si>
  <si>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</si>
  <si>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</si>
  <si>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</si>
  <si>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</si>
  <si>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</si>
  <si>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</si>
  <si>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</si>
  <si>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</si>
  <si>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</si>
  <si>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</si>
  <si>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</si>
  <si>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</si>
  <si>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</si>
  <si>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</si>
  <si>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</si>
  <si>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</si>
  <si>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</si>
  <si>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</si>
  <si>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</si>
  <si>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</si>
  <si>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</si>
  <si>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</si>
  <si>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</si>
  <si>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</si>
  <si>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</si>
  <si>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</si>
  <si>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</si>
  <si>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</si>
  <si>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</si>
  <si>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</si>
  <si>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</si>
  <si>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</si>
  <si>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</si>
  <si>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</si>
  <si>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</si>
  <si>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</si>
  <si>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</si>
  <si>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</si>
  <si>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</si>
  <si>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</si>
  <si>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</si>
  <si>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</si>
  <si>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</si>
  <si>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</si>
  <si>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</si>
  <si>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</si>
  <si>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</si>
  <si>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</si>
  <si>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</si>
  <si>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</si>
  <si>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</si>
  <si>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</si>
  <si>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</si>
  <si>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</si>
  <si>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</si>
  <si>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</si>
  <si>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</si>
  <si>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</si>
  <si>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</si>
  <si>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</si>
  <si>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</si>
  <si>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</si>
  <si>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</si>
  <si>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</si>
  <si>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</si>
  <si>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</si>
  <si>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</si>
  <si>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</si>
  <si>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</si>
  <si>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</si>
  <si>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</si>
  <si>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</si>
  <si>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</si>
  <si>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</si>
  <si>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</si>
  <si>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</si>
  <si>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</si>
  <si>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</si>
  <si>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</si>
  <si>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</si>
  <si>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</si>
  <si>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</si>
  <si>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</si>
  <si>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</si>
  <si>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</si>
  <si>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</si>
  <si>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</si>
  <si>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</si>
  <si>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</si>
  <si>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</si>
  <si>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</si>
  <si>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</si>
  <si>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</si>
  <si>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</si>
  <si>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</si>
  <si>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</si>
  <si>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</si>
  <si>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</si>
  <si>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</si>
  <si>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</si>
  <si>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</si>
  <si>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</si>
  <si>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</si>
  <si>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</si>
  <si>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</si>
  <si>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</si>
  <si>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</si>
  <si>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</si>
  <si>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</si>
  <si>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</si>
  <si>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</si>
  <si>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</si>
  <si>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</si>
  <si>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</si>
  <si>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</si>
  <si>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</si>
  <si>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</si>
  <si>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</si>
  <si>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</si>
  <si>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</si>
  <si>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</si>
  <si>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</si>
  <si>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</si>
  <si>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</si>
  <si>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</si>
  <si>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</si>
  <si>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</si>
  <si>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</si>
  <si>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</si>
  <si>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</si>
  <si>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</si>
  <si>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</si>
  <si>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</si>
  <si>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</si>
  <si>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</si>
  <si>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</si>
  <si>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</si>
  <si>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</si>
  <si>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</si>
  <si>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</si>
  <si>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</si>
  <si>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</si>
  <si>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</si>
  <si>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</si>
  <si>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</si>
  <si>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</si>
  <si>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</si>
  <si>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</si>
  <si>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</si>
  <si>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</si>
  <si>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</si>
  <si>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</si>
  <si>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</si>
  <si>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</si>
  <si>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</si>
  <si>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</si>
  <si>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</si>
  <si>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</si>
  <si>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</si>
  <si>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</si>
  <si>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</si>
  <si>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</si>
  <si>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</si>
  <si>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</si>
  <si>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</si>
  <si>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</si>
  <si>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</si>
  <si>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</si>
  <si>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</si>
  <si>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</si>
  <si>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</si>
  <si>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</si>
  <si>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</si>
  <si>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</si>
  <si>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</si>
  <si>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</si>
  <si>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</si>
  <si>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</si>
  <si>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</si>
  <si>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</si>
  <si>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</si>
  <si>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</si>
  <si>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</si>
  <si>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</si>
  <si>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</si>
  <si>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</si>
  <si>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</si>
  <si>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</si>
  <si>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</si>
  <si>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</si>
  <si>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</si>
  <si>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</si>
  <si>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</si>
  <si>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</si>
  <si>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</si>
  <si>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</si>
  <si>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</si>
  <si>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</si>
  <si>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</si>
  <si>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</si>
  <si>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</si>
  <si>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</si>
  <si>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</si>
  <si>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</si>
  <si>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</si>
  <si>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</si>
  <si>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</si>
  <si>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</si>
  <si>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</si>
  <si>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</si>
  <si>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</si>
  <si>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</si>
  <si>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</si>
  <si>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</si>
  <si>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</si>
  <si>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</si>
  <si>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</si>
  <si>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</si>
  <si>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</si>
  <si>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</si>
  <si>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</si>
  <si>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</si>
  <si>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</si>
  <si>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</si>
  <si>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</si>
  <si>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</si>
  <si>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</si>
  <si>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</si>
  <si>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</si>
  <si>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</si>
  <si>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</si>
  <si>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</si>
  <si>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</si>
  <si>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</si>
  <si>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</si>
  <si>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</si>
  <si>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</si>
  <si>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</si>
  <si>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</si>
  <si>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</si>
  <si>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</si>
  <si>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</si>
  <si>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</si>
  <si>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</si>
  <si>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</si>
  <si>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</si>
  <si>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</si>
  <si>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</si>
  <si>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</si>
  <si>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</si>
  <si>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</si>
  <si>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03272699</t>
  </si>
  <si>
    <t>HR</t>
  </si>
  <si>
    <t>0800002028</t>
  </si>
  <si>
    <t>84214771175</t>
  </si>
  <si>
    <t>5299001W91BFWSUOVD63</t>
  </si>
  <si>
    <t>233</t>
  </si>
  <si>
    <t>ERICSSON NIKOLA TESLA D.D. ZAGREB</t>
  </si>
  <si>
    <t>Zagreb</t>
  </si>
  <si>
    <t>Krapinska 45</t>
  </si>
  <si>
    <t>etk.company@ericsson.com</t>
  </si>
  <si>
    <t>www.ericsson.hr</t>
  </si>
  <si>
    <t>No</t>
  </si>
  <si>
    <t>Tatjana Ricijaš</t>
  </si>
  <si>
    <t>+385(0)13653343</t>
  </si>
  <si>
    <t>tatjana.ricijas@ericsson.com</t>
  </si>
  <si>
    <t>KPMG Croatia d.o.o.</t>
  </si>
  <si>
    <t>Domagoj Hrkać</t>
  </si>
  <si>
    <t>Submitter: ERICSSON NIKOLA TESLA  D.D.</t>
  </si>
  <si>
    <t>Submitter: ERICSSON NIKOLA TESLA D.D.</t>
  </si>
  <si>
    <t>KD</t>
  </si>
  <si>
    <t>RN</t>
  </si>
  <si>
    <t>Libratel d.o.o.</t>
  </si>
  <si>
    <t>Zagreb, Selska 93</t>
  </si>
  <si>
    <t>ETK BH d.o.o</t>
  </si>
  <si>
    <t>Mostar, Kralja Petra Krešimira 4</t>
  </si>
  <si>
    <t>65-01-0996-11</t>
  </si>
  <si>
    <t>Ericsson Nikola Tesla Servisi d.o.o.</t>
  </si>
  <si>
    <t>Zagreb, Krapinska 45</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</si>
  <si>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</si>
  <si>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</si>
  <si>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</si>
  <si>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</si>
  <si>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</si>
  <si>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</si>
  <si>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</si>
  <si>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</si>
  <si>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</si>
  <si>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</si>
  <si>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</si>
  <si>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</si>
  <si>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</si>
  <si>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</si>
  <si>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</si>
  <si>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</si>
  <si>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</si>
  <si>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</si>
  <si>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Segment sales revenue</t>
  </si>
  <si>
    <t>Operating profit</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</si>
  <si>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</si>
  <si>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</si>
  <si>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</si>
  <si>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</si>
  <si>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</si>
  <si>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</si>
  <si>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</si>
  <si>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</si>
  <si>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</si>
  <si>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</si>
  <si>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</si>
  <si>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</si>
  <si>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</si>
  <si>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</si>
  <si>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</si>
  <si>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</si>
  <si>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</si>
  <si>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</si>
  <si>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</si>
  <si>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</si>
  <si>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</si>
  <si>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</si>
  <si>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</si>
  <si>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</si>
  <si>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</si>
  <si>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</si>
  <si>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</si>
  <si>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</si>
  <si>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</si>
  <si>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</si>
  <si>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</si>
  <si>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</si>
  <si>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</si>
  <si>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</si>
  <si>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</si>
  <si>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</si>
  <si>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</si>
  <si>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</si>
  <si>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</si>
  <si>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</si>
  <si>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</si>
  <si>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</si>
  <si>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</si>
  <si>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</si>
  <si>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</si>
  <si>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</si>
  <si>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EUR 000</t>
  </si>
  <si>
    <t>31.03.2024</t>
  </si>
  <si>
    <t>Provision for deferred tax is calculated annualy, at balance sheet date 31 December. There were no movement in deferred tax balances during reporting period.</t>
  </si>
  <si>
    <t>2921</t>
  </si>
  <si>
    <t xml:space="preserve">balance as at 31.03.2025  </t>
  </si>
  <si>
    <t>for the period 01.01.2025 to 31.03.2025</t>
  </si>
  <si>
    <t>for the period 01.01.2025 to 31.3.2025</t>
  </si>
  <si>
    <t>NOTES TO FINANCIAL STATEMENTS - TFI
(drawn up for quarterly reporting periods)
Name of the issuer:   ERICSSON NIKOLA TESLA D.D.
Personal identification number (OIB):   84214771175
Reporting period: Q1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</si>
  <si>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31.03.2025</t>
  </si>
  <si>
    <t>31.12.2024</t>
  </si>
  <si>
    <t>The average number of employees during the reporting period is 2920 (Q1 2024: 2912). The Group does not categorise employees.</t>
  </si>
  <si>
    <t>Digital society</t>
  </si>
  <si>
    <t>R&amp;D and services</t>
  </si>
  <si>
    <t>Telecom</t>
  </si>
  <si>
    <t>From 2025, sales is additionally monitored by following segments: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</si>
</sst>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_-* #,##0.00_-;\-* #,##0.00_-;_-* &quot;-&quot;??_-;_-@_-"/>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9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
      <sz val="11"/>
      <color theme="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751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2" fillId="0" borderId="0" applyNumberFormat="0" applyFill="0" applyBorder="0" applyAlignment="0" applyProtection="0"/>
    <xf numFmtId="0" fontId="9" fillId="0" borderId="0">
      <alignment vertical="top"/>
    </xf>
    <xf numFmtId="0" fontId="51" fillId="16" borderId="0"/>
    <xf numFmtId="0" fontId="60"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1" fillId="29" borderId="0" applyNumberFormat="0" applyBorder="0" applyAlignment="0" applyProtection="0"/>
    <xf numFmtId="0" fontId="61" fillId="37" borderId="0" applyNumberFormat="0" applyBorder="0" applyAlignment="0" applyProtection="0"/>
    <xf numFmtId="0" fontId="60" fillId="30" borderId="0" applyNumberFormat="0" applyBorder="0" applyAlignment="0" applyProtection="0"/>
    <xf numFmtId="0" fontId="60" fillId="27" borderId="0" applyNumberFormat="0" applyBorder="0" applyAlignment="0" applyProtection="0"/>
    <xf numFmtId="0" fontId="61" fillId="38" borderId="0" applyNumberFormat="0" applyBorder="0" applyAlignment="0" applyProtection="0"/>
    <xf numFmtId="0" fontId="61" fillId="39"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0" fillId="43"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70" fillId="42" borderId="0" applyNumberFormat="0" applyBorder="0" applyAlignment="0" applyProtection="0"/>
    <xf numFmtId="0" fontId="5" fillId="16" borderId="0"/>
    <xf numFmtId="0" fontId="52" fillId="16" borderId="0"/>
    <xf numFmtId="0" fontId="52" fillId="41" borderId="54" applyNumberFormat="0" applyFont="0" applyAlignment="0" applyProtection="0"/>
    <xf numFmtId="0" fontId="71" fillId="44" borderId="60" applyNumberFormat="0" applyAlignment="0" applyProtection="0"/>
    <xf numFmtId="9" fontId="4" fillId="0" borderId="0" applyFont="0" applyFill="0" applyBorder="0" applyAlignment="0" applyProtection="0"/>
    <xf numFmtId="4" fontId="52" fillId="48" borderId="54" applyNumberFormat="0" applyProtection="0">
      <alignment vertical="center"/>
    </xf>
    <xf numFmtId="4" fontId="52" fillId="48" borderId="54" applyNumberFormat="0" applyProtection="0">
      <alignment vertical="center"/>
    </xf>
    <xf numFmtId="4" fontId="74" fillId="49" borderId="54" applyNumberFormat="0" applyProtection="0">
      <alignment vertical="center"/>
    </xf>
    <xf numFmtId="4" fontId="52" fillId="49" borderId="54" applyNumberFormat="0" applyProtection="0">
      <alignment horizontal="left" vertical="center" indent="1"/>
    </xf>
    <xf numFmtId="4" fontId="52" fillId="49" borderId="54" applyNumberFormat="0" applyProtection="0">
      <alignment horizontal="left" vertical="center" indent="1"/>
    </xf>
    <xf numFmtId="0" fontId="57" fillId="48" borderId="61" applyNumberFormat="0" applyProtection="0">
      <alignment horizontal="left" vertical="top"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1" borderId="54" applyNumberFormat="0" applyProtection="0">
      <alignment horizontal="right" vertical="center"/>
    </xf>
    <xf numFmtId="4" fontId="52" fillId="51" borderId="54" applyNumberFormat="0" applyProtection="0">
      <alignment horizontal="right" vertical="center"/>
    </xf>
    <xf numFmtId="4" fontId="52" fillId="52" borderId="54" applyNumberFormat="0" applyProtection="0">
      <alignment horizontal="right" vertical="center"/>
    </xf>
    <xf numFmtId="4" fontId="52" fillId="52" borderId="54" applyNumberFormat="0" applyProtection="0">
      <alignment horizontal="right" vertical="center"/>
    </xf>
    <xf numFmtId="4" fontId="52" fillId="53" borderId="62" applyNumberFormat="0" applyProtection="0">
      <alignment horizontal="right" vertical="center"/>
    </xf>
    <xf numFmtId="4" fontId="52" fillId="53" borderId="62" applyNumberFormat="0" applyProtection="0">
      <alignment horizontal="right" vertical="center"/>
    </xf>
    <xf numFmtId="4" fontId="52" fillId="23" borderId="54" applyNumberFormat="0" applyProtection="0">
      <alignment horizontal="right" vertical="center"/>
    </xf>
    <xf numFmtId="4" fontId="52" fillId="23" borderId="54" applyNumberFormat="0" applyProtection="0">
      <alignment horizontal="right" vertical="center"/>
    </xf>
    <xf numFmtId="4" fontId="52" fillId="54" borderId="54" applyNumberFormat="0" applyProtection="0">
      <alignment horizontal="right" vertical="center"/>
    </xf>
    <xf numFmtId="4" fontId="52" fillId="54" borderId="54" applyNumberFormat="0" applyProtection="0">
      <alignment horizontal="right" vertical="center"/>
    </xf>
    <xf numFmtId="4" fontId="52" fillId="55" borderId="54" applyNumberFormat="0" applyProtection="0">
      <alignment horizontal="right" vertical="center"/>
    </xf>
    <xf numFmtId="4" fontId="52" fillId="55" borderId="54" applyNumberFormat="0" applyProtection="0">
      <alignment horizontal="right" vertical="center"/>
    </xf>
    <xf numFmtId="4" fontId="52" fillId="21" borderId="54" applyNumberFormat="0" applyProtection="0">
      <alignment horizontal="right" vertical="center"/>
    </xf>
    <xf numFmtId="4" fontId="52" fillId="21" borderId="54" applyNumberFormat="0" applyProtection="0">
      <alignment horizontal="right" vertical="center"/>
    </xf>
    <xf numFmtId="4" fontId="52" fillId="18" borderId="54" applyNumberFormat="0" applyProtection="0">
      <alignment horizontal="right" vertical="center"/>
    </xf>
    <xf numFmtId="4" fontId="52" fillId="18" borderId="54" applyNumberFormat="0" applyProtection="0">
      <alignment horizontal="right" vertical="center"/>
    </xf>
    <xf numFmtId="4" fontId="52" fillId="56" borderId="54" applyNumberFormat="0" applyProtection="0">
      <alignment horizontal="right" vertical="center"/>
    </xf>
    <xf numFmtId="4" fontId="52" fillId="56" borderId="54" applyNumberFormat="0" applyProtection="0">
      <alignment horizontal="right" vertical="center"/>
    </xf>
    <xf numFmtId="4" fontId="52" fillId="57" borderId="62" applyNumberFormat="0" applyProtection="0">
      <alignment horizontal="left" vertical="center" indent="1"/>
    </xf>
    <xf numFmtId="4" fontId="52" fillId="57" borderId="62" applyNumberFormat="0" applyProtection="0">
      <alignment horizontal="left" vertical="center" indent="1"/>
    </xf>
    <xf numFmtId="4" fontId="56" fillId="22" borderId="62" applyNumberFormat="0" applyProtection="0">
      <alignment horizontal="left" vertical="center" indent="1"/>
    </xf>
    <xf numFmtId="4" fontId="56" fillId="22" borderId="62" applyNumberFormat="0" applyProtection="0">
      <alignment horizontal="left" vertical="center" indent="1"/>
    </xf>
    <xf numFmtId="4" fontId="52" fillId="17" borderId="54" applyNumberFormat="0" applyProtection="0">
      <alignment horizontal="right" vertical="center"/>
    </xf>
    <xf numFmtId="4" fontId="52" fillId="17" borderId="54" applyNumberFormat="0" applyProtection="0">
      <alignment horizontal="right" vertical="center"/>
    </xf>
    <xf numFmtId="4" fontId="52" fillId="19" borderId="62" applyNumberFormat="0" applyProtection="0">
      <alignment horizontal="left" vertical="center" indent="1"/>
    </xf>
    <xf numFmtId="4" fontId="52" fillId="19" borderId="62" applyNumberFormat="0" applyProtection="0">
      <alignment horizontal="left" vertical="center" indent="1"/>
    </xf>
    <xf numFmtId="4" fontId="52" fillId="17" borderId="62" applyNumberFormat="0" applyProtection="0">
      <alignment horizontal="left" vertical="center" indent="1"/>
    </xf>
    <xf numFmtId="4" fontId="52" fillId="17" borderId="62" applyNumberFormat="0" applyProtection="0">
      <alignment horizontal="left" vertical="center" indent="1"/>
    </xf>
    <xf numFmtId="0" fontId="52" fillId="20" borderId="54" applyNumberFormat="0" applyProtection="0">
      <alignment horizontal="left" vertical="center" indent="1"/>
    </xf>
    <xf numFmtId="0" fontId="52" fillId="20" borderId="54" applyNumberFormat="0" applyProtection="0">
      <alignment horizontal="left" vertical="center" indent="1"/>
    </xf>
    <xf numFmtId="0" fontId="52" fillId="22" borderId="61" applyNumberFormat="0" applyProtection="0">
      <alignment horizontal="left" vertical="top" indent="1"/>
    </xf>
    <xf numFmtId="0" fontId="52" fillId="58" borderId="54" applyNumberFormat="0" applyProtection="0">
      <alignment horizontal="left" vertical="center" indent="1"/>
    </xf>
    <xf numFmtId="0" fontId="52" fillId="58" borderId="54" applyNumberFormat="0" applyProtection="0">
      <alignment horizontal="left" vertical="center" indent="1"/>
    </xf>
    <xf numFmtId="0" fontId="52" fillId="17" borderId="61" applyNumberFormat="0" applyProtection="0">
      <alignment horizontal="left" vertical="top" indent="1"/>
    </xf>
    <xf numFmtId="0" fontId="52" fillId="59" borderId="54" applyNumberFormat="0" applyProtection="0">
      <alignment horizontal="left" vertical="center" indent="1"/>
    </xf>
    <xf numFmtId="0" fontId="52" fillId="59" borderId="54" applyNumberFormat="0" applyProtection="0">
      <alignment horizontal="left" vertical="center" indent="1"/>
    </xf>
    <xf numFmtId="0" fontId="52" fillId="59" borderId="61" applyNumberFormat="0" applyProtection="0">
      <alignment horizontal="left" vertical="top" indent="1"/>
    </xf>
    <xf numFmtId="0" fontId="52" fillId="19" borderId="54" applyNumberFormat="0" applyProtection="0">
      <alignment horizontal="left" vertical="center" indent="1"/>
    </xf>
    <xf numFmtId="0" fontId="52" fillId="19" borderId="54" applyNumberFormat="0" applyProtection="0">
      <alignment horizontal="left" vertical="center" indent="1"/>
    </xf>
    <xf numFmtId="0" fontId="52" fillId="19" borderId="61" applyNumberFormat="0" applyProtection="0">
      <alignment horizontal="left" vertical="top" indent="1"/>
    </xf>
    <xf numFmtId="0" fontId="52" fillId="60" borderId="63" applyNumberFormat="0">
      <protection locked="0"/>
    </xf>
    <xf numFmtId="0" fontId="54" fillId="22" borderId="64" applyBorder="0"/>
    <xf numFmtId="4" fontId="55" fillId="61" borderId="61" applyNumberFormat="0" applyProtection="0">
      <alignment vertical="center"/>
    </xf>
    <xf numFmtId="4" fontId="74" fillId="62" borderId="41" applyNumberFormat="0" applyProtection="0">
      <alignment vertical="center"/>
    </xf>
    <xf numFmtId="4" fontId="55" fillId="20" borderId="61" applyNumberFormat="0" applyProtection="0">
      <alignment horizontal="left" vertical="center" indent="1"/>
    </xf>
    <xf numFmtId="0" fontId="55" fillId="61" borderId="61" applyNumberFormat="0" applyProtection="0">
      <alignment horizontal="left" vertical="top" indent="1"/>
    </xf>
    <xf numFmtId="4" fontId="52" fillId="0" borderId="54" applyNumberFormat="0" applyProtection="0">
      <alignment horizontal="right" vertical="center"/>
    </xf>
    <xf numFmtId="4" fontId="52" fillId="0" borderId="54" applyNumberFormat="0" applyProtection="0">
      <alignment horizontal="right" vertical="center"/>
    </xf>
    <xf numFmtId="4" fontId="52" fillId="0" borderId="54" applyNumberFormat="0" applyProtection="0">
      <alignment horizontal="right" vertical="center"/>
    </xf>
    <xf numFmtId="4" fontId="74" fillId="63" borderId="54" applyNumberFormat="0" applyProtection="0">
      <alignment horizontal="right" vertical="center"/>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0" fontId="55" fillId="17" borderId="61" applyNumberFormat="0" applyProtection="0">
      <alignment horizontal="left" vertical="top" indent="1"/>
    </xf>
    <xf numFmtId="4" fontId="58" fillId="64" borderId="62" applyNumberFormat="0" applyProtection="0">
      <alignment horizontal="left" vertical="center" indent="1"/>
    </xf>
    <xf numFmtId="0" fontId="52" fillId="65" borderId="41"/>
    <xf numFmtId="0" fontId="52" fillId="65" borderId="41"/>
    <xf numFmtId="4" fontId="59" fillId="60" borderId="54" applyNumberFormat="0" applyProtection="0">
      <alignment horizontal="right" vertical="center"/>
    </xf>
    <xf numFmtId="0" fontId="72" fillId="0" borderId="0" applyNumberFormat="0" applyFill="0" applyBorder="0" applyAlignment="0" applyProtection="0"/>
    <xf numFmtId="0" fontId="4" fillId="0" borderId="0" applyNumberFormat="0" applyFill="0" applyBorder="0" applyAlignment="0" applyProtection="0"/>
    <xf numFmtId="0" fontId="65" fillId="0" borderId="65" applyNumberFormat="0" applyFill="0" applyAlignment="0" applyProtection="0"/>
    <xf numFmtId="0" fontId="73" fillId="0" borderId="0" applyNumberFormat="0" applyFill="0" applyBorder="0" applyAlignment="0" applyProtection="0"/>
    <xf numFmtId="0" fontId="75" fillId="0" borderId="0"/>
    <xf numFmtId="0" fontId="56" fillId="0" borderId="0"/>
    <xf numFmtId="0" fontId="1" fillId="0"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60" fillId="24" borderId="0" applyNumberFormat="0" applyBorder="0" applyAlignment="0" applyProtection="0"/>
    <xf numFmtId="0" fontId="65" fillId="0" borderId="65" applyNumberFormat="0" applyFill="0" applyAlignment="0" applyProtection="0"/>
    <xf numFmtId="0" fontId="73" fillId="0" borderId="0" applyNumberFormat="0" applyFill="0" applyBorder="0" applyAlignment="0" applyProtection="0"/>
    <xf numFmtId="0" fontId="52" fillId="16" borderId="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9" fontId="56" fillId="0" borderId="0" applyFont="0" applyFill="0" applyBorder="0" applyAlignment="0" applyProtection="0"/>
    <xf numFmtId="0" fontId="52" fillId="16" borderId="0"/>
    <xf numFmtId="0" fontId="50" fillId="0" borderId="0"/>
    <xf numFmtId="0" fontId="9" fillId="0" borderId="0">
      <alignment vertical="top"/>
    </xf>
    <xf numFmtId="0" fontId="60" fillId="24" borderId="0" applyNumberFormat="0" applyBorder="0" applyAlignment="0" applyProtection="0"/>
    <xf numFmtId="0" fontId="4" fillId="0" borderId="0"/>
    <xf numFmtId="0" fontId="1" fillId="0" borderId="0"/>
    <xf numFmtId="0" fontId="51" fillId="16" borderId="0"/>
    <xf numFmtId="0" fontId="4"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0" fontId="25" fillId="0"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5" fillId="16" borderId="0"/>
    <xf numFmtId="4" fontId="56" fillId="22" borderId="62" applyNumberFormat="0" applyProtection="0">
      <alignment horizontal="left" vertical="center" indent="1"/>
    </xf>
    <xf numFmtId="0" fontId="4" fillId="0" borderId="0">
      <alignment vertical="top"/>
    </xf>
    <xf numFmtId="0" fontId="94" fillId="0" borderId="0"/>
    <xf numFmtId="0" fontId="89" fillId="0" borderId="0">
      <alignment vertical="top"/>
    </xf>
    <xf numFmtId="0" fontId="25" fillId="0" borderId="0"/>
    <xf numFmtId="0" fontId="82" fillId="31" borderId="0" applyNumberFormat="0" applyBorder="0" applyAlignment="0" applyProtection="0"/>
    <xf numFmtId="0" fontId="83" fillId="67" borderId="66" applyNumberFormat="0" applyAlignment="0" applyProtection="0"/>
    <xf numFmtId="0" fontId="64" fillId="37" borderId="55" applyNumberFormat="0" applyAlignment="0" applyProtection="0"/>
    <xf numFmtId="164" fontId="56" fillId="0" borderId="0" applyFont="0" applyFill="0" applyBorder="0" applyAlignment="0" applyProtection="0"/>
    <xf numFmtId="164" fontId="1" fillId="0" borderId="0" applyFont="0" applyFill="0" applyBorder="0" applyAlignment="0" applyProtection="0"/>
    <xf numFmtId="0" fontId="84" fillId="0" borderId="0" applyNumberFormat="0" applyFill="0" applyBorder="0" applyAlignment="0" applyProtection="0"/>
    <xf numFmtId="0" fontId="70" fillId="68" borderId="0" applyNumberFormat="0" applyBorder="0" applyAlignment="0" applyProtection="0"/>
    <xf numFmtId="38" fontId="52" fillId="4" borderId="0" applyNumberFormat="0" applyBorder="0" applyAlignment="0" applyProtection="0"/>
    <xf numFmtId="0" fontId="76" fillId="69" borderId="67"/>
    <xf numFmtId="0" fontId="53" fillId="49" borderId="68">
      <alignment vertical="center" wrapText="1"/>
    </xf>
    <xf numFmtId="0" fontId="67" fillId="0" borderId="69" applyNumberFormat="0" applyFill="0" applyAlignment="0" applyProtection="0"/>
    <xf numFmtId="0" fontId="68" fillId="0" borderId="70" applyNumberFormat="0" applyFill="0" applyAlignment="0" applyProtection="0"/>
    <xf numFmtId="0" fontId="69" fillId="42" borderId="66" applyNumberFormat="0" applyAlignment="0" applyProtection="0"/>
    <xf numFmtId="10" fontId="52" fillId="62" borderId="41" applyNumberFormat="0" applyBorder="0" applyAlignment="0" applyProtection="0"/>
    <xf numFmtId="0" fontId="85" fillId="0" borderId="71" applyNumberFormat="0" applyFill="0" applyAlignment="0" applyProtection="0"/>
    <xf numFmtId="0" fontId="86" fillId="42" borderId="0" applyNumberFormat="0" applyBorder="0" applyAlignment="0" applyProtection="0"/>
    <xf numFmtId="167" fontId="77" fillId="0" borderId="0"/>
    <xf numFmtId="0" fontId="52" fillId="16" borderId="0"/>
    <xf numFmtId="0" fontId="52" fillId="16" borderId="0"/>
    <xf numFmtId="0" fontId="52" fillId="16" borderId="0"/>
    <xf numFmtId="0" fontId="52" fillId="16" borderId="0"/>
    <xf numFmtId="0" fontId="52" fillId="16" borderId="0"/>
    <xf numFmtId="0" fontId="52" fillId="16" borderId="0"/>
    <xf numFmtId="0" fontId="52" fillId="16" borderId="0"/>
    <xf numFmtId="0" fontId="5" fillId="16" borderId="0"/>
    <xf numFmtId="0" fontId="5" fillId="16" borderId="0"/>
    <xf numFmtId="0" fontId="5" fillId="16" borderId="0"/>
    <xf numFmtId="0" fontId="1" fillId="0" borderId="0"/>
    <xf numFmtId="0" fontId="5" fillId="16" borderId="0"/>
    <xf numFmtId="0" fontId="4" fillId="41" borderId="72" applyNumberFormat="0" applyFont="0" applyAlignment="0" applyProtection="0"/>
    <xf numFmtId="0" fontId="7" fillId="0" borderId="0"/>
    <xf numFmtId="0" fontId="71" fillId="67" borderId="60" applyNumberFormat="0" applyAlignment="0" applyProtection="0"/>
    <xf numFmtId="9" fontId="4" fillId="0" borderId="0" applyFont="0" applyFill="0" applyBorder="0" applyAlignment="0" applyProtection="0"/>
    <xf numFmtId="10" fontId="4" fillId="0" borderId="0" applyFont="0" applyFill="0" applyBorder="0" applyAlignment="0" applyProtection="0"/>
    <xf numFmtId="4" fontId="87" fillId="48" borderId="61" applyNumberFormat="0" applyProtection="0">
      <alignment vertical="center"/>
    </xf>
    <xf numFmtId="4" fontId="52" fillId="48" borderId="54" applyNumberFormat="0" applyProtection="0">
      <alignment vertical="center"/>
    </xf>
    <xf numFmtId="4" fontId="88" fillId="48" borderId="61" applyNumberFormat="0" applyProtection="0">
      <alignment vertical="center"/>
    </xf>
    <xf numFmtId="4" fontId="74" fillId="49" borderId="54" applyNumberFormat="0" applyProtection="0">
      <alignment vertical="center"/>
    </xf>
    <xf numFmtId="4" fontId="74" fillId="49" borderId="54" applyNumberFormat="0" applyProtection="0">
      <alignment vertical="center"/>
    </xf>
    <xf numFmtId="4" fontId="87" fillId="48" borderId="61" applyNumberFormat="0" applyProtection="0">
      <alignment horizontal="left" vertical="center" indent="1"/>
    </xf>
    <xf numFmtId="4" fontId="52" fillId="49" borderId="54" applyNumberFormat="0" applyProtection="0">
      <alignment horizontal="left" vertical="center" indent="1"/>
    </xf>
    <xf numFmtId="0" fontId="87" fillId="48" borderId="61" applyNumberFormat="0" applyProtection="0">
      <alignment horizontal="left" vertical="top" indent="1"/>
    </xf>
    <xf numFmtId="4" fontId="87" fillId="17" borderId="0" applyNumberFormat="0" applyProtection="0">
      <alignment horizontal="left" vertical="center" indent="1"/>
    </xf>
    <xf numFmtId="4" fontId="89" fillId="51" borderId="61" applyNumberFormat="0" applyProtection="0">
      <alignment horizontal="right" vertical="center"/>
    </xf>
    <xf numFmtId="4" fontId="52" fillId="51" borderId="54" applyNumberFormat="0" applyProtection="0">
      <alignment horizontal="right" vertical="center"/>
    </xf>
    <xf numFmtId="4" fontId="89" fillId="66" borderId="61" applyNumberFormat="0" applyProtection="0">
      <alignment horizontal="right" vertical="center"/>
    </xf>
    <xf numFmtId="4" fontId="52" fillId="52" borderId="54" applyNumberFormat="0" applyProtection="0">
      <alignment horizontal="right" vertical="center"/>
    </xf>
    <xf numFmtId="4" fontId="89" fillId="53" borderId="61" applyNumberFormat="0" applyProtection="0">
      <alignment horizontal="right" vertical="center"/>
    </xf>
    <xf numFmtId="4" fontId="52" fillId="53" borderId="62" applyNumberFormat="0" applyProtection="0">
      <alignment horizontal="right" vertical="center"/>
    </xf>
    <xf numFmtId="4" fontId="89" fillId="23" borderId="61" applyNumberFormat="0" applyProtection="0">
      <alignment horizontal="right" vertical="center"/>
    </xf>
    <xf numFmtId="4" fontId="52" fillId="23" borderId="54" applyNumberFormat="0" applyProtection="0">
      <alignment horizontal="right" vertical="center"/>
    </xf>
    <xf numFmtId="4" fontId="89" fillId="54" borderId="61" applyNumberFormat="0" applyProtection="0">
      <alignment horizontal="right" vertical="center"/>
    </xf>
    <xf numFmtId="4" fontId="52" fillId="54" borderId="54" applyNumberFormat="0" applyProtection="0">
      <alignment horizontal="right" vertical="center"/>
    </xf>
    <xf numFmtId="4" fontId="89" fillId="55" borderId="61" applyNumberFormat="0" applyProtection="0">
      <alignment horizontal="right" vertical="center"/>
    </xf>
    <xf numFmtId="4" fontId="52" fillId="55" borderId="54" applyNumberFormat="0" applyProtection="0">
      <alignment horizontal="right" vertical="center"/>
    </xf>
    <xf numFmtId="4" fontId="89" fillId="21" borderId="61" applyNumberFormat="0" applyProtection="0">
      <alignment horizontal="right" vertical="center"/>
    </xf>
    <xf numFmtId="4" fontId="52" fillId="21" borderId="54" applyNumberFormat="0" applyProtection="0">
      <alignment horizontal="right" vertical="center"/>
    </xf>
    <xf numFmtId="4" fontId="89" fillId="18" borderId="61" applyNumberFormat="0" applyProtection="0">
      <alignment horizontal="right" vertical="center"/>
    </xf>
    <xf numFmtId="4" fontId="52" fillId="18" borderId="54" applyNumberFormat="0" applyProtection="0">
      <alignment horizontal="right" vertical="center"/>
    </xf>
    <xf numFmtId="4" fontId="89" fillId="56" borderId="61" applyNumberFormat="0" applyProtection="0">
      <alignment horizontal="right" vertical="center"/>
    </xf>
    <xf numFmtId="4" fontId="52" fillId="56" borderId="54" applyNumberFormat="0" applyProtection="0">
      <alignment horizontal="right" vertical="center"/>
    </xf>
    <xf numFmtId="4" fontId="87" fillId="57" borderId="73" applyNumberFormat="0" applyProtection="0">
      <alignment horizontal="left" vertical="center" indent="1"/>
    </xf>
    <xf numFmtId="4" fontId="52" fillId="57" borderId="62" applyNumberFormat="0" applyProtection="0">
      <alignment horizontal="left" vertical="center" indent="1"/>
    </xf>
    <xf numFmtId="4" fontId="89" fillId="19" borderId="0" applyNumberFormat="0" applyProtection="0">
      <alignment horizontal="left" vertical="center" indent="1"/>
    </xf>
    <xf numFmtId="4" fontId="56" fillId="22" borderId="62" applyNumberFormat="0" applyProtection="0">
      <alignment horizontal="left" vertical="center" indent="1"/>
    </xf>
    <xf numFmtId="4" fontId="56" fillId="22" borderId="62" applyNumberFormat="0" applyProtection="0">
      <alignment horizontal="left" vertical="center" indent="1"/>
    </xf>
    <xf numFmtId="4" fontId="90" fillId="22" borderId="0" applyNumberFormat="0" applyProtection="0">
      <alignment horizontal="left" vertical="center" indent="1"/>
    </xf>
    <xf numFmtId="4" fontId="89" fillId="17" borderId="61" applyNumberFormat="0" applyProtection="0">
      <alignment horizontal="right" vertical="center"/>
    </xf>
    <xf numFmtId="4" fontId="52" fillId="17" borderId="54" applyNumberFormat="0" applyProtection="0">
      <alignment horizontal="right" vertical="center"/>
    </xf>
    <xf numFmtId="4" fontId="9" fillId="19" borderId="0" applyNumberFormat="0" applyProtection="0">
      <alignment horizontal="left" vertical="center" indent="1"/>
    </xf>
    <xf numFmtId="4" fontId="52" fillId="19" borderId="62" applyNumberFormat="0" applyProtection="0">
      <alignment horizontal="left" vertical="center" indent="1"/>
    </xf>
    <xf numFmtId="4" fontId="9" fillId="17" borderId="0" applyNumberFormat="0" applyProtection="0">
      <alignment horizontal="left" vertical="center" indent="1"/>
    </xf>
    <xf numFmtId="4" fontId="52" fillId="17" borderId="62" applyNumberFormat="0" applyProtection="0">
      <alignment horizontal="left" vertical="center" indent="1"/>
    </xf>
    <xf numFmtId="0" fontId="4" fillId="22" borderId="61" applyNumberFormat="0" applyProtection="0">
      <alignment horizontal="left" vertical="center" indent="1"/>
    </xf>
    <xf numFmtId="0" fontId="52" fillId="20" borderId="54"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center" indent="1"/>
    </xf>
    <xf numFmtId="0" fontId="52" fillId="58" borderId="54" applyNumberFormat="0" applyProtection="0">
      <alignment horizontal="left" vertical="center" indent="1"/>
    </xf>
    <xf numFmtId="0" fontId="4" fillId="17" borderId="61" applyNumberFormat="0" applyProtection="0">
      <alignment horizontal="left" vertical="top" indent="1"/>
    </xf>
    <xf numFmtId="0" fontId="4" fillId="59" borderId="61" applyNumberFormat="0" applyProtection="0">
      <alignment horizontal="left" vertical="center" indent="1"/>
    </xf>
    <xf numFmtId="0" fontId="52" fillId="59" borderId="54" applyNumberFormat="0" applyProtection="0">
      <alignment horizontal="left" vertical="center" indent="1"/>
    </xf>
    <xf numFmtId="0" fontId="4" fillId="59" borderId="61" applyNumberFormat="0" applyProtection="0">
      <alignment horizontal="left" vertical="top" indent="1"/>
    </xf>
    <xf numFmtId="0" fontId="4" fillId="19" borderId="61" applyNumberFormat="0" applyProtection="0">
      <alignment horizontal="left" vertical="center" indent="1"/>
    </xf>
    <xf numFmtId="0" fontId="52" fillId="19" borderId="54" applyNumberFormat="0" applyProtection="0">
      <alignment horizontal="left" vertical="center" indent="1"/>
    </xf>
    <xf numFmtId="0" fontId="4" fillId="19" borderId="61" applyNumberFormat="0" applyProtection="0">
      <alignment horizontal="left" vertical="top" indent="1"/>
    </xf>
    <xf numFmtId="0" fontId="4" fillId="60" borderId="41" applyNumberFormat="0">
      <protection locked="0"/>
    </xf>
    <xf numFmtId="4" fontId="89" fillId="61" borderId="61" applyNumberFormat="0" applyProtection="0">
      <alignment vertical="center"/>
    </xf>
    <xf numFmtId="4" fontId="91" fillId="61" borderId="61" applyNumberFormat="0" applyProtection="0">
      <alignment vertical="center"/>
    </xf>
    <xf numFmtId="4" fontId="89" fillId="61" borderId="61" applyNumberFormat="0" applyProtection="0">
      <alignment horizontal="left" vertical="center" indent="1"/>
    </xf>
    <xf numFmtId="4" fontId="55" fillId="20" borderId="61" applyNumberFormat="0" applyProtection="0">
      <alignment horizontal="left" vertical="center" indent="1"/>
    </xf>
    <xf numFmtId="0" fontId="89" fillId="61" borderId="61" applyNumberFormat="0" applyProtection="0">
      <alignment horizontal="left" vertical="top" indent="1"/>
    </xf>
    <xf numFmtId="4" fontId="89" fillId="19" borderId="61" applyNumberFormat="0" applyProtection="0">
      <alignment horizontal="right" vertical="center"/>
    </xf>
    <xf numFmtId="4" fontId="91" fillId="19" borderId="61" applyNumberFormat="0" applyProtection="0">
      <alignment horizontal="right" vertical="center"/>
    </xf>
    <xf numFmtId="4" fontId="74" fillId="63" borderId="54" applyNumberFormat="0" applyProtection="0">
      <alignment horizontal="right" vertical="center"/>
    </xf>
    <xf numFmtId="4" fontId="74" fillId="63" borderId="54" applyNumberFormat="0" applyProtection="0">
      <alignment horizontal="right" vertical="center"/>
    </xf>
    <xf numFmtId="4" fontId="89" fillId="17" borderId="61" applyNumberFormat="0" applyProtection="0">
      <alignment horizontal="left" vertical="center" indent="1"/>
    </xf>
    <xf numFmtId="0" fontId="4" fillId="0" borderId="0">
      <alignment vertical="top"/>
    </xf>
    <xf numFmtId="0" fontId="89" fillId="17" borderId="61" applyNumberFormat="0" applyProtection="0">
      <alignment horizontal="left" vertical="top" indent="1"/>
    </xf>
    <xf numFmtId="4" fontId="92" fillId="64" borderId="0" applyNumberFormat="0" applyProtection="0">
      <alignment horizontal="left" vertical="center" indent="1"/>
    </xf>
    <xf numFmtId="0" fontId="52" fillId="65" borderId="41"/>
    <xf numFmtId="0" fontId="52" fillId="65" borderId="41"/>
    <xf numFmtId="4" fontId="81" fillId="19" borderId="61" applyNumberFormat="0" applyProtection="0">
      <alignment horizontal="right" vertical="center"/>
    </xf>
    <xf numFmtId="0" fontId="25" fillId="0" borderId="0"/>
    <xf numFmtId="0" fontId="5" fillId="16" borderId="0"/>
    <xf numFmtId="3" fontId="4" fillId="0" borderId="41" applyNumberFormat="0" applyFont="0" applyFill="0" applyAlignment="0" applyProtection="0">
      <alignment vertical="center"/>
    </xf>
    <xf numFmtId="0" fontId="72" fillId="0" borderId="0" applyNumberFormat="0" applyFill="0" applyBorder="0" applyAlignment="0" applyProtection="0"/>
    <xf numFmtId="4" fontId="4" fillId="0" borderId="74" applyNumberFormat="0" applyFont="0" applyFill="0" applyAlignment="0" applyProtection="0">
      <alignment vertical="center"/>
    </xf>
    <xf numFmtId="40" fontId="78" fillId="0" borderId="0" applyFont="0" applyFill="0" applyBorder="0" applyAlignment="0" applyProtection="0"/>
    <xf numFmtId="8" fontId="79" fillId="0" borderId="0" applyFont="0" applyFill="0" applyBorder="0" applyAlignment="0" applyProtection="0"/>
    <xf numFmtId="0" fontId="93" fillId="0" borderId="0" applyNumberFormat="0" applyFill="0" applyBorder="0" applyAlignment="0" applyProtection="0"/>
    <xf numFmtId="0" fontId="80" fillId="0" borderId="75"/>
    <xf numFmtId="0" fontId="69" fillId="42" borderId="66" applyNumberFormat="0" applyAlignment="0" applyProtection="0"/>
    <xf numFmtId="9" fontId="4" fillId="0" borderId="0" applyFont="0" applyFill="0" applyBorder="0" applyAlignment="0" applyProtection="0"/>
    <xf numFmtId="164" fontId="56" fillId="0" borderId="0" applyFont="0" applyFill="0" applyBorder="0" applyAlignment="0" applyProtection="0"/>
    <xf numFmtId="0" fontId="5" fillId="16" borderId="0"/>
    <xf numFmtId="0" fontId="5" fillId="16" borderId="0"/>
    <xf numFmtId="4" fontId="52" fillId="48" borderId="54" applyNumberFormat="0" applyProtection="0">
      <alignment vertical="center"/>
    </xf>
    <xf numFmtId="4" fontId="52" fillId="49" borderId="54" applyNumberFormat="0" applyProtection="0">
      <alignment horizontal="left" vertical="center" indent="1"/>
    </xf>
    <xf numFmtId="4" fontId="52" fillId="50" borderId="54" applyNumberFormat="0" applyProtection="0">
      <alignment horizontal="left" vertical="center" indent="1"/>
    </xf>
    <xf numFmtId="4" fontId="52" fillId="51" borderId="54" applyNumberFormat="0" applyProtection="0">
      <alignment horizontal="right" vertical="center"/>
    </xf>
    <xf numFmtId="4" fontId="52" fillId="52" borderId="54" applyNumberFormat="0" applyProtection="0">
      <alignment horizontal="right" vertical="center"/>
    </xf>
    <xf numFmtId="4" fontId="52" fillId="53" borderId="62" applyNumberFormat="0" applyProtection="0">
      <alignment horizontal="right" vertical="center"/>
    </xf>
    <xf numFmtId="4" fontId="52" fillId="23" borderId="54" applyNumberFormat="0" applyProtection="0">
      <alignment horizontal="right" vertical="center"/>
    </xf>
    <xf numFmtId="4" fontId="52" fillId="54" borderId="54" applyNumberFormat="0" applyProtection="0">
      <alignment horizontal="right" vertical="center"/>
    </xf>
    <xf numFmtId="4" fontId="52" fillId="55" borderId="54" applyNumberFormat="0" applyProtection="0">
      <alignment horizontal="right" vertical="center"/>
    </xf>
    <xf numFmtId="4" fontId="52" fillId="21" borderId="54" applyNumberFormat="0" applyProtection="0">
      <alignment horizontal="right" vertical="center"/>
    </xf>
    <xf numFmtId="4" fontId="52" fillId="18" borderId="54" applyNumberFormat="0" applyProtection="0">
      <alignment horizontal="right" vertical="center"/>
    </xf>
    <xf numFmtId="4" fontId="52" fillId="56" borderId="54" applyNumberFormat="0" applyProtection="0">
      <alignment horizontal="right" vertical="center"/>
    </xf>
    <xf numFmtId="4" fontId="52" fillId="57" borderId="62" applyNumberFormat="0" applyProtection="0">
      <alignment horizontal="left" vertical="center" indent="1"/>
    </xf>
    <xf numFmtId="4" fontId="52" fillId="17" borderId="54" applyNumberFormat="0" applyProtection="0">
      <alignment horizontal="right" vertical="center"/>
    </xf>
    <xf numFmtId="4" fontId="52" fillId="19" borderId="62" applyNumberFormat="0" applyProtection="0">
      <alignment horizontal="left" vertical="center" indent="1"/>
    </xf>
    <xf numFmtId="4" fontId="52" fillId="17" borderId="62" applyNumberFormat="0" applyProtection="0">
      <alignment horizontal="left" vertical="center" indent="1"/>
    </xf>
    <xf numFmtId="0" fontId="52" fillId="20" borderId="54" applyNumberFormat="0" applyProtection="0">
      <alignment horizontal="left" vertical="center" indent="1"/>
    </xf>
    <xf numFmtId="0" fontId="52" fillId="58" borderId="54" applyNumberFormat="0" applyProtection="0">
      <alignment horizontal="left" vertical="center" indent="1"/>
    </xf>
    <xf numFmtId="0" fontId="52" fillId="59" borderId="54" applyNumberFormat="0" applyProtection="0">
      <alignment horizontal="left" vertical="center" indent="1"/>
    </xf>
    <xf numFmtId="0" fontId="52" fillId="19" borderId="54" applyNumberFormat="0" applyProtection="0">
      <alignment horizontal="left" vertical="center" indent="1"/>
    </xf>
    <xf numFmtId="4" fontId="52" fillId="0" borderId="54" applyNumberFormat="0" applyProtection="0">
      <alignment horizontal="right" vertical="center"/>
    </xf>
    <xf numFmtId="4" fontId="52" fillId="50" borderId="54" applyNumberFormat="0" applyProtection="0">
      <alignment horizontal="left" vertical="center" indent="1"/>
    </xf>
    <xf numFmtId="0" fontId="52" fillId="65" borderId="41"/>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164" fontId="1" fillId="0" borderId="0" applyFont="0" applyFill="0" applyBorder="0" applyAlignment="0" applyProtection="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164"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25" fillId="0" borderId="0"/>
    <xf numFmtId="164" fontId="25" fillId="0" borderId="0" applyFont="0" applyFill="0" applyBorder="0" applyAlignment="0" applyProtection="0"/>
    <xf numFmtId="9"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164" fontId="56"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9"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5" fillId="16" borderId="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7" fillId="0" borderId="57" applyNumberFormat="0" applyFill="0" applyAlignment="0" applyProtection="0"/>
    <xf numFmtId="0" fontId="68" fillId="0" borderId="58" applyNumberFormat="0" applyFill="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9"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9" fontId="25" fillId="0" borderId="0" applyFont="0" applyFill="0" applyBorder="0" applyAlignment="0" applyProtection="0"/>
    <xf numFmtId="0" fontId="60" fillId="27" borderId="0" applyNumberFormat="0" applyBorder="0" applyAlignment="0" applyProtection="0"/>
    <xf numFmtId="0" fontId="25" fillId="0" borderId="0"/>
    <xf numFmtId="0" fontId="69" fillId="42" borderId="54" applyNumberFormat="0" applyAlignment="0" applyProtection="0"/>
    <xf numFmtId="9" fontId="25" fillId="0" borderId="0" applyFont="0" applyFill="0" applyBorder="0" applyAlignment="0" applyProtection="0"/>
    <xf numFmtId="0" fontId="25"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60" fillId="28" borderId="0" applyNumberFormat="0" applyBorder="0" applyAlignment="0" applyProtection="0"/>
    <xf numFmtId="0" fontId="1" fillId="0" borderId="0"/>
    <xf numFmtId="164" fontId="1" fillId="0" borderId="0" applyFont="0" applyFill="0" applyBorder="0" applyAlignment="0" applyProtection="0"/>
    <xf numFmtId="0" fontId="5" fillId="16" borderId="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7" fillId="0" borderId="57" applyNumberFormat="0" applyFill="0" applyAlignment="0" applyProtection="0"/>
    <xf numFmtId="0" fontId="68" fillId="0" borderId="58" applyNumberFormat="0" applyFill="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57" fillId="48" borderId="61" applyNumberFormat="0" applyProtection="0">
      <alignment horizontal="left" vertical="top" indent="1"/>
    </xf>
    <xf numFmtId="4" fontId="56" fillId="22" borderId="62" applyNumberFormat="0" applyProtection="0">
      <alignment horizontal="left" vertical="center" indent="1"/>
    </xf>
    <xf numFmtId="0" fontId="52" fillId="22" borderId="61" applyNumberFormat="0" applyProtection="0">
      <alignment horizontal="left" vertical="top" indent="1"/>
    </xf>
    <xf numFmtId="0" fontId="52" fillId="17" borderId="61" applyNumberFormat="0" applyProtection="0">
      <alignment horizontal="left" vertical="top" indent="1"/>
    </xf>
    <xf numFmtId="0" fontId="52" fillId="59" borderId="61" applyNumberFormat="0" applyProtection="0">
      <alignment horizontal="left" vertical="top" indent="1"/>
    </xf>
    <xf numFmtId="0" fontId="52" fillId="19" borderId="61" applyNumberFormat="0" applyProtection="0">
      <alignment horizontal="left" vertical="top" indent="1"/>
    </xf>
    <xf numFmtId="0" fontId="52" fillId="60" borderId="63" applyNumberFormat="0">
      <protection locked="0"/>
    </xf>
    <xf numFmtId="4" fontId="55" fillId="61" borderId="61" applyNumberFormat="0" applyProtection="0">
      <alignment vertical="center"/>
    </xf>
    <xf numFmtId="4" fontId="74" fillId="62" borderId="41" applyNumberFormat="0" applyProtection="0">
      <alignment vertical="center"/>
    </xf>
    <xf numFmtId="0" fontId="55" fillId="61" borderId="61" applyNumberFormat="0" applyProtection="0">
      <alignment horizontal="left" vertical="top" indent="1"/>
    </xf>
    <xf numFmtId="0" fontId="55" fillId="17" borderId="61" applyNumberFormat="0" applyProtection="0">
      <alignment horizontal="left" vertical="top" indent="1"/>
    </xf>
    <xf numFmtId="4" fontId="58" fillId="64" borderId="62" applyNumberFormat="0" applyProtection="0">
      <alignment horizontal="left" vertical="center" indent="1"/>
    </xf>
    <xf numFmtId="4" fontId="59" fillId="60" borderId="54" applyNumberFormat="0" applyProtection="0">
      <alignment horizontal="right" vertical="center"/>
    </xf>
    <xf numFmtId="0" fontId="65" fillId="0" borderId="65" applyNumberFormat="0" applyFill="0" applyAlignment="0" applyProtection="0"/>
    <xf numFmtId="0" fontId="73" fillId="0" borderId="0" applyNumberFormat="0" applyFill="0" applyBorder="0" applyAlignment="0" applyProtection="0"/>
    <xf numFmtId="0" fontId="5" fillId="16" borderId="0"/>
    <xf numFmtId="0" fontId="60" fillId="24"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25" fillId="0"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1" fillId="0" borderId="0"/>
    <xf numFmtId="0" fontId="4" fillId="41" borderId="72" applyNumberFormat="0" applyFont="0" applyAlignment="0" applyProtection="0"/>
    <xf numFmtId="10" fontId="4" fillId="0" borderId="0" applyFont="0" applyFill="0" applyBorder="0" applyAlignment="0" applyProtection="0"/>
    <xf numFmtId="0" fontId="25" fillId="0" borderId="0"/>
    <xf numFmtId="0" fontId="87" fillId="48" borderId="61" applyNumberFormat="0" applyProtection="0">
      <alignment horizontal="left" vertical="top" indent="1"/>
    </xf>
    <xf numFmtId="4" fontId="90" fillId="22" borderId="0"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top" indent="1"/>
    </xf>
    <xf numFmtId="0" fontId="4" fillId="59" borderId="61" applyNumberFormat="0" applyProtection="0">
      <alignment horizontal="left" vertical="top" indent="1"/>
    </xf>
    <xf numFmtId="0" fontId="4" fillId="19" borderId="61" applyNumberFormat="0" applyProtection="0">
      <alignment horizontal="left" vertical="top" indent="1"/>
    </xf>
    <xf numFmtId="0" fontId="4" fillId="60" borderId="41" applyNumberFormat="0">
      <protection locked="0"/>
    </xf>
    <xf numFmtId="4" fontId="89" fillId="61" borderId="61" applyNumberFormat="0" applyProtection="0">
      <alignment vertical="center"/>
    </xf>
    <xf numFmtId="4" fontId="91" fillId="61" borderId="61" applyNumberFormat="0" applyProtection="0">
      <alignment vertical="center"/>
    </xf>
    <xf numFmtId="0" fontId="89" fillId="61" borderId="61" applyNumberFormat="0" applyProtection="0">
      <alignment horizontal="left" vertical="top" indent="1"/>
    </xf>
    <xf numFmtId="0" fontId="89" fillId="17" borderId="61" applyNumberFormat="0" applyProtection="0">
      <alignment horizontal="left" vertical="top" indent="1"/>
    </xf>
    <xf numFmtId="4" fontId="92" fillId="64" borderId="0" applyNumberFormat="0" applyProtection="0">
      <alignment horizontal="left" vertical="center" indent="1"/>
    </xf>
    <xf numFmtId="4" fontId="81" fillId="19" borderId="61" applyNumberFormat="0" applyProtection="0">
      <alignment horizontal="right" vertical="center"/>
    </xf>
    <xf numFmtId="0" fontId="25" fillId="0" borderId="0"/>
    <xf numFmtId="0" fontId="60" fillId="32" borderId="0" applyNumberFormat="0" applyBorder="0" applyAlignment="0" applyProtection="0"/>
    <xf numFmtId="3" fontId="4" fillId="0" borderId="41" applyNumberFormat="0" applyFont="0" applyFill="0" applyAlignment="0" applyProtection="0">
      <alignment vertical="center"/>
    </xf>
    <xf numFmtId="4" fontId="4" fillId="0" borderId="74" applyNumberFormat="0" applyFont="0" applyFill="0" applyAlignment="0" applyProtection="0">
      <alignment vertical="center"/>
    </xf>
    <xf numFmtId="0" fontId="60" fillId="28" borderId="0" applyNumberFormat="0" applyBorder="0" applyAlignment="0" applyProtection="0"/>
    <xf numFmtId="0" fontId="5" fillId="16" borderId="0"/>
    <xf numFmtId="9" fontId="4" fillId="0" borderId="0" applyFont="0" applyFill="0" applyBorder="0" applyAlignment="0" applyProtection="0"/>
    <xf numFmtId="164" fontId="56" fillId="0" borderId="0" applyFont="0" applyFill="0" applyBorder="0" applyAlignment="0" applyProtection="0"/>
    <xf numFmtId="0" fontId="5" fillId="16" borderId="0"/>
    <xf numFmtId="0" fontId="5" fillId="16" borderId="0"/>
    <xf numFmtId="0" fontId="60" fillId="36"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164" fontId="1" fillId="0" borderId="0" applyFont="0" applyFill="0" applyBorder="0" applyAlignment="0" applyProtection="0"/>
    <xf numFmtId="0" fontId="25" fillId="0" borderId="0"/>
    <xf numFmtId="0" fontId="25"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9" fontId="25" fillId="0" borderId="0" applyFont="0" applyFill="0" applyBorder="0" applyAlignment="0" applyProtection="0"/>
    <xf numFmtId="0" fontId="60" fillId="32" borderId="0" applyNumberFormat="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60" fillId="24" borderId="0" applyNumberFormat="0" applyBorder="0" applyAlignment="0" applyProtection="0"/>
    <xf numFmtId="0" fontId="25" fillId="0" borderId="0"/>
    <xf numFmtId="9" fontId="25" fillId="0" borderId="0" applyFont="0" applyFill="0" applyBorder="0" applyAlignment="0" applyProtection="0"/>
    <xf numFmtId="0" fontId="60" fillId="40" borderId="0" applyNumberFormat="0" applyBorder="0" applyAlignment="0" applyProtection="0"/>
    <xf numFmtId="9" fontId="25" fillId="0" borderId="0" applyFont="0" applyFill="0" applyBorder="0" applyAlignment="0" applyProtection="0"/>
    <xf numFmtId="0" fontId="60" fillId="36" borderId="0" applyNumberFormat="0" applyBorder="0" applyAlignment="0" applyProtection="0"/>
    <xf numFmtId="0" fontId="60" fillId="24" borderId="0" applyNumberFormat="0" applyBorder="0" applyAlignment="0" applyProtection="0"/>
    <xf numFmtId="0" fontId="5" fillId="16" borderId="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0" fontId="5" fillId="16"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60" fillId="28" borderId="0" applyNumberFormat="0" applyBorder="0" applyAlignment="0" applyProtection="0"/>
    <xf numFmtId="0" fontId="60" fillId="32" borderId="0" applyNumberFormat="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60" fillId="40" borderId="0" applyNumberFormat="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9" fontId="25" fillId="0" borderId="0" applyFont="0" applyFill="0" applyBorder="0" applyAlignment="0" applyProtection="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60" fillId="27" borderId="0" applyNumberFormat="0" applyBorder="0" applyAlignment="0" applyProtection="0"/>
    <xf numFmtId="0" fontId="60" fillId="36" borderId="0" applyNumberFormat="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25" fillId="0" borderId="0"/>
    <xf numFmtId="164"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9" fontId="25" fillId="0" borderId="0" applyFont="0" applyFill="0" applyBorder="0" applyAlignment="0" applyProtection="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25" fillId="0" borderId="0"/>
    <xf numFmtId="9"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52" fillId="16" borderId="0"/>
    <xf numFmtId="0" fontId="52" fillId="16" borderId="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52" fillId="16" borderId="0"/>
    <xf numFmtId="164" fontId="56" fillId="0" borderId="0" applyFont="0" applyFill="0" applyBorder="0" applyAlignment="0" applyProtection="0"/>
    <xf numFmtId="0" fontId="52" fillId="16"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52" fillId="16"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2" fillId="16" borderId="0"/>
    <xf numFmtId="0" fontId="52" fillId="16"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2" fillId="16" borderId="0"/>
    <xf numFmtId="0" fontId="52" fillId="16"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9" fillId="42" borderId="54" applyNumberFormat="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1" fillId="0" borderId="0"/>
    <xf numFmtId="0" fontId="4" fillId="0" borderId="0"/>
    <xf numFmtId="0" fontId="69" fillId="42" borderId="54" applyNumberFormat="0" applyAlignment="0" applyProtection="0"/>
    <xf numFmtId="0" fontId="69" fillId="42" borderId="54" applyNumberFormat="0" applyAlignment="0" applyProtection="0"/>
    <xf numFmtId="0" fontId="5" fillId="16" borderId="0"/>
    <xf numFmtId="0" fontId="60" fillId="40"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60" fillId="24"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1" fillId="0" borderId="0"/>
    <xf numFmtId="0" fontId="1"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1" fillId="0" borderId="0"/>
    <xf numFmtId="0" fontId="52" fillId="16" borderId="0"/>
    <xf numFmtId="0" fontId="1" fillId="0" borderId="0"/>
    <xf numFmtId="0" fontId="1" fillId="0" borderId="0"/>
    <xf numFmtId="0" fontId="1" fillId="0" borderId="0"/>
    <xf numFmtId="0" fontId="1" fillId="0" borderId="0"/>
    <xf numFmtId="0" fontId="97" fillId="0" borderId="0" applyNumberFormat="0" applyBorder="0" applyProtection="0"/>
    <xf numFmtId="0" fontId="96" fillId="0" borderId="0"/>
    <xf numFmtId="0" fontId="1"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applyFont="0" applyFill="0" applyBorder="0" applyAlignment="0" applyProtection="0"/>
    <xf numFmtId="9" fontId="25"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25"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9" fontId="25" fillId="0" borderId="0" applyFont="0" applyFill="0" applyBorder="0" applyAlignment="0" applyProtection="0"/>
    <xf numFmtId="0" fontId="1" fillId="0"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0" borderId="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4" fillId="0" borderId="0"/>
    <xf numFmtId="0" fontId="56"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36" borderId="0" applyNumberFormat="0" applyBorder="0" applyAlignment="0" applyProtection="0"/>
    <xf numFmtId="0" fontId="60" fillId="28" borderId="0" applyNumberFormat="0" applyBorder="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5" fillId="16" borderId="0"/>
    <xf numFmtId="0" fontId="60" fillId="32" borderId="0" applyNumberFormat="0" applyBorder="0" applyAlignment="0" applyProtection="0"/>
    <xf numFmtId="0" fontId="60" fillId="24" borderId="0" applyNumberFormat="0" applyBorder="0" applyAlignment="0" applyProtection="0"/>
    <xf numFmtId="0" fontId="56" fillId="0" borderId="0"/>
    <xf numFmtId="0" fontId="1" fillId="0" borderId="0"/>
    <xf numFmtId="0" fontId="56" fillId="0" borderId="0"/>
    <xf numFmtId="0" fontId="56" fillId="0" borderId="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4" fontId="89" fillId="66" borderId="61" applyNumberFormat="0" applyProtection="0">
      <alignment horizontal="right" vertical="center"/>
    </xf>
    <xf numFmtId="0" fontId="60" fillId="40"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24"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36" borderId="0" applyNumberFormat="0" applyBorder="0" applyAlignment="0" applyProtection="0"/>
    <xf numFmtId="0" fontId="60" fillId="32" borderId="0" applyNumberFormat="0" applyBorder="0" applyAlignment="0" applyProtection="0"/>
    <xf numFmtId="0" fontId="51" fillId="16" borderId="0"/>
    <xf numFmtId="0" fontId="60" fillId="24"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1" fillId="0" borderId="0"/>
    <xf numFmtId="0" fontId="60" fillId="28" borderId="0" applyNumberFormat="0" applyBorder="0" applyAlignment="0" applyProtection="0"/>
    <xf numFmtId="0" fontId="60" fillId="40" borderId="0" applyNumberFormat="0" applyBorder="0" applyAlignment="0" applyProtection="0"/>
    <xf numFmtId="0" fontId="51" fillId="16" borderId="0"/>
    <xf numFmtId="0" fontId="60" fillId="40" borderId="0" applyNumberFormat="0" applyBorder="0" applyAlignment="0" applyProtection="0"/>
    <xf numFmtId="0" fontId="69" fillId="42" borderId="54" applyNumberFormat="0" applyAlignment="0" applyProtection="0"/>
    <xf numFmtId="0" fontId="1" fillId="0" borderId="0"/>
    <xf numFmtId="4" fontId="87" fillId="48" borderId="61" applyNumberFormat="0" applyProtection="0">
      <alignment horizontal="left" vertical="center" indent="1"/>
    </xf>
    <xf numFmtId="0" fontId="60" fillId="27"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4" fontId="89" fillId="19" borderId="61" applyNumberFormat="0" applyProtection="0">
      <alignment horizontal="right" vertical="center"/>
    </xf>
    <xf numFmtId="9" fontId="5" fillId="0" borderId="0" applyFont="0" applyFill="0" applyBorder="0" applyAlignment="0" applyProtection="0"/>
    <xf numFmtId="0" fontId="1" fillId="0" borderId="0"/>
    <xf numFmtId="0" fontId="1" fillId="0" borderId="0"/>
    <xf numFmtId="0" fontId="1" fillId="0" borderId="0"/>
    <xf numFmtId="0" fontId="4" fillId="22" borderId="61" applyNumberFormat="0" applyProtection="0">
      <alignment horizontal="left" vertical="center" indent="1"/>
    </xf>
    <xf numFmtId="0" fontId="1" fillId="0" borderId="0"/>
    <xf numFmtId="0" fontId="60" fillId="32" borderId="0" applyNumberFormat="0" applyBorder="0" applyAlignment="0" applyProtection="0"/>
    <xf numFmtId="0" fontId="60" fillId="24" borderId="0" applyNumberFormat="0" applyBorder="0" applyAlignment="0" applyProtection="0"/>
    <xf numFmtId="9" fontId="5" fillId="0" borderId="0" applyFont="0" applyFill="0" applyBorder="0" applyAlignment="0" applyProtection="0"/>
    <xf numFmtId="0" fontId="1" fillId="0" borderId="0"/>
    <xf numFmtId="0" fontId="60" fillId="28" borderId="0" applyNumberFormat="0" applyBorder="0" applyAlignment="0" applyProtection="0"/>
    <xf numFmtId="0" fontId="1" fillId="0" borderId="0"/>
    <xf numFmtId="0" fontId="60" fillId="24" borderId="0" applyNumberFormat="0" applyBorder="0" applyAlignment="0" applyProtection="0"/>
    <xf numFmtId="4" fontId="89" fillId="56" borderId="61" applyNumberFormat="0" applyProtection="0">
      <alignment horizontal="right" vertical="center"/>
    </xf>
    <xf numFmtId="0" fontId="52" fillId="16" borderId="0"/>
    <xf numFmtId="4" fontId="52" fillId="0" borderId="54" applyNumberFormat="0" applyProtection="0">
      <alignment horizontal="right" vertical="center"/>
    </xf>
    <xf numFmtId="0" fontId="52" fillId="16" borderId="0"/>
    <xf numFmtId="0" fontId="1" fillId="0" borderId="0"/>
    <xf numFmtId="0" fontId="69" fillId="42" borderId="54" applyNumberFormat="0" applyAlignment="0" applyProtection="0"/>
    <xf numFmtId="0" fontId="1" fillId="0" borderId="0"/>
    <xf numFmtId="0" fontId="60" fillId="27" borderId="0" applyNumberFormat="0" applyBorder="0" applyAlignment="0" applyProtection="0"/>
    <xf numFmtId="0" fontId="4" fillId="17" borderId="61" applyNumberFormat="0" applyProtection="0">
      <alignment horizontal="left" vertical="center" indent="1"/>
    </xf>
    <xf numFmtId="0" fontId="69" fillId="42" borderId="54" applyNumberFormat="0" applyAlignment="0" applyProtection="0"/>
    <xf numFmtId="0" fontId="1" fillId="0" borderId="0"/>
    <xf numFmtId="4" fontId="89" fillId="21" borderId="61" applyNumberFormat="0" applyProtection="0">
      <alignment horizontal="right" vertical="center"/>
    </xf>
    <xf numFmtId="0" fontId="1" fillId="0" borderId="0"/>
    <xf numFmtId="0" fontId="69" fillId="42" borderId="54" applyNumberFormat="0" applyAlignment="0" applyProtection="0"/>
    <xf numFmtId="0" fontId="60" fillId="40" borderId="0" applyNumberFormat="0" applyBorder="0" applyAlignment="0" applyProtection="0"/>
    <xf numFmtId="169" fontId="75" fillId="0" borderId="0" applyFont="0" applyFill="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1" fillId="0" borderId="0"/>
    <xf numFmtId="0" fontId="60" fillId="36" borderId="0" applyNumberFormat="0" applyBorder="0" applyAlignment="0" applyProtection="0"/>
    <xf numFmtId="0" fontId="52" fillId="16" borderId="0"/>
    <xf numFmtId="0" fontId="1" fillId="0" borderId="0"/>
    <xf numFmtId="0" fontId="1" fillId="0" borderId="0"/>
    <xf numFmtId="0" fontId="60" fillId="36" borderId="0" applyNumberFormat="0" applyBorder="0" applyAlignment="0" applyProtection="0"/>
    <xf numFmtId="0" fontId="1" fillId="0" borderId="0"/>
    <xf numFmtId="9" fontId="5" fillId="0" borderId="0" applyFont="0" applyFill="0" applyBorder="0" applyAlignment="0" applyProtection="0"/>
    <xf numFmtId="0" fontId="60" fillId="28" borderId="0" applyNumberFormat="0" applyBorder="0" applyAlignment="0" applyProtection="0"/>
    <xf numFmtId="0" fontId="75" fillId="0" borderId="0"/>
    <xf numFmtId="0" fontId="60" fillId="32" borderId="0" applyNumberFormat="0" applyBorder="0" applyAlignment="0" applyProtection="0"/>
    <xf numFmtId="0" fontId="1" fillId="0" borderId="0"/>
    <xf numFmtId="0" fontId="60" fillId="27" borderId="0" applyNumberFormat="0" applyBorder="0" applyAlignment="0" applyProtection="0"/>
    <xf numFmtId="4" fontId="87" fillId="48" borderId="61" applyNumberFormat="0" applyProtection="0">
      <alignment vertical="center"/>
    </xf>
    <xf numFmtId="0" fontId="69" fillId="42" borderId="54" applyNumberFormat="0" applyAlignment="0" applyProtection="0"/>
    <xf numFmtId="0" fontId="69" fillId="42" borderId="54" applyNumberFormat="0" applyAlignment="0" applyProtection="0"/>
    <xf numFmtId="0" fontId="4" fillId="19" borderId="61" applyNumberFormat="0" applyProtection="0">
      <alignment horizontal="left" vertical="center" indent="1"/>
    </xf>
    <xf numFmtId="0" fontId="1" fillId="0" borderId="0"/>
    <xf numFmtId="0" fontId="60" fillId="36" borderId="0" applyNumberFormat="0" applyBorder="0" applyAlignment="0" applyProtection="0"/>
    <xf numFmtId="4" fontId="87" fillId="57" borderId="73" applyNumberFormat="0" applyProtection="0">
      <alignment horizontal="left" vertical="center" indent="1"/>
    </xf>
    <xf numFmtId="0" fontId="1" fillId="0" borderId="0"/>
    <xf numFmtId="0" fontId="60" fillId="28" borderId="0" applyNumberFormat="0" applyBorder="0" applyAlignment="0" applyProtection="0"/>
    <xf numFmtId="0" fontId="51" fillId="16" borderId="0"/>
    <xf numFmtId="0" fontId="1" fillId="0" borderId="0"/>
    <xf numFmtId="0" fontId="60" fillId="32" borderId="0" applyNumberFormat="0" applyBorder="0" applyAlignment="0" applyProtection="0"/>
    <xf numFmtId="4" fontId="89" fillId="55" borderId="61" applyNumberFormat="0" applyProtection="0">
      <alignment horizontal="right" vertical="center"/>
    </xf>
    <xf numFmtId="0" fontId="52" fillId="16" borderId="0"/>
    <xf numFmtId="0" fontId="4" fillId="59" borderId="61" applyNumberFormat="0" applyProtection="0">
      <alignment horizontal="left" vertical="center" indent="1"/>
    </xf>
    <xf numFmtId="0" fontId="51" fillId="16" borderId="0"/>
    <xf numFmtId="0" fontId="51" fillId="16" borderId="0"/>
    <xf numFmtId="0" fontId="60" fillId="32" borderId="0" applyNumberFormat="0" applyBorder="0" applyAlignment="0" applyProtection="0"/>
    <xf numFmtId="0" fontId="1" fillId="0" borderId="0"/>
    <xf numFmtId="0" fontId="69" fillId="42" borderId="54" applyNumberFormat="0" applyAlignment="0" applyProtection="0"/>
    <xf numFmtId="0" fontId="60" fillId="28" borderId="0" applyNumberFormat="0" applyBorder="0" applyAlignment="0" applyProtection="0"/>
    <xf numFmtId="0" fontId="1" fillId="0" borderId="0"/>
    <xf numFmtId="0" fontId="4" fillId="0" borderId="0"/>
    <xf numFmtId="0" fontId="60" fillId="40" borderId="0" applyNumberFormat="0" applyBorder="0" applyAlignment="0" applyProtection="0"/>
    <xf numFmtId="0" fontId="1" fillId="0" borderId="0"/>
    <xf numFmtId="0" fontId="69" fillId="42" borderId="54" applyNumberFormat="0" applyAlignment="0" applyProtection="0"/>
    <xf numFmtId="4" fontId="89" fillId="17" borderId="61" applyNumberFormat="0" applyProtection="0">
      <alignment horizontal="left" vertical="center" indent="1"/>
    </xf>
    <xf numFmtId="0" fontId="4" fillId="0" borderId="0"/>
    <xf numFmtId="4" fontId="9" fillId="19" borderId="0" applyNumberFormat="0" applyProtection="0">
      <alignment horizontal="left" vertical="center" indent="1"/>
    </xf>
    <xf numFmtId="0" fontId="60" fillId="32" borderId="0" applyNumberFormat="0" applyBorder="0" applyAlignment="0" applyProtection="0"/>
    <xf numFmtId="0" fontId="60" fillId="32" borderId="0" applyNumberFormat="0" applyBorder="0" applyAlignment="0" applyProtection="0"/>
    <xf numFmtId="0" fontId="1" fillId="0" borderId="0"/>
    <xf numFmtId="0" fontId="60" fillId="27" borderId="0" applyNumberFormat="0" applyBorder="0" applyAlignment="0" applyProtection="0"/>
    <xf numFmtId="4" fontId="89" fillId="18" borderId="61" applyNumberFormat="0" applyProtection="0">
      <alignment horizontal="right" vertical="center"/>
    </xf>
    <xf numFmtId="0" fontId="60" fillId="32" borderId="0" applyNumberFormat="0" applyBorder="0" applyAlignment="0" applyProtection="0"/>
    <xf numFmtId="0" fontId="60" fillId="24" borderId="0" applyNumberFormat="0" applyBorder="0" applyAlignment="0" applyProtection="0"/>
    <xf numFmtId="0" fontId="1" fillId="0" borderId="0"/>
    <xf numFmtId="9" fontId="56" fillId="0" borderId="0" applyFont="0" applyFill="0" applyBorder="0" applyAlignment="0" applyProtection="0"/>
    <xf numFmtId="0" fontId="1" fillId="0" borderId="0"/>
    <xf numFmtId="0" fontId="1" fillId="0" borderId="0"/>
    <xf numFmtId="0" fontId="1" fillId="0" borderId="0"/>
    <xf numFmtId="4" fontId="89" fillId="61" borderId="61" applyNumberFormat="0" applyProtection="0">
      <alignment horizontal="left" vertical="center" indent="1"/>
    </xf>
    <xf numFmtId="4" fontId="91" fillId="19" borderId="61" applyNumberFormat="0" applyProtection="0">
      <alignment horizontal="right" vertical="center"/>
    </xf>
    <xf numFmtId="0" fontId="1" fillId="0" borderId="0"/>
    <xf numFmtId="0" fontId="60" fillId="24" borderId="0" applyNumberFormat="0" applyBorder="0" applyAlignment="0" applyProtection="0"/>
    <xf numFmtId="0" fontId="60" fillId="28" borderId="0" applyNumberFormat="0" applyBorder="0" applyAlignment="0" applyProtection="0"/>
    <xf numFmtId="4" fontId="89" fillId="53" borderId="61" applyNumberFormat="0" applyProtection="0">
      <alignment horizontal="right" vertical="center"/>
    </xf>
    <xf numFmtId="0" fontId="60" fillId="36" borderId="0" applyNumberFormat="0" applyBorder="0" applyAlignment="0" applyProtection="0"/>
    <xf numFmtId="0" fontId="1" fillId="0" borderId="0"/>
    <xf numFmtId="0" fontId="60" fillId="28" borderId="0" applyNumberFormat="0" applyBorder="0" applyAlignment="0" applyProtection="0"/>
    <xf numFmtId="4" fontId="89" fillId="19" borderId="0" applyNumberFormat="0" applyProtection="0">
      <alignment horizontal="left" vertical="center" indent="1"/>
    </xf>
    <xf numFmtId="0" fontId="60" fillId="32" borderId="0" applyNumberFormat="0" applyBorder="0" applyAlignment="0" applyProtection="0"/>
    <xf numFmtId="4" fontId="89" fillId="51" borderId="61" applyNumberFormat="0" applyProtection="0">
      <alignment horizontal="right" vertical="center"/>
    </xf>
    <xf numFmtId="0" fontId="1" fillId="0" borderId="0"/>
    <xf numFmtId="0" fontId="60" fillId="40" borderId="0" applyNumberFormat="0" applyBorder="0" applyAlignment="0" applyProtection="0"/>
    <xf numFmtId="0" fontId="60" fillId="40" borderId="0" applyNumberFormat="0" applyBorder="0" applyAlignment="0" applyProtection="0"/>
    <xf numFmtId="0" fontId="60" fillId="28" borderId="0" applyNumberFormat="0" applyBorder="0" applyAlignment="0" applyProtection="0"/>
    <xf numFmtId="4" fontId="89" fillId="23" borderId="61" applyNumberFormat="0" applyProtection="0">
      <alignment horizontal="right" vertical="center"/>
    </xf>
    <xf numFmtId="0" fontId="1" fillId="0" borderId="0"/>
    <xf numFmtId="0" fontId="60" fillId="32" borderId="0" applyNumberFormat="0" applyBorder="0" applyAlignment="0" applyProtection="0"/>
    <xf numFmtId="0" fontId="60" fillId="32" borderId="0" applyNumberFormat="0" applyBorder="0" applyAlignment="0" applyProtection="0"/>
    <xf numFmtId="0" fontId="52" fillId="16" borderId="0"/>
    <xf numFmtId="0" fontId="1" fillId="0" borderId="0"/>
    <xf numFmtId="0" fontId="60" fillId="40" borderId="0" applyNumberFormat="0" applyBorder="0" applyAlignment="0" applyProtection="0"/>
    <xf numFmtId="0" fontId="69" fillId="42" borderId="54" applyNumberFormat="0" applyAlignment="0" applyProtection="0"/>
    <xf numFmtId="0" fontId="9" fillId="0" borderId="0">
      <alignment vertical="top"/>
    </xf>
    <xf numFmtId="0" fontId="60" fillId="36" borderId="0" applyNumberFormat="0" applyBorder="0" applyAlignment="0" applyProtection="0"/>
    <xf numFmtId="0" fontId="51" fillId="16" borderId="0"/>
    <xf numFmtId="0" fontId="60" fillId="24" borderId="0" applyNumberFormat="0" applyBorder="0" applyAlignment="0" applyProtection="0"/>
    <xf numFmtId="0" fontId="1" fillId="0" borderId="0"/>
    <xf numFmtId="0" fontId="1" fillId="0" borderId="0"/>
    <xf numFmtId="0" fontId="60" fillId="27" borderId="0" applyNumberFormat="0" applyBorder="0" applyAlignment="0" applyProtection="0"/>
    <xf numFmtId="4" fontId="88" fillId="48" borderId="61" applyNumberFormat="0" applyProtection="0">
      <alignment vertical="center"/>
    </xf>
    <xf numFmtId="0" fontId="1" fillId="0" borderId="0"/>
    <xf numFmtId="0" fontId="1" fillId="0" borderId="0"/>
    <xf numFmtId="0" fontId="52" fillId="16" borderId="0"/>
    <xf numFmtId="0" fontId="79" fillId="0" borderId="0"/>
    <xf numFmtId="4" fontId="87" fillId="17" borderId="0" applyNumberFormat="0" applyProtection="0">
      <alignment horizontal="left" vertical="center" indent="1"/>
    </xf>
    <xf numFmtId="0" fontId="1" fillId="0" borderId="0"/>
    <xf numFmtId="0" fontId="60" fillId="24" borderId="0" applyNumberFormat="0" applyBorder="0" applyAlignment="0" applyProtection="0"/>
    <xf numFmtId="0" fontId="60" fillId="24" borderId="0" applyNumberFormat="0" applyBorder="0" applyAlignment="0" applyProtection="0"/>
    <xf numFmtId="0" fontId="1" fillId="0" borderId="0"/>
    <xf numFmtId="0" fontId="60" fillId="24" borderId="0" applyNumberFormat="0" applyBorder="0" applyAlignment="0" applyProtection="0"/>
    <xf numFmtId="4" fontId="89" fillId="54" borderId="61" applyNumberFormat="0" applyProtection="0">
      <alignment horizontal="right" vertical="center"/>
    </xf>
    <xf numFmtId="0" fontId="60" fillId="36"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4" borderId="0" applyNumberFormat="0" applyBorder="0" applyAlignment="0" applyProtection="0"/>
    <xf numFmtId="0" fontId="51" fillId="16" borderId="0"/>
    <xf numFmtId="0" fontId="69" fillId="42" borderId="54" applyNumberFormat="0" applyAlignment="0" applyProtection="0"/>
    <xf numFmtId="0" fontId="52" fillId="16" borderId="0"/>
    <xf numFmtId="9" fontId="5" fillId="0" borderId="0" applyFont="0" applyFill="0" applyBorder="0" applyAlignment="0" applyProtection="0"/>
    <xf numFmtId="0" fontId="60" fillId="28"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1" fillId="0" borderId="0"/>
    <xf numFmtId="0" fontId="60" fillId="32" borderId="0" applyNumberFormat="0" applyBorder="0" applyAlignment="0" applyProtection="0"/>
    <xf numFmtId="0" fontId="52" fillId="16" borderId="0"/>
    <xf numFmtId="0" fontId="1" fillId="0" borderId="0"/>
    <xf numFmtId="4" fontId="89" fillId="17" borderId="61" applyNumberFormat="0" applyProtection="0">
      <alignment horizontal="right" vertical="center"/>
    </xf>
    <xf numFmtId="0" fontId="1" fillId="0" borderId="0"/>
    <xf numFmtId="0" fontId="1" fillId="0" borderId="0"/>
    <xf numFmtId="0" fontId="1" fillId="0" borderId="0"/>
    <xf numFmtId="4" fontId="9" fillId="17" borderId="0" applyNumberFormat="0" applyProtection="0">
      <alignment horizontal="left" vertical="center" indent="1"/>
    </xf>
    <xf numFmtId="170" fontId="5" fillId="0" borderId="0" applyFont="0" applyFill="0" applyBorder="0" applyAlignment="0" applyProtection="0"/>
    <xf numFmtId="0" fontId="4" fillId="0" borderId="0"/>
    <xf numFmtId="0" fontId="60" fillId="24" borderId="0" applyNumberFormat="0" applyBorder="0" applyAlignment="0" applyProtection="0"/>
    <xf numFmtId="0" fontId="1" fillId="0" borderId="0"/>
    <xf numFmtId="0" fontId="69" fillId="42" borderId="54" applyNumberFormat="0" applyAlignment="0" applyProtection="0"/>
    <xf numFmtId="0" fontId="1" fillId="0" borderId="0"/>
    <xf numFmtId="0" fontId="1" fillId="0" borderId="0"/>
    <xf numFmtId="0" fontId="60" fillId="36" borderId="0" applyNumberFormat="0" applyBorder="0" applyAlignment="0" applyProtection="0"/>
    <xf numFmtId="0" fontId="51" fillId="16" borderId="0"/>
    <xf numFmtId="0" fontId="1" fillId="0" borderId="0"/>
    <xf numFmtId="0" fontId="60" fillId="28" borderId="0" applyNumberFormat="0" applyBorder="0" applyAlignment="0" applyProtection="0"/>
    <xf numFmtId="0" fontId="1" fillId="0" borderId="0"/>
    <xf numFmtId="0" fontId="1" fillId="0" borderId="0"/>
    <xf numFmtId="0" fontId="60" fillId="27" borderId="0" applyNumberFormat="0" applyBorder="0" applyAlignment="0" applyProtection="0"/>
    <xf numFmtId="0" fontId="1" fillId="0" borderId="0"/>
    <xf numFmtId="0" fontId="1" fillId="0" borderId="0"/>
  </cellStyleXfs>
  <cellXfs count="38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18" fillId="0" borderId="38" xfId="0" applyNumberFormat="1" applyFont="1" applyBorder="1" applyAlignment="1">
      <alignment horizontal="center" vertical="center"/>
    </xf>
    <xf numFmtId="166" fontId="18" fillId="9" borderId="38" xfId="0" applyNumberFormat="1" applyFont="1" applyFill="1" applyBorder="1" applyAlignment="1">
      <alignment horizontal="center" vertical="center"/>
    </xf>
    <xf numFmtId="166" fontId="18" fillId="9" borderId="39" xfId="0" applyNumberFormat="1" applyFont="1" applyFill="1" applyBorder="1" applyAlignment="1">
      <alignment horizontal="center" vertical="center"/>
    </xf>
    <xf numFmtId="0" fontId="6" fillId="3" borderId="41" xfId="0" applyFont="1" applyFill="1" applyBorder="1" applyAlignment="1">
      <alignment horizontal="center" vertical="center" wrapText="1"/>
    </xf>
    <xf numFmtId="0" fontId="18" fillId="3" borderId="41" xfId="0" applyFont="1" applyFill="1" applyBorder="1" applyAlignment="1">
      <alignment horizontal="center" vertical="center"/>
    </xf>
    <xf numFmtId="3" fontId="18" fillId="3" borderId="41" xfId="0" applyNumberFormat="1" applyFont="1" applyFill="1" applyBorder="1" applyAlignment="1">
      <alignment horizontal="center" vertical="center" wrapText="1"/>
    </xf>
    <xf numFmtId="165" fontId="6" fillId="0" borderId="41" xfId="0" applyNumberFormat="1" applyFont="1" applyBorder="1" applyAlignment="1">
      <alignment horizontal="center" vertical="center"/>
    </xf>
    <xf numFmtId="165" fontId="6" fillId="9" borderId="41" xfId="0" applyNumberFormat="1" applyFont="1" applyFill="1" applyBorder="1" applyAlignment="1">
      <alignment horizontal="center" vertical="center"/>
    </xf>
    <xf numFmtId="0" fontId="18" fillId="3" borderId="41" xfId="3" applyFont="1" applyFill="1" applyBorder="1" applyAlignment="1">
      <alignment horizontal="center" vertical="center"/>
    </xf>
    <xf numFmtId="3" fontId="18" fillId="3" borderId="41" xfId="3" applyNumberFormat="1" applyFont="1" applyFill="1" applyBorder="1" applyAlignment="1">
      <alignment horizontal="center" vertical="center" wrapText="1"/>
    </xf>
    <xf numFmtId="0" fontId="13" fillId="0" borderId="0" xfId="3" applyAlignment="1">
      <alignment wrapText="1"/>
    </xf>
    <xf numFmtId="0" fontId="6" fillId="3" borderId="15" xfId="3" applyFont="1" applyFill="1" applyBorder="1" applyAlignment="1">
      <alignment horizontal="center" vertical="center" wrapText="1"/>
    </xf>
    <xf numFmtId="0" fontId="18" fillId="3" borderId="14" xfId="3" applyFont="1" applyFill="1" applyBorder="1" applyAlignment="1">
      <alignment horizontal="center" vertical="center" wrapText="1"/>
    </xf>
    <xf numFmtId="165" fontId="6" fillId="0" borderId="27" xfId="0" applyNumberFormat="1" applyFont="1" applyBorder="1" applyAlignment="1">
      <alignment horizontal="center" vertical="center" wrapText="1"/>
    </xf>
    <xf numFmtId="165" fontId="6" fillId="10" borderId="12" xfId="0" applyNumberFormat="1"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165" fontId="6" fillId="10" borderId="13" xfId="0"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5" fontId="6" fillId="0" borderId="27" xfId="0" applyNumberFormat="1" applyFont="1" applyBorder="1" applyAlignment="1">
      <alignment horizontal="center" vertical="center"/>
    </xf>
    <xf numFmtId="165" fontId="6" fillId="0" borderId="12" xfId="0" applyNumberFormat="1" applyFont="1" applyBorder="1" applyAlignment="1">
      <alignment horizontal="center" vertical="center"/>
    </xf>
    <xf numFmtId="165" fontId="6" fillId="10" borderId="12" xfId="0" applyNumberFormat="1" applyFont="1" applyFill="1" applyBorder="1" applyAlignment="1">
      <alignment horizontal="center" vertical="center"/>
    </xf>
    <xf numFmtId="165" fontId="6" fillId="10" borderId="13" xfId="0" applyNumberFormat="1" applyFont="1" applyFill="1" applyBorder="1" applyAlignment="1">
      <alignment horizontal="center" vertical="center"/>
    </xf>
    <xf numFmtId="3" fontId="7" fillId="0" borderId="41" xfId="0" applyNumberFormat="1" applyFont="1" applyBorder="1" applyAlignment="1" applyProtection="1">
      <alignment horizontal="right" vertical="center" shrinkToFit="1"/>
      <protection locked="0"/>
    </xf>
    <xf numFmtId="3" fontId="23" fillId="9" borderId="41"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17" fillId="0" borderId="41" xfId="0" applyNumberFormat="1" applyFont="1" applyBorder="1" applyAlignment="1" applyProtection="1">
      <alignment horizontal="right" vertical="center" shrinkToFit="1"/>
      <protection locked="0"/>
    </xf>
    <xf numFmtId="3" fontId="7" fillId="0" borderId="41" xfId="0" applyNumberFormat="1" applyFont="1" applyBorder="1" applyAlignment="1" applyProtection="1">
      <alignment vertical="center"/>
      <protection locked="0"/>
    </xf>
    <xf numFmtId="3" fontId="18" fillId="3" borderId="15" xfId="3" applyNumberFormat="1"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3" fontId="7" fillId="0" borderId="27" xfId="0" applyNumberFormat="1" applyFont="1" applyBorder="1" applyAlignment="1" applyProtection="1">
      <alignment horizontal="right" vertical="center" wrapText="1"/>
      <protection locked="0"/>
    </xf>
    <xf numFmtId="3" fontId="17" fillId="10" borderId="12" xfId="0" applyNumberFormat="1" applyFont="1" applyFill="1" applyBorder="1" applyAlignment="1">
      <alignment horizontal="right" vertical="center" wrapText="1"/>
    </xf>
    <xf numFmtId="3" fontId="7" fillId="0" borderId="12" xfId="0" applyNumberFormat="1" applyFont="1" applyBorder="1" applyAlignment="1" applyProtection="1">
      <alignment horizontal="right" vertical="center" wrapText="1"/>
      <protection locked="0"/>
    </xf>
    <xf numFmtId="3" fontId="17" fillId="10" borderId="13" xfId="0" applyNumberFormat="1" applyFont="1" applyFill="1" applyBorder="1" applyAlignment="1">
      <alignment horizontal="right" vertical="center" wrapText="1"/>
    </xf>
    <xf numFmtId="3" fontId="7" fillId="0" borderId="27" xfId="0" applyNumberFormat="1" applyFont="1" applyBorder="1" applyAlignment="1" applyProtection="1">
      <alignment vertical="center" wrapText="1"/>
      <protection locked="0"/>
    </xf>
    <xf numFmtId="3" fontId="7" fillId="0" borderId="12" xfId="0" applyNumberFormat="1" applyFont="1" applyBorder="1" applyAlignment="1" applyProtection="1">
      <alignment vertical="center" wrapText="1"/>
      <protection locked="0"/>
    </xf>
    <xf numFmtId="3" fontId="17" fillId="10" borderId="12" xfId="0" applyNumberFormat="1" applyFont="1" applyFill="1" applyBorder="1" applyAlignment="1">
      <alignment vertical="center" wrapText="1"/>
    </xf>
    <xf numFmtId="3" fontId="17" fillId="10" borderId="13" xfId="0" applyNumberFormat="1" applyFont="1" applyFill="1" applyBorder="1" applyAlignment="1">
      <alignment vertical="center" wrapText="1"/>
    </xf>
    <xf numFmtId="3" fontId="13" fillId="0" borderId="0" xfId="3" applyNumberFormat="1" applyAlignment="1">
      <alignment wrapText="1"/>
    </xf>
    <xf numFmtId="3" fontId="7" fillId="0" borderId="27" xfId="0" applyNumberFormat="1" applyFont="1" applyBorder="1" applyAlignment="1" applyProtection="1">
      <alignment vertical="center"/>
      <protection locked="0"/>
    </xf>
    <xf numFmtId="3" fontId="17" fillId="10" borderId="12" xfId="0" applyNumberFormat="1" applyFont="1" applyFill="1" applyBorder="1" applyAlignment="1">
      <alignment vertical="center"/>
    </xf>
    <xf numFmtId="3" fontId="17" fillId="10" borderId="13"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35"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5" fillId="0" borderId="38" xfId="0" applyNumberFormat="1" applyFont="1" applyBorder="1" applyAlignment="1" applyProtection="1">
      <alignment vertical="center" shrinkToFit="1"/>
      <protection locked="0"/>
    </xf>
    <xf numFmtId="3" fontId="22" fillId="9" borderId="38" xfId="0" applyNumberFormat="1" applyFont="1" applyFill="1" applyBorder="1" applyAlignment="1">
      <alignment vertical="center" shrinkToFit="1"/>
    </xf>
    <xf numFmtId="3" fontId="5" fillId="8" borderId="38" xfId="0" applyNumberFormat="1" applyFont="1" applyFill="1" applyBorder="1" applyAlignment="1">
      <alignment vertical="center" shrinkToFit="1"/>
    </xf>
    <xf numFmtId="3" fontId="22" fillId="9" borderId="39" xfId="0" applyNumberFormat="1" applyFont="1" applyFill="1" applyBorder="1" applyAlignment="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Alignment="1">
      <alignment horizontal="center" vertical="center"/>
    </xf>
    <xf numFmtId="0" fontId="7" fillId="11" borderId="45" xfId="4" applyFont="1" applyFill="1" applyBorder="1" applyAlignment="1">
      <alignment vertical="center"/>
    </xf>
    <xf numFmtId="0" fontId="30" fillId="0" borderId="0" xfId="4" applyFont="1"/>
    <xf numFmtId="0" fontId="6" fillId="11" borderId="42"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xf numFmtId="0" fontId="28" fillId="11" borderId="0" xfId="4" applyFont="1" applyFill="1" applyAlignment="1">
      <alignment wrapText="1"/>
    </xf>
    <xf numFmtId="0" fontId="28" fillId="11" borderId="43" xfId="4" applyFont="1" applyFill="1" applyBorder="1"/>
    <xf numFmtId="0" fontId="7" fillId="11" borderId="0" xfId="4" applyFont="1" applyFill="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6" fillId="12" borderId="46" xfId="4" applyFont="1" applyFill="1" applyBorder="1" applyAlignment="1" applyProtection="1">
      <alignment horizontal="center" vertical="center"/>
      <protection locked="0"/>
    </xf>
    <xf numFmtId="0" fontId="6" fillId="11" borderId="0" xfId="4" applyFont="1" applyFill="1" applyAlignment="1">
      <alignment vertical="center"/>
    </xf>
    <xf numFmtId="0" fontId="28" fillId="11" borderId="0" xfId="4" applyFont="1" applyFill="1" applyAlignment="1">
      <alignment vertical="center"/>
    </xf>
    <xf numFmtId="0" fontId="28" fillId="11" borderId="43" xfId="4" applyFont="1" applyFill="1" applyBorder="1" applyAlignment="1">
      <alignment vertical="center"/>
    </xf>
    <xf numFmtId="0" fontId="31" fillId="11" borderId="0" xfId="4" applyFont="1" applyFill="1" applyAlignment="1">
      <alignment vertical="center"/>
    </xf>
    <xf numFmtId="0" fontId="31" fillId="11" borderId="43" xfId="4" applyFont="1" applyFill="1" applyBorder="1" applyAlignment="1">
      <alignment vertical="center"/>
    </xf>
    <xf numFmtId="0" fontId="6" fillId="11" borderId="0" xfId="4" applyFont="1" applyFill="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5" fontId="6" fillId="11" borderId="41" xfId="0" applyNumberFormat="1" applyFont="1" applyFill="1" applyBorder="1" applyAlignment="1">
      <alignment horizontal="center" vertical="center"/>
    </xf>
    <xf numFmtId="3" fontId="7" fillId="11" borderId="41" xfId="0" applyNumberFormat="1" applyFont="1" applyFill="1" applyBorder="1" applyAlignment="1" applyProtection="1">
      <alignment horizontal="right" vertical="center" shrinkToFit="1"/>
      <protection locked="0"/>
    </xf>
    <xf numFmtId="0" fontId="41" fillId="0" borderId="0" xfId="4" applyFont="1"/>
    <xf numFmtId="3" fontId="13" fillId="0" borderId="0" xfId="3" applyNumberFormat="1" applyProtection="1">
      <protection locked="0"/>
    </xf>
    <xf numFmtId="3" fontId="17" fillId="9" borderId="41" xfId="0" applyNumberFormat="1" applyFont="1" applyFill="1" applyBorder="1" applyAlignment="1">
      <alignment horizontal="right" vertical="center" shrinkToFit="1"/>
    </xf>
    <xf numFmtId="3" fontId="17" fillId="9" borderId="41" xfId="0" applyNumberFormat="1" applyFont="1" applyFill="1" applyBorder="1" applyAlignment="1" applyProtection="1">
      <alignment horizontal="right" vertical="center" shrinkToFit="1"/>
      <protection locked="0"/>
    </xf>
    <xf numFmtId="3" fontId="17" fillId="9" borderId="41" xfId="0" applyNumberFormat="1" applyFont="1" applyFill="1" applyBorder="1" applyAlignment="1">
      <alignment vertical="center"/>
    </xf>
    <xf numFmtId="3" fontId="7" fillId="9" borderId="41" xfId="0" applyNumberFormat="1" applyFont="1" applyFill="1" applyBorder="1" applyAlignment="1" applyProtection="1">
      <alignment vertical="center"/>
      <protection locked="0"/>
    </xf>
    <xf numFmtId="165" fontId="6" fillId="9" borderId="12" xfId="0" applyNumberFormat="1" applyFont="1" applyFill="1" applyBorder="1" applyAlignment="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xf>
    <xf numFmtId="3" fontId="22" fillId="9" borderId="48" xfId="0" applyNumberFormat="1" applyFont="1" applyFill="1" applyBorder="1" applyAlignment="1">
      <alignment vertical="center" shrinkToFit="1"/>
    </xf>
    <xf numFmtId="0" fontId="2" fillId="0" borderId="0" xfId="4" applyFont="1"/>
    <xf numFmtId="0" fontId="6" fillId="12" borderId="50"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6" fillId="12" borderId="52" xfId="4" applyFont="1" applyFill="1" applyBorder="1" applyAlignment="1" applyProtection="1">
      <alignment horizontal="center" vertical="center"/>
      <protection locked="0"/>
    </xf>
    <xf numFmtId="0" fontId="28" fillId="11" borderId="0" xfId="4" applyFont="1" applyFill="1" applyAlignment="1">
      <alignment vertical="top" wrapText="1"/>
    </xf>
    <xf numFmtId="3" fontId="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0" fontId="28" fillId="0" borderId="0" xfId="0" applyFont="1"/>
    <xf numFmtId="0" fontId="28" fillId="0" borderId="0" xfId="0" applyFont="1" applyAlignment="1">
      <alignment horizontal="left" vertical="top" wrapText="1"/>
    </xf>
    <xf numFmtId="0" fontId="43" fillId="0" borderId="0" xfId="6" applyFont="1" applyAlignment="1">
      <alignment vertical="top"/>
    </xf>
    <xf numFmtId="0" fontId="28" fillId="0" borderId="0" xfId="0" applyFont="1" applyAlignment="1">
      <alignment horizontal="left" vertical="top"/>
    </xf>
    <xf numFmtId="0" fontId="28" fillId="0" borderId="0" xfId="0" applyFont="1" applyAlignment="1">
      <alignment vertical="top" wrapText="1"/>
    </xf>
    <xf numFmtId="0" fontId="44"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4" fillId="0" borderId="41" xfId="1" applyFont="1" applyBorder="1" applyAlignment="1">
      <alignment horizontal="center"/>
    </xf>
    <xf numFmtId="0" fontId="44" fillId="0" borderId="41" xfId="1" applyFont="1" applyBorder="1" applyAlignment="1">
      <alignment horizontal="right" vertical="top"/>
    </xf>
    <xf numFmtId="14" fontId="44" fillId="0" borderId="41" xfId="7" quotePrefix="1" applyNumberFormat="1" applyFont="1" applyBorder="1" applyAlignment="1">
      <alignment horizontal="right"/>
    </xf>
    <xf numFmtId="0" fontId="44" fillId="0" borderId="41" xfId="1" applyFont="1" applyBorder="1" applyAlignment="1">
      <alignment horizontal="right"/>
    </xf>
    <xf numFmtId="0" fontId="44" fillId="0" borderId="41" xfId="1" applyFont="1" applyBorder="1" applyAlignment="1">
      <alignment horizontal="right" wrapText="1"/>
    </xf>
    <xf numFmtId="0" fontId="25" fillId="0" borderId="41" xfId="1" applyFont="1" applyBorder="1">
      <alignment vertical="top"/>
    </xf>
    <xf numFmtId="3" fontId="28" fillId="0" borderId="41" xfId="0" applyNumberFormat="1" applyFont="1" applyBorder="1" applyAlignment="1">
      <alignment horizontal="right" vertical="top"/>
    </xf>
    <xf numFmtId="3" fontId="44" fillId="0" borderId="41" xfId="0" applyNumberFormat="1" applyFont="1" applyBorder="1" applyAlignment="1">
      <alignment horizontal="right" vertical="top"/>
    </xf>
    <xf numFmtId="0" fontId="45" fillId="0" borderId="0" xfId="1" applyFont="1">
      <alignment vertical="top"/>
    </xf>
    <xf numFmtId="3" fontId="45" fillId="0" borderId="0" xfId="7" applyNumberFormat="1" applyFont="1" applyAlignment="1">
      <alignment horizontal="right"/>
    </xf>
    <xf numFmtId="3" fontId="45" fillId="0" borderId="0" xfId="7" applyNumberFormat="1" applyFont="1" applyAlignment="1">
      <alignment horizontal="right" wrapText="1"/>
    </xf>
    <xf numFmtId="3" fontId="46" fillId="0" borderId="0" xfId="0" applyNumberFormat="1" applyFont="1" applyAlignment="1">
      <alignment horizontal="right" vertical="top"/>
    </xf>
    <xf numFmtId="0" fontId="45" fillId="0" borderId="0" xfId="0" applyFont="1"/>
    <xf numFmtId="0" fontId="44" fillId="0" borderId="0" xfId="1" applyFont="1" applyAlignment="1">
      <alignment horizontal="left" vertical="top"/>
    </xf>
    <xf numFmtId="0" fontId="25" fillId="0" borderId="0" xfId="1" applyFont="1" applyAlignment="1">
      <alignment vertical="top" wrapText="1"/>
    </xf>
    <xf numFmtId="14" fontId="44" fillId="0" borderId="0" xfId="1" applyNumberFormat="1" applyFont="1" applyAlignment="1">
      <alignment horizontal="right" wrapText="1"/>
    </xf>
    <xf numFmtId="0" fontId="44" fillId="0" borderId="0" xfId="1" applyFont="1" applyAlignment="1">
      <alignment horizontal="right" wrapText="1"/>
    </xf>
    <xf numFmtId="0" fontId="25" fillId="0" borderId="0" xfId="1"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28" fillId="0" borderId="0" xfId="0" applyFont="1" applyAlignment="1">
      <alignment horizontal="left" wrapText="1"/>
    </xf>
    <xf numFmtId="0" fontId="43" fillId="0" borderId="0" xfId="6" applyFont="1" applyAlignment="1">
      <alignment horizontal="left" vertical="top"/>
    </xf>
    <xf numFmtId="0" fontId="27" fillId="0" borderId="0" xfId="0" applyFont="1"/>
    <xf numFmtId="3" fontId="25" fillId="0" borderId="0" xfId="0" applyNumberFormat="1" applyFont="1" applyAlignment="1">
      <alignment horizontal="right" vertical="top" wrapText="1"/>
    </xf>
    <xf numFmtId="3" fontId="25" fillId="0" borderId="53" xfId="7" applyNumberFormat="1" applyFont="1" applyBorder="1" applyAlignment="1">
      <alignment horizontal="right" vertical="top" wrapText="1"/>
    </xf>
    <xf numFmtId="3" fontId="28" fillId="0" borderId="53" xfId="7" applyNumberFormat="1" applyFont="1" applyBorder="1" applyAlignment="1">
      <alignment horizontal="right" vertical="top" wrapText="1"/>
    </xf>
    <xf numFmtId="0" fontId="47" fillId="0" borderId="0" xfId="1" applyFont="1" applyAlignment="1">
      <alignment horizontal="right" vertical="top" wrapText="1"/>
    </xf>
    <xf numFmtId="0" fontId="48" fillId="0" borderId="0" xfId="7" applyFont="1" applyAlignment="1">
      <alignment horizontal="right" vertical="top" wrapText="1"/>
    </xf>
    <xf numFmtId="14" fontId="44"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7" fillId="0" borderId="0" xfId="7" applyFont="1" applyAlignment="1">
      <alignment horizontal="right" vertical="top" wrapText="1"/>
    </xf>
    <xf numFmtId="0" fontId="49" fillId="0" borderId="0" xfId="0" applyFont="1"/>
    <xf numFmtId="0" fontId="5" fillId="0" borderId="0" xfId="0" applyFont="1" applyAlignment="1">
      <alignment horizontal="left" vertical="top" wrapText="1"/>
    </xf>
    <xf numFmtId="3" fontId="25" fillId="0" borderId="41" xfId="7" applyNumberFormat="1" applyFont="1" applyBorder="1" applyAlignment="1">
      <alignment horizontal="right"/>
    </xf>
    <xf numFmtId="3" fontId="25" fillId="0" borderId="41" xfId="7" applyNumberFormat="1" applyFont="1" applyBorder="1" applyAlignment="1">
      <alignment horizontal="right" wrapText="1"/>
    </xf>
    <xf numFmtId="0" fontId="41" fillId="0" borderId="0" xfId="4" applyFont="1" applyProtection="1">
      <protection locked="0"/>
    </xf>
    <xf numFmtId="0" fontId="25" fillId="0" borderId="0" xfId="1" applyFont="1">
      <alignment vertical="top"/>
    </xf>
    <xf numFmtId="3" fontId="28" fillId="0" borderId="0" xfId="0" applyNumberFormat="1" applyFont="1" applyAlignment="1">
      <alignment horizontal="right" vertical="top"/>
    </xf>
    <xf numFmtId="3" fontId="25" fillId="0" borderId="0" xfId="7" applyNumberFormat="1" applyFont="1" applyAlignment="1">
      <alignment horizontal="right" wrapText="1"/>
    </xf>
    <xf numFmtId="3" fontId="44" fillId="0" borderId="0" xfId="0" applyNumberFormat="1" applyFont="1" applyAlignment="1">
      <alignment horizontal="right" vertical="top"/>
    </xf>
    <xf numFmtId="3" fontId="98" fillId="0" borderId="41" xfId="1" applyNumberFormat="1" applyFont="1" applyBorder="1" applyAlignment="1">
      <alignment horizontal="right"/>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6" fillId="0" borderId="42" xfId="4" applyFont="1" applyBorder="1" applyAlignment="1">
      <alignment horizontal="center" vertical="center" wrapText="1"/>
    </xf>
    <xf numFmtId="0" fontId="6" fillId="0" borderId="0" xfId="4" applyFont="1" applyAlignment="1">
      <alignment horizontal="center" vertical="center" wrapText="1"/>
    </xf>
    <xf numFmtId="0" fontId="6" fillId="0" borderId="43" xfId="4" applyFont="1" applyBorder="1" applyAlignment="1">
      <alignment horizontal="center" vertical="center" wrapText="1"/>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49" fontId="6" fillId="12" borderId="49" xfId="4" applyNumberFormat="1" applyFont="1" applyFill="1" applyBorder="1" applyAlignment="1" applyProtection="1">
      <alignment horizontal="center" vertical="center"/>
      <protection locked="0"/>
    </xf>
    <xf numFmtId="49" fontId="6"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42" xfId="4" applyFont="1" applyFill="1" applyBorder="1" applyAlignment="1">
      <alignment horizontal="center" vertical="center" wrapText="1"/>
    </xf>
    <xf numFmtId="0" fontId="26" fillId="11" borderId="0" xfId="4" applyFont="1" applyFill="1" applyAlignment="1">
      <alignment horizontal="center" vertical="center" wrapText="1"/>
    </xf>
    <xf numFmtId="0" fontId="7" fillId="11" borderId="42" xfId="4" applyFont="1" applyFill="1" applyBorder="1" applyAlignment="1">
      <alignment horizontal="right" vertical="center"/>
    </xf>
    <xf numFmtId="0" fontId="7" fillId="11" borderId="43" xfId="4" applyFont="1" applyFill="1" applyBorder="1" applyAlignment="1">
      <alignment horizontal="right" vertical="center"/>
    </xf>
    <xf numFmtId="0" fontId="7" fillId="11" borderId="0" xfId="4" applyFont="1" applyFill="1" applyAlignment="1">
      <alignment horizontal="right" vertical="center" wrapText="1"/>
    </xf>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28" fillId="11" borderId="42" xfId="4" applyFont="1" applyFill="1" applyBorder="1" applyAlignment="1">
      <alignment vertical="center" wrapText="1"/>
    </xf>
    <xf numFmtId="0" fontId="28" fillId="11" borderId="0" xfId="4" applyFont="1" applyFill="1" applyAlignment="1">
      <alignment vertical="center" wrapText="1"/>
    </xf>
    <xf numFmtId="0" fontId="28" fillId="11" borderId="1" xfId="4" applyFont="1" applyFill="1" applyBorder="1"/>
    <xf numFmtId="0" fontId="7" fillId="11" borderId="0" xfId="4" applyFont="1" applyFill="1" applyAlignment="1">
      <alignment horizontal="right" vertical="center"/>
    </xf>
    <xf numFmtId="0" fontId="6" fillId="12" borderId="49" xfId="4" applyFont="1" applyFill="1" applyBorder="1" applyAlignment="1" applyProtection="1">
      <alignment vertical="center"/>
      <protection locked="0"/>
    </xf>
    <xf numFmtId="0" fontId="6" fillId="12" borderId="51" xfId="4" applyFont="1" applyFill="1" applyBorder="1" applyAlignment="1" applyProtection="1">
      <alignment vertical="center"/>
      <protection locked="0"/>
    </xf>
    <xf numFmtId="0" fontId="6" fillId="12" borderId="50" xfId="4" applyFont="1" applyFill="1" applyBorder="1" applyAlignment="1" applyProtection="1">
      <alignment vertical="center"/>
      <protection locked="0"/>
    </xf>
    <xf numFmtId="0" fontId="29" fillId="11" borderId="42" xfId="4" applyFont="1" applyFill="1" applyBorder="1" applyAlignment="1">
      <alignment vertical="center"/>
    </xf>
    <xf numFmtId="0" fontId="29" fillId="11" borderId="0" xfId="4" applyFont="1" applyFill="1" applyAlignment="1">
      <alignment vertical="center"/>
    </xf>
    <xf numFmtId="0" fontId="28" fillId="11" borderId="42" xfId="4" applyFont="1" applyFill="1" applyBorder="1"/>
    <xf numFmtId="0" fontId="28" fillId="11" borderId="43" xfId="4" applyFont="1" applyFill="1" applyBorder="1"/>
    <xf numFmtId="0" fontId="7" fillId="11" borderId="0" xfId="4" applyFont="1" applyFill="1" applyAlignment="1">
      <alignment vertical="center"/>
    </xf>
    <xf numFmtId="0" fontId="28" fillId="12" borderId="49" xfId="4" applyFont="1" applyFill="1" applyBorder="1" applyProtection="1">
      <protection locked="0"/>
    </xf>
    <xf numFmtId="0" fontId="28" fillId="12" borderId="51" xfId="4" applyFont="1" applyFill="1" applyBorder="1" applyProtection="1">
      <protection locked="0"/>
    </xf>
    <xf numFmtId="0" fontId="28" fillId="12" borderId="50" xfId="4" applyFont="1" applyFill="1" applyBorder="1" applyProtection="1">
      <protection locked="0"/>
    </xf>
    <xf numFmtId="0" fontId="7" fillId="11" borderId="42" xfId="4" applyFont="1" applyFill="1" applyBorder="1" applyAlignment="1">
      <alignment horizontal="center" vertical="center"/>
    </xf>
    <xf numFmtId="0" fontId="7" fillId="11" borderId="0" xfId="4" applyFont="1" applyFill="1" applyAlignment="1">
      <alignment horizontal="center" vertical="center"/>
    </xf>
    <xf numFmtId="0" fontId="6" fillId="12" borderId="49" xfId="4" applyFont="1" applyFill="1" applyBorder="1" applyAlignment="1" applyProtection="1">
      <alignment horizontal="right" vertical="center"/>
      <protection locked="0"/>
    </xf>
    <xf numFmtId="0" fontId="6" fillId="12" borderId="51" xfId="4" applyFont="1" applyFill="1" applyBorder="1" applyAlignment="1" applyProtection="1">
      <alignment horizontal="right" vertical="center"/>
      <protection locked="0"/>
    </xf>
    <xf numFmtId="0" fontId="6" fillId="12" borderId="50" xfId="4" applyFont="1" applyFill="1" applyBorder="1" applyAlignment="1" applyProtection="1">
      <alignment horizontal="right" vertical="center"/>
      <protection locked="0"/>
    </xf>
    <xf numFmtId="0" fontId="28" fillId="11" borderId="0" xfId="4" applyFont="1" applyFill="1" applyAlignment="1">
      <alignment vertical="top" wrapText="1"/>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4" xfId="4" applyFont="1" applyFill="1" applyBorder="1" applyAlignment="1" applyProtection="1">
      <alignment horizontal="right" vertical="center"/>
      <protection locked="0"/>
    </xf>
    <xf numFmtId="0" fontId="28" fillId="11" borderId="0" xfId="4" applyFont="1" applyFill="1" applyAlignment="1">
      <alignment vertical="top"/>
    </xf>
    <xf numFmtId="0" fontId="28" fillId="11" borderId="0" xfId="4" applyFont="1" applyFill="1" applyProtection="1">
      <protection locked="0"/>
    </xf>
    <xf numFmtId="49" fontId="6" fillId="12" borderId="49" xfId="4" applyNumberFormat="1" applyFont="1" applyFill="1" applyBorder="1" applyAlignment="1" applyProtection="1">
      <alignment vertical="center"/>
      <protection locked="0"/>
    </xf>
    <xf numFmtId="49" fontId="6" fillId="12" borderId="51" xfId="4" applyNumberFormat="1" applyFont="1" applyFill="1" applyBorder="1" applyAlignment="1" applyProtection="1">
      <alignment vertical="center"/>
      <protection locked="0"/>
    </xf>
    <xf numFmtId="49" fontId="6" fillId="12" borderId="50" xfId="4" applyNumberFormat="1" applyFont="1" applyFill="1" applyBorder="1" applyAlignment="1" applyProtection="1">
      <alignment vertical="center"/>
      <protection locked="0"/>
    </xf>
    <xf numFmtId="0" fontId="7" fillId="11" borderId="43"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4" xfId="4" applyFont="1" applyFill="1" applyBorder="1" applyAlignment="1" applyProtection="1">
      <alignment horizontal="center" vertical="center"/>
      <protection locked="0"/>
    </xf>
    <xf numFmtId="0" fontId="7" fillId="11" borderId="42"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7" fillId="11" borderId="0" xfId="4" applyFont="1" applyFill="1" applyAlignment="1">
      <alignment vertical="top"/>
    </xf>
    <xf numFmtId="0" fontId="28" fillId="12" borderId="49" xfId="4" applyFont="1" applyFill="1" applyBorder="1" applyAlignment="1" applyProtection="1">
      <alignment vertical="center"/>
      <protection locked="0"/>
    </xf>
    <xf numFmtId="0" fontId="28" fillId="12" borderId="51" xfId="4" applyFont="1" applyFill="1" applyBorder="1" applyAlignment="1" applyProtection="1">
      <alignment vertical="center"/>
      <protection locked="0"/>
    </xf>
    <xf numFmtId="0" fontId="28" fillId="12" borderId="50"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1" xfId="0" applyFont="1" applyBorder="1" applyAlignment="1">
      <alignment horizontal="left" vertical="center" wrapText="1"/>
    </xf>
    <xf numFmtId="0" fontId="7" fillId="9"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lignment horizontal="center" vertical="center"/>
    </xf>
    <xf numFmtId="0" fontId="0" fillId="0" borderId="41" xfId="0" applyBorder="1" applyAlignment="1">
      <alignment horizontal="center" vertical="center"/>
    </xf>
    <xf numFmtId="0" fontId="6"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3" fillId="4"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7" fillId="11"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15" fillId="4" borderId="41" xfId="0" applyFont="1" applyFill="1" applyBorder="1" applyAlignment="1">
      <alignment vertical="center"/>
    </xf>
    <xf numFmtId="0" fontId="33"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0" borderId="41" xfId="0" applyFont="1" applyBorder="1" applyAlignment="1">
      <alignment horizontal="left" vertical="center" wrapText="1" indent="1"/>
    </xf>
    <xf numFmtId="0" fontId="7" fillId="9" borderId="41" xfId="0" applyFont="1" applyFill="1" applyBorder="1" applyAlignment="1">
      <alignment horizontal="left" vertical="center" wrapText="1" indent="1"/>
    </xf>
    <xf numFmtId="0" fontId="6" fillId="3" borderId="41" xfId="3" applyFont="1" applyFill="1" applyBorder="1" applyAlignment="1">
      <alignment horizontal="center" vertical="center" wrapText="1"/>
    </xf>
    <xf numFmtId="3" fontId="18"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4"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8"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4" fillId="4" borderId="41" xfId="0" applyFont="1" applyFill="1" applyBorder="1" applyAlignment="1">
      <alignment vertical="center" wrapText="1"/>
    </xf>
    <xf numFmtId="0" fontId="0" fillId="0" borderId="41" xfId="0" applyBorder="1"/>
    <xf numFmtId="0" fontId="18" fillId="3" borderId="41" xfId="3" applyFont="1" applyFill="1" applyBorder="1" applyAlignment="1">
      <alignment horizontal="center" vertical="center"/>
    </xf>
    <xf numFmtId="0" fontId="34" fillId="9" borderId="41" xfId="0" applyFont="1" applyFill="1" applyBorder="1" applyAlignment="1">
      <alignment horizontal="left" vertical="center" wrapText="1"/>
    </xf>
    <xf numFmtId="0" fontId="16" fillId="9" borderId="41" xfId="0" applyFont="1" applyFill="1" applyBorder="1" applyAlignment="1">
      <alignment horizontal="left" vertical="center" wrapText="1"/>
    </xf>
    <xf numFmtId="0" fontId="7" fillId="0" borderId="41" xfId="0" applyFont="1" applyBorder="1" applyAlignment="1">
      <alignment horizontal="left" vertical="center" wrapText="1" indent="1"/>
    </xf>
    <xf numFmtId="0" fontId="16" fillId="0" borderId="41" xfId="0" applyFont="1" applyBorder="1" applyAlignment="1">
      <alignment horizontal="left" vertical="center" wrapText="1"/>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20" fillId="0" borderId="41" xfId="0" applyFont="1" applyBorder="1" applyAlignment="1">
      <alignment horizontal="left" vertical="center" wrapText="1"/>
    </xf>
    <xf numFmtId="0" fontId="6" fillId="4" borderId="41" xfId="0" applyFont="1" applyFill="1" applyBorder="1" applyAlignment="1">
      <alignment horizontal="left" vertical="center" wrapText="1"/>
    </xf>
    <xf numFmtId="0" fontId="6" fillId="4" borderId="41" xfId="0" applyFont="1" applyFill="1" applyBorder="1" applyAlignment="1">
      <alignment vertical="center" wrapTex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0" fillId="0" borderId="0" xfId="0" applyAlignment="1">
      <alignment horizont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8" fillId="2" borderId="4" xfId="3" applyFont="1" applyFill="1" applyBorder="1" applyAlignment="1" applyProtection="1">
      <alignment vertical="center" wrapText="1"/>
      <protection locked="0"/>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7" fillId="10" borderId="22"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6"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8"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4" fillId="7" borderId="25" xfId="0" applyFont="1" applyFill="1" applyBorder="1" applyAlignment="1">
      <alignment horizontal="left" vertical="center" wrapText="1" shrinkToFit="1"/>
    </xf>
    <xf numFmtId="0" fontId="14" fillId="7" borderId="1" xfId="0" applyFont="1" applyFill="1" applyBorder="1" applyAlignment="1">
      <alignment horizontal="left" vertical="center" wrapText="1" shrinkToFit="1"/>
    </xf>
    <xf numFmtId="0" fontId="14" fillId="7" borderId="26" xfId="0" applyFont="1" applyFill="1" applyBorder="1" applyAlignment="1">
      <alignment horizontal="left" vertical="center" wrapText="1"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14" fillId="10" borderId="19"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10" borderId="22" xfId="0" applyFont="1" applyFill="1" applyBorder="1" applyAlignment="1">
      <alignment horizontal="left" vertical="center" wrapText="1"/>
    </xf>
    <xf numFmtId="0" fontId="14" fillId="10" borderId="23"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wrapText="1" indent="1"/>
    </xf>
    <xf numFmtId="0" fontId="6" fillId="10" borderId="12" xfId="0" applyFont="1" applyFill="1" applyBorder="1" applyAlignment="1">
      <alignment horizontal="left" vertical="center" wrapText="1"/>
    </xf>
    <xf numFmtId="0" fontId="7" fillId="0" borderId="27" xfId="0" applyFont="1" applyBorder="1" applyAlignment="1">
      <alignment horizontal="left" vertical="center" wrapText="1"/>
    </xf>
    <xf numFmtId="0" fontId="14" fillId="7" borderId="25"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6" xfId="0" applyFont="1" applyFill="1" applyBorder="1" applyAlignment="1">
      <alignment horizontal="left" vertical="center" shrinkToFit="1"/>
    </xf>
    <xf numFmtId="0" fontId="33" fillId="10" borderId="1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7" fillId="0" borderId="27" xfId="0" applyFont="1" applyBorder="1" applyAlignment="1">
      <alignment horizontal="left" vertical="center" wrapText="1" indent="1"/>
    </xf>
    <xf numFmtId="0" fontId="7" fillId="9" borderId="22" xfId="0" applyFont="1" applyFill="1" applyBorder="1" applyAlignment="1">
      <alignment horizontal="left" vertical="center" wrapText="1" indent="1"/>
    </xf>
    <xf numFmtId="0" fontId="7" fillId="9" borderId="23" xfId="0" applyFont="1" applyFill="1" applyBorder="1" applyAlignment="1">
      <alignment horizontal="left" vertical="center" wrapText="1" indent="1"/>
    </xf>
    <xf numFmtId="0" fontId="7" fillId="9" borderId="24" xfId="0" applyFont="1" applyFill="1" applyBorder="1" applyAlignment="1">
      <alignment horizontal="left" vertical="center" wrapText="1" indent="1"/>
    </xf>
    <xf numFmtId="0" fontId="7" fillId="9" borderId="12"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2"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4" fillId="0" borderId="12"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8" xfId="0" applyFont="1" applyBorder="1" applyAlignment="1">
      <alignment horizontal="left" vertical="center" wrapText="1"/>
    </xf>
    <xf numFmtId="0" fontId="18" fillId="9" borderId="38"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35" xfId="0" applyFont="1" applyBorder="1"/>
    <xf numFmtId="3" fontId="11" fillId="3" borderId="8" xfId="0" applyNumberFormat="1" applyFont="1" applyFill="1" applyBorder="1" applyAlignment="1">
      <alignment horizontal="center" vertical="center" wrapText="1"/>
    </xf>
    <xf numFmtId="3" fontId="5" fillId="0" borderId="35" xfId="0" applyNumberFormat="1" applyFont="1" applyBorder="1"/>
    <xf numFmtId="3" fontId="11" fillId="3" borderId="9" xfId="0" applyNumberFormat="1" applyFont="1" applyFill="1" applyBorder="1" applyAlignment="1">
      <alignment horizontal="center" vertical="center" wrapText="1"/>
    </xf>
    <xf numFmtId="3" fontId="5" fillId="0" borderId="36"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19" fillId="6" borderId="37" xfId="0" applyFont="1" applyFill="1" applyBorder="1" applyAlignment="1">
      <alignment horizontal="left" vertical="center"/>
    </xf>
    <xf numFmtId="0" fontId="21" fillId="6" borderId="37" xfId="0" applyFont="1" applyFill="1" applyBorder="1" applyAlignment="1">
      <alignment vertical="center"/>
    </xf>
    <xf numFmtId="0" fontId="21" fillId="6" borderId="47" xfId="0" applyFont="1" applyFill="1" applyBorder="1" applyAlignment="1">
      <alignment vertical="center"/>
    </xf>
    <xf numFmtId="0" fontId="5" fillId="0" borderId="37" xfId="0" applyFont="1" applyBorder="1" applyAlignment="1">
      <alignment vertical="center"/>
    </xf>
    <xf numFmtId="0" fontId="18" fillId="0" borderId="38" xfId="0" applyFont="1" applyBorder="1" applyAlignment="1">
      <alignment horizontal="left" vertical="center" wrapText="1"/>
    </xf>
    <xf numFmtId="0" fontId="18" fillId="9" borderId="39" xfId="0" applyFont="1" applyFill="1" applyBorder="1" applyAlignment="1">
      <alignment horizontal="left" vertical="center" wrapText="1"/>
    </xf>
    <xf numFmtId="0" fontId="19" fillId="6" borderId="40" xfId="0" applyFont="1" applyFill="1" applyBorder="1" applyAlignment="1">
      <alignment horizontal="left" vertical="center"/>
    </xf>
    <xf numFmtId="0" fontId="5" fillId="0" borderId="40" xfId="0" applyFont="1" applyBorder="1" applyAlignment="1">
      <alignment vertical="center"/>
    </xf>
    <xf numFmtId="0" fontId="39" fillId="9" borderId="38" xfId="0" applyFont="1" applyFill="1" applyBorder="1" applyAlignment="1">
      <alignment horizontal="left" vertical="center" wrapText="1"/>
    </xf>
    <xf numFmtId="0" fontId="19" fillId="9" borderId="38" xfId="0" applyFont="1" applyFill="1" applyBorder="1" applyAlignment="1">
      <alignment horizontal="left" vertical="center" wrapText="1"/>
    </xf>
    <xf numFmtId="0" fontId="39" fillId="9" borderId="39" xfId="0" applyFont="1" applyFill="1" applyBorder="1" applyAlignment="1">
      <alignment horizontal="left" vertical="center" wrapText="1"/>
    </xf>
    <xf numFmtId="0" fontId="19" fillId="9" borderId="39" xfId="0" applyFont="1" applyFill="1" applyBorder="1" applyAlignment="1">
      <alignment horizontal="left" vertical="center" wrapText="1"/>
    </xf>
    <xf numFmtId="0" fontId="5" fillId="0" borderId="40" xfId="0" applyFont="1" applyBorder="1"/>
    <xf numFmtId="0" fontId="28" fillId="0" borderId="0" xfId="0" applyFont="1" applyAlignment="1">
      <alignment horizontal="left" vertical="top" wrapText="1"/>
    </xf>
    <xf numFmtId="0" fontId="28" fillId="0" borderId="0" xfId="0" applyFont="1" applyAlignment="1">
      <alignment horizontal="left" wrapText="1"/>
    </xf>
    <xf numFmtId="0" fontId="44" fillId="0" borderId="4" xfId="1" applyFont="1" applyBorder="1" applyAlignment="1">
      <alignment horizontal="center" wrapText="1"/>
    </xf>
    <xf numFmtId="0" fontId="44" fillId="0" borderId="6" xfId="1" applyFont="1" applyBorder="1" applyAlignment="1">
      <alignment horizontal="center" wrapText="1"/>
    </xf>
    <xf numFmtId="0" fontId="25" fillId="0" borderId="0" xfId="1" applyFont="1" applyAlignment="1">
      <alignment horizontal="left" vertical="center" wrapText="1"/>
    </xf>
    <xf numFmtId="0" fontId="25" fillId="0" borderId="0" xfId="0" applyFont="1" applyAlignment="1">
      <alignment horizontal="left" vertical="center" wrapText="1"/>
    </xf>
    <xf numFmtId="0" fontId="44" fillId="0" borderId="41" xfId="1" applyFont="1" applyBorder="1" applyAlignment="1">
      <alignment horizontal="center" wrapText="1"/>
    </xf>
    <xf numFmtId="0" fontId="5" fillId="0" borderId="0" xfId="0" applyFont="1" applyAlignment="1">
      <alignment horizontal="left" vertical="top" wrapText="1"/>
    </xf>
    <xf numFmtId="0" fontId="5" fillId="0" borderId="0" xfId="0" applyFont="1" applyAlignment="1">
      <alignment horizontal="left" vertical="top"/>
    </xf>
  </cellXfs>
  <cellStyles count="7512">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2" xfId="771" xr:uid="{CFC53087-4266-49AF-9E06-F98333E08815}"/>
    <cellStyle name="Comma 11 2 2 10" xfId="5330" xr:uid="{38E8DDE3-8026-4195-8F06-83F596225DC2}"/>
    <cellStyle name="Comma 11 2 2 11" xfId="5078" xr:uid="{30FB7D06-0E8D-48E1-A17B-792A69F8630D}"/>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2" xfId="774" xr:uid="{2F90C7D0-D0DD-429E-B65F-0370A172E896}"/>
    <cellStyle name="Comma 12 2 2 10" xfId="5333" xr:uid="{D3009338-99CA-4AB6-9A50-B5926138CC4E}"/>
    <cellStyle name="Comma 12 2 2 11" xfId="5095" xr:uid="{14184A57-24C1-4EA1-AC7F-CE5945493C18}"/>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2" xfId="777" xr:uid="{60C1497C-22A5-427C-A91A-4595418BB361}"/>
    <cellStyle name="Comma 13 2 2 10" xfId="5336" xr:uid="{A6EE586E-A267-47B1-AABC-2CAB5A01209A}"/>
    <cellStyle name="Comma 13 2 2 11" xfId="5077" xr:uid="{FC68040A-24A2-42A5-8AC6-139F511DD04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2" xfId="780" xr:uid="{456A281A-0592-4D4A-9F57-A8EADBE6B6C6}"/>
    <cellStyle name="Comma 14 2 2 10" xfId="5339" xr:uid="{988433BA-0B74-4749-A989-D027E573343C}"/>
    <cellStyle name="Comma 14 2 2 11" xfId="6198" xr:uid="{23148394-89F8-4852-89D0-1681E7A18A38}"/>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2" xfId="783" xr:uid="{750E1358-C6D6-4152-9602-B398EE72BF0E}"/>
    <cellStyle name="Comma 15 2 2 10" xfId="5342" xr:uid="{AE468C72-E8D7-4F66-9A1E-7ADDB3378A09}"/>
    <cellStyle name="Comma 15 2 2 11" xfId="5094" xr:uid="{0F51CB0E-4F4E-4E6C-B6B7-99F4EB81248F}"/>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2" xfId="787" xr:uid="{4440EE99-981E-4EA1-9091-8E139BB8F03F}"/>
    <cellStyle name="Comma 2 12 2 2 10" xfId="5346" xr:uid="{4E7A8E4D-B361-4ABB-BBF6-9EB6756EA062}"/>
    <cellStyle name="Comma 2 12 2 2 11" xfId="6189" xr:uid="{30A40839-E13E-4D01-AC5A-1FD0DA0DAAC0}"/>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2" xfId="741" xr:uid="{1818CCF6-39A3-4040-9606-B667919F1D8D}"/>
    <cellStyle name="Comma 2 2 2 2 10" xfId="5301" xr:uid="{4E30DAD6-D362-4D1E-840A-752A8DABCB69}"/>
    <cellStyle name="Comma 2 2 2 2 11" xfId="6181" xr:uid="{7DEF1619-678B-4E44-BA51-E1536DD1CE58}"/>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2" xfId="748" xr:uid="{E43259AC-60A7-491B-AF16-28DF7C7946C9}"/>
    <cellStyle name="Comma 2 3 2 2 10" xfId="5307" xr:uid="{FC57BDC3-5127-41EA-8A9E-24CD0F27B211}"/>
    <cellStyle name="Comma 2 3 2 2 11" xfId="6175" xr:uid="{2F304DF9-677E-4B81-A64C-E51DC7F15F39}"/>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2" xfId="758" xr:uid="{A212574A-0E3F-483A-9200-F55FBBA3EDCD}"/>
    <cellStyle name="Comma 2 5 2 2 10" xfId="5317" xr:uid="{3522C95C-AC80-4C40-819D-42767FB6C4C2}"/>
    <cellStyle name="Comma 2 5 2 2 11" xfId="5096" xr:uid="{3BAEBB48-A72A-47E2-A4B1-71EA8FE94C1E}"/>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2" xfId="765" xr:uid="{AE699AFA-9B00-41A1-BC89-6F53B8545334}"/>
    <cellStyle name="Comma 2 6 2 2 10" xfId="5324" xr:uid="{47961CFB-98FE-40EB-B555-5FA86FD43C14}"/>
    <cellStyle name="Comma 2 6 2 2 11" xfId="5164" xr:uid="{3A6633E1-6F61-4AE7-9FE4-4AFB7248F086}"/>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2" xfId="206" xr:uid="{7DC65B8E-0EB3-4EE7-A19E-D845BB474939}"/>
    <cellStyle name="Comma 3 2 10" xfId="5088" xr:uid="{073D2C4F-2494-4CF6-8E10-B7147455CBEB}"/>
    <cellStyle name="Comma 3 2 2" xfId="555" xr:uid="{81B6517F-C61F-4F5C-9933-48B9B926DC20}"/>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2" xfId="598" xr:uid="{D544151D-E8ED-4030-BA4D-3B7FFD06C1E5}"/>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2" xfId="608" xr:uid="{DF95DD6A-6565-4C0B-9EFC-21AC35874A09}"/>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2" xfId="615" xr:uid="{8F985F53-948D-4A03-9A21-33D44E21A01D}"/>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2" xfId="639" xr:uid="{3359D91F-B6B7-4E24-BBDF-F552F1B6E590}"/>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2" xfId="316" xr:uid="{EED35081-BB5D-4BE9-A3F4-8949C3004BEC}"/>
    <cellStyle name="Comma 4 2 10" xfId="5093" xr:uid="{124B29D7-BAEE-474C-8375-D1DE387C8B19}"/>
    <cellStyle name="Comma 4 2 2" xfId="582" xr:uid="{4EBF31DB-CC15-4779-8322-32AD391FBE56}"/>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2" xfId="601" xr:uid="{E35AB28F-958F-4E41-91E6-FAB874B889F3}"/>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2" xfId="611" xr:uid="{21EB42E7-BB39-4ED3-A4BB-1B85E1900678}"/>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2" xfId="618" xr:uid="{B187FA42-4DA8-4A8F-B452-14036CDB51A6}"/>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2" xfId="642" xr:uid="{B58CA188-4509-4842-91F3-87C09B2D59B1}"/>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2" xfId="655" xr:uid="{B8235D80-1FCC-409D-BFD4-CA70462A95BD}"/>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2" xfId="752" xr:uid="{336317EA-1770-4D91-94DE-CCC1CB2D74C9}"/>
    <cellStyle name="Comma 5 2 2 2 10" xfId="5311" xr:uid="{5B56C830-64D9-40BA-A9AB-AF1B9A564F71}"/>
    <cellStyle name="Comma 5 2 2 2 11" xfId="6168" xr:uid="{224F4201-2155-4692-97E1-6962B5EAC270}"/>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2" xfId="762" xr:uid="{0B07D604-2729-4B1F-A048-DD222DEDA6AE}"/>
    <cellStyle name="Comma 5 3 2 2 10" xfId="5321" xr:uid="{2DC02BE8-4505-44F1-891A-6942F9C8B06B}"/>
    <cellStyle name="Comma 5 3 2 2 11" xfId="5238" xr:uid="{C2BA04D9-DE89-4E32-B991-2A7F9577F62C}"/>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2" xfId="769" xr:uid="{DBCA6DFD-8AE8-4331-BD5A-7246DD1773FF}"/>
    <cellStyle name="Comma 5 4 2 2 10" xfId="5328" xr:uid="{0F116215-EF13-4525-8F22-65C017531B58}"/>
    <cellStyle name="Comma 5 4 2 2 11" xfId="5079" xr:uid="{8AA35724-DD67-45EB-93B5-35A0D1431EDE}"/>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2" xfId="789" xr:uid="{BBDBA3AF-5B32-4E50-AFC9-8B10DA8EB399}"/>
    <cellStyle name="Comma 5 5 2 2 10" xfId="5348" xr:uid="{E40043AC-0EE1-424B-BDC2-D2C3FC53BE35}"/>
    <cellStyle name="Comma 5 5 2 2 11" xfId="6184" xr:uid="{5B7C98D4-B5EC-4710-8751-ABC7AE5601D0}"/>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2" xfId="745" xr:uid="{4F2124A6-0621-467A-9CCE-072FBD7493AB}"/>
    <cellStyle name="Comma 5 6 2 2 10" xfId="5304" xr:uid="{9CC3DA34-76AA-4AF3-80C0-24C4F1DC1EBD}"/>
    <cellStyle name="Comma 5 6 2 2 11" xfId="6177" xr:uid="{B3CBBD27-324B-4B6E-82CB-C0DB39FB3EA5}"/>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2" xfId="754" xr:uid="{6E1E6247-4814-4C9E-A1F8-2C259CB169AA}"/>
    <cellStyle name="Comma 8 2 2 10" xfId="5313" xr:uid="{F8E5D152-E0B6-4698-BC51-79A1592E3399}"/>
    <cellStyle name="Comma 8 2 2 11" xfId="6164" xr:uid="{1CEA8018-661B-43A4-94F1-10336F78CFBE}"/>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2" xfId="751" xr:uid="{144BA053-1757-4E03-B09E-35C9756D3C96}"/>
    <cellStyle name="Normal 18 2 2 2 10" xfId="5310" xr:uid="{26496FA7-9C7D-4E55-AB6B-29B2F9ABBD71}"/>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2" xfId="761" xr:uid="{E3FA78A5-D937-46F8-9299-59C772FD3F9A}"/>
    <cellStyle name="Normal 18 3 2 2 10" xfId="5320" xr:uid="{4052173A-542A-4017-BE39-344F909FBB4F}"/>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2" xfId="768" xr:uid="{6105D1AE-53B2-451D-B8F3-79735272B770}"/>
    <cellStyle name="Normal 18 4 2 2 10" xfId="5327" xr:uid="{F35947A9-BC81-430D-975B-A63B4B460FE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2" xfId="731" xr:uid="{BCE71AEC-D4A9-4F3E-9C5F-268C98DF7B2E}"/>
    <cellStyle name="Normal 18 5 2 10" xfId="5294" xr:uid="{7CA0F328-E77E-4C83-AC1B-B01068B0F3B8}"/>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2" xfId="684" xr:uid="{46E943AC-F9F8-42DB-92F1-AD1D7B51F0FB}"/>
    <cellStyle name="Normal 18 6 2 10" xfId="5248" xr:uid="{14B76EFF-9221-4C76-83CD-7F02C346B250}"/>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3" xfId="127" xr:uid="{784482C9-E299-4EE6-BDB7-C90A7CCB3635}"/>
    <cellStyle name="Normal 2 3 2" xfId="220" xr:uid="{859C4C25-41BF-44A3-AC7D-E001E26EBC09}"/>
    <cellStyle name="Normal 2 4" xfId="431" xr:uid="{06796E02-1F58-4BCB-B8D8-219C7D30DD92}"/>
    <cellStyle name="Normal 2 5" xfId="548" xr:uid="{B2FE9955-84C1-485A-B1E9-DA942BE0C9F0}"/>
    <cellStyle name="Normal 2 6" xfId="1850" xr:uid="{65A15AD0-4F29-4001-9647-40459D5F13D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2" xfId="753" xr:uid="{99AED09B-339E-4998-89C4-CB9D2D1CF914}"/>
    <cellStyle name="Normal 27 2 2 10" xfId="5312" xr:uid="{4EDA3D19-B19C-47E2-9929-19C7C713ABE8}"/>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2" xfId="770" xr:uid="{5B5DC9E7-B5F4-4821-A062-07ACF3A0531A}"/>
    <cellStyle name="Normal 34 2 2 10" xfId="5329" xr:uid="{754FC9D5-CE67-4F34-82AD-E89A5BB75814}"/>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2" xfId="773" xr:uid="{8C061960-2475-48A3-A838-C9FA02DFED26}"/>
    <cellStyle name="Normal 35 2 2 10" xfId="5332" xr:uid="{BFD2F416-A873-41D6-902C-DAB6FD936169}"/>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2" xfId="776" xr:uid="{583D8A0A-EBA1-4208-9AED-D3C93152454F}"/>
    <cellStyle name="Normal 36 2 2 10" xfId="5335" xr:uid="{7A1B8D83-35B7-48F4-A2CF-68B32EB33EEB}"/>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2" xfId="779" xr:uid="{6617EE24-C713-485E-88CA-6E377DC2D28F}"/>
    <cellStyle name="Normal 37 2 2 10" xfId="5338" xr:uid="{07261EA2-C962-4D48-BD1F-4994365A4F6B}"/>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2" xfId="782" xr:uid="{8E064363-7A61-4586-8A36-43994E34EC75}"/>
    <cellStyle name="Normal 38 2 2 10" xfId="5341" xr:uid="{4AB331C2-ED01-42D9-9E55-774B4AA0CE22}"/>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3" xfId="225" xr:uid="{72152CF4-B4BD-4B44-86C9-185AB8BBB258}"/>
    <cellStyle name="Normal 4 4" xfId="223" xr:uid="{157CE064-070A-4F6E-B4D7-9D60A751DDC6}"/>
    <cellStyle name="Normal 4 5" xfId="7388" xr:uid="{408F65A6-904D-4F4A-BB7A-650A1C09948B}"/>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0" xfId="1103" xr:uid="{737B41DA-ECDC-4662-9178-D5BA45A1BA75}"/>
    <cellStyle name="Normal 60 2" xfId="1735" xr:uid="{C890BEC4-78B0-482E-A1F1-CF320FACEB70}"/>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9" xfId="1786" xr:uid="{8292105C-CC58-4684-9C72-96C230588510}"/>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2" xfId="749" xr:uid="{2B84C17B-C87D-4D3A-A2C9-EB79AFDE8ED5}"/>
    <cellStyle name="Normal 7 2 2 2 10" xfId="5308" xr:uid="{3AC5DF1B-FD6D-42FA-A9CB-8BBCB5470FFE}"/>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2" xfId="759" xr:uid="{220538EA-5D19-456E-8271-9016565D77E9}"/>
    <cellStyle name="Normal 7 3 2 2 10" xfId="5318" xr:uid="{12BE2B3A-9E41-4504-B034-11503AE10ACB}"/>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2" xfId="766" xr:uid="{A4E69A16-AB8C-48DA-9D4A-05DB856D6AC5}"/>
    <cellStyle name="Normal 7 4 2 2 10" xfId="5325" xr:uid="{07881D34-BB72-43B6-BEA1-E9107FE59B30}"/>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2" xfId="729" xr:uid="{8D2CC500-CA6E-40F4-AC94-75DEBBFCAE1A}"/>
    <cellStyle name="Normal 7 5 2 10" xfId="5292" xr:uid="{B9A7B6C8-FA5A-4542-9E12-D3FF6B5D1585}"/>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2" xfId="681" xr:uid="{1C474DF2-0EAA-4F6F-8637-4740FB1FD6F2}"/>
    <cellStyle name="Normal 7 6 2 10" xfId="5246" xr:uid="{5279AE08-2D8F-48C3-9DF5-F8AAEF4BF9DF}"/>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3" xfId="559" xr:uid="{E41E4E3D-2CB4-4A3F-B57E-D010819C1E50}"/>
    <cellStyle name="Note 2 4" xfId="232" xr:uid="{16C14A1B-6938-4C97-8233-DD71372508F2}"/>
    <cellStyle name="Note 3" xfId="486" xr:uid="{EEC99F59-071C-4EE8-A13D-0288CA28478D}"/>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3" xfId="319" xr:uid="{0ADB5FB7-44EB-4908-967B-992546F7203C}"/>
    <cellStyle name="SAPBEXaggData 4" xfId="237" xr:uid="{F21EEFC4-1D34-41F5-940B-10F3AB050A4B}"/>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3" xfId="320" xr:uid="{F667804A-51BC-4153-800F-7ACEABB0884E}"/>
    <cellStyle name="SAPBEXaggItem 4" xfId="242" xr:uid="{2076663E-E4D6-4111-893B-097DB66F7C21}"/>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chaText" xfId="60" xr:uid="{A62F5133-053E-428A-9A7A-9325B8C045E7}"/>
    <cellStyle name="SAPBEXchaText 2" xfId="61" xr:uid="{EA1EE2CF-C709-4739-8E1D-C283DAED56DD}"/>
    <cellStyle name="SAPBEXchaText 2 2" xfId="7469" xr:uid="{24FC3D4A-3DFF-4201-81B7-B2CBB29C9973}"/>
    <cellStyle name="SAPBEXchaText 3" xfId="321" xr:uid="{82DCE765-5708-46BD-B6EC-9DA24B63D62E}"/>
    <cellStyle name="SAPBEXchaText 4" xfId="245" xr:uid="{D983D556-6C5C-4713-A65D-BEB5DA20AE70}"/>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3" xfId="322" xr:uid="{80AD3829-F7E6-442B-8B7C-936CB55D704D}"/>
    <cellStyle name="SAPBEXexcBad7 4" xfId="246" xr:uid="{3E48466F-2941-4DF3-ABDD-228C7FBD1AE8}"/>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3" xfId="323" xr:uid="{1E375A28-4E9A-4AE9-A724-1AF5D7C2476C}"/>
    <cellStyle name="SAPBEXexcBad8 4" xfId="248" xr:uid="{2EA63373-E02F-45C9-B25B-C814FE1DE28D}"/>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3" xfId="324" xr:uid="{AA426E83-452F-4A97-B33B-F3B1A3C5CB35}"/>
    <cellStyle name="SAPBEXexcBad9 4" xfId="250" xr:uid="{694ABA36-7972-4AC0-9948-A91FAA83F8B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3" xfId="325" xr:uid="{005E1715-3EC7-4D49-80A7-029453D7D6CF}"/>
    <cellStyle name="SAPBEXexcCritical4 4" xfId="252" xr:uid="{3553BE74-DEFC-4416-8F32-F5A774BB7E43}"/>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3" xfId="326" xr:uid="{E18A937E-1C7D-4182-91A4-55FE80386F74}"/>
    <cellStyle name="SAPBEXexcCritical5 4" xfId="254" xr:uid="{1EE0AF22-08B7-4BAB-BF8C-60ABD2C1C9CF}"/>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3" xfId="327" xr:uid="{DB5DAFF6-D278-42B2-8628-5F6069974485}"/>
    <cellStyle name="SAPBEXexcCritical6 4" xfId="256" xr:uid="{E8E95E5A-E5E9-4458-B89D-D4A770CC5FE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3" xfId="328" xr:uid="{34DCB0F9-E3A0-4229-8611-0E05764F792E}"/>
    <cellStyle name="SAPBEXexcGood1 4" xfId="258" xr:uid="{319BA36C-0BCB-4026-87B5-CA4F72760695}"/>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3" xfId="329" xr:uid="{4106BC0D-6681-4B43-9ADE-8E310EC42448}"/>
    <cellStyle name="SAPBEXexcGood2 4" xfId="260" xr:uid="{29578063-5B31-4A1C-A9D4-A2190A13C62E}"/>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3" xfId="330" xr:uid="{0DDA7D34-22EF-4816-B3B1-BC051BE16F82}"/>
    <cellStyle name="SAPBEXexcGood3 4" xfId="262" xr:uid="{3FFC855B-E87B-46F6-A7FC-9AE10D6B3CE9}"/>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3" xfId="331" xr:uid="{D87E245E-C8FE-4B55-ACD7-38564F067809}"/>
    <cellStyle name="SAPBEXfilterDrill 4" xfId="264" xr:uid="{6A87288C-FD93-4B04-83A1-F54C6C2A5077}"/>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3" xfId="198" xr:uid="{DD086D24-F13D-41DB-8AE7-F49720003A8E}"/>
    <cellStyle name="SAPBEXfilterItem 4" xfId="266" xr:uid="{AAAF3CFD-7179-4CA9-A235-A683FC66A53D}"/>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3" xfId="563" xr:uid="{C7BC889C-209E-42D9-877F-FA7775CCD81D}"/>
    <cellStyle name="SAPBEXformats" xfId="85" xr:uid="{94C54CF5-FB2A-424A-9A94-1EB08A72A98E}"/>
    <cellStyle name="SAPBEXformats 2" xfId="86" xr:uid="{08643C7D-CF08-4FF5-951A-890061630FE7}"/>
    <cellStyle name="SAPBEXformats 2 2" xfId="7491" xr:uid="{CE872BA3-F99F-40C8-8925-C048C95F46AE}"/>
    <cellStyle name="SAPBEXformats 3" xfId="332" xr:uid="{77862195-AA9F-478D-8543-F980D2D75B15}"/>
    <cellStyle name="SAPBEXformats 4" xfId="270" xr:uid="{734C983C-94A2-4DB5-A24C-D8D55647F302}"/>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3" xfId="333" xr:uid="{B000A422-7AAF-452F-8579-FC61BC17718F}"/>
    <cellStyle name="SAPBEXheaderItem 4" xfId="272" xr:uid="{F20DDCBB-6E46-4E11-957D-1816DE208DC8}"/>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3" xfId="334" xr:uid="{1B653C0C-0DCD-406E-AFA3-B43A07CA026F}"/>
    <cellStyle name="SAPBEXheaderText 4" xfId="274" xr:uid="{10E72105-C46A-4AAA-889B-6DD5024773D0}"/>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3" xfId="335" xr:uid="{A3617C78-D71E-4BE7-A23C-9864D17515AC}"/>
    <cellStyle name="SAPBEXHLevel0 4" xfId="276" xr:uid="{2AFA0B07-A7FA-4DAE-9888-66766DD45EFA}"/>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3" xfId="564" xr:uid="{0B05AAC9-70BB-4A55-97A7-4ABC7CAE6E14}"/>
    <cellStyle name="SAPBEXHLevel1" xfId="94" xr:uid="{714FD17A-BE18-4733-8983-A85B4E3A7A2B}"/>
    <cellStyle name="SAPBEXHLevel1 2" xfId="95" xr:uid="{AFFFD352-A6E2-4B9C-A67F-CADC654F6A73}"/>
    <cellStyle name="SAPBEXHLevel1 2 2" xfId="7368" xr:uid="{1BF793FD-DA04-46DE-953C-D51DEA4030C0}"/>
    <cellStyle name="SAPBEXHLevel1 3" xfId="336" xr:uid="{28C838D4-441E-49AA-8176-CC08F9EBA804}"/>
    <cellStyle name="SAPBEXHLevel1 4" xfId="279" xr:uid="{991C4CCE-A9E9-41D7-9E24-8878E76079AF}"/>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3" xfId="565" xr:uid="{150469B2-B99F-4648-AF38-E502A771ED39}"/>
    <cellStyle name="SAPBEXHLevel2" xfId="97" xr:uid="{505EA2B6-03E1-4831-9D82-59F0D30C2BB0}"/>
    <cellStyle name="SAPBEXHLevel2 2" xfId="98" xr:uid="{3862093C-F1B6-42A6-918F-5A113D78C533}"/>
    <cellStyle name="SAPBEXHLevel2 2 2" xfId="7406" xr:uid="{F4050148-2BE4-4A1E-AE70-AB60A538FE4B}"/>
    <cellStyle name="SAPBEXHLevel2 3" xfId="337" xr:uid="{6E2D41D3-B0FF-47F4-9C2A-277C3C5327F3}"/>
    <cellStyle name="SAPBEXHLevel2 4" xfId="282" xr:uid="{802AD6C2-05FC-46FB-A8B3-2B88CF0204D2}"/>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3" xfId="566" xr:uid="{B200EAF0-CF95-4221-8086-00B4554CEA00}"/>
    <cellStyle name="SAPBEXHLevel3" xfId="100" xr:uid="{264AF06B-5B2F-43B5-9476-3E33006631E9}"/>
    <cellStyle name="SAPBEXHLevel3 2" xfId="101" xr:uid="{14A8FF60-47FB-48EF-940D-7291E63BC909}"/>
    <cellStyle name="SAPBEXHLevel3 2 2" xfId="7395" xr:uid="{46997591-B0A6-4DEB-870E-5290E048CE49}"/>
    <cellStyle name="SAPBEXHLevel3 3" xfId="338" xr:uid="{AD4EC4C7-9CBC-443C-B38E-3B86F3383ADD}"/>
    <cellStyle name="SAPBEXHLevel3 4" xfId="285" xr:uid="{F14B9155-ED85-405D-8D85-B42E499B3E9E}"/>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3" xfId="567" xr:uid="{CDE0387A-CC26-412F-BF25-3B00806A58C4}"/>
    <cellStyle name="SAPBEXinputData" xfId="103" xr:uid="{D38D7C5D-871D-4740-B1DD-758A443364AE}"/>
    <cellStyle name="SAPBEXinputData 2" xfId="288" xr:uid="{F608614A-3BD2-4D20-952C-8A2143A75E5C}"/>
    <cellStyle name="SAPBEXinputData 2 2" xfId="494" xr:uid="{D79C1C7B-D7D6-4F04-A24E-6988DDDEAB54}"/>
    <cellStyle name="SAPBEXinputData 2 3" xfId="568" xr:uid="{94BAD8AE-02CB-4597-BA75-0C0A43F33F61}"/>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3" xfId="339" xr:uid="{605F3F9F-2C82-4B7B-905E-329D6A8D5B02}"/>
    <cellStyle name="SAPBEXstdData 4" xfId="294" xr:uid="{735F28CC-3B36-45B6-89F9-16EBF97C09A6}"/>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3" xfId="340" xr:uid="{5509F0DD-D5DD-4A2B-B05A-74020C098E9F}"/>
    <cellStyle name="SAPBEXstdItem 4" xfId="298" xr:uid="{C8AAB284-37FF-4244-BE51-AF0BEF789CA8}"/>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unassignedItem" xfId="118" xr:uid="{D804B96A-C58A-4E2A-98E3-FC6E72A9A31D}"/>
    <cellStyle name="SAPBEXunassignedItem 2" xfId="119" xr:uid="{E80D8184-8641-413F-BA24-E02472E161E6}"/>
    <cellStyle name="SAPBEXunassignedItem 3" xfId="341" xr:uid="{1EAB64D1-7BFE-4970-9E06-FA447AE576F8}"/>
    <cellStyle name="SAPBEXunassignedItem 4" xfId="302" xr:uid="{4E331541-00FB-48E9-B5F1-3745364B55C4}"/>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zoomScaleNormal="100" zoomScaleSheetLayoutView="100" workbookViewId="0">
      <selection sqref="A1:C1"/>
    </sheetView>
  </sheetViews>
  <sheetFormatPr defaultColWidth="9.28515625" defaultRowHeight="15"/>
  <cols>
    <col min="1" max="8" width="9.28515625" style="60"/>
    <col min="9" max="10" width="15.28515625" style="60" customWidth="1"/>
    <col min="11" max="16384" width="9.28515625" style="60"/>
  </cols>
  <sheetData>
    <row r="1" spans="1:18" ht="15.75">
      <c r="A1" s="174" t="s">
        <v>0</v>
      </c>
      <c r="B1" s="175"/>
      <c r="C1" s="175"/>
      <c r="D1" s="58"/>
      <c r="E1" s="58"/>
      <c r="F1" s="58"/>
      <c r="G1" s="58"/>
      <c r="H1" s="58"/>
      <c r="I1" s="58"/>
      <c r="J1" s="59"/>
    </row>
    <row r="2" spans="1:18" ht="14.65" customHeight="1">
      <c r="A2" s="176" t="s">
        <v>1</v>
      </c>
      <c r="B2" s="177"/>
      <c r="C2" s="177"/>
      <c r="D2" s="177"/>
      <c r="E2" s="177"/>
      <c r="F2" s="177"/>
      <c r="G2" s="177"/>
      <c r="H2" s="177"/>
      <c r="I2" s="177"/>
      <c r="J2" s="178"/>
      <c r="N2" s="168" t="s">
        <v>387</v>
      </c>
    </row>
    <row r="3" spans="1:18">
      <c r="A3" s="61"/>
      <c r="B3" s="62"/>
      <c r="C3" s="62"/>
      <c r="D3" s="62"/>
      <c r="E3" s="62"/>
      <c r="F3" s="62"/>
      <c r="G3" s="62"/>
      <c r="H3" s="62"/>
      <c r="I3" s="62"/>
      <c r="J3" s="63"/>
      <c r="N3" s="168" t="s">
        <v>388</v>
      </c>
    </row>
    <row r="4" spans="1:18" ht="33.6" customHeight="1">
      <c r="A4" s="179" t="s">
        <v>2</v>
      </c>
      <c r="B4" s="180"/>
      <c r="C4" s="180"/>
      <c r="D4" s="180"/>
      <c r="E4" s="181">
        <v>45658</v>
      </c>
      <c r="F4" s="182"/>
      <c r="G4" s="64" t="s">
        <v>3</v>
      </c>
      <c r="H4" s="181">
        <v>45747</v>
      </c>
      <c r="I4" s="182"/>
      <c r="J4" s="65"/>
      <c r="N4" s="168" t="s">
        <v>389</v>
      </c>
    </row>
    <row r="5" spans="1:18" s="66" customFormat="1" ht="10.15" customHeight="1">
      <c r="A5" s="183"/>
      <c r="B5" s="184"/>
      <c r="C5" s="184"/>
      <c r="D5" s="184"/>
      <c r="E5" s="184"/>
      <c r="F5" s="184"/>
      <c r="G5" s="184"/>
      <c r="H5" s="184"/>
      <c r="I5" s="184"/>
      <c r="J5" s="185"/>
      <c r="N5" s="168" t="s">
        <v>390</v>
      </c>
    </row>
    <row r="6" spans="1:18" ht="20.65" customHeight="1">
      <c r="A6" s="67"/>
      <c r="B6" s="68" t="s">
        <v>4</v>
      </c>
      <c r="C6" s="69"/>
      <c r="D6" s="69"/>
      <c r="E6" s="75">
        <v>2025</v>
      </c>
      <c r="F6" s="70"/>
      <c r="G6" s="64"/>
      <c r="H6" s="70"/>
      <c r="I6" s="71"/>
      <c r="J6" s="72"/>
      <c r="N6" s="105"/>
    </row>
    <row r="7" spans="1:18" s="74" customFormat="1" ht="10.9" customHeight="1">
      <c r="A7" s="67"/>
      <c r="B7" s="69"/>
      <c r="C7" s="69"/>
      <c r="D7" s="69"/>
      <c r="E7" s="73"/>
      <c r="F7" s="73"/>
      <c r="G7" s="64"/>
      <c r="H7" s="70"/>
      <c r="I7" s="71"/>
      <c r="J7" s="72"/>
    </row>
    <row r="8" spans="1:18" ht="20.65" customHeight="1">
      <c r="A8" s="67"/>
      <c r="B8" s="68" t="s">
        <v>5</v>
      </c>
      <c r="C8" s="69"/>
      <c r="D8" s="69"/>
      <c r="E8" s="75" t="s">
        <v>387</v>
      </c>
      <c r="F8" s="70"/>
      <c r="G8" s="64"/>
      <c r="H8" s="70"/>
      <c r="I8" s="71"/>
      <c r="J8" s="72"/>
    </row>
    <row r="9" spans="1:18" s="74" customFormat="1" ht="10.9" customHeight="1">
      <c r="A9" s="67"/>
      <c r="B9" s="69"/>
      <c r="C9" s="69"/>
      <c r="D9" s="69"/>
      <c r="E9" s="73"/>
      <c r="F9" s="73"/>
      <c r="G9" s="64"/>
      <c r="H9" s="73"/>
      <c r="I9" s="76"/>
      <c r="J9" s="72"/>
    </row>
    <row r="10" spans="1:18" ht="37.9" customHeight="1">
      <c r="A10" s="193" t="s">
        <v>6</v>
      </c>
      <c r="B10" s="194"/>
      <c r="C10" s="194"/>
      <c r="D10" s="194"/>
      <c r="E10" s="194"/>
      <c r="F10" s="194"/>
      <c r="G10" s="194"/>
      <c r="H10" s="194"/>
      <c r="I10" s="194"/>
      <c r="J10" s="77"/>
    </row>
    <row r="11" spans="1:18" ht="24.6" customHeight="1">
      <c r="A11" s="195" t="s">
        <v>7</v>
      </c>
      <c r="B11" s="196"/>
      <c r="C11" s="188" t="s">
        <v>500</v>
      </c>
      <c r="D11" s="189"/>
      <c r="E11" s="78"/>
      <c r="F11" s="197" t="s">
        <v>8</v>
      </c>
      <c r="G11" s="187"/>
      <c r="H11" s="198" t="s">
        <v>501</v>
      </c>
      <c r="I11" s="199"/>
      <c r="J11" s="79"/>
      <c r="R11" s="117"/>
    </row>
    <row r="12" spans="1:18" ht="14.65" customHeight="1">
      <c r="A12" s="80"/>
      <c r="B12" s="81"/>
      <c r="C12" s="81"/>
      <c r="D12" s="81"/>
      <c r="E12" s="191"/>
      <c r="F12" s="191"/>
      <c r="G12" s="191"/>
      <c r="H12" s="191"/>
      <c r="I12" s="82"/>
      <c r="J12" s="79"/>
    </row>
    <row r="13" spans="1:18" ht="21" customHeight="1">
      <c r="A13" s="186" t="s">
        <v>9</v>
      </c>
      <c r="B13" s="187"/>
      <c r="C13" s="188" t="s">
        <v>502</v>
      </c>
      <c r="D13" s="189"/>
      <c r="E13" s="190"/>
      <c r="F13" s="191"/>
      <c r="G13" s="191"/>
      <c r="H13" s="191"/>
      <c r="I13" s="82"/>
      <c r="J13" s="79"/>
    </row>
    <row r="14" spans="1:18" ht="10.9" customHeight="1">
      <c r="A14" s="78"/>
      <c r="B14" s="82"/>
      <c r="C14" s="81"/>
      <c r="D14" s="81"/>
      <c r="E14" s="192"/>
      <c r="F14" s="192"/>
      <c r="G14" s="192"/>
      <c r="H14" s="192"/>
      <c r="I14" s="81"/>
      <c r="J14" s="83"/>
    </row>
    <row r="15" spans="1:18" ht="22.9" customHeight="1">
      <c r="A15" s="186" t="s">
        <v>10</v>
      </c>
      <c r="B15" s="187"/>
      <c r="C15" s="188" t="s">
        <v>503</v>
      </c>
      <c r="D15" s="189"/>
      <c r="E15" s="207"/>
      <c r="F15" s="208"/>
      <c r="G15" s="84" t="s">
        <v>11</v>
      </c>
      <c r="H15" s="198" t="s">
        <v>504</v>
      </c>
      <c r="I15" s="199"/>
      <c r="J15" s="85"/>
    </row>
    <row r="16" spans="1:18" ht="10.9" customHeight="1">
      <c r="A16" s="78"/>
      <c r="B16" s="82"/>
      <c r="C16" s="81"/>
      <c r="D16" s="81"/>
      <c r="E16" s="192"/>
      <c r="F16" s="192"/>
      <c r="G16" s="192"/>
      <c r="H16" s="192"/>
      <c r="I16" s="81"/>
      <c r="J16" s="83"/>
    </row>
    <row r="17" spans="1:10" ht="22.9" customHeight="1">
      <c r="A17" s="86"/>
      <c r="B17" s="84" t="s">
        <v>12</v>
      </c>
      <c r="C17" s="188" t="s">
        <v>505</v>
      </c>
      <c r="D17" s="189"/>
      <c r="E17" s="87"/>
      <c r="F17" s="87"/>
      <c r="G17" s="87"/>
      <c r="H17" s="87"/>
      <c r="I17" s="87"/>
      <c r="J17" s="85"/>
    </row>
    <row r="18" spans="1:10">
      <c r="A18" s="200"/>
      <c r="B18" s="201"/>
      <c r="C18" s="202"/>
      <c r="D18" s="202"/>
      <c r="E18" s="192"/>
      <c r="F18" s="192"/>
      <c r="G18" s="192"/>
      <c r="H18" s="192"/>
      <c r="I18" s="81"/>
      <c r="J18" s="83"/>
    </row>
    <row r="19" spans="1:10">
      <c r="A19" s="195" t="s">
        <v>13</v>
      </c>
      <c r="B19" s="203"/>
      <c r="C19" s="204" t="s">
        <v>506</v>
      </c>
      <c r="D19" s="205"/>
      <c r="E19" s="205"/>
      <c r="F19" s="205"/>
      <c r="G19" s="205"/>
      <c r="H19" s="205"/>
      <c r="I19" s="205"/>
      <c r="J19" s="206"/>
    </row>
    <row r="20" spans="1:10">
      <c r="A20" s="80"/>
      <c r="B20" s="81"/>
      <c r="C20" s="88"/>
      <c r="D20" s="81"/>
      <c r="E20" s="202"/>
      <c r="F20" s="202"/>
      <c r="G20" s="202"/>
      <c r="H20" s="202"/>
      <c r="I20" s="81"/>
      <c r="J20" s="83"/>
    </row>
    <row r="21" spans="1:10">
      <c r="A21" s="195" t="s">
        <v>14</v>
      </c>
      <c r="B21" s="203"/>
      <c r="C21" s="198">
        <v>10000</v>
      </c>
      <c r="D21" s="199"/>
      <c r="E21" s="209"/>
      <c r="F21" s="210"/>
      <c r="G21" s="204" t="s">
        <v>507</v>
      </c>
      <c r="H21" s="205"/>
      <c r="I21" s="205"/>
      <c r="J21" s="206"/>
    </row>
    <row r="22" spans="1:10">
      <c r="A22" s="80"/>
      <c r="B22" s="81"/>
      <c r="C22" s="81"/>
      <c r="D22" s="81"/>
      <c r="E22" s="192"/>
      <c r="F22" s="192"/>
      <c r="G22" s="202"/>
      <c r="H22" s="202"/>
      <c r="I22" s="81"/>
      <c r="J22" s="83"/>
    </row>
    <row r="23" spans="1:10">
      <c r="A23" s="195" t="s">
        <v>15</v>
      </c>
      <c r="B23" s="203"/>
      <c r="C23" s="204" t="s">
        <v>508</v>
      </c>
      <c r="D23" s="205"/>
      <c r="E23" s="205"/>
      <c r="F23" s="205"/>
      <c r="G23" s="205"/>
      <c r="H23" s="205"/>
      <c r="I23" s="205"/>
      <c r="J23" s="206"/>
    </row>
    <row r="24" spans="1:10">
      <c r="A24" s="80"/>
      <c r="B24" s="81"/>
      <c r="C24" s="81"/>
      <c r="D24" s="81"/>
      <c r="E24" s="202"/>
      <c r="F24" s="202"/>
      <c r="G24" s="202"/>
      <c r="H24" s="202"/>
      <c r="I24" s="81"/>
      <c r="J24" s="83"/>
    </row>
    <row r="25" spans="1:10">
      <c r="A25" s="195" t="s">
        <v>16</v>
      </c>
      <c r="B25" s="203"/>
      <c r="C25" s="212" t="s">
        <v>509</v>
      </c>
      <c r="D25" s="213"/>
      <c r="E25" s="213"/>
      <c r="F25" s="213"/>
      <c r="G25" s="213"/>
      <c r="H25" s="213"/>
      <c r="I25" s="213"/>
      <c r="J25" s="214"/>
    </row>
    <row r="26" spans="1:10">
      <c r="A26" s="80"/>
      <c r="B26" s="81"/>
      <c r="C26" s="88"/>
      <c r="D26" s="81"/>
      <c r="E26" s="202"/>
      <c r="F26" s="202"/>
      <c r="G26" s="202"/>
      <c r="H26" s="202"/>
      <c r="I26" s="81"/>
      <c r="J26" s="83"/>
    </row>
    <row r="27" spans="1:10">
      <c r="A27" s="195" t="s">
        <v>17</v>
      </c>
      <c r="B27" s="203"/>
      <c r="C27" s="212" t="s">
        <v>510</v>
      </c>
      <c r="D27" s="213"/>
      <c r="E27" s="213"/>
      <c r="F27" s="213"/>
      <c r="G27" s="213"/>
      <c r="H27" s="213"/>
      <c r="I27" s="213"/>
      <c r="J27" s="214"/>
    </row>
    <row r="28" spans="1:10" ht="13.9" customHeight="1">
      <c r="A28" s="80"/>
      <c r="B28" s="81"/>
      <c r="C28" s="88"/>
      <c r="D28" s="81"/>
      <c r="E28" s="192"/>
      <c r="F28" s="192"/>
      <c r="G28" s="192"/>
      <c r="H28" s="192"/>
      <c r="I28" s="81"/>
      <c r="J28" s="83"/>
    </row>
    <row r="29" spans="1:10" ht="22.9" customHeight="1">
      <c r="A29" s="186" t="s">
        <v>18</v>
      </c>
      <c r="B29" s="203"/>
      <c r="C29" s="102" t="s">
        <v>597</v>
      </c>
      <c r="D29" s="90"/>
      <c r="E29" s="211"/>
      <c r="F29" s="211"/>
      <c r="G29" s="211"/>
      <c r="H29" s="211"/>
      <c r="I29" s="91"/>
      <c r="J29" s="92"/>
    </row>
    <row r="30" spans="1:10">
      <c r="A30" s="80"/>
      <c r="B30" s="81"/>
      <c r="C30" s="81"/>
      <c r="D30" s="81"/>
      <c r="E30" s="192"/>
      <c r="F30" s="192"/>
      <c r="G30" s="192"/>
      <c r="H30" s="192"/>
      <c r="I30" s="91"/>
      <c r="J30" s="92"/>
    </row>
    <row r="31" spans="1:10">
      <c r="A31" s="195" t="s">
        <v>19</v>
      </c>
      <c r="B31" s="203"/>
      <c r="C31" s="102" t="s">
        <v>519</v>
      </c>
      <c r="D31" s="215" t="s">
        <v>20</v>
      </c>
      <c r="E31" s="216"/>
      <c r="F31" s="216"/>
      <c r="G31" s="216"/>
      <c r="H31" s="81"/>
      <c r="I31" s="93" t="s">
        <v>21</v>
      </c>
      <c r="J31" s="94" t="s">
        <v>22</v>
      </c>
    </row>
    <row r="32" spans="1:10">
      <c r="A32" s="195"/>
      <c r="B32" s="203"/>
      <c r="C32" s="95"/>
      <c r="D32" s="64"/>
      <c r="E32" s="208"/>
      <c r="F32" s="208"/>
      <c r="G32" s="208"/>
      <c r="H32" s="208"/>
      <c r="I32" s="91"/>
      <c r="J32" s="92"/>
    </row>
    <row r="33" spans="1:10">
      <c r="A33" s="195" t="s">
        <v>23</v>
      </c>
      <c r="B33" s="203"/>
      <c r="C33" s="89" t="s">
        <v>520</v>
      </c>
      <c r="D33" s="215" t="s">
        <v>24</v>
      </c>
      <c r="E33" s="216"/>
      <c r="F33" s="216"/>
      <c r="G33" s="216"/>
      <c r="H33" s="87"/>
      <c r="I33" s="93" t="s">
        <v>25</v>
      </c>
      <c r="J33" s="94" t="s">
        <v>26</v>
      </c>
    </row>
    <row r="34" spans="1:10">
      <c r="A34" s="80"/>
      <c r="B34" s="81"/>
      <c r="C34" s="81"/>
      <c r="D34" s="81"/>
      <c r="E34" s="192"/>
      <c r="F34" s="192"/>
      <c r="G34" s="192"/>
      <c r="H34" s="192"/>
      <c r="I34" s="81"/>
      <c r="J34" s="83"/>
    </row>
    <row r="35" spans="1:10">
      <c r="A35" s="215" t="s">
        <v>27</v>
      </c>
      <c r="B35" s="216"/>
      <c r="C35" s="216"/>
      <c r="D35" s="216"/>
      <c r="E35" s="216" t="s">
        <v>28</v>
      </c>
      <c r="F35" s="216"/>
      <c r="G35" s="216"/>
      <c r="H35" s="216"/>
      <c r="I35" s="216"/>
      <c r="J35" s="96" t="s">
        <v>29</v>
      </c>
    </row>
    <row r="36" spans="1:10">
      <c r="A36" s="80"/>
      <c r="B36" s="81"/>
      <c r="C36" s="81"/>
      <c r="D36" s="81"/>
      <c r="E36" s="192"/>
      <c r="F36" s="192"/>
      <c r="G36" s="192"/>
      <c r="H36" s="192"/>
      <c r="I36" s="81"/>
      <c r="J36" s="92"/>
    </row>
    <row r="37" spans="1:10">
      <c r="A37" s="217" t="s">
        <v>521</v>
      </c>
      <c r="B37" s="218"/>
      <c r="C37" s="218"/>
      <c r="D37" s="218"/>
      <c r="E37" s="217" t="s">
        <v>522</v>
      </c>
      <c r="F37" s="218"/>
      <c r="G37" s="218"/>
      <c r="H37" s="218"/>
      <c r="I37" s="219"/>
      <c r="J37" s="118">
        <v>1449613</v>
      </c>
    </row>
    <row r="38" spans="1:10">
      <c r="A38" s="80"/>
      <c r="B38" s="81"/>
      <c r="C38" s="88"/>
      <c r="D38" s="220"/>
      <c r="E38" s="220"/>
      <c r="F38" s="220"/>
      <c r="G38" s="220"/>
      <c r="H38" s="220"/>
      <c r="I38" s="220"/>
      <c r="J38" s="83"/>
    </row>
    <row r="39" spans="1:10">
      <c r="A39" s="217" t="s">
        <v>523</v>
      </c>
      <c r="B39" s="218"/>
      <c r="C39" s="218"/>
      <c r="D39" s="219"/>
      <c r="E39" s="217" t="s">
        <v>524</v>
      </c>
      <c r="F39" s="218"/>
      <c r="G39" s="218"/>
      <c r="H39" s="218"/>
      <c r="I39" s="219"/>
      <c r="J39" s="120" t="s">
        <v>525</v>
      </c>
    </row>
    <row r="40" spans="1:10">
      <c r="A40" s="80"/>
      <c r="B40" s="81"/>
      <c r="C40" s="88"/>
      <c r="D40" s="121"/>
      <c r="E40" s="220"/>
      <c r="F40" s="220"/>
      <c r="G40" s="220"/>
      <c r="H40" s="220"/>
      <c r="I40" s="82"/>
      <c r="J40" s="83"/>
    </row>
    <row r="41" spans="1:10">
      <c r="A41" s="217" t="s">
        <v>526</v>
      </c>
      <c r="B41" s="218"/>
      <c r="C41" s="218"/>
      <c r="D41" s="219"/>
      <c r="E41" s="217" t="s">
        <v>527</v>
      </c>
      <c r="F41" s="218"/>
      <c r="G41" s="218"/>
      <c r="H41" s="218"/>
      <c r="I41" s="219"/>
      <c r="J41" s="120">
        <v>80921748</v>
      </c>
    </row>
    <row r="42" spans="1:10">
      <c r="A42" s="80"/>
      <c r="B42" s="81"/>
      <c r="C42" s="88"/>
      <c r="D42" s="121"/>
      <c r="E42" s="220"/>
      <c r="F42" s="220"/>
      <c r="G42" s="220"/>
      <c r="H42" s="220"/>
      <c r="I42" s="82"/>
      <c r="J42" s="83"/>
    </row>
    <row r="43" spans="1:10">
      <c r="A43" s="217"/>
      <c r="B43" s="218"/>
      <c r="C43" s="218"/>
      <c r="D43" s="219"/>
      <c r="E43" s="217"/>
      <c r="F43" s="218"/>
      <c r="G43" s="218"/>
      <c r="H43" s="218"/>
      <c r="I43" s="219"/>
      <c r="J43" s="120"/>
    </row>
    <row r="44" spans="1:10">
      <c r="A44" s="97"/>
      <c r="B44" s="88"/>
      <c r="C44" s="224"/>
      <c r="D44" s="224"/>
      <c r="E44" s="192"/>
      <c r="F44" s="192"/>
      <c r="G44" s="224"/>
      <c r="H44" s="224"/>
      <c r="I44" s="224"/>
      <c r="J44" s="83"/>
    </row>
    <row r="45" spans="1:10">
      <c r="A45" s="217"/>
      <c r="B45" s="218"/>
      <c r="C45" s="218"/>
      <c r="D45" s="219"/>
      <c r="E45" s="217"/>
      <c r="F45" s="218"/>
      <c r="G45" s="218"/>
      <c r="H45" s="218"/>
      <c r="I45" s="219"/>
      <c r="J45" s="120"/>
    </row>
    <row r="46" spans="1:10">
      <c r="A46" s="97"/>
      <c r="B46" s="88"/>
      <c r="C46" s="88"/>
      <c r="D46" s="81"/>
      <c r="E46" s="225"/>
      <c r="F46" s="225"/>
      <c r="G46" s="224"/>
      <c r="H46" s="224"/>
      <c r="I46" s="81"/>
      <c r="J46" s="83"/>
    </row>
    <row r="47" spans="1:10">
      <c r="A47" s="221"/>
      <c r="B47" s="222"/>
      <c r="C47" s="222"/>
      <c r="D47" s="223"/>
      <c r="E47" s="221"/>
      <c r="F47" s="222"/>
      <c r="G47" s="222"/>
      <c r="H47" s="222"/>
      <c r="I47" s="223"/>
      <c r="J47" s="89"/>
    </row>
    <row r="48" spans="1:10">
      <c r="A48" s="97"/>
      <c r="B48" s="88"/>
      <c r="C48" s="88"/>
      <c r="D48" s="81"/>
      <c r="E48" s="192"/>
      <c r="F48" s="192"/>
      <c r="G48" s="224"/>
      <c r="H48" s="224"/>
      <c r="I48" s="81"/>
      <c r="J48" s="98" t="s">
        <v>30</v>
      </c>
    </row>
    <row r="49" spans="1:10">
      <c r="A49" s="97"/>
      <c r="B49" s="88"/>
      <c r="C49" s="88"/>
      <c r="D49" s="81"/>
      <c r="E49" s="192"/>
      <c r="F49" s="192"/>
      <c r="G49" s="224"/>
      <c r="H49" s="224"/>
      <c r="I49" s="81"/>
      <c r="J49" s="98" t="s">
        <v>31</v>
      </c>
    </row>
    <row r="50" spans="1:10" ht="14.65" customHeight="1">
      <c r="A50" s="186" t="s">
        <v>32</v>
      </c>
      <c r="B50" s="197"/>
      <c r="C50" s="230" t="s">
        <v>511</v>
      </c>
      <c r="D50" s="231"/>
      <c r="E50" s="232" t="s">
        <v>33</v>
      </c>
      <c r="F50" s="233"/>
      <c r="G50" s="234"/>
      <c r="H50" s="235"/>
      <c r="I50" s="235"/>
      <c r="J50" s="236"/>
    </row>
    <row r="51" spans="1:10">
      <c r="A51" s="97"/>
      <c r="B51" s="88"/>
      <c r="C51" s="224"/>
      <c r="D51" s="224"/>
      <c r="E51" s="192"/>
      <c r="F51" s="192"/>
      <c r="G51" s="237" t="s">
        <v>34</v>
      </c>
      <c r="H51" s="237"/>
      <c r="I51" s="237"/>
      <c r="J51" s="72"/>
    </row>
    <row r="52" spans="1:10" ht="13.9" customHeight="1">
      <c r="A52" s="186" t="s">
        <v>35</v>
      </c>
      <c r="B52" s="197"/>
      <c r="C52" s="204" t="s">
        <v>512</v>
      </c>
      <c r="D52" s="205"/>
      <c r="E52" s="205"/>
      <c r="F52" s="205"/>
      <c r="G52" s="205"/>
      <c r="H52" s="205"/>
      <c r="I52" s="205"/>
      <c r="J52" s="206"/>
    </row>
    <row r="53" spans="1:10">
      <c r="A53" s="80"/>
      <c r="B53" s="81"/>
      <c r="C53" s="211" t="s">
        <v>36</v>
      </c>
      <c r="D53" s="211"/>
      <c r="E53" s="211"/>
      <c r="F53" s="211"/>
      <c r="G53" s="211"/>
      <c r="H53" s="211"/>
      <c r="I53" s="211"/>
      <c r="J53" s="83"/>
    </row>
    <row r="54" spans="1:10">
      <c r="A54" s="186" t="s">
        <v>37</v>
      </c>
      <c r="B54" s="197"/>
      <c r="C54" s="226" t="s">
        <v>513</v>
      </c>
      <c r="D54" s="227"/>
      <c r="E54" s="228"/>
      <c r="F54" s="192"/>
      <c r="G54" s="192"/>
      <c r="H54" s="216"/>
      <c r="I54" s="216"/>
      <c r="J54" s="229"/>
    </row>
    <row r="55" spans="1:10">
      <c r="A55" s="80"/>
      <c r="B55" s="81"/>
      <c r="C55" s="88"/>
      <c r="D55" s="81"/>
      <c r="E55" s="192"/>
      <c r="F55" s="192"/>
      <c r="G55" s="192"/>
      <c r="H55" s="192"/>
      <c r="I55" s="81"/>
      <c r="J55" s="83"/>
    </row>
    <row r="56" spans="1:10" ht="14.65" customHeight="1">
      <c r="A56" s="186" t="s">
        <v>38</v>
      </c>
      <c r="B56" s="197"/>
      <c r="C56" s="238" t="s">
        <v>514</v>
      </c>
      <c r="D56" s="239"/>
      <c r="E56" s="239"/>
      <c r="F56" s="239"/>
      <c r="G56" s="239"/>
      <c r="H56" s="239"/>
      <c r="I56" s="239"/>
      <c r="J56" s="240"/>
    </row>
    <row r="57" spans="1:10">
      <c r="A57" s="80"/>
      <c r="B57" s="81"/>
      <c r="C57" s="81"/>
      <c r="D57" s="81"/>
      <c r="E57" s="192"/>
      <c r="F57" s="192"/>
      <c r="G57" s="192"/>
      <c r="H57" s="192"/>
      <c r="I57" s="81"/>
      <c r="J57" s="83"/>
    </row>
    <row r="58" spans="1:10">
      <c r="A58" s="186" t="s">
        <v>39</v>
      </c>
      <c r="B58" s="197"/>
      <c r="C58" s="238" t="s">
        <v>515</v>
      </c>
      <c r="D58" s="239"/>
      <c r="E58" s="239"/>
      <c r="F58" s="239"/>
      <c r="G58" s="239"/>
      <c r="H58" s="239"/>
      <c r="I58" s="239"/>
      <c r="J58" s="240"/>
    </row>
    <row r="59" spans="1:10" ht="14.65" customHeight="1">
      <c r="A59" s="80"/>
      <c r="B59" s="81"/>
      <c r="C59" s="241" t="s">
        <v>40</v>
      </c>
      <c r="D59" s="241"/>
      <c r="E59" s="241"/>
      <c r="F59" s="241"/>
      <c r="G59" s="81"/>
      <c r="H59" s="81"/>
      <c r="I59" s="81"/>
      <c r="J59" s="83"/>
    </row>
    <row r="60" spans="1:10">
      <c r="A60" s="186" t="s">
        <v>41</v>
      </c>
      <c r="B60" s="197"/>
      <c r="C60" s="238" t="s">
        <v>516</v>
      </c>
      <c r="D60" s="239"/>
      <c r="E60" s="239"/>
      <c r="F60" s="239"/>
      <c r="G60" s="239"/>
      <c r="H60" s="239"/>
      <c r="I60" s="239"/>
      <c r="J60" s="240"/>
    </row>
    <row r="61" spans="1:10" ht="14.65" customHeight="1">
      <c r="A61" s="99"/>
      <c r="B61" s="100"/>
      <c r="C61" s="242" t="s">
        <v>42</v>
      </c>
      <c r="D61" s="242"/>
      <c r="E61" s="242"/>
      <c r="F61" s="242"/>
      <c r="G61" s="242"/>
      <c r="H61" s="100"/>
      <c r="I61" s="100"/>
      <c r="J61" s="101"/>
    </row>
    <row r="68" ht="27" customHeight="1"/>
    <row r="72" ht="38.65"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8" max="9" width="16.28515625" style="30" customWidth="1"/>
    <col min="10" max="10" width="10.28515625" bestFit="1" customWidth="1"/>
  </cols>
  <sheetData>
    <row r="1" spans="1:9">
      <c r="A1" s="246" t="s">
        <v>43</v>
      </c>
      <c r="B1" s="247"/>
      <c r="C1" s="247"/>
      <c r="D1" s="247"/>
      <c r="E1" s="247"/>
      <c r="F1" s="247"/>
      <c r="G1" s="247"/>
      <c r="H1" s="247"/>
      <c r="I1" s="247"/>
    </row>
    <row r="2" spans="1:9" ht="12.75" customHeight="1">
      <c r="A2" s="248" t="s">
        <v>598</v>
      </c>
      <c r="B2" s="249"/>
      <c r="C2" s="249"/>
      <c r="D2" s="249"/>
      <c r="E2" s="249"/>
      <c r="F2" s="249"/>
      <c r="G2" s="249"/>
      <c r="H2" s="249"/>
      <c r="I2" s="249"/>
    </row>
    <row r="3" spans="1:9">
      <c r="A3" s="250" t="s">
        <v>499</v>
      </c>
      <c r="B3" s="250"/>
      <c r="C3" s="250"/>
      <c r="D3" s="250"/>
      <c r="E3" s="250"/>
      <c r="F3" s="250"/>
      <c r="G3" s="250"/>
      <c r="H3" s="250"/>
      <c r="I3" s="250"/>
    </row>
    <row r="4" spans="1:9" ht="12.75" customHeight="1">
      <c r="A4" s="251" t="s">
        <v>517</v>
      </c>
      <c r="B4" s="252"/>
      <c r="C4" s="252"/>
      <c r="D4" s="252"/>
      <c r="E4" s="252"/>
      <c r="F4" s="252"/>
      <c r="G4" s="252"/>
      <c r="H4" s="252"/>
      <c r="I4" s="253"/>
    </row>
    <row r="5" spans="1:9" ht="45">
      <c r="A5" s="256" t="s">
        <v>44</v>
      </c>
      <c r="B5" s="257"/>
      <c r="C5" s="257"/>
      <c r="D5" s="257"/>
      <c r="E5" s="257"/>
      <c r="F5" s="257"/>
      <c r="G5" s="9" t="s">
        <v>45</v>
      </c>
      <c r="H5" s="11" t="s">
        <v>46</v>
      </c>
      <c r="I5" s="11" t="s">
        <v>47</v>
      </c>
    </row>
    <row r="6" spans="1:9">
      <c r="A6" s="254">
        <v>1</v>
      </c>
      <c r="B6" s="255"/>
      <c r="C6" s="255"/>
      <c r="D6" s="255"/>
      <c r="E6" s="255"/>
      <c r="F6" s="255"/>
      <c r="G6" s="10">
        <v>2</v>
      </c>
      <c r="H6" s="11">
        <v>3</v>
      </c>
      <c r="I6" s="11">
        <v>4</v>
      </c>
    </row>
    <row r="7" spans="1:9">
      <c r="A7" s="258"/>
      <c r="B7" s="258"/>
      <c r="C7" s="258"/>
      <c r="D7" s="258"/>
      <c r="E7" s="258"/>
      <c r="F7" s="258"/>
      <c r="G7" s="258"/>
      <c r="H7" s="258"/>
      <c r="I7" s="258"/>
    </row>
    <row r="8" spans="1:9" ht="12.75" customHeight="1">
      <c r="A8" s="259" t="s">
        <v>48</v>
      </c>
      <c r="B8" s="259"/>
      <c r="C8" s="259"/>
      <c r="D8" s="259"/>
      <c r="E8" s="259"/>
      <c r="F8" s="259"/>
      <c r="G8" s="12">
        <v>1</v>
      </c>
      <c r="H8" s="28">
        <v>0</v>
      </c>
      <c r="I8" s="28">
        <v>0</v>
      </c>
    </row>
    <row r="9" spans="1:9" ht="12.75" customHeight="1">
      <c r="A9" s="245" t="s">
        <v>49</v>
      </c>
      <c r="B9" s="245"/>
      <c r="C9" s="245"/>
      <c r="D9" s="245"/>
      <c r="E9" s="245"/>
      <c r="F9" s="245"/>
      <c r="G9" s="13">
        <v>2</v>
      </c>
      <c r="H9" s="29">
        <f>H10+H17+H27+H38+H43</f>
        <v>34228715</v>
      </c>
      <c r="I9" s="29">
        <f>I10+I17+I27+I38+I43</f>
        <v>34071792</v>
      </c>
    </row>
    <row r="10" spans="1:9" ht="12.75" customHeight="1">
      <c r="A10" s="244" t="s">
        <v>50</v>
      </c>
      <c r="B10" s="244"/>
      <c r="C10" s="244"/>
      <c r="D10" s="244"/>
      <c r="E10" s="244"/>
      <c r="F10" s="244"/>
      <c r="G10" s="13">
        <v>3</v>
      </c>
      <c r="H10" s="29">
        <f>H11+H12+H13+H14+H15+H16</f>
        <v>1149669</v>
      </c>
      <c r="I10" s="29">
        <f>I11+I12+I13+I14+I15+I16</f>
        <v>1413912</v>
      </c>
    </row>
    <row r="11" spans="1:9" ht="12.75" customHeight="1">
      <c r="A11" s="243" t="s">
        <v>497</v>
      </c>
      <c r="B11" s="243"/>
      <c r="C11" s="243"/>
      <c r="D11" s="243"/>
      <c r="E11" s="243"/>
      <c r="F11" s="243"/>
      <c r="G11" s="12">
        <v>4</v>
      </c>
      <c r="H11" s="28">
        <v>0</v>
      </c>
      <c r="I11" s="28">
        <v>0</v>
      </c>
    </row>
    <row r="12" spans="1:9" ht="22.9" customHeight="1">
      <c r="A12" s="243" t="s">
        <v>496</v>
      </c>
      <c r="B12" s="243"/>
      <c r="C12" s="243"/>
      <c r="D12" s="243"/>
      <c r="E12" s="243"/>
      <c r="F12" s="243"/>
      <c r="G12" s="12">
        <v>5</v>
      </c>
      <c r="H12" s="28">
        <v>334388</v>
      </c>
      <c r="I12" s="28">
        <v>303108</v>
      </c>
    </row>
    <row r="13" spans="1:9" ht="12.75" customHeight="1">
      <c r="A13" s="243" t="s">
        <v>51</v>
      </c>
      <c r="B13" s="243"/>
      <c r="C13" s="243"/>
      <c r="D13" s="243"/>
      <c r="E13" s="243"/>
      <c r="F13" s="243"/>
      <c r="G13" s="12">
        <v>6</v>
      </c>
      <c r="H13" s="28">
        <v>0</v>
      </c>
      <c r="I13" s="28">
        <v>0</v>
      </c>
    </row>
    <row r="14" spans="1:9" ht="12.75" customHeight="1">
      <c r="A14" s="243" t="s">
        <v>52</v>
      </c>
      <c r="B14" s="243"/>
      <c r="C14" s="243"/>
      <c r="D14" s="243"/>
      <c r="E14" s="243"/>
      <c r="F14" s="243"/>
      <c r="G14" s="12">
        <v>7</v>
      </c>
      <c r="H14" s="28">
        <v>0</v>
      </c>
      <c r="I14" s="28">
        <v>0</v>
      </c>
    </row>
    <row r="15" spans="1:9" ht="12.75" customHeight="1">
      <c r="A15" s="243" t="s">
        <v>53</v>
      </c>
      <c r="B15" s="243"/>
      <c r="C15" s="243"/>
      <c r="D15" s="243"/>
      <c r="E15" s="243"/>
      <c r="F15" s="243"/>
      <c r="G15" s="12">
        <v>8</v>
      </c>
      <c r="H15" s="28">
        <v>815281</v>
      </c>
      <c r="I15" s="28">
        <v>1110804</v>
      </c>
    </row>
    <row r="16" spans="1:9" ht="12.75" customHeight="1">
      <c r="A16" s="243" t="s">
        <v>54</v>
      </c>
      <c r="B16" s="243"/>
      <c r="C16" s="243"/>
      <c r="D16" s="243"/>
      <c r="E16" s="243"/>
      <c r="F16" s="243"/>
      <c r="G16" s="12">
        <v>9</v>
      </c>
      <c r="H16" s="28">
        <v>0</v>
      </c>
      <c r="I16" s="28">
        <v>0</v>
      </c>
    </row>
    <row r="17" spans="1:9" ht="12.75" customHeight="1">
      <c r="A17" s="244" t="s">
        <v>55</v>
      </c>
      <c r="B17" s="244"/>
      <c r="C17" s="244"/>
      <c r="D17" s="244"/>
      <c r="E17" s="244"/>
      <c r="F17" s="244"/>
      <c r="G17" s="13">
        <v>10</v>
      </c>
      <c r="H17" s="29">
        <f>H18+H19+H20+H21+H22+H23+H24+H25+H26</f>
        <v>29154036</v>
      </c>
      <c r="I17" s="29">
        <f>I18+I19+I20+I21+I22+I23+I24+I25+I26</f>
        <v>28746847</v>
      </c>
    </row>
    <row r="18" spans="1:9" ht="12.75" customHeight="1">
      <c r="A18" s="243" t="s">
        <v>56</v>
      </c>
      <c r="B18" s="243"/>
      <c r="C18" s="243"/>
      <c r="D18" s="243"/>
      <c r="E18" s="243"/>
      <c r="F18" s="243"/>
      <c r="G18" s="12">
        <v>11</v>
      </c>
      <c r="H18" s="28">
        <v>2071185</v>
      </c>
      <c r="I18" s="28">
        <v>2071185</v>
      </c>
    </row>
    <row r="19" spans="1:9" ht="12.75" customHeight="1">
      <c r="A19" s="243" t="s">
        <v>57</v>
      </c>
      <c r="B19" s="243"/>
      <c r="C19" s="243"/>
      <c r="D19" s="243"/>
      <c r="E19" s="243"/>
      <c r="F19" s="243"/>
      <c r="G19" s="12">
        <v>12</v>
      </c>
      <c r="H19" s="28">
        <v>18407274</v>
      </c>
      <c r="I19" s="28">
        <v>17963736</v>
      </c>
    </row>
    <row r="20" spans="1:9" ht="12.75" customHeight="1">
      <c r="A20" s="243" t="s">
        <v>58</v>
      </c>
      <c r="B20" s="243"/>
      <c r="C20" s="243"/>
      <c r="D20" s="243"/>
      <c r="E20" s="243"/>
      <c r="F20" s="243"/>
      <c r="G20" s="12">
        <v>13</v>
      </c>
      <c r="H20" s="28">
        <v>4676666</v>
      </c>
      <c r="I20" s="28">
        <v>5664082</v>
      </c>
    </row>
    <row r="21" spans="1:9" ht="12.75" customHeight="1">
      <c r="A21" s="243" t="s">
        <v>59</v>
      </c>
      <c r="B21" s="243"/>
      <c r="C21" s="243"/>
      <c r="D21" s="243"/>
      <c r="E21" s="243"/>
      <c r="F21" s="243"/>
      <c r="G21" s="12">
        <v>14</v>
      </c>
      <c r="H21" s="28">
        <v>2589574</v>
      </c>
      <c r="I21" s="28">
        <v>2572338</v>
      </c>
    </row>
    <row r="22" spans="1:9" ht="12.75" customHeight="1">
      <c r="A22" s="243" t="s">
        <v>60</v>
      </c>
      <c r="B22" s="243"/>
      <c r="C22" s="243"/>
      <c r="D22" s="243"/>
      <c r="E22" s="243"/>
      <c r="F22" s="243"/>
      <c r="G22" s="12">
        <v>15</v>
      </c>
      <c r="H22" s="28">
        <v>0</v>
      </c>
      <c r="I22" s="28">
        <v>0</v>
      </c>
    </row>
    <row r="23" spans="1:9" ht="12.75" customHeight="1">
      <c r="A23" s="243" t="s">
        <v>61</v>
      </c>
      <c r="B23" s="243"/>
      <c r="C23" s="243"/>
      <c r="D23" s="243"/>
      <c r="E23" s="243"/>
      <c r="F23" s="243"/>
      <c r="G23" s="12">
        <v>16</v>
      </c>
      <c r="H23" s="28">
        <v>0</v>
      </c>
      <c r="I23" s="28">
        <v>0</v>
      </c>
    </row>
    <row r="24" spans="1:9" ht="12.75" customHeight="1">
      <c r="A24" s="243" t="s">
        <v>62</v>
      </c>
      <c r="B24" s="243"/>
      <c r="C24" s="243"/>
      <c r="D24" s="243"/>
      <c r="E24" s="243"/>
      <c r="F24" s="243"/>
      <c r="G24" s="12">
        <v>17</v>
      </c>
      <c r="H24" s="28">
        <v>1398862</v>
      </c>
      <c r="I24" s="28">
        <v>465130</v>
      </c>
    </row>
    <row r="25" spans="1:9" ht="12.75" customHeight="1">
      <c r="A25" s="243" t="s">
        <v>63</v>
      </c>
      <c r="B25" s="243"/>
      <c r="C25" s="243"/>
      <c r="D25" s="243"/>
      <c r="E25" s="243"/>
      <c r="F25" s="243"/>
      <c r="G25" s="12">
        <v>18</v>
      </c>
      <c r="H25" s="28">
        <v>10475</v>
      </c>
      <c r="I25" s="28">
        <v>10376</v>
      </c>
    </row>
    <row r="26" spans="1:9" ht="12.75" customHeight="1">
      <c r="A26" s="243" t="s">
        <v>64</v>
      </c>
      <c r="B26" s="243"/>
      <c r="C26" s="243"/>
      <c r="D26" s="243"/>
      <c r="E26" s="243"/>
      <c r="F26" s="243"/>
      <c r="G26" s="12">
        <v>19</v>
      </c>
      <c r="H26" s="28">
        <v>0</v>
      </c>
      <c r="I26" s="28">
        <v>0</v>
      </c>
    </row>
    <row r="27" spans="1:9" ht="12.75" customHeight="1">
      <c r="A27" s="244" t="s">
        <v>65</v>
      </c>
      <c r="B27" s="244"/>
      <c r="C27" s="244"/>
      <c r="D27" s="244"/>
      <c r="E27" s="244"/>
      <c r="F27" s="244"/>
      <c r="G27" s="13">
        <v>20</v>
      </c>
      <c r="H27" s="29">
        <f>SUM(H28:H37)</f>
        <v>852346</v>
      </c>
      <c r="I27" s="29">
        <f>SUM(I28:I37)</f>
        <v>852346</v>
      </c>
    </row>
    <row r="28" spans="1:9" ht="12.75" customHeight="1">
      <c r="A28" s="243" t="s">
        <v>66</v>
      </c>
      <c r="B28" s="243"/>
      <c r="C28" s="243"/>
      <c r="D28" s="243"/>
      <c r="E28" s="243"/>
      <c r="F28" s="243"/>
      <c r="G28" s="12">
        <v>21</v>
      </c>
      <c r="H28" s="28">
        <v>0</v>
      </c>
      <c r="I28" s="28">
        <v>0</v>
      </c>
    </row>
    <row r="29" spans="1:9" ht="12.75" customHeight="1">
      <c r="A29" s="243" t="s">
        <v>67</v>
      </c>
      <c r="B29" s="243"/>
      <c r="C29" s="243"/>
      <c r="D29" s="243"/>
      <c r="E29" s="243"/>
      <c r="F29" s="243"/>
      <c r="G29" s="12">
        <v>22</v>
      </c>
      <c r="H29" s="28">
        <v>0</v>
      </c>
      <c r="I29" s="28">
        <v>0</v>
      </c>
    </row>
    <row r="30" spans="1:9" ht="12.75" customHeight="1">
      <c r="A30" s="243" t="s">
        <v>68</v>
      </c>
      <c r="B30" s="243"/>
      <c r="C30" s="243"/>
      <c r="D30" s="243"/>
      <c r="E30" s="243"/>
      <c r="F30" s="243"/>
      <c r="G30" s="12">
        <v>23</v>
      </c>
      <c r="H30" s="28">
        <v>0</v>
      </c>
      <c r="I30" s="28">
        <v>0</v>
      </c>
    </row>
    <row r="31" spans="1:9" ht="24" customHeight="1">
      <c r="A31" s="243" t="s">
        <v>69</v>
      </c>
      <c r="B31" s="243"/>
      <c r="C31" s="243"/>
      <c r="D31" s="243"/>
      <c r="E31" s="243"/>
      <c r="F31" s="243"/>
      <c r="G31" s="12">
        <v>24</v>
      </c>
      <c r="H31" s="28">
        <v>0</v>
      </c>
      <c r="I31" s="28">
        <v>0</v>
      </c>
    </row>
    <row r="32" spans="1:9" ht="23.65" customHeight="1">
      <c r="A32" s="243" t="s">
        <v>70</v>
      </c>
      <c r="B32" s="243"/>
      <c r="C32" s="243"/>
      <c r="D32" s="243"/>
      <c r="E32" s="243"/>
      <c r="F32" s="243"/>
      <c r="G32" s="12">
        <v>25</v>
      </c>
      <c r="H32" s="28">
        <v>0</v>
      </c>
      <c r="I32" s="28">
        <v>0</v>
      </c>
    </row>
    <row r="33" spans="1:9" ht="21.6" customHeight="1">
      <c r="A33" s="243" t="s">
        <v>71</v>
      </c>
      <c r="B33" s="243"/>
      <c r="C33" s="243"/>
      <c r="D33" s="243"/>
      <c r="E33" s="243"/>
      <c r="F33" s="243"/>
      <c r="G33" s="12">
        <v>26</v>
      </c>
      <c r="H33" s="28">
        <v>0</v>
      </c>
      <c r="I33" s="28">
        <v>0</v>
      </c>
    </row>
    <row r="34" spans="1:9" ht="12.75" customHeight="1">
      <c r="A34" s="243" t="s">
        <v>72</v>
      </c>
      <c r="B34" s="243"/>
      <c r="C34" s="243"/>
      <c r="D34" s="243"/>
      <c r="E34" s="243"/>
      <c r="F34" s="243"/>
      <c r="G34" s="12">
        <v>27</v>
      </c>
      <c r="H34" s="28">
        <v>0</v>
      </c>
      <c r="I34" s="28">
        <v>0</v>
      </c>
    </row>
    <row r="35" spans="1:9" ht="12.75" customHeight="1">
      <c r="A35" s="243" t="s">
        <v>73</v>
      </c>
      <c r="B35" s="243"/>
      <c r="C35" s="243"/>
      <c r="D35" s="243"/>
      <c r="E35" s="243"/>
      <c r="F35" s="243"/>
      <c r="G35" s="12">
        <v>28</v>
      </c>
      <c r="H35" s="28">
        <v>852346</v>
      </c>
      <c r="I35" s="28">
        <v>852346</v>
      </c>
    </row>
    <row r="36" spans="1:9" ht="12.75" customHeight="1">
      <c r="A36" s="243" t="s">
        <v>74</v>
      </c>
      <c r="B36" s="243"/>
      <c r="C36" s="243"/>
      <c r="D36" s="243"/>
      <c r="E36" s="243"/>
      <c r="F36" s="243"/>
      <c r="G36" s="12">
        <v>29</v>
      </c>
      <c r="H36" s="28">
        <v>0</v>
      </c>
      <c r="I36" s="28">
        <v>0</v>
      </c>
    </row>
    <row r="37" spans="1:9" ht="12.75" customHeight="1">
      <c r="A37" s="243" t="s">
        <v>75</v>
      </c>
      <c r="B37" s="243"/>
      <c r="C37" s="243"/>
      <c r="D37" s="243"/>
      <c r="E37" s="243"/>
      <c r="F37" s="243"/>
      <c r="G37" s="12">
        <v>30</v>
      </c>
      <c r="H37" s="28">
        <v>0</v>
      </c>
      <c r="I37" s="28">
        <v>0</v>
      </c>
    </row>
    <row r="38" spans="1:9" ht="12.75" customHeight="1">
      <c r="A38" s="244" t="s">
        <v>76</v>
      </c>
      <c r="B38" s="244"/>
      <c r="C38" s="244"/>
      <c r="D38" s="244"/>
      <c r="E38" s="244"/>
      <c r="F38" s="244"/>
      <c r="G38" s="13">
        <v>31</v>
      </c>
      <c r="H38" s="29">
        <f>H39+H40+H41+H42</f>
        <v>415159</v>
      </c>
      <c r="I38" s="29">
        <f>I39+I40+I41+I42</f>
        <v>401182</v>
      </c>
    </row>
    <row r="39" spans="1:9" ht="12.75" customHeight="1">
      <c r="A39" s="243" t="s">
        <v>77</v>
      </c>
      <c r="B39" s="243"/>
      <c r="C39" s="243"/>
      <c r="D39" s="243"/>
      <c r="E39" s="243"/>
      <c r="F39" s="243"/>
      <c r="G39" s="12">
        <v>32</v>
      </c>
      <c r="H39" s="28">
        <v>0</v>
      </c>
      <c r="I39" s="28">
        <v>0</v>
      </c>
    </row>
    <row r="40" spans="1:9" ht="27" customHeight="1">
      <c r="A40" s="243" t="s">
        <v>78</v>
      </c>
      <c r="B40" s="243"/>
      <c r="C40" s="243"/>
      <c r="D40" s="243"/>
      <c r="E40" s="243"/>
      <c r="F40" s="243"/>
      <c r="G40" s="12">
        <v>33</v>
      </c>
      <c r="H40" s="28">
        <v>0</v>
      </c>
      <c r="I40" s="28">
        <v>0</v>
      </c>
    </row>
    <row r="41" spans="1:9" ht="12.75" customHeight="1">
      <c r="A41" s="243" t="s">
        <v>79</v>
      </c>
      <c r="B41" s="243"/>
      <c r="C41" s="243"/>
      <c r="D41" s="243"/>
      <c r="E41" s="243"/>
      <c r="F41" s="243"/>
      <c r="G41" s="12">
        <v>34</v>
      </c>
      <c r="H41" s="28">
        <v>311925</v>
      </c>
      <c r="I41" s="28">
        <v>299260</v>
      </c>
    </row>
    <row r="42" spans="1:9" ht="12.75" customHeight="1">
      <c r="A42" s="243" t="s">
        <v>80</v>
      </c>
      <c r="B42" s="243"/>
      <c r="C42" s="243"/>
      <c r="D42" s="243"/>
      <c r="E42" s="243"/>
      <c r="F42" s="243"/>
      <c r="G42" s="12">
        <v>35</v>
      </c>
      <c r="H42" s="28">
        <v>103234</v>
      </c>
      <c r="I42" s="28">
        <v>101922</v>
      </c>
    </row>
    <row r="43" spans="1:9" ht="12.75" customHeight="1">
      <c r="A43" s="243" t="s">
        <v>81</v>
      </c>
      <c r="B43" s="243"/>
      <c r="C43" s="243"/>
      <c r="D43" s="243"/>
      <c r="E43" s="243"/>
      <c r="F43" s="243"/>
      <c r="G43" s="12">
        <v>36</v>
      </c>
      <c r="H43" s="28">
        <v>2657505</v>
      </c>
      <c r="I43" s="28">
        <v>2657505</v>
      </c>
    </row>
    <row r="44" spans="1:9" ht="12.75" customHeight="1">
      <c r="A44" s="245" t="s">
        <v>82</v>
      </c>
      <c r="B44" s="245"/>
      <c r="C44" s="245"/>
      <c r="D44" s="245"/>
      <c r="E44" s="245"/>
      <c r="F44" s="245"/>
      <c r="G44" s="13">
        <v>37</v>
      </c>
      <c r="H44" s="29">
        <f>H45+H53+H60+H70</f>
        <v>142906788</v>
      </c>
      <c r="I44" s="29">
        <f>I45+I53+I60+I70</f>
        <v>141292274</v>
      </c>
    </row>
    <row r="45" spans="1:9" ht="12.75" customHeight="1">
      <c r="A45" s="244" t="s">
        <v>83</v>
      </c>
      <c r="B45" s="244"/>
      <c r="C45" s="244"/>
      <c r="D45" s="244"/>
      <c r="E45" s="244"/>
      <c r="F45" s="244"/>
      <c r="G45" s="13">
        <v>38</v>
      </c>
      <c r="H45" s="29">
        <f>SUM(H46:H52)</f>
        <v>9566943</v>
      </c>
      <c r="I45" s="29">
        <f>SUM(I46:I52)</f>
        <v>13698156</v>
      </c>
    </row>
    <row r="46" spans="1:9" ht="12.75" customHeight="1">
      <c r="A46" s="243" t="s">
        <v>84</v>
      </c>
      <c r="B46" s="243"/>
      <c r="C46" s="243"/>
      <c r="D46" s="243"/>
      <c r="E46" s="243"/>
      <c r="F46" s="243"/>
      <c r="G46" s="12">
        <v>39</v>
      </c>
      <c r="H46" s="28">
        <v>4620206</v>
      </c>
      <c r="I46" s="28">
        <v>5077498</v>
      </c>
    </row>
    <row r="47" spans="1:9" ht="12.75" customHeight="1">
      <c r="A47" s="243" t="s">
        <v>85</v>
      </c>
      <c r="B47" s="243"/>
      <c r="C47" s="243"/>
      <c r="D47" s="243"/>
      <c r="E47" s="243"/>
      <c r="F47" s="243"/>
      <c r="G47" s="12">
        <v>40</v>
      </c>
      <c r="H47" s="28">
        <v>4946498</v>
      </c>
      <c r="I47" s="28">
        <v>8620419</v>
      </c>
    </row>
    <row r="48" spans="1:9" ht="12.75" customHeight="1">
      <c r="A48" s="243" t="s">
        <v>86</v>
      </c>
      <c r="B48" s="243"/>
      <c r="C48" s="243"/>
      <c r="D48" s="243"/>
      <c r="E48" s="243"/>
      <c r="F48" s="243"/>
      <c r="G48" s="12">
        <v>41</v>
      </c>
      <c r="H48" s="28">
        <v>0</v>
      </c>
      <c r="I48" s="28">
        <v>0</v>
      </c>
    </row>
    <row r="49" spans="1:9" ht="12.75" customHeight="1">
      <c r="A49" s="243" t="s">
        <v>87</v>
      </c>
      <c r="B49" s="243"/>
      <c r="C49" s="243"/>
      <c r="D49" s="243"/>
      <c r="E49" s="243"/>
      <c r="F49" s="243"/>
      <c r="G49" s="12">
        <v>42</v>
      </c>
      <c r="H49" s="28">
        <v>0</v>
      </c>
      <c r="I49" s="28">
        <v>0</v>
      </c>
    </row>
    <row r="50" spans="1:9" ht="12.75" customHeight="1">
      <c r="A50" s="243" t="s">
        <v>88</v>
      </c>
      <c r="B50" s="243"/>
      <c r="C50" s="243"/>
      <c r="D50" s="243"/>
      <c r="E50" s="243"/>
      <c r="F50" s="243"/>
      <c r="G50" s="12">
        <v>43</v>
      </c>
      <c r="H50" s="28">
        <v>239</v>
      </c>
      <c r="I50" s="28">
        <v>239</v>
      </c>
    </row>
    <row r="51" spans="1:9" ht="12.75" customHeight="1">
      <c r="A51" s="243" t="s">
        <v>89</v>
      </c>
      <c r="B51" s="243"/>
      <c r="C51" s="243"/>
      <c r="D51" s="243"/>
      <c r="E51" s="243"/>
      <c r="F51" s="243"/>
      <c r="G51" s="12">
        <v>44</v>
      </c>
      <c r="H51" s="28">
        <v>0</v>
      </c>
      <c r="I51" s="28">
        <v>0</v>
      </c>
    </row>
    <row r="52" spans="1:9" ht="12.75" customHeight="1">
      <c r="A52" s="243" t="s">
        <v>90</v>
      </c>
      <c r="B52" s="243"/>
      <c r="C52" s="243"/>
      <c r="D52" s="243"/>
      <c r="E52" s="243"/>
      <c r="F52" s="243"/>
      <c r="G52" s="12">
        <v>45</v>
      </c>
      <c r="H52" s="28">
        <v>0</v>
      </c>
      <c r="I52" s="28">
        <v>0</v>
      </c>
    </row>
    <row r="53" spans="1:9" ht="12.75" customHeight="1">
      <c r="A53" s="244" t="s">
        <v>91</v>
      </c>
      <c r="B53" s="244"/>
      <c r="C53" s="244"/>
      <c r="D53" s="244"/>
      <c r="E53" s="244"/>
      <c r="F53" s="244"/>
      <c r="G53" s="13">
        <v>46</v>
      </c>
      <c r="H53" s="29">
        <f>SUM(H54:H59)</f>
        <v>69523734</v>
      </c>
      <c r="I53" s="29">
        <f>SUM(I54:I59)</f>
        <v>61871803</v>
      </c>
    </row>
    <row r="54" spans="1:9" ht="12.75" customHeight="1">
      <c r="A54" s="243" t="s">
        <v>92</v>
      </c>
      <c r="B54" s="243"/>
      <c r="C54" s="243"/>
      <c r="D54" s="243"/>
      <c r="E54" s="243"/>
      <c r="F54" s="243"/>
      <c r="G54" s="12">
        <v>47</v>
      </c>
      <c r="H54" s="28">
        <v>0</v>
      </c>
      <c r="I54" s="28">
        <v>0</v>
      </c>
    </row>
    <row r="55" spans="1:9" ht="23.65" customHeight="1">
      <c r="A55" s="243" t="s">
        <v>93</v>
      </c>
      <c r="B55" s="243"/>
      <c r="C55" s="243"/>
      <c r="D55" s="243"/>
      <c r="E55" s="243"/>
      <c r="F55" s="243"/>
      <c r="G55" s="12">
        <v>48</v>
      </c>
      <c r="H55" s="28">
        <v>39457767</v>
      </c>
      <c r="I55" s="28">
        <v>36348784</v>
      </c>
    </row>
    <row r="56" spans="1:9" ht="12.75" customHeight="1">
      <c r="A56" s="243" t="s">
        <v>94</v>
      </c>
      <c r="B56" s="243"/>
      <c r="C56" s="243"/>
      <c r="D56" s="243"/>
      <c r="E56" s="243"/>
      <c r="F56" s="243"/>
      <c r="G56" s="12">
        <v>49</v>
      </c>
      <c r="H56" s="28">
        <v>24959828</v>
      </c>
      <c r="I56" s="28">
        <v>22730338</v>
      </c>
    </row>
    <row r="57" spans="1:9" ht="12.75" customHeight="1">
      <c r="A57" s="243" t="s">
        <v>95</v>
      </c>
      <c r="B57" s="243"/>
      <c r="C57" s="243"/>
      <c r="D57" s="243"/>
      <c r="E57" s="243"/>
      <c r="F57" s="243"/>
      <c r="G57" s="12">
        <v>50</v>
      </c>
      <c r="H57" s="28">
        <v>0</v>
      </c>
      <c r="I57" s="28">
        <v>0</v>
      </c>
    </row>
    <row r="58" spans="1:9" ht="12.75" customHeight="1">
      <c r="A58" s="243" t="s">
        <v>96</v>
      </c>
      <c r="B58" s="243"/>
      <c r="C58" s="243"/>
      <c r="D58" s="243"/>
      <c r="E58" s="243"/>
      <c r="F58" s="243"/>
      <c r="G58" s="12">
        <v>51</v>
      </c>
      <c r="H58" s="28">
        <v>1358692</v>
      </c>
      <c r="I58" s="28">
        <v>1513280</v>
      </c>
    </row>
    <row r="59" spans="1:9" ht="12.75" customHeight="1">
      <c r="A59" s="243" t="s">
        <v>97</v>
      </c>
      <c r="B59" s="243"/>
      <c r="C59" s="243"/>
      <c r="D59" s="243"/>
      <c r="E59" s="243"/>
      <c r="F59" s="243"/>
      <c r="G59" s="12">
        <v>52</v>
      </c>
      <c r="H59" s="28">
        <v>3747447</v>
      </c>
      <c r="I59" s="28">
        <v>1279401</v>
      </c>
    </row>
    <row r="60" spans="1:9" ht="12.75" customHeight="1">
      <c r="A60" s="244" t="s">
        <v>98</v>
      </c>
      <c r="B60" s="244"/>
      <c r="C60" s="244"/>
      <c r="D60" s="244"/>
      <c r="E60" s="244"/>
      <c r="F60" s="244"/>
      <c r="G60" s="13">
        <v>53</v>
      </c>
      <c r="H60" s="29">
        <f>SUM(H61:H69)</f>
        <v>5083224</v>
      </c>
      <c r="I60" s="29">
        <f>SUM(I61:I69)</f>
        <v>5098784</v>
      </c>
    </row>
    <row r="61" spans="1:9" ht="12.75" customHeight="1">
      <c r="A61" s="243" t="s">
        <v>99</v>
      </c>
      <c r="B61" s="243"/>
      <c r="C61" s="243"/>
      <c r="D61" s="243"/>
      <c r="E61" s="243"/>
      <c r="F61" s="243"/>
      <c r="G61" s="12">
        <v>54</v>
      </c>
      <c r="H61" s="28">
        <v>0</v>
      </c>
      <c r="I61" s="28">
        <v>0</v>
      </c>
    </row>
    <row r="62" spans="1:9" ht="27.6" customHeight="1">
      <c r="A62" s="243" t="s">
        <v>100</v>
      </c>
      <c r="B62" s="243"/>
      <c r="C62" s="243"/>
      <c r="D62" s="243"/>
      <c r="E62" s="243"/>
      <c r="F62" s="243"/>
      <c r="G62" s="12">
        <v>55</v>
      </c>
      <c r="H62" s="28">
        <v>0</v>
      </c>
      <c r="I62" s="28">
        <v>0</v>
      </c>
    </row>
    <row r="63" spans="1:9" ht="12.75" customHeight="1">
      <c r="A63" s="243" t="s">
        <v>101</v>
      </c>
      <c r="B63" s="243"/>
      <c r="C63" s="243"/>
      <c r="D63" s="243"/>
      <c r="E63" s="243"/>
      <c r="F63" s="243"/>
      <c r="G63" s="12">
        <v>56</v>
      </c>
      <c r="H63" s="28">
        <v>0</v>
      </c>
      <c r="I63" s="28">
        <v>0</v>
      </c>
    </row>
    <row r="64" spans="1:9" ht="25.9" customHeight="1">
      <c r="A64" s="243" t="s">
        <v>102</v>
      </c>
      <c r="B64" s="243"/>
      <c r="C64" s="243"/>
      <c r="D64" s="243"/>
      <c r="E64" s="243"/>
      <c r="F64" s="243"/>
      <c r="G64" s="12">
        <v>57</v>
      </c>
      <c r="H64" s="28">
        <v>0</v>
      </c>
      <c r="I64" s="28">
        <v>0</v>
      </c>
    </row>
    <row r="65" spans="1:9" ht="21.6" customHeight="1">
      <c r="A65" s="243" t="s">
        <v>103</v>
      </c>
      <c r="B65" s="243"/>
      <c r="C65" s="243"/>
      <c r="D65" s="243"/>
      <c r="E65" s="243"/>
      <c r="F65" s="243"/>
      <c r="G65" s="12">
        <v>58</v>
      </c>
      <c r="H65" s="28">
        <v>0</v>
      </c>
      <c r="I65" s="28">
        <v>0</v>
      </c>
    </row>
    <row r="66" spans="1:9" ht="21.6" customHeight="1">
      <c r="A66" s="243" t="s">
        <v>104</v>
      </c>
      <c r="B66" s="243"/>
      <c r="C66" s="243"/>
      <c r="D66" s="243"/>
      <c r="E66" s="243"/>
      <c r="F66" s="243"/>
      <c r="G66" s="12">
        <v>59</v>
      </c>
      <c r="H66" s="28">
        <v>0</v>
      </c>
      <c r="I66" s="28">
        <v>0</v>
      </c>
    </row>
    <row r="67" spans="1:9" ht="12.75" customHeight="1">
      <c r="A67" s="243" t="s">
        <v>105</v>
      </c>
      <c r="B67" s="243"/>
      <c r="C67" s="243"/>
      <c r="D67" s="243"/>
      <c r="E67" s="243"/>
      <c r="F67" s="243"/>
      <c r="G67" s="12">
        <v>60</v>
      </c>
      <c r="H67" s="28">
        <v>4393065</v>
      </c>
      <c r="I67" s="28">
        <v>4408625</v>
      </c>
    </row>
    <row r="68" spans="1:9" ht="12.75" customHeight="1">
      <c r="A68" s="243" t="s">
        <v>106</v>
      </c>
      <c r="B68" s="243"/>
      <c r="C68" s="243"/>
      <c r="D68" s="243"/>
      <c r="E68" s="243"/>
      <c r="F68" s="243"/>
      <c r="G68" s="12">
        <v>61</v>
      </c>
      <c r="H68" s="28">
        <v>690159</v>
      </c>
      <c r="I68" s="28">
        <v>690159</v>
      </c>
    </row>
    <row r="69" spans="1:9" ht="12.75" customHeight="1">
      <c r="A69" s="243" t="s">
        <v>107</v>
      </c>
      <c r="B69" s="243"/>
      <c r="C69" s="243"/>
      <c r="D69" s="243"/>
      <c r="E69" s="243"/>
      <c r="F69" s="243"/>
      <c r="G69" s="12">
        <v>62</v>
      </c>
      <c r="H69" s="28">
        <v>0</v>
      </c>
      <c r="I69" s="28">
        <v>0</v>
      </c>
    </row>
    <row r="70" spans="1:9" ht="12.75" customHeight="1">
      <c r="A70" s="243" t="s">
        <v>108</v>
      </c>
      <c r="B70" s="243"/>
      <c r="C70" s="243"/>
      <c r="D70" s="243"/>
      <c r="E70" s="243"/>
      <c r="F70" s="243"/>
      <c r="G70" s="12">
        <v>63</v>
      </c>
      <c r="H70" s="28">
        <v>58732887</v>
      </c>
      <c r="I70" s="28">
        <v>60623531</v>
      </c>
    </row>
    <row r="71" spans="1:9" ht="12.75" customHeight="1">
      <c r="A71" s="259" t="s">
        <v>109</v>
      </c>
      <c r="B71" s="259"/>
      <c r="C71" s="259"/>
      <c r="D71" s="259"/>
      <c r="E71" s="259"/>
      <c r="F71" s="259"/>
      <c r="G71" s="12">
        <v>64</v>
      </c>
      <c r="H71" s="28">
        <v>2548905</v>
      </c>
      <c r="I71" s="28">
        <v>1790097</v>
      </c>
    </row>
    <row r="72" spans="1:9" ht="12.75" customHeight="1">
      <c r="A72" s="245" t="s">
        <v>110</v>
      </c>
      <c r="B72" s="245"/>
      <c r="C72" s="245"/>
      <c r="D72" s="245"/>
      <c r="E72" s="245"/>
      <c r="F72" s="245"/>
      <c r="G72" s="13">
        <v>65</v>
      </c>
      <c r="H72" s="29">
        <f>H8+H9+H44+H71</f>
        <v>179684408</v>
      </c>
      <c r="I72" s="29">
        <f>I8+I9+I44+I71</f>
        <v>177154163</v>
      </c>
    </row>
    <row r="73" spans="1:9" ht="12.75" customHeight="1">
      <c r="A73" s="259" t="s">
        <v>111</v>
      </c>
      <c r="B73" s="259"/>
      <c r="C73" s="259"/>
      <c r="D73" s="259"/>
      <c r="E73" s="259"/>
      <c r="F73" s="259"/>
      <c r="G73" s="12">
        <v>66</v>
      </c>
      <c r="H73" s="28">
        <v>0</v>
      </c>
      <c r="I73" s="28">
        <v>0</v>
      </c>
    </row>
    <row r="74" spans="1:9">
      <c r="A74" s="261" t="s">
        <v>112</v>
      </c>
      <c r="B74" s="262"/>
      <c r="C74" s="262"/>
      <c r="D74" s="262"/>
      <c r="E74" s="262"/>
      <c r="F74" s="262"/>
      <c r="G74" s="262"/>
      <c r="H74" s="262"/>
      <c r="I74" s="262"/>
    </row>
    <row r="75" spans="1:9" ht="24.75" customHeight="1">
      <c r="A75" s="245" t="s">
        <v>498</v>
      </c>
      <c r="B75" s="245"/>
      <c r="C75" s="245"/>
      <c r="D75" s="245"/>
      <c r="E75" s="245"/>
      <c r="F75" s="245"/>
      <c r="G75" s="13">
        <v>67</v>
      </c>
      <c r="H75" s="29">
        <f>H76+H77+H78+H84+H85+H91+H94+H97</f>
        <v>68012242</v>
      </c>
      <c r="I75" s="29">
        <f>I76+I77+I78+I84+I85+I91+I94+I97</f>
        <v>73844810</v>
      </c>
    </row>
    <row r="76" spans="1:9" ht="12.75" customHeight="1">
      <c r="A76" s="243" t="s">
        <v>113</v>
      </c>
      <c r="B76" s="243"/>
      <c r="C76" s="243"/>
      <c r="D76" s="243"/>
      <c r="E76" s="243"/>
      <c r="F76" s="243"/>
      <c r="G76" s="12">
        <v>68</v>
      </c>
      <c r="H76" s="28">
        <v>17674030</v>
      </c>
      <c r="I76" s="28">
        <v>17674030</v>
      </c>
    </row>
    <row r="77" spans="1:9" ht="12.75" customHeight="1">
      <c r="A77" s="243" t="s">
        <v>114</v>
      </c>
      <c r="B77" s="243"/>
      <c r="C77" s="243"/>
      <c r="D77" s="243"/>
      <c r="E77" s="243"/>
      <c r="F77" s="243"/>
      <c r="G77" s="12">
        <v>69</v>
      </c>
      <c r="H77" s="28">
        <v>0</v>
      </c>
      <c r="I77" s="28">
        <v>0</v>
      </c>
    </row>
    <row r="78" spans="1:9" ht="12.75" customHeight="1">
      <c r="A78" s="244" t="s">
        <v>115</v>
      </c>
      <c r="B78" s="244"/>
      <c r="C78" s="244"/>
      <c r="D78" s="244"/>
      <c r="E78" s="244"/>
      <c r="F78" s="244"/>
      <c r="G78" s="13">
        <v>70</v>
      </c>
      <c r="H78" s="29">
        <f>SUM(H79:H83)</f>
        <v>8292952</v>
      </c>
      <c r="I78" s="29">
        <f>SUM(I79:I83)</f>
        <v>8558386</v>
      </c>
    </row>
    <row r="79" spans="1:9" ht="12.75" customHeight="1">
      <c r="A79" s="243" t="s">
        <v>116</v>
      </c>
      <c r="B79" s="243"/>
      <c r="C79" s="243"/>
      <c r="D79" s="243"/>
      <c r="E79" s="243"/>
      <c r="F79" s="243"/>
      <c r="G79" s="12">
        <v>71</v>
      </c>
      <c r="H79" s="28">
        <v>2019936</v>
      </c>
      <c r="I79" s="28">
        <v>2285370</v>
      </c>
    </row>
    <row r="80" spans="1:9" ht="12.75" customHeight="1">
      <c r="A80" s="243" t="s">
        <v>117</v>
      </c>
      <c r="B80" s="243"/>
      <c r="C80" s="243"/>
      <c r="D80" s="243"/>
      <c r="E80" s="243"/>
      <c r="F80" s="243"/>
      <c r="G80" s="12">
        <v>72</v>
      </c>
      <c r="H80" s="28">
        <v>7413414</v>
      </c>
      <c r="I80" s="28">
        <v>7408171</v>
      </c>
    </row>
    <row r="81" spans="1:9" ht="12.75" customHeight="1">
      <c r="A81" s="243" t="s">
        <v>118</v>
      </c>
      <c r="B81" s="243"/>
      <c r="C81" s="243"/>
      <c r="D81" s="243"/>
      <c r="E81" s="243"/>
      <c r="F81" s="243"/>
      <c r="G81" s="12">
        <v>73</v>
      </c>
      <c r="H81" s="28">
        <v>-1140398</v>
      </c>
      <c r="I81" s="28">
        <v>-1135155</v>
      </c>
    </row>
    <row r="82" spans="1:9" ht="12.75" customHeight="1">
      <c r="A82" s="243" t="s">
        <v>119</v>
      </c>
      <c r="B82" s="243"/>
      <c r="C82" s="243"/>
      <c r="D82" s="243"/>
      <c r="E82" s="243"/>
      <c r="F82" s="243"/>
      <c r="G82" s="12">
        <v>74</v>
      </c>
      <c r="H82" s="28">
        <v>0</v>
      </c>
      <c r="I82" s="28">
        <v>0</v>
      </c>
    </row>
    <row r="83" spans="1:9" ht="12.75" customHeight="1">
      <c r="A83" s="243" t="s">
        <v>120</v>
      </c>
      <c r="B83" s="243"/>
      <c r="C83" s="243"/>
      <c r="D83" s="243"/>
      <c r="E83" s="243"/>
      <c r="F83" s="243"/>
      <c r="G83" s="12">
        <v>75</v>
      </c>
      <c r="H83" s="28">
        <v>0</v>
      </c>
      <c r="I83" s="28">
        <v>0</v>
      </c>
    </row>
    <row r="84" spans="1:9" ht="12.75" customHeight="1">
      <c r="A84" s="260" t="s">
        <v>121</v>
      </c>
      <c r="B84" s="260"/>
      <c r="C84" s="260"/>
      <c r="D84" s="260"/>
      <c r="E84" s="260"/>
      <c r="F84" s="260"/>
      <c r="G84" s="103">
        <v>76</v>
      </c>
      <c r="H84" s="104">
        <v>0</v>
      </c>
      <c r="I84" s="28">
        <v>0</v>
      </c>
    </row>
    <row r="85" spans="1:9" ht="12.75" customHeight="1">
      <c r="A85" s="244" t="s">
        <v>391</v>
      </c>
      <c r="B85" s="244"/>
      <c r="C85" s="244"/>
      <c r="D85" s="244"/>
      <c r="E85" s="244"/>
      <c r="F85" s="244"/>
      <c r="G85" s="13">
        <v>77</v>
      </c>
      <c r="H85" s="29">
        <f>H86+H87+H88+H89+H90</f>
        <v>0</v>
      </c>
      <c r="I85" s="29">
        <f>I86+I87+I88+I89+I90</f>
        <v>0</v>
      </c>
    </row>
    <row r="86" spans="1:9" ht="25.5" customHeight="1">
      <c r="A86" s="243" t="s">
        <v>392</v>
      </c>
      <c r="B86" s="243"/>
      <c r="C86" s="243"/>
      <c r="D86" s="243"/>
      <c r="E86" s="243"/>
      <c r="F86" s="243"/>
      <c r="G86" s="12">
        <v>78</v>
      </c>
      <c r="H86" s="28">
        <v>0</v>
      </c>
      <c r="I86" s="28">
        <v>0</v>
      </c>
    </row>
    <row r="87" spans="1:9" ht="12.75" customHeight="1">
      <c r="A87" s="243" t="s">
        <v>122</v>
      </c>
      <c r="B87" s="243"/>
      <c r="C87" s="243"/>
      <c r="D87" s="243"/>
      <c r="E87" s="243"/>
      <c r="F87" s="243"/>
      <c r="G87" s="12">
        <v>79</v>
      </c>
      <c r="H87" s="28">
        <v>0</v>
      </c>
      <c r="I87" s="28">
        <v>0</v>
      </c>
    </row>
    <row r="88" spans="1:9" ht="12.75" customHeight="1">
      <c r="A88" s="243" t="s">
        <v>123</v>
      </c>
      <c r="B88" s="243"/>
      <c r="C88" s="243"/>
      <c r="D88" s="243"/>
      <c r="E88" s="243"/>
      <c r="F88" s="243"/>
      <c r="G88" s="12">
        <v>80</v>
      </c>
      <c r="H88" s="28">
        <v>0</v>
      </c>
      <c r="I88" s="28">
        <v>0</v>
      </c>
    </row>
    <row r="89" spans="1:9" ht="12.75" customHeight="1">
      <c r="A89" s="243" t="s">
        <v>393</v>
      </c>
      <c r="B89" s="243"/>
      <c r="C89" s="243"/>
      <c r="D89" s="243"/>
      <c r="E89" s="243"/>
      <c r="F89" s="243"/>
      <c r="G89" s="12">
        <v>81</v>
      </c>
      <c r="H89" s="28">
        <v>0</v>
      </c>
      <c r="I89" s="28">
        <v>0</v>
      </c>
    </row>
    <row r="90" spans="1:9" ht="25.5" customHeight="1">
      <c r="A90" s="243" t="s">
        <v>394</v>
      </c>
      <c r="B90" s="243"/>
      <c r="C90" s="243"/>
      <c r="D90" s="243"/>
      <c r="E90" s="243"/>
      <c r="F90" s="243"/>
      <c r="G90" s="12">
        <v>82</v>
      </c>
      <c r="H90" s="28">
        <v>0</v>
      </c>
      <c r="I90" s="28">
        <v>0</v>
      </c>
    </row>
    <row r="91" spans="1:9" ht="24" customHeight="1">
      <c r="A91" s="244" t="s">
        <v>395</v>
      </c>
      <c r="B91" s="244"/>
      <c r="C91" s="244"/>
      <c r="D91" s="244"/>
      <c r="E91" s="244"/>
      <c r="F91" s="244"/>
      <c r="G91" s="13">
        <v>83</v>
      </c>
      <c r="H91" s="29">
        <f>H92-H93</f>
        <v>26447800</v>
      </c>
      <c r="I91" s="29">
        <f>I92-I93</f>
        <v>41807062</v>
      </c>
    </row>
    <row r="92" spans="1:9" ht="12.75" customHeight="1">
      <c r="A92" s="243" t="s">
        <v>124</v>
      </c>
      <c r="B92" s="243"/>
      <c r="C92" s="243"/>
      <c r="D92" s="243"/>
      <c r="E92" s="243"/>
      <c r="F92" s="243"/>
      <c r="G92" s="12">
        <v>84</v>
      </c>
      <c r="H92" s="28">
        <v>26447800</v>
      </c>
      <c r="I92" s="28">
        <v>41807062</v>
      </c>
    </row>
    <row r="93" spans="1:9" ht="12.75" customHeight="1">
      <c r="A93" s="243" t="s">
        <v>125</v>
      </c>
      <c r="B93" s="243"/>
      <c r="C93" s="243"/>
      <c r="D93" s="243"/>
      <c r="E93" s="243"/>
      <c r="F93" s="243"/>
      <c r="G93" s="12">
        <v>85</v>
      </c>
      <c r="H93" s="28">
        <v>0</v>
      </c>
      <c r="I93" s="28">
        <v>0</v>
      </c>
    </row>
    <row r="94" spans="1:9" ht="12.75" customHeight="1">
      <c r="A94" s="244" t="s">
        <v>396</v>
      </c>
      <c r="B94" s="244"/>
      <c r="C94" s="244"/>
      <c r="D94" s="244"/>
      <c r="E94" s="244"/>
      <c r="F94" s="244"/>
      <c r="G94" s="13">
        <v>86</v>
      </c>
      <c r="H94" s="29">
        <f>H95-H96</f>
        <v>15597460</v>
      </c>
      <c r="I94" s="29">
        <f>I95-I96</f>
        <v>5805332</v>
      </c>
    </row>
    <row r="95" spans="1:9" ht="12.75" customHeight="1">
      <c r="A95" s="243" t="s">
        <v>126</v>
      </c>
      <c r="B95" s="243"/>
      <c r="C95" s="243"/>
      <c r="D95" s="243"/>
      <c r="E95" s="243"/>
      <c r="F95" s="243"/>
      <c r="G95" s="12">
        <v>87</v>
      </c>
      <c r="H95" s="28">
        <v>15597460</v>
      </c>
      <c r="I95" s="28">
        <v>5805332</v>
      </c>
    </row>
    <row r="96" spans="1:9" ht="12.75" customHeight="1">
      <c r="A96" s="243" t="s">
        <v>127</v>
      </c>
      <c r="B96" s="243"/>
      <c r="C96" s="243"/>
      <c r="D96" s="243"/>
      <c r="E96" s="243"/>
      <c r="F96" s="243"/>
      <c r="G96" s="12">
        <v>88</v>
      </c>
      <c r="H96" s="28">
        <v>0</v>
      </c>
      <c r="I96" s="28">
        <v>0</v>
      </c>
    </row>
    <row r="97" spans="1:9" ht="12.75" customHeight="1">
      <c r="A97" s="243" t="s">
        <v>128</v>
      </c>
      <c r="B97" s="243"/>
      <c r="C97" s="243"/>
      <c r="D97" s="243"/>
      <c r="E97" s="243"/>
      <c r="F97" s="243"/>
      <c r="G97" s="12">
        <v>89</v>
      </c>
      <c r="H97" s="28">
        <v>0</v>
      </c>
      <c r="I97" s="28">
        <v>0</v>
      </c>
    </row>
    <row r="98" spans="1:9" ht="12.75" customHeight="1">
      <c r="A98" s="245" t="s">
        <v>397</v>
      </c>
      <c r="B98" s="245"/>
      <c r="C98" s="245"/>
      <c r="D98" s="245"/>
      <c r="E98" s="245"/>
      <c r="F98" s="245"/>
      <c r="G98" s="13">
        <v>90</v>
      </c>
      <c r="H98" s="29">
        <f>SUM(H99:H104)</f>
        <v>1047240</v>
      </c>
      <c r="I98" s="29">
        <f>SUM(I99:I104)</f>
        <v>1211264</v>
      </c>
    </row>
    <row r="99" spans="1:9" ht="31.9" customHeight="1">
      <c r="A99" s="243" t="s">
        <v>129</v>
      </c>
      <c r="B99" s="243"/>
      <c r="C99" s="243"/>
      <c r="D99" s="243"/>
      <c r="E99" s="243"/>
      <c r="F99" s="243"/>
      <c r="G99" s="12">
        <v>91</v>
      </c>
      <c r="H99" s="28">
        <v>1047240</v>
      </c>
      <c r="I99" s="28">
        <v>1211264</v>
      </c>
    </row>
    <row r="100" spans="1:9" ht="12.75" customHeight="1">
      <c r="A100" s="243" t="s">
        <v>130</v>
      </c>
      <c r="B100" s="243"/>
      <c r="C100" s="243"/>
      <c r="D100" s="243"/>
      <c r="E100" s="243"/>
      <c r="F100" s="243"/>
      <c r="G100" s="12">
        <v>92</v>
      </c>
      <c r="H100" s="28">
        <v>0</v>
      </c>
      <c r="I100" s="28">
        <v>0</v>
      </c>
    </row>
    <row r="101" spans="1:9" ht="12.75" customHeight="1">
      <c r="A101" s="243" t="s">
        <v>131</v>
      </c>
      <c r="B101" s="243"/>
      <c r="C101" s="243"/>
      <c r="D101" s="243"/>
      <c r="E101" s="243"/>
      <c r="F101" s="243"/>
      <c r="G101" s="12">
        <v>93</v>
      </c>
      <c r="H101" s="28">
        <v>0</v>
      </c>
      <c r="I101" s="28">
        <v>0</v>
      </c>
    </row>
    <row r="102" spans="1:9" ht="12.75" customHeight="1">
      <c r="A102" s="243" t="s">
        <v>132</v>
      </c>
      <c r="B102" s="243"/>
      <c r="C102" s="243"/>
      <c r="D102" s="243"/>
      <c r="E102" s="243"/>
      <c r="F102" s="243"/>
      <c r="G102" s="12">
        <v>94</v>
      </c>
      <c r="H102" s="28">
        <v>0</v>
      </c>
      <c r="I102" s="28">
        <v>0</v>
      </c>
    </row>
    <row r="103" spans="1:9" ht="12.75" customHeight="1">
      <c r="A103" s="243" t="s">
        <v>133</v>
      </c>
      <c r="B103" s="243"/>
      <c r="C103" s="243"/>
      <c r="D103" s="243"/>
      <c r="E103" s="243"/>
      <c r="F103" s="243"/>
      <c r="G103" s="12">
        <v>95</v>
      </c>
      <c r="H103" s="28">
        <v>0</v>
      </c>
      <c r="I103" s="28">
        <v>0</v>
      </c>
    </row>
    <row r="104" spans="1:9" ht="12.75" customHeight="1">
      <c r="A104" s="243" t="s">
        <v>134</v>
      </c>
      <c r="B104" s="243"/>
      <c r="C104" s="243"/>
      <c r="D104" s="243"/>
      <c r="E104" s="243"/>
      <c r="F104" s="243"/>
      <c r="G104" s="12">
        <v>96</v>
      </c>
      <c r="H104" s="28">
        <v>0</v>
      </c>
      <c r="I104" s="28">
        <v>0</v>
      </c>
    </row>
    <row r="105" spans="1:9" ht="12.75" customHeight="1">
      <c r="A105" s="245" t="s">
        <v>398</v>
      </c>
      <c r="B105" s="245"/>
      <c r="C105" s="245"/>
      <c r="D105" s="245"/>
      <c r="E105" s="245"/>
      <c r="F105" s="245"/>
      <c r="G105" s="13">
        <v>97</v>
      </c>
      <c r="H105" s="29">
        <f>SUM(H106:H116)</f>
        <v>12616479</v>
      </c>
      <c r="I105" s="29">
        <f>SUM(I106:I116)</f>
        <v>12339205</v>
      </c>
    </row>
    <row r="106" spans="1:9" ht="12.75" customHeight="1">
      <c r="A106" s="243" t="s">
        <v>135</v>
      </c>
      <c r="B106" s="243"/>
      <c r="C106" s="243"/>
      <c r="D106" s="243"/>
      <c r="E106" s="243"/>
      <c r="F106" s="243"/>
      <c r="G106" s="12">
        <v>98</v>
      </c>
      <c r="H106" s="28">
        <v>0</v>
      </c>
      <c r="I106" s="28">
        <v>0</v>
      </c>
    </row>
    <row r="107" spans="1:9" ht="24.6" customHeight="1">
      <c r="A107" s="243" t="s">
        <v>136</v>
      </c>
      <c r="B107" s="243"/>
      <c r="C107" s="243"/>
      <c r="D107" s="243"/>
      <c r="E107" s="243"/>
      <c r="F107" s="243"/>
      <c r="G107" s="12">
        <v>99</v>
      </c>
      <c r="H107" s="28">
        <v>0</v>
      </c>
      <c r="I107" s="28">
        <v>0</v>
      </c>
    </row>
    <row r="108" spans="1:9" ht="12.75" customHeight="1">
      <c r="A108" s="243" t="s">
        <v>137</v>
      </c>
      <c r="B108" s="243"/>
      <c r="C108" s="243"/>
      <c r="D108" s="243"/>
      <c r="E108" s="243"/>
      <c r="F108" s="243"/>
      <c r="G108" s="12">
        <v>100</v>
      </c>
      <c r="H108" s="28">
        <v>0</v>
      </c>
      <c r="I108" s="28">
        <v>0</v>
      </c>
    </row>
    <row r="109" spans="1:9" ht="21.6" customHeight="1">
      <c r="A109" s="243" t="s">
        <v>138</v>
      </c>
      <c r="B109" s="243"/>
      <c r="C109" s="243"/>
      <c r="D109" s="243"/>
      <c r="E109" s="243"/>
      <c r="F109" s="243"/>
      <c r="G109" s="12">
        <v>101</v>
      </c>
      <c r="H109" s="28">
        <v>0</v>
      </c>
      <c r="I109" s="28">
        <v>0</v>
      </c>
    </row>
    <row r="110" spans="1:9" ht="12.75" customHeight="1">
      <c r="A110" s="243" t="s">
        <v>139</v>
      </c>
      <c r="B110" s="243"/>
      <c r="C110" s="243"/>
      <c r="D110" s="243"/>
      <c r="E110" s="243"/>
      <c r="F110" s="243"/>
      <c r="G110" s="12">
        <v>102</v>
      </c>
      <c r="H110" s="28">
        <v>0</v>
      </c>
      <c r="I110" s="28">
        <v>0</v>
      </c>
    </row>
    <row r="111" spans="1:9" ht="12.75" customHeight="1">
      <c r="A111" s="243" t="s">
        <v>140</v>
      </c>
      <c r="B111" s="243"/>
      <c r="C111" s="243"/>
      <c r="D111" s="243"/>
      <c r="E111" s="243"/>
      <c r="F111" s="243"/>
      <c r="G111" s="12">
        <v>103</v>
      </c>
      <c r="H111" s="28">
        <v>12615692</v>
      </c>
      <c r="I111" s="28">
        <v>12337008</v>
      </c>
    </row>
    <row r="112" spans="1:9" ht="12.75" customHeight="1">
      <c r="A112" s="243" t="s">
        <v>141</v>
      </c>
      <c r="B112" s="243"/>
      <c r="C112" s="243"/>
      <c r="D112" s="243"/>
      <c r="E112" s="243"/>
      <c r="F112" s="243"/>
      <c r="G112" s="12">
        <v>104</v>
      </c>
      <c r="H112" s="28">
        <v>0</v>
      </c>
      <c r="I112" s="28">
        <v>0</v>
      </c>
    </row>
    <row r="113" spans="1:9" ht="12.75" customHeight="1">
      <c r="A113" s="243" t="s">
        <v>142</v>
      </c>
      <c r="B113" s="243"/>
      <c r="C113" s="243"/>
      <c r="D113" s="243"/>
      <c r="E113" s="243"/>
      <c r="F113" s="243"/>
      <c r="G113" s="12">
        <v>105</v>
      </c>
      <c r="H113" s="28">
        <v>0</v>
      </c>
      <c r="I113" s="28">
        <v>0</v>
      </c>
    </row>
    <row r="114" spans="1:9" ht="12.75" customHeight="1">
      <c r="A114" s="243" t="s">
        <v>143</v>
      </c>
      <c r="B114" s="243"/>
      <c r="C114" s="243"/>
      <c r="D114" s="243"/>
      <c r="E114" s="243"/>
      <c r="F114" s="243"/>
      <c r="G114" s="12">
        <v>106</v>
      </c>
      <c r="H114" s="28">
        <v>0</v>
      </c>
      <c r="I114" s="28">
        <v>0</v>
      </c>
    </row>
    <row r="115" spans="1:9" ht="12.75" customHeight="1">
      <c r="A115" s="243" t="s">
        <v>144</v>
      </c>
      <c r="B115" s="243"/>
      <c r="C115" s="243"/>
      <c r="D115" s="243"/>
      <c r="E115" s="243"/>
      <c r="F115" s="243"/>
      <c r="G115" s="12">
        <v>107</v>
      </c>
      <c r="H115" s="28">
        <v>787</v>
      </c>
      <c r="I115" s="28">
        <v>2197</v>
      </c>
    </row>
    <row r="116" spans="1:9" ht="12.75" customHeight="1">
      <c r="A116" s="243" t="s">
        <v>145</v>
      </c>
      <c r="B116" s="243"/>
      <c r="C116" s="243"/>
      <c r="D116" s="243"/>
      <c r="E116" s="243"/>
      <c r="F116" s="243"/>
      <c r="G116" s="12">
        <v>108</v>
      </c>
      <c r="H116" s="28">
        <v>0</v>
      </c>
      <c r="I116" s="28">
        <v>0</v>
      </c>
    </row>
    <row r="117" spans="1:9" ht="12.75" customHeight="1">
      <c r="A117" s="245" t="s">
        <v>399</v>
      </c>
      <c r="B117" s="245"/>
      <c r="C117" s="245"/>
      <c r="D117" s="245"/>
      <c r="E117" s="245"/>
      <c r="F117" s="245"/>
      <c r="G117" s="13">
        <v>109</v>
      </c>
      <c r="H117" s="29">
        <f>SUM(H118:H131)</f>
        <v>70853083</v>
      </c>
      <c r="I117" s="29">
        <f>SUM(I118:I131)</f>
        <v>57950061</v>
      </c>
    </row>
    <row r="118" spans="1:9" ht="12.75" customHeight="1">
      <c r="A118" s="243" t="s">
        <v>146</v>
      </c>
      <c r="B118" s="243"/>
      <c r="C118" s="243"/>
      <c r="D118" s="243"/>
      <c r="E118" s="243"/>
      <c r="F118" s="243"/>
      <c r="G118" s="12">
        <v>110</v>
      </c>
      <c r="H118" s="28">
        <v>0</v>
      </c>
      <c r="I118" s="28">
        <v>0</v>
      </c>
    </row>
    <row r="119" spans="1:9" ht="22.15" customHeight="1">
      <c r="A119" s="243" t="s">
        <v>147</v>
      </c>
      <c r="B119" s="243"/>
      <c r="C119" s="243"/>
      <c r="D119" s="243"/>
      <c r="E119" s="243"/>
      <c r="F119" s="243"/>
      <c r="G119" s="12">
        <v>111</v>
      </c>
      <c r="H119" s="28">
        <v>0</v>
      </c>
      <c r="I119" s="28">
        <v>0</v>
      </c>
    </row>
    <row r="120" spans="1:9" ht="12.75" customHeight="1">
      <c r="A120" s="243" t="s">
        <v>148</v>
      </c>
      <c r="B120" s="243"/>
      <c r="C120" s="243"/>
      <c r="D120" s="243"/>
      <c r="E120" s="243"/>
      <c r="F120" s="243"/>
      <c r="G120" s="12">
        <v>112</v>
      </c>
      <c r="H120" s="28">
        <v>16428258</v>
      </c>
      <c r="I120" s="28">
        <v>8780889</v>
      </c>
    </row>
    <row r="121" spans="1:9" ht="23.65" customHeight="1">
      <c r="A121" s="243" t="s">
        <v>149</v>
      </c>
      <c r="B121" s="243"/>
      <c r="C121" s="243"/>
      <c r="D121" s="243"/>
      <c r="E121" s="243"/>
      <c r="F121" s="243"/>
      <c r="G121" s="12">
        <v>113</v>
      </c>
      <c r="H121" s="28">
        <v>0</v>
      </c>
      <c r="I121" s="28">
        <v>0</v>
      </c>
    </row>
    <row r="122" spans="1:9" ht="12.75" customHeight="1">
      <c r="A122" s="243" t="s">
        <v>150</v>
      </c>
      <c r="B122" s="243"/>
      <c r="C122" s="243"/>
      <c r="D122" s="243"/>
      <c r="E122" s="243"/>
      <c r="F122" s="243"/>
      <c r="G122" s="12">
        <v>114</v>
      </c>
      <c r="H122" s="28">
        <v>0</v>
      </c>
      <c r="I122" s="28">
        <v>0</v>
      </c>
    </row>
    <row r="123" spans="1:9" ht="12.75" customHeight="1">
      <c r="A123" s="243" t="s">
        <v>151</v>
      </c>
      <c r="B123" s="243"/>
      <c r="C123" s="243"/>
      <c r="D123" s="243"/>
      <c r="E123" s="243"/>
      <c r="F123" s="243"/>
      <c r="G123" s="12">
        <v>115</v>
      </c>
      <c r="H123" s="28">
        <v>2122491</v>
      </c>
      <c r="I123" s="28">
        <v>2235385</v>
      </c>
    </row>
    <row r="124" spans="1:9" ht="12.75" customHeight="1">
      <c r="A124" s="243" t="s">
        <v>152</v>
      </c>
      <c r="B124" s="243"/>
      <c r="C124" s="243"/>
      <c r="D124" s="243"/>
      <c r="E124" s="243"/>
      <c r="F124" s="243"/>
      <c r="G124" s="12">
        <v>116</v>
      </c>
      <c r="H124" s="28">
        <v>9295486</v>
      </c>
      <c r="I124" s="28">
        <v>9155470</v>
      </c>
    </row>
    <row r="125" spans="1:9" ht="12.75" customHeight="1">
      <c r="A125" s="243" t="s">
        <v>153</v>
      </c>
      <c r="B125" s="243"/>
      <c r="C125" s="243"/>
      <c r="D125" s="243"/>
      <c r="E125" s="243"/>
      <c r="F125" s="243"/>
      <c r="G125" s="12">
        <v>117</v>
      </c>
      <c r="H125" s="28">
        <v>14980190</v>
      </c>
      <c r="I125" s="28">
        <v>10516642</v>
      </c>
    </row>
    <row r="126" spans="1:9">
      <c r="A126" s="243" t="s">
        <v>154</v>
      </c>
      <c r="B126" s="243"/>
      <c r="C126" s="243"/>
      <c r="D126" s="243"/>
      <c r="E126" s="243"/>
      <c r="F126" s="243"/>
      <c r="G126" s="12">
        <v>118</v>
      </c>
      <c r="H126" s="28">
        <v>0</v>
      </c>
      <c r="I126" s="28">
        <v>0</v>
      </c>
    </row>
    <row r="127" spans="1:9">
      <c r="A127" s="243" t="s">
        <v>155</v>
      </c>
      <c r="B127" s="243"/>
      <c r="C127" s="243"/>
      <c r="D127" s="243"/>
      <c r="E127" s="243"/>
      <c r="F127" s="243"/>
      <c r="G127" s="12">
        <v>119</v>
      </c>
      <c r="H127" s="28">
        <v>18136187</v>
      </c>
      <c r="I127" s="28">
        <v>16963821</v>
      </c>
    </row>
    <row r="128" spans="1:9">
      <c r="A128" s="243" t="s">
        <v>156</v>
      </c>
      <c r="B128" s="243"/>
      <c r="C128" s="243"/>
      <c r="D128" s="243"/>
      <c r="E128" s="243"/>
      <c r="F128" s="243"/>
      <c r="G128" s="12">
        <v>120</v>
      </c>
      <c r="H128" s="28">
        <v>8663597</v>
      </c>
      <c r="I128" s="28">
        <v>8747734</v>
      </c>
    </row>
    <row r="129" spans="1:9">
      <c r="A129" s="243" t="s">
        <v>157</v>
      </c>
      <c r="B129" s="243"/>
      <c r="C129" s="243"/>
      <c r="D129" s="243"/>
      <c r="E129" s="243"/>
      <c r="F129" s="243"/>
      <c r="G129" s="12">
        <v>121</v>
      </c>
      <c r="H129" s="28">
        <v>0</v>
      </c>
      <c r="I129" s="28">
        <v>0</v>
      </c>
    </row>
    <row r="130" spans="1:9">
      <c r="A130" s="243" t="s">
        <v>158</v>
      </c>
      <c r="B130" s="243"/>
      <c r="C130" s="243"/>
      <c r="D130" s="243"/>
      <c r="E130" s="243"/>
      <c r="F130" s="243"/>
      <c r="G130" s="12">
        <v>122</v>
      </c>
      <c r="H130" s="28">
        <v>0</v>
      </c>
      <c r="I130" s="28">
        <v>0</v>
      </c>
    </row>
    <row r="131" spans="1:9">
      <c r="A131" s="243" t="s">
        <v>159</v>
      </c>
      <c r="B131" s="243"/>
      <c r="C131" s="243"/>
      <c r="D131" s="243"/>
      <c r="E131" s="243"/>
      <c r="F131" s="243"/>
      <c r="G131" s="12">
        <v>123</v>
      </c>
      <c r="H131" s="28">
        <v>1226874</v>
      </c>
      <c r="I131" s="28">
        <v>1550120</v>
      </c>
    </row>
    <row r="132" spans="1:9" ht="22.15" customHeight="1">
      <c r="A132" s="259" t="s">
        <v>160</v>
      </c>
      <c r="B132" s="259"/>
      <c r="C132" s="259"/>
      <c r="D132" s="259"/>
      <c r="E132" s="259"/>
      <c r="F132" s="259"/>
      <c r="G132" s="12">
        <v>124</v>
      </c>
      <c r="H132" s="28">
        <v>27155364</v>
      </c>
      <c r="I132" s="28">
        <v>31808823</v>
      </c>
    </row>
    <row r="133" spans="1:9">
      <c r="A133" s="245" t="s">
        <v>400</v>
      </c>
      <c r="B133" s="245"/>
      <c r="C133" s="245"/>
      <c r="D133" s="245"/>
      <c r="E133" s="245"/>
      <c r="F133" s="245"/>
      <c r="G133" s="13">
        <v>125</v>
      </c>
      <c r="H133" s="29">
        <f>H75+H98+H105+H117+H132</f>
        <v>179684408</v>
      </c>
      <c r="I133" s="29">
        <f>I75+I98+I105+I117+I132</f>
        <v>177154163</v>
      </c>
    </row>
    <row r="134" spans="1:9">
      <c r="A134" s="259" t="s">
        <v>161</v>
      </c>
      <c r="B134" s="259"/>
      <c r="C134" s="259"/>
      <c r="D134" s="259"/>
      <c r="E134" s="259"/>
      <c r="F134" s="259"/>
      <c r="G134" s="12">
        <v>126</v>
      </c>
      <c r="H134" s="28">
        <v>0</v>
      </c>
      <c r="I134" s="28">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1"/>
    <col min="8" max="11" width="14.7109375" style="31" customWidth="1"/>
    <col min="12" max="263" width="9.28515625" style="1"/>
    <col min="264" max="264" width="9.7109375" style="1" bestFit="1" customWidth="1"/>
    <col min="265" max="265" width="11.7109375" style="1" bestFit="1" customWidth="1"/>
    <col min="266" max="519" width="9.28515625" style="1"/>
    <col min="520" max="520" width="9.7109375" style="1" bestFit="1" customWidth="1"/>
    <col min="521" max="521" width="11.7109375" style="1" bestFit="1" customWidth="1"/>
    <col min="522" max="775" width="9.28515625" style="1"/>
    <col min="776" max="776" width="9.7109375" style="1" bestFit="1" customWidth="1"/>
    <col min="777" max="777" width="11.7109375" style="1" bestFit="1" customWidth="1"/>
    <col min="778" max="1031" width="9.28515625" style="1"/>
    <col min="1032" max="1032" width="9.7109375" style="1" bestFit="1" customWidth="1"/>
    <col min="1033" max="1033" width="11.7109375" style="1" bestFit="1" customWidth="1"/>
    <col min="1034" max="1287" width="9.28515625" style="1"/>
    <col min="1288" max="1288" width="9.7109375" style="1" bestFit="1" customWidth="1"/>
    <col min="1289" max="1289" width="11.7109375" style="1" bestFit="1" customWidth="1"/>
    <col min="1290" max="1543" width="9.28515625" style="1"/>
    <col min="1544" max="1544" width="9.7109375" style="1" bestFit="1" customWidth="1"/>
    <col min="1545" max="1545" width="11.7109375" style="1" bestFit="1" customWidth="1"/>
    <col min="1546" max="1799" width="9.28515625" style="1"/>
    <col min="1800" max="1800" width="9.7109375" style="1" bestFit="1" customWidth="1"/>
    <col min="1801" max="1801" width="11.7109375" style="1" bestFit="1" customWidth="1"/>
    <col min="1802" max="2055" width="9.28515625" style="1"/>
    <col min="2056" max="2056" width="9.7109375" style="1" bestFit="1" customWidth="1"/>
    <col min="2057" max="2057" width="11.7109375" style="1" bestFit="1" customWidth="1"/>
    <col min="2058" max="2311" width="9.28515625" style="1"/>
    <col min="2312" max="2312" width="9.7109375" style="1" bestFit="1" customWidth="1"/>
    <col min="2313" max="2313" width="11.7109375" style="1" bestFit="1" customWidth="1"/>
    <col min="2314" max="2567" width="9.28515625" style="1"/>
    <col min="2568" max="2568" width="9.7109375" style="1" bestFit="1" customWidth="1"/>
    <col min="2569" max="2569" width="11.7109375" style="1" bestFit="1" customWidth="1"/>
    <col min="2570" max="2823" width="9.28515625" style="1"/>
    <col min="2824" max="2824" width="9.7109375" style="1" bestFit="1" customWidth="1"/>
    <col min="2825" max="2825" width="11.7109375" style="1" bestFit="1" customWidth="1"/>
    <col min="2826" max="3079" width="9.28515625" style="1"/>
    <col min="3080" max="3080" width="9.7109375" style="1" bestFit="1" customWidth="1"/>
    <col min="3081" max="3081" width="11.7109375" style="1" bestFit="1" customWidth="1"/>
    <col min="3082" max="3335" width="9.28515625" style="1"/>
    <col min="3336" max="3336" width="9.7109375" style="1" bestFit="1" customWidth="1"/>
    <col min="3337" max="3337" width="11.7109375" style="1" bestFit="1" customWidth="1"/>
    <col min="3338" max="3591" width="9.28515625" style="1"/>
    <col min="3592" max="3592" width="9.7109375" style="1" bestFit="1" customWidth="1"/>
    <col min="3593" max="3593" width="11.7109375" style="1" bestFit="1" customWidth="1"/>
    <col min="3594" max="3847" width="9.28515625" style="1"/>
    <col min="3848" max="3848" width="9.7109375" style="1" bestFit="1" customWidth="1"/>
    <col min="3849" max="3849" width="11.7109375" style="1" bestFit="1" customWidth="1"/>
    <col min="3850" max="4103" width="9.28515625" style="1"/>
    <col min="4104" max="4104" width="9.7109375" style="1" bestFit="1" customWidth="1"/>
    <col min="4105" max="4105" width="11.7109375" style="1" bestFit="1" customWidth="1"/>
    <col min="4106" max="4359" width="9.28515625" style="1"/>
    <col min="4360" max="4360" width="9.7109375" style="1" bestFit="1" customWidth="1"/>
    <col min="4361" max="4361" width="11.7109375" style="1" bestFit="1" customWidth="1"/>
    <col min="4362" max="4615" width="9.28515625" style="1"/>
    <col min="4616" max="4616" width="9.7109375" style="1" bestFit="1" customWidth="1"/>
    <col min="4617" max="4617" width="11.7109375" style="1" bestFit="1" customWidth="1"/>
    <col min="4618" max="4871" width="9.28515625" style="1"/>
    <col min="4872" max="4872" width="9.7109375" style="1" bestFit="1" customWidth="1"/>
    <col min="4873" max="4873" width="11.7109375" style="1" bestFit="1" customWidth="1"/>
    <col min="4874" max="5127" width="9.28515625" style="1"/>
    <col min="5128" max="5128" width="9.7109375" style="1" bestFit="1" customWidth="1"/>
    <col min="5129" max="5129" width="11.7109375" style="1" bestFit="1" customWidth="1"/>
    <col min="5130" max="5383" width="9.28515625" style="1"/>
    <col min="5384" max="5384" width="9.7109375" style="1" bestFit="1" customWidth="1"/>
    <col min="5385" max="5385" width="11.7109375" style="1" bestFit="1" customWidth="1"/>
    <col min="5386" max="5639" width="9.28515625" style="1"/>
    <col min="5640" max="5640" width="9.7109375" style="1" bestFit="1" customWidth="1"/>
    <col min="5641" max="5641" width="11.7109375" style="1" bestFit="1" customWidth="1"/>
    <col min="5642" max="5895" width="9.28515625" style="1"/>
    <col min="5896" max="5896" width="9.7109375" style="1" bestFit="1" customWidth="1"/>
    <col min="5897" max="5897" width="11.7109375" style="1" bestFit="1" customWidth="1"/>
    <col min="5898" max="6151" width="9.28515625" style="1"/>
    <col min="6152" max="6152" width="9.7109375" style="1" bestFit="1" customWidth="1"/>
    <col min="6153" max="6153" width="11.7109375" style="1" bestFit="1" customWidth="1"/>
    <col min="6154" max="6407" width="9.28515625" style="1"/>
    <col min="6408" max="6408" width="9.7109375" style="1" bestFit="1" customWidth="1"/>
    <col min="6409" max="6409" width="11.7109375" style="1" bestFit="1" customWidth="1"/>
    <col min="6410" max="6663" width="9.28515625" style="1"/>
    <col min="6664" max="6664" width="9.7109375" style="1" bestFit="1" customWidth="1"/>
    <col min="6665" max="6665" width="11.7109375" style="1" bestFit="1" customWidth="1"/>
    <col min="6666" max="6919" width="9.28515625" style="1"/>
    <col min="6920" max="6920" width="9.7109375" style="1" bestFit="1" customWidth="1"/>
    <col min="6921" max="6921" width="11.7109375" style="1" bestFit="1" customWidth="1"/>
    <col min="6922" max="7175" width="9.28515625" style="1"/>
    <col min="7176" max="7176" width="9.7109375" style="1" bestFit="1" customWidth="1"/>
    <col min="7177" max="7177" width="11.7109375" style="1" bestFit="1" customWidth="1"/>
    <col min="7178" max="7431" width="9.28515625" style="1"/>
    <col min="7432" max="7432" width="9.7109375" style="1" bestFit="1" customWidth="1"/>
    <col min="7433" max="7433" width="11.7109375" style="1" bestFit="1" customWidth="1"/>
    <col min="7434" max="7687" width="9.28515625" style="1"/>
    <col min="7688" max="7688" width="9.7109375" style="1" bestFit="1" customWidth="1"/>
    <col min="7689" max="7689" width="11.7109375" style="1" bestFit="1" customWidth="1"/>
    <col min="7690" max="7943" width="9.28515625" style="1"/>
    <col min="7944" max="7944" width="9.7109375" style="1" bestFit="1" customWidth="1"/>
    <col min="7945" max="7945" width="11.7109375" style="1" bestFit="1" customWidth="1"/>
    <col min="7946" max="8199" width="9.28515625" style="1"/>
    <col min="8200" max="8200" width="9.7109375" style="1" bestFit="1" customWidth="1"/>
    <col min="8201" max="8201" width="11.7109375" style="1" bestFit="1" customWidth="1"/>
    <col min="8202" max="8455" width="9.28515625" style="1"/>
    <col min="8456" max="8456" width="9.7109375" style="1" bestFit="1" customWidth="1"/>
    <col min="8457" max="8457" width="11.7109375" style="1" bestFit="1" customWidth="1"/>
    <col min="8458" max="8711" width="9.28515625" style="1"/>
    <col min="8712" max="8712" width="9.7109375" style="1" bestFit="1" customWidth="1"/>
    <col min="8713" max="8713" width="11.7109375" style="1" bestFit="1" customWidth="1"/>
    <col min="8714" max="8967" width="9.28515625" style="1"/>
    <col min="8968" max="8968" width="9.7109375" style="1" bestFit="1" customWidth="1"/>
    <col min="8969" max="8969" width="11.7109375" style="1" bestFit="1" customWidth="1"/>
    <col min="8970" max="9223" width="9.28515625" style="1"/>
    <col min="9224" max="9224" width="9.7109375" style="1" bestFit="1" customWidth="1"/>
    <col min="9225" max="9225" width="11.7109375" style="1" bestFit="1" customWidth="1"/>
    <col min="9226" max="9479" width="9.28515625" style="1"/>
    <col min="9480" max="9480" width="9.7109375" style="1" bestFit="1" customWidth="1"/>
    <col min="9481" max="9481" width="11.7109375" style="1" bestFit="1" customWidth="1"/>
    <col min="9482" max="9735" width="9.28515625" style="1"/>
    <col min="9736" max="9736" width="9.7109375" style="1" bestFit="1" customWidth="1"/>
    <col min="9737" max="9737" width="11.7109375" style="1" bestFit="1" customWidth="1"/>
    <col min="9738" max="9991" width="9.28515625" style="1"/>
    <col min="9992" max="9992" width="9.7109375" style="1" bestFit="1" customWidth="1"/>
    <col min="9993" max="9993" width="11.7109375" style="1" bestFit="1" customWidth="1"/>
    <col min="9994" max="10247" width="9.28515625" style="1"/>
    <col min="10248" max="10248" width="9.7109375" style="1" bestFit="1" customWidth="1"/>
    <col min="10249" max="10249" width="11.7109375" style="1" bestFit="1" customWidth="1"/>
    <col min="10250" max="10503" width="9.28515625" style="1"/>
    <col min="10504" max="10504" width="9.7109375" style="1" bestFit="1" customWidth="1"/>
    <col min="10505" max="10505" width="11.7109375" style="1" bestFit="1" customWidth="1"/>
    <col min="10506" max="10759" width="9.28515625" style="1"/>
    <col min="10760" max="10760" width="9.7109375" style="1" bestFit="1" customWidth="1"/>
    <col min="10761" max="10761" width="11.7109375" style="1" bestFit="1" customWidth="1"/>
    <col min="10762" max="11015" width="9.28515625" style="1"/>
    <col min="11016" max="11016" width="9.7109375" style="1" bestFit="1" customWidth="1"/>
    <col min="11017" max="11017" width="11.7109375" style="1" bestFit="1" customWidth="1"/>
    <col min="11018" max="11271" width="9.28515625" style="1"/>
    <col min="11272" max="11272" width="9.7109375" style="1" bestFit="1" customWidth="1"/>
    <col min="11273" max="11273" width="11.7109375" style="1" bestFit="1" customWidth="1"/>
    <col min="11274" max="11527" width="9.28515625" style="1"/>
    <col min="11528" max="11528" width="9.7109375" style="1" bestFit="1" customWidth="1"/>
    <col min="11529" max="11529" width="11.7109375" style="1" bestFit="1" customWidth="1"/>
    <col min="11530" max="11783" width="9.28515625" style="1"/>
    <col min="11784" max="11784" width="9.7109375" style="1" bestFit="1" customWidth="1"/>
    <col min="11785" max="11785" width="11.7109375" style="1" bestFit="1" customWidth="1"/>
    <col min="11786" max="12039" width="9.28515625" style="1"/>
    <col min="12040" max="12040" width="9.7109375" style="1" bestFit="1" customWidth="1"/>
    <col min="12041" max="12041" width="11.7109375" style="1" bestFit="1" customWidth="1"/>
    <col min="12042" max="12295" width="9.28515625" style="1"/>
    <col min="12296" max="12296" width="9.7109375" style="1" bestFit="1" customWidth="1"/>
    <col min="12297" max="12297" width="11.7109375" style="1" bestFit="1" customWidth="1"/>
    <col min="12298" max="12551" width="9.28515625" style="1"/>
    <col min="12552" max="12552" width="9.7109375" style="1" bestFit="1" customWidth="1"/>
    <col min="12553" max="12553" width="11.7109375" style="1" bestFit="1" customWidth="1"/>
    <col min="12554" max="12807" width="9.28515625" style="1"/>
    <col min="12808" max="12808" width="9.7109375" style="1" bestFit="1" customWidth="1"/>
    <col min="12809" max="12809" width="11.7109375" style="1" bestFit="1" customWidth="1"/>
    <col min="12810" max="13063" width="9.28515625" style="1"/>
    <col min="13064" max="13064" width="9.7109375" style="1" bestFit="1" customWidth="1"/>
    <col min="13065" max="13065" width="11.7109375" style="1" bestFit="1" customWidth="1"/>
    <col min="13066" max="13319" width="9.28515625" style="1"/>
    <col min="13320" max="13320" width="9.7109375" style="1" bestFit="1" customWidth="1"/>
    <col min="13321" max="13321" width="11.7109375" style="1" bestFit="1" customWidth="1"/>
    <col min="13322" max="13575" width="9.28515625" style="1"/>
    <col min="13576" max="13576" width="9.7109375" style="1" bestFit="1" customWidth="1"/>
    <col min="13577" max="13577" width="11.7109375" style="1" bestFit="1" customWidth="1"/>
    <col min="13578" max="13831" width="9.28515625" style="1"/>
    <col min="13832" max="13832" width="9.7109375" style="1" bestFit="1" customWidth="1"/>
    <col min="13833" max="13833" width="11.7109375" style="1" bestFit="1" customWidth="1"/>
    <col min="13834" max="14087" width="9.28515625" style="1"/>
    <col min="14088" max="14088" width="9.7109375" style="1" bestFit="1" customWidth="1"/>
    <col min="14089" max="14089" width="11.7109375" style="1" bestFit="1" customWidth="1"/>
    <col min="14090" max="14343" width="9.28515625" style="1"/>
    <col min="14344" max="14344" width="9.7109375" style="1" bestFit="1" customWidth="1"/>
    <col min="14345" max="14345" width="11.7109375" style="1" bestFit="1" customWidth="1"/>
    <col min="14346" max="14599" width="9.28515625" style="1"/>
    <col min="14600" max="14600" width="9.7109375" style="1" bestFit="1" customWidth="1"/>
    <col min="14601" max="14601" width="11.7109375" style="1" bestFit="1" customWidth="1"/>
    <col min="14602" max="14855" width="9.28515625" style="1"/>
    <col min="14856" max="14856" width="9.7109375" style="1" bestFit="1" customWidth="1"/>
    <col min="14857" max="14857" width="11.7109375" style="1" bestFit="1" customWidth="1"/>
    <col min="14858" max="15111" width="9.28515625" style="1"/>
    <col min="15112" max="15112" width="9.7109375" style="1" bestFit="1" customWidth="1"/>
    <col min="15113" max="15113" width="11.7109375" style="1" bestFit="1" customWidth="1"/>
    <col min="15114" max="15367" width="9.28515625" style="1"/>
    <col min="15368" max="15368" width="9.7109375" style="1" bestFit="1" customWidth="1"/>
    <col min="15369" max="15369" width="11.7109375" style="1" bestFit="1" customWidth="1"/>
    <col min="15370" max="15623" width="9.28515625" style="1"/>
    <col min="15624" max="15624" width="9.7109375" style="1" bestFit="1" customWidth="1"/>
    <col min="15625" max="15625" width="11.7109375" style="1" bestFit="1" customWidth="1"/>
    <col min="15626" max="15879" width="9.28515625" style="1"/>
    <col min="15880" max="15880" width="9.7109375" style="1" bestFit="1" customWidth="1"/>
    <col min="15881" max="15881" width="11.7109375" style="1" bestFit="1" customWidth="1"/>
    <col min="15882" max="16135" width="9.28515625" style="1"/>
    <col min="16136" max="16136" width="9.7109375" style="1" bestFit="1" customWidth="1"/>
    <col min="16137" max="16137" width="11.7109375" style="1" bestFit="1" customWidth="1"/>
    <col min="16138" max="16384" width="9.28515625" style="1"/>
  </cols>
  <sheetData>
    <row r="1" spans="1:11">
      <c r="A1" s="284" t="s">
        <v>162</v>
      </c>
      <c r="B1" s="247"/>
      <c r="C1" s="247"/>
      <c r="D1" s="247"/>
      <c r="E1" s="247"/>
      <c r="F1" s="247"/>
      <c r="G1" s="247"/>
      <c r="H1" s="247"/>
      <c r="I1" s="247"/>
    </row>
    <row r="2" spans="1:11" ht="12.75" customHeight="1">
      <c r="A2" s="283" t="s">
        <v>599</v>
      </c>
      <c r="B2" s="283"/>
      <c r="C2" s="283"/>
      <c r="D2" s="283"/>
      <c r="E2" s="283"/>
      <c r="F2" s="283"/>
      <c r="G2" s="283"/>
      <c r="H2" s="283"/>
      <c r="I2" s="283"/>
      <c r="J2" s="106"/>
      <c r="K2" s="106"/>
    </row>
    <row r="3" spans="1:11">
      <c r="A3" s="270" t="s">
        <v>499</v>
      </c>
      <c r="B3" s="271"/>
      <c r="C3" s="271"/>
      <c r="D3" s="271"/>
      <c r="E3" s="271"/>
      <c r="F3" s="271"/>
      <c r="G3" s="271"/>
      <c r="H3" s="271"/>
      <c r="I3" s="271"/>
      <c r="J3" s="272"/>
      <c r="K3" s="272"/>
    </row>
    <row r="4" spans="1:11" ht="12.75" customHeight="1">
      <c r="A4" s="273" t="s">
        <v>518</v>
      </c>
      <c r="B4" s="274"/>
      <c r="C4" s="274"/>
      <c r="D4" s="274"/>
      <c r="E4" s="274"/>
      <c r="F4" s="274"/>
      <c r="G4" s="274"/>
      <c r="H4" s="274"/>
      <c r="I4" s="274"/>
      <c r="J4" s="275"/>
      <c r="K4" s="275"/>
    </row>
    <row r="5" spans="1:11" ht="22.15" customHeight="1">
      <c r="A5" s="267" t="s">
        <v>163</v>
      </c>
      <c r="B5" s="257"/>
      <c r="C5" s="257"/>
      <c r="D5" s="257"/>
      <c r="E5" s="257"/>
      <c r="F5" s="257"/>
      <c r="G5" s="267" t="s">
        <v>164</v>
      </c>
      <c r="H5" s="268" t="s">
        <v>165</v>
      </c>
      <c r="I5" s="269"/>
      <c r="J5" s="268" t="s">
        <v>166</v>
      </c>
      <c r="K5" s="269"/>
    </row>
    <row r="6" spans="1:11">
      <c r="A6" s="257"/>
      <c r="B6" s="257"/>
      <c r="C6" s="257"/>
      <c r="D6" s="257"/>
      <c r="E6" s="257"/>
      <c r="F6" s="257"/>
      <c r="G6" s="257"/>
      <c r="H6" s="15" t="s">
        <v>167</v>
      </c>
      <c r="I6" s="15" t="s">
        <v>168</v>
      </c>
      <c r="J6" s="15" t="s">
        <v>169</v>
      </c>
      <c r="K6" s="15" t="s">
        <v>170</v>
      </c>
    </row>
    <row r="7" spans="1:11">
      <c r="A7" s="278">
        <v>1</v>
      </c>
      <c r="B7" s="255"/>
      <c r="C7" s="255"/>
      <c r="D7" s="255"/>
      <c r="E7" s="255"/>
      <c r="F7" s="255"/>
      <c r="G7" s="14">
        <v>2</v>
      </c>
      <c r="H7" s="15">
        <v>3</v>
      </c>
      <c r="I7" s="15">
        <v>4</v>
      </c>
      <c r="J7" s="15">
        <v>5</v>
      </c>
      <c r="K7" s="15">
        <v>6</v>
      </c>
    </row>
    <row r="8" spans="1:11">
      <c r="A8" s="279" t="s">
        <v>401</v>
      </c>
      <c r="B8" s="280"/>
      <c r="C8" s="280"/>
      <c r="D8" s="280"/>
      <c r="E8" s="280"/>
      <c r="F8" s="280"/>
      <c r="G8" s="13">
        <v>1</v>
      </c>
      <c r="H8" s="107">
        <f>SUM(H9:H13)</f>
        <v>53452519</v>
      </c>
      <c r="I8" s="107">
        <f>SUM(I9:I13)</f>
        <v>53452519</v>
      </c>
      <c r="J8" s="107">
        <f>SUM(J9:J13)</f>
        <v>55680255</v>
      </c>
      <c r="K8" s="107">
        <f>SUM(K9:K13)</f>
        <v>55680255</v>
      </c>
    </row>
    <row r="9" spans="1:11">
      <c r="A9" s="243" t="s">
        <v>171</v>
      </c>
      <c r="B9" s="243"/>
      <c r="C9" s="243"/>
      <c r="D9" s="243"/>
      <c r="E9" s="243"/>
      <c r="F9" s="243"/>
      <c r="G9" s="12">
        <v>2</v>
      </c>
      <c r="H9" s="122">
        <v>0</v>
      </c>
      <c r="I9" s="122">
        <v>0</v>
      </c>
      <c r="J9" s="122">
        <v>0</v>
      </c>
      <c r="K9" s="122">
        <v>0</v>
      </c>
    </row>
    <row r="10" spans="1:11">
      <c r="A10" s="243" t="s">
        <v>172</v>
      </c>
      <c r="B10" s="243"/>
      <c r="C10" s="243"/>
      <c r="D10" s="243"/>
      <c r="E10" s="243"/>
      <c r="F10" s="243"/>
      <c r="G10" s="12">
        <v>3</v>
      </c>
      <c r="H10" s="122">
        <v>51987968</v>
      </c>
      <c r="I10" s="122">
        <v>51987968</v>
      </c>
      <c r="J10" s="122">
        <v>54181044</v>
      </c>
      <c r="K10" s="122">
        <v>54181044</v>
      </c>
    </row>
    <row r="11" spans="1:11">
      <c r="A11" s="243" t="s">
        <v>173</v>
      </c>
      <c r="B11" s="243"/>
      <c r="C11" s="243"/>
      <c r="D11" s="243"/>
      <c r="E11" s="243"/>
      <c r="F11" s="243"/>
      <c r="G11" s="12">
        <v>4</v>
      </c>
      <c r="H11" s="122">
        <v>0</v>
      </c>
      <c r="I11" s="122">
        <v>0</v>
      </c>
      <c r="J11" s="122">
        <v>0</v>
      </c>
      <c r="K11" s="122">
        <v>0</v>
      </c>
    </row>
    <row r="12" spans="1:11">
      <c r="A12" s="243" t="s">
        <v>174</v>
      </c>
      <c r="B12" s="243"/>
      <c r="C12" s="243"/>
      <c r="D12" s="243"/>
      <c r="E12" s="243"/>
      <c r="F12" s="243"/>
      <c r="G12" s="12">
        <v>5</v>
      </c>
      <c r="H12" s="122">
        <v>0</v>
      </c>
      <c r="I12" s="122">
        <v>0</v>
      </c>
      <c r="J12" s="122">
        <v>0</v>
      </c>
      <c r="K12" s="122">
        <v>0</v>
      </c>
    </row>
    <row r="13" spans="1:11">
      <c r="A13" s="243" t="s">
        <v>175</v>
      </c>
      <c r="B13" s="243"/>
      <c r="C13" s="243"/>
      <c r="D13" s="243"/>
      <c r="E13" s="243"/>
      <c r="F13" s="243"/>
      <c r="G13" s="12">
        <v>6</v>
      </c>
      <c r="H13" s="122">
        <v>1464551</v>
      </c>
      <c r="I13" s="122">
        <v>1464551</v>
      </c>
      <c r="J13" s="122">
        <v>1499211</v>
      </c>
      <c r="K13" s="122">
        <v>1499211</v>
      </c>
    </row>
    <row r="14" spans="1:11" ht="22.15" customHeight="1">
      <c r="A14" s="279" t="s">
        <v>402</v>
      </c>
      <c r="B14" s="280"/>
      <c r="C14" s="280"/>
      <c r="D14" s="280"/>
      <c r="E14" s="280"/>
      <c r="F14" s="280"/>
      <c r="G14" s="13">
        <v>7</v>
      </c>
      <c r="H14" s="107">
        <f>H15+H16+H20+H24+H25+H26+H29+H36</f>
        <v>46076974</v>
      </c>
      <c r="I14" s="107">
        <f>I15+I16+I20+I24+I25+I26+I29+I36</f>
        <v>46076974</v>
      </c>
      <c r="J14" s="107">
        <f>J15+J16+J20+J24+J25+J26+J29+J36</f>
        <v>48877195</v>
      </c>
      <c r="K14" s="107">
        <f>K15+K16+K20+K24+K25+K26+K29+K36</f>
        <v>48877195</v>
      </c>
    </row>
    <row r="15" spans="1:11">
      <c r="A15" s="243" t="s">
        <v>176</v>
      </c>
      <c r="B15" s="243"/>
      <c r="C15" s="243"/>
      <c r="D15" s="243"/>
      <c r="E15" s="243"/>
      <c r="F15" s="243"/>
      <c r="G15" s="12">
        <v>8</v>
      </c>
      <c r="H15" s="122">
        <v>-4927747</v>
      </c>
      <c r="I15" s="122">
        <v>-4927747</v>
      </c>
      <c r="J15" s="122">
        <v>-3593291</v>
      </c>
      <c r="K15" s="122">
        <v>-3593291</v>
      </c>
    </row>
    <row r="16" spans="1:11">
      <c r="A16" s="244" t="s">
        <v>403</v>
      </c>
      <c r="B16" s="244"/>
      <c r="C16" s="244"/>
      <c r="D16" s="244"/>
      <c r="E16" s="244"/>
      <c r="F16" s="244"/>
      <c r="G16" s="13">
        <v>9</v>
      </c>
      <c r="H16" s="107">
        <f>SUM(H17:H19)</f>
        <v>17168993</v>
      </c>
      <c r="I16" s="107">
        <f>SUM(I17:I19)</f>
        <v>17168993</v>
      </c>
      <c r="J16" s="107">
        <f>SUM(J17:J19)</f>
        <v>16659290</v>
      </c>
      <c r="K16" s="107">
        <f>SUM(K17:K19)</f>
        <v>16659290</v>
      </c>
    </row>
    <row r="17" spans="1:11">
      <c r="A17" s="285" t="s">
        <v>177</v>
      </c>
      <c r="B17" s="285"/>
      <c r="C17" s="285"/>
      <c r="D17" s="285"/>
      <c r="E17" s="285"/>
      <c r="F17" s="285"/>
      <c r="G17" s="12">
        <v>10</v>
      </c>
      <c r="H17" s="122">
        <v>13247879</v>
      </c>
      <c r="I17" s="122">
        <v>13247879</v>
      </c>
      <c r="J17" s="122">
        <v>12614761</v>
      </c>
      <c r="K17" s="122">
        <v>12614761</v>
      </c>
    </row>
    <row r="18" spans="1:11">
      <c r="A18" s="285" t="s">
        <v>178</v>
      </c>
      <c r="B18" s="285"/>
      <c r="C18" s="285"/>
      <c r="D18" s="285"/>
      <c r="E18" s="285"/>
      <c r="F18" s="285"/>
      <c r="G18" s="12">
        <v>11</v>
      </c>
      <c r="H18" s="122">
        <v>0</v>
      </c>
      <c r="I18" s="122">
        <v>0</v>
      </c>
      <c r="J18" s="122">
        <v>0</v>
      </c>
      <c r="K18" s="122">
        <v>0</v>
      </c>
    </row>
    <row r="19" spans="1:11">
      <c r="A19" s="285" t="s">
        <v>179</v>
      </c>
      <c r="B19" s="285"/>
      <c r="C19" s="285"/>
      <c r="D19" s="285"/>
      <c r="E19" s="285"/>
      <c r="F19" s="285"/>
      <c r="G19" s="12">
        <v>12</v>
      </c>
      <c r="H19" s="122">
        <v>3921114</v>
      </c>
      <c r="I19" s="122">
        <v>3921114</v>
      </c>
      <c r="J19" s="122">
        <v>4044529</v>
      </c>
      <c r="K19" s="122">
        <v>4044529</v>
      </c>
    </row>
    <row r="20" spans="1:11">
      <c r="A20" s="244" t="s">
        <v>404</v>
      </c>
      <c r="B20" s="244"/>
      <c r="C20" s="244"/>
      <c r="D20" s="244"/>
      <c r="E20" s="244"/>
      <c r="F20" s="244"/>
      <c r="G20" s="13">
        <v>13</v>
      </c>
      <c r="H20" s="107">
        <f>SUM(H21:H23)</f>
        <v>30201947</v>
      </c>
      <c r="I20" s="107">
        <f>SUM(I21:I23)</f>
        <v>30201947</v>
      </c>
      <c r="J20" s="107">
        <f>SUM(J21:J23)</f>
        <v>31709183</v>
      </c>
      <c r="K20" s="107">
        <f>SUM(K21:K23)</f>
        <v>31709183</v>
      </c>
    </row>
    <row r="21" spans="1:11">
      <c r="A21" s="285" t="s">
        <v>180</v>
      </c>
      <c r="B21" s="285"/>
      <c r="C21" s="285"/>
      <c r="D21" s="285"/>
      <c r="E21" s="285"/>
      <c r="F21" s="285"/>
      <c r="G21" s="12">
        <v>14</v>
      </c>
      <c r="H21" s="122">
        <v>19600659</v>
      </c>
      <c r="I21" s="122">
        <v>19600659</v>
      </c>
      <c r="J21" s="122">
        <v>20156108</v>
      </c>
      <c r="K21" s="122">
        <v>20156108</v>
      </c>
    </row>
    <row r="22" spans="1:11">
      <c r="A22" s="285" t="s">
        <v>181</v>
      </c>
      <c r="B22" s="285"/>
      <c r="C22" s="285"/>
      <c r="D22" s="285"/>
      <c r="E22" s="285"/>
      <c r="F22" s="285"/>
      <c r="G22" s="12">
        <v>15</v>
      </c>
      <c r="H22" s="122">
        <v>7600884</v>
      </c>
      <c r="I22" s="122">
        <v>7600884</v>
      </c>
      <c r="J22" s="122">
        <v>8095217</v>
      </c>
      <c r="K22" s="122">
        <v>8095217</v>
      </c>
    </row>
    <row r="23" spans="1:11">
      <c r="A23" s="285" t="s">
        <v>182</v>
      </c>
      <c r="B23" s="285"/>
      <c r="C23" s="285"/>
      <c r="D23" s="285"/>
      <c r="E23" s="285"/>
      <c r="F23" s="285"/>
      <c r="G23" s="12">
        <v>16</v>
      </c>
      <c r="H23" s="122">
        <v>3000404</v>
      </c>
      <c r="I23" s="122">
        <v>3000404</v>
      </c>
      <c r="J23" s="122">
        <v>3457858</v>
      </c>
      <c r="K23" s="122">
        <v>3457858</v>
      </c>
    </row>
    <row r="24" spans="1:11">
      <c r="A24" s="243" t="s">
        <v>183</v>
      </c>
      <c r="B24" s="243"/>
      <c r="C24" s="243"/>
      <c r="D24" s="243"/>
      <c r="E24" s="243"/>
      <c r="F24" s="243"/>
      <c r="G24" s="12">
        <v>17</v>
      </c>
      <c r="H24" s="122">
        <v>1389677</v>
      </c>
      <c r="I24" s="122">
        <v>1389677</v>
      </c>
      <c r="J24" s="122">
        <v>1264779</v>
      </c>
      <c r="K24" s="122">
        <v>1264779</v>
      </c>
    </row>
    <row r="25" spans="1:11">
      <c r="A25" s="243" t="s">
        <v>184</v>
      </c>
      <c r="B25" s="243"/>
      <c r="C25" s="243"/>
      <c r="D25" s="243"/>
      <c r="E25" s="243"/>
      <c r="F25" s="243"/>
      <c r="G25" s="12">
        <v>18</v>
      </c>
      <c r="H25" s="122">
        <v>2220430</v>
      </c>
      <c r="I25" s="122">
        <v>2220430</v>
      </c>
      <c r="J25" s="122">
        <v>2321297</v>
      </c>
      <c r="K25" s="122">
        <v>2321297</v>
      </c>
    </row>
    <row r="26" spans="1:11">
      <c r="A26" s="244" t="s">
        <v>405</v>
      </c>
      <c r="B26" s="244"/>
      <c r="C26" s="244"/>
      <c r="D26" s="244"/>
      <c r="E26" s="244"/>
      <c r="F26" s="244"/>
      <c r="G26" s="13">
        <v>19</v>
      </c>
      <c r="H26" s="107">
        <f>H27+H28</f>
        <v>-74511</v>
      </c>
      <c r="I26" s="107">
        <f>I27+I28</f>
        <v>-74511</v>
      </c>
      <c r="J26" s="107">
        <f>J27+J28</f>
        <v>0</v>
      </c>
      <c r="K26" s="107">
        <f>K27+K28</f>
        <v>0</v>
      </c>
    </row>
    <row r="27" spans="1:11">
      <c r="A27" s="285" t="s">
        <v>185</v>
      </c>
      <c r="B27" s="285"/>
      <c r="C27" s="285"/>
      <c r="D27" s="285"/>
      <c r="E27" s="285"/>
      <c r="F27" s="285"/>
      <c r="G27" s="12">
        <v>20</v>
      </c>
      <c r="H27" s="122">
        <v>0</v>
      </c>
      <c r="I27" s="122">
        <v>0</v>
      </c>
      <c r="J27" s="122">
        <v>0</v>
      </c>
      <c r="K27" s="122">
        <v>0</v>
      </c>
    </row>
    <row r="28" spans="1:11">
      <c r="A28" s="285" t="s">
        <v>186</v>
      </c>
      <c r="B28" s="285"/>
      <c r="C28" s="285"/>
      <c r="D28" s="285"/>
      <c r="E28" s="285"/>
      <c r="F28" s="285"/>
      <c r="G28" s="12">
        <v>21</v>
      </c>
      <c r="H28" s="122">
        <v>-74511</v>
      </c>
      <c r="I28" s="122">
        <v>-74511</v>
      </c>
      <c r="J28" s="122">
        <v>0</v>
      </c>
      <c r="K28" s="122">
        <v>0</v>
      </c>
    </row>
    <row r="29" spans="1:11">
      <c r="A29" s="244" t="s">
        <v>406</v>
      </c>
      <c r="B29" s="244"/>
      <c r="C29" s="244"/>
      <c r="D29" s="244"/>
      <c r="E29" s="244"/>
      <c r="F29" s="244"/>
      <c r="G29" s="13">
        <v>22</v>
      </c>
      <c r="H29" s="107">
        <f>SUM(H30:H35)</f>
        <v>98185</v>
      </c>
      <c r="I29" s="107">
        <f>SUM(I30:I35)</f>
        <v>98185</v>
      </c>
      <c r="J29" s="107">
        <f>SUM(J30:J35)</f>
        <v>515937</v>
      </c>
      <c r="K29" s="107">
        <f>SUM(K30:K35)</f>
        <v>515937</v>
      </c>
    </row>
    <row r="30" spans="1:11">
      <c r="A30" s="285" t="s">
        <v>187</v>
      </c>
      <c r="B30" s="285"/>
      <c r="C30" s="285"/>
      <c r="D30" s="285"/>
      <c r="E30" s="285"/>
      <c r="F30" s="285"/>
      <c r="G30" s="12">
        <v>23</v>
      </c>
      <c r="H30" s="122">
        <v>97331</v>
      </c>
      <c r="I30" s="122">
        <v>97331</v>
      </c>
      <c r="J30" s="122">
        <v>514767</v>
      </c>
      <c r="K30" s="122">
        <v>514767</v>
      </c>
    </row>
    <row r="31" spans="1:11">
      <c r="A31" s="285" t="s">
        <v>188</v>
      </c>
      <c r="B31" s="285"/>
      <c r="C31" s="285"/>
      <c r="D31" s="285"/>
      <c r="E31" s="285"/>
      <c r="F31" s="285"/>
      <c r="G31" s="12">
        <v>24</v>
      </c>
      <c r="H31" s="122">
        <v>0</v>
      </c>
      <c r="I31" s="122">
        <v>0</v>
      </c>
      <c r="J31" s="122">
        <v>0</v>
      </c>
      <c r="K31" s="122">
        <v>0</v>
      </c>
    </row>
    <row r="32" spans="1:11">
      <c r="A32" s="285" t="s">
        <v>189</v>
      </c>
      <c r="B32" s="285"/>
      <c r="C32" s="285"/>
      <c r="D32" s="285"/>
      <c r="E32" s="285"/>
      <c r="F32" s="285"/>
      <c r="G32" s="12">
        <v>25</v>
      </c>
      <c r="H32" s="122">
        <v>0</v>
      </c>
      <c r="I32" s="122">
        <v>0</v>
      </c>
      <c r="J32" s="122">
        <v>0</v>
      </c>
      <c r="K32" s="122">
        <v>0</v>
      </c>
    </row>
    <row r="33" spans="1:11">
      <c r="A33" s="285" t="s">
        <v>190</v>
      </c>
      <c r="B33" s="285"/>
      <c r="C33" s="285"/>
      <c r="D33" s="285"/>
      <c r="E33" s="285"/>
      <c r="F33" s="285"/>
      <c r="G33" s="12">
        <v>26</v>
      </c>
      <c r="H33" s="122">
        <v>0</v>
      </c>
      <c r="I33" s="122">
        <v>0</v>
      </c>
      <c r="J33" s="122">
        <v>0</v>
      </c>
      <c r="K33" s="122">
        <v>0</v>
      </c>
    </row>
    <row r="34" spans="1:11">
      <c r="A34" s="285" t="s">
        <v>191</v>
      </c>
      <c r="B34" s="285"/>
      <c r="C34" s="285"/>
      <c r="D34" s="285"/>
      <c r="E34" s="285"/>
      <c r="F34" s="285"/>
      <c r="G34" s="12">
        <v>27</v>
      </c>
      <c r="H34" s="122">
        <v>854</v>
      </c>
      <c r="I34" s="122">
        <v>854</v>
      </c>
      <c r="J34" s="122">
        <v>1170</v>
      </c>
      <c r="K34" s="122">
        <v>1170</v>
      </c>
    </row>
    <row r="35" spans="1:11">
      <c r="A35" s="285" t="s">
        <v>192</v>
      </c>
      <c r="B35" s="285"/>
      <c r="C35" s="285"/>
      <c r="D35" s="285"/>
      <c r="E35" s="285"/>
      <c r="F35" s="285"/>
      <c r="G35" s="12">
        <v>28</v>
      </c>
      <c r="H35" s="122">
        <v>0</v>
      </c>
      <c r="I35" s="122">
        <v>0</v>
      </c>
      <c r="J35" s="122">
        <v>0</v>
      </c>
      <c r="K35" s="122">
        <v>0</v>
      </c>
    </row>
    <row r="36" spans="1:11">
      <c r="A36" s="243" t="s">
        <v>193</v>
      </c>
      <c r="B36" s="243"/>
      <c r="C36" s="243"/>
      <c r="D36" s="243"/>
      <c r="E36" s="243"/>
      <c r="F36" s="243"/>
      <c r="G36" s="12">
        <v>29</v>
      </c>
      <c r="H36" s="122">
        <v>0</v>
      </c>
      <c r="I36" s="122">
        <v>0</v>
      </c>
      <c r="J36" s="122">
        <v>0</v>
      </c>
      <c r="K36" s="122">
        <v>0</v>
      </c>
    </row>
    <row r="37" spans="1:11">
      <c r="A37" s="279" t="s">
        <v>407</v>
      </c>
      <c r="B37" s="280"/>
      <c r="C37" s="280"/>
      <c r="D37" s="280"/>
      <c r="E37" s="280"/>
      <c r="F37" s="280"/>
      <c r="G37" s="13">
        <v>30</v>
      </c>
      <c r="H37" s="107">
        <f>SUM(H38:H47)</f>
        <v>579372</v>
      </c>
      <c r="I37" s="107">
        <f>SUM(I38:I47)</f>
        <v>579372</v>
      </c>
      <c r="J37" s="107">
        <f>SUM(J38:J47)</f>
        <v>370143</v>
      </c>
      <c r="K37" s="107">
        <f>SUM(K38:K47)</f>
        <v>370143</v>
      </c>
    </row>
    <row r="38" spans="1:11" ht="23.65" customHeight="1">
      <c r="A38" s="243" t="s">
        <v>194</v>
      </c>
      <c r="B38" s="243"/>
      <c r="C38" s="243"/>
      <c r="D38" s="243"/>
      <c r="E38" s="243"/>
      <c r="F38" s="243"/>
      <c r="G38" s="12">
        <v>31</v>
      </c>
      <c r="H38" s="122">
        <v>0</v>
      </c>
      <c r="I38" s="122">
        <v>0</v>
      </c>
      <c r="J38" s="122">
        <v>0</v>
      </c>
      <c r="K38" s="122">
        <v>0</v>
      </c>
    </row>
    <row r="39" spans="1:11" ht="25.15" customHeight="1">
      <c r="A39" s="243" t="s">
        <v>195</v>
      </c>
      <c r="B39" s="243"/>
      <c r="C39" s="243"/>
      <c r="D39" s="243"/>
      <c r="E39" s="243"/>
      <c r="F39" s="243"/>
      <c r="G39" s="12">
        <v>32</v>
      </c>
      <c r="H39" s="122">
        <v>0</v>
      </c>
      <c r="I39" s="122">
        <v>0</v>
      </c>
      <c r="J39" s="122">
        <v>0</v>
      </c>
      <c r="K39" s="122">
        <v>0</v>
      </c>
    </row>
    <row r="40" spans="1:11" ht="25.15" customHeight="1">
      <c r="A40" s="243" t="s">
        <v>196</v>
      </c>
      <c r="B40" s="243"/>
      <c r="C40" s="243"/>
      <c r="D40" s="243"/>
      <c r="E40" s="243"/>
      <c r="F40" s="243"/>
      <c r="G40" s="12">
        <v>33</v>
      </c>
      <c r="H40" s="122">
        <v>0</v>
      </c>
      <c r="I40" s="122">
        <v>0</v>
      </c>
      <c r="J40" s="122">
        <v>0</v>
      </c>
      <c r="K40" s="122">
        <v>0</v>
      </c>
    </row>
    <row r="41" spans="1:11" ht="25.15" customHeight="1">
      <c r="A41" s="243" t="s">
        <v>197</v>
      </c>
      <c r="B41" s="243"/>
      <c r="C41" s="243"/>
      <c r="D41" s="243"/>
      <c r="E41" s="243"/>
      <c r="F41" s="243"/>
      <c r="G41" s="12">
        <v>34</v>
      </c>
      <c r="H41" s="122">
        <v>0</v>
      </c>
      <c r="I41" s="122">
        <v>0</v>
      </c>
      <c r="J41" s="122">
        <v>0</v>
      </c>
      <c r="K41" s="122">
        <v>0</v>
      </c>
    </row>
    <row r="42" spans="1:11" ht="25.15" customHeight="1">
      <c r="A42" s="243" t="s">
        <v>198</v>
      </c>
      <c r="B42" s="243"/>
      <c r="C42" s="243"/>
      <c r="D42" s="243"/>
      <c r="E42" s="243"/>
      <c r="F42" s="243"/>
      <c r="G42" s="12">
        <v>35</v>
      </c>
      <c r="H42" s="122">
        <v>0</v>
      </c>
      <c r="I42" s="122">
        <v>0</v>
      </c>
      <c r="J42" s="122">
        <v>0</v>
      </c>
      <c r="K42" s="122">
        <v>0</v>
      </c>
    </row>
    <row r="43" spans="1:11">
      <c r="A43" s="243" t="s">
        <v>199</v>
      </c>
      <c r="B43" s="243"/>
      <c r="C43" s="243"/>
      <c r="D43" s="243"/>
      <c r="E43" s="243"/>
      <c r="F43" s="243"/>
      <c r="G43" s="12">
        <v>36</v>
      </c>
      <c r="H43" s="122">
        <v>0</v>
      </c>
      <c r="I43" s="122">
        <v>0</v>
      </c>
      <c r="J43" s="122">
        <v>0</v>
      </c>
      <c r="K43" s="122">
        <v>0</v>
      </c>
    </row>
    <row r="44" spans="1:11">
      <c r="A44" s="243" t="s">
        <v>200</v>
      </c>
      <c r="B44" s="243"/>
      <c r="C44" s="243"/>
      <c r="D44" s="243"/>
      <c r="E44" s="243"/>
      <c r="F44" s="243"/>
      <c r="G44" s="12">
        <v>37</v>
      </c>
      <c r="H44" s="122">
        <v>523749</v>
      </c>
      <c r="I44" s="122">
        <v>523749</v>
      </c>
      <c r="J44" s="122">
        <v>350169</v>
      </c>
      <c r="K44" s="122">
        <v>350169</v>
      </c>
    </row>
    <row r="45" spans="1:11">
      <c r="A45" s="243" t="s">
        <v>201</v>
      </c>
      <c r="B45" s="243"/>
      <c r="C45" s="243"/>
      <c r="D45" s="243"/>
      <c r="E45" s="243"/>
      <c r="F45" s="243"/>
      <c r="G45" s="12">
        <v>38</v>
      </c>
      <c r="H45" s="122">
        <v>16484</v>
      </c>
      <c r="I45" s="122">
        <v>16484</v>
      </c>
      <c r="J45" s="122">
        <v>410</v>
      </c>
      <c r="K45" s="122">
        <v>410</v>
      </c>
    </row>
    <row r="46" spans="1:11">
      <c r="A46" s="243" t="s">
        <v>202</v>
      </c>
      <c r="B46" s="243"/>
      <c r="C46" s="243"/>
      <c r="D46" s="243"/>
      <c r="E46" s="243"/>
      <c r="F46" s="243"/>
      <c r="G46" s="12">
        <v>39</v>
      </c>
      <c r="H46" s="122">
        <v>0</v>
      </c>
      <c r="I46" s="122">
        <v>0</v>
      </c>
      <c r="J46" s="122">
        <v>0</v>
      </c>
      <c r="K46" s="122">
        <v>0</v>
      </c>
    </row>
    <row r="47" spans="1:11">
      <c r="A47" s="243" t="s">
        <v>203</v>
      </c>
      <c r="B47" s="243"/>
      <c r="C47" s="243"/>
      <c r="D47" s="243"/>
      <c r="E47" s="243"/>
      <c r="F47" s="243"/>
      <c r="G47" s="12">
        <v>40</v>
      </c>
      <c r="H47" s="122">
        <v>39139</v>
      </c>
      <c r="I47" s="122">
        <v>39139</v>
      </c>
      <c r="J47" s="122">
        <v>19564</v>
      </c>
      <c r="K47" s="122">
        <v>19564</v>
      </c>
    </row>
    <row r="48" spans="1:11">
      <c r="A48" s="279" t="s">
        <v>408</v>
      </c>
      <c r="B48" s="280"/>
      <c r="C48" s="280"/>
      <c r="D48" s="280"/>
      <c r="E48" s="280"/>
      <c r="F48" s="280"/>
      <c r="G48" s="13">
        <v>41</v>
      </c>
      <c r="H48" s="107">
        <f>SUM(H49:H55)</f>
        <v>110921</v>
      </c>
      <c r="I48" s="107">
        <f>SUM(I49:I55)</f>
        <v>110921</v>
      </c>
      <c r="J48" s="107">
        <f>SUM(J49:J55)</f>
        <v>104818</v>
      </c>
      <c r="K48" s="107">
        <f>SUM(K49:K55)</f>
        <v>104818</v>
      </c>
    </row>
    <row r="49" spans="1:11" ht="25.15" customHeight="1">
      <c r="A49" s="243" t="s">
        <v>204</v>
      </c>
      <c r="B49" s="243"/>
      <c r="C49" s="243"/>
      <c r="D49" s="243"/>
      <c r="E49" s="243"/>
      <c r="F49" s="243"/>
      <c r="G49" s="12">
        <v>42</v>
      </c>
      <c r="H49" s="122">
        <v>0</v>
      </c>
      <c r="I49" s="122">
        <v>0</v>
      </c>
      <c r="J49" s="28">
        <v>0</v>
      </c>
      <c r="K49" s="28">
        <v>0</v>
      </c>
    </row>
    <row r="50" spans="1:11" ht="24" customHeight="1">
      <c r="A50" s="281" t="s">
        <v>205</v>
      </c>
      <c r="B50" s="281"/>
      <c r="C50" s="281"/>
      <c r="D50" s="281"/>
      <c r="E50" s="281"/>
      <c r="F50" s="281"/>
      <c r="G50" s="12">
        <v>43</v>
      </c>
      <c r="H50" s="122">
        <v>0</v>
      </c>
      <c r="I50" s="122">
        <v>0</v>
      </c>
      <c r="J50" s="28">
        <v>0</v>
      </c>
      <c r="K50" s="28">
        <v>0</v>
      </c>
    </row>
    <row r="51" spans="1:11">
      <c r="A51" s="281" t="s">
        <v>206</v>
      </c>
      <c r="B51" s="281"/>
      <c r="C51" s="281"/>
      <c r="D51" s="281"/>
      <c r="E51" s="281"/>
      <c r="F51" s="281"/>
      <c r="G51" s="12">
        <v>44</v>
      </c>
      <c r="H51" s="122">
        <v>110921</v>
      </c>
      <c r="I51" s="122">
        <v>110921</v>
      </c>
      <c r="J51" s="28">
        <v>104818</v>
      </c>
      <c r="K51" s="28">
        <v>104818</v>
      </c>
    </row>
    <row r="52" spans="1:11">
      <c r="A52" s="281" t="s">
        <v>207</v>
      </c>
      <c r="B52" s="281"/>
      <c r="C52" s="281"/>
      <c r="D52" s="281"/>
      <c r="E52" s="281"/>
      <c r="F52" s="281"/>
      <c r="G52" s="12">
        <v>45</v>
      </c>
      <c r="H52" s="122">
        <v>0</v>
      </c>
      <c r="I52" s="122">
        <v>0</v>
      </c>
      <c r="J52" s="28">
        <v>0</v>
      </c>
      <c r="K52" s="28">
        <v>0</v>
      </c>
    </row>
    <row r="53" spans="1:11">
      <c r="A53" s="281" t="s">
        <v>208</v>
      </c>
      <c r="B53" s="281"/>
      <c r="C53" s="281"/>
      <c r="D53" s="281"/>
      <c r="E53" s="281"/>
      <c r="F53" s="281"/>
      <c r="G53" s="12">
        <v>46</v>
      </c>
      <c r="H53" s="122">
        <v>0</v>
      </c>
      <c r="I53" s="122">
        <v>0</v>
      </c>
      <c r="J53" s="28">
        <v>0</v>
      </c>
      <c r="K53" s="28">
        <v>0</v>
      </c>
    </row>
    <row r="54" spans="1:11">
      <c r="A54" s="281" t="s">
        <v>209</v>
      </c>
      <c r="B54" s="281"/>
      <c r="C54" s="281"/>
      <c r="D54" s="281"/>
      <c r="E54" s="281"/>
      <c r="F54" s="281"/>
      <c r="G54" s="12">
        <v>47</v>
      </c>
      <c r="H54" s="122">
        <v>0</v>
      </c>
      <c r="I54" s="122">
        <v>0</v>
      </c>
      <c r="J54" s="28">
        <v>0</v>
      </c>
      <c r="K54" s="28">
        <v>0</v>
      </c>
    </row>
    <row r="55" spans="1:11">
      <c r="A55" s="281" t="s">
        <v>210</v>
      </c>
      <c r="B55" s="281"/>
      <c r="C55" s="281"/>
      <c r="D55" s="281"/>
      <c r="E55" s="281"/>
      <c r="F55" s="281"/>
      <c r="G55" s="12">
        <v>48</v>
      </c>
      <c r="H55" s="122">
        <v>0</v>
      </c>
      <c r="I55" s="122">
        <v>0</v>
      </c>
      <c r="J55" s="28">
        <v>0</v>
      </c>
      <c r="K55" s="28">
        <v>0</v>
      </c>
    </row>
    <row r="56" spans="1:11" ht="22.15" customHeight="1">
      <c r="A56" s="282" t="s">
        <v>211</v>
      </c>
      <c r="B56" s="282"/>
      <c r="C56" s="282"/>
      <c r="D56" s="282"/>
      <c r="E56" s="282"/>
      <c r="F56" s="282"/>
      <c r="G56" s="12">
        <v>49</v>
      </c>
      <c r="H56" s="122">
        <v>0</v>
      </c>
      <c r="I56" s="122">
        <v>0</v>
      </c>
      <c r="J56" s="28">
        <v>0</v>
      </c>
      <c r="K56" s="28">
        <v>0</v>
      </c>
    </row>
    <row r="57" spans="1:11">
      <c r="A57" s="282" t="s">
        <v>212</v>
      </c>
      <c r="B57" s="282"/>
      <c r="C57" s="282"/>
      <c r="D57" s="282"/>
      <c r="E57" s="282"/>
      <c r="F57" s="282"/>
      <c r="G57" s="12">
        <v>50</v>
      </c>
      <c r="H57" s="122">
        <v>0</v>
      </c>
      <c r="I57" s="122">
        <v>0</v>
      </c>
      <c r="J57" s="28">
        <v>0</v>
      </c>
      <c r="K57" s="28">
        <v>0</v>
      </c>
    </row>
    <row r="58" spans="1:11" ht="24.6" customHeight="1">
      <c r="A58" s="282" t="s">
        <v>213</v>
      </c>
      <c r="B58" s="282"/>
      <c r="C58" s="282"/>
      <c r="D58" s="282"/>
      <c r="E58" s="282"/>
      <c r="F58" s="282"/>
      <c r="G58" s="12">
        <v>51</v>
      </c>
      <c r="H58" s="122">
        <v>0</v>
      </c>
      <c r="I58" s="122">
        <v>0</v>
      </c>
      <c r="J58" s="28">
        <v>0</v>
      </c>
      <c r="K58" s="28">
        <v>0</v>
      </c>
    </row>
    <row r="59" spans="1:11">
      <c r="A59" s="282" t="s">
        <v>214</v>
      </c>
      <c r="B59" s="282"/>
      <c r="C59" s="282"/>
      <c r="D59" s="282"/>
      <c r="E59" s="282"/>
      <c r="F59" s="282"/>
      <c r="G59" s="12">
        <v>52</v>
      </c>
      <c r="H59" s="122">
        <v>0</v>
      </c>
      <c r="I59" s="122">
        <v>0</v>
      </c>
      <c r="J59" s="28">
        <v>0</v>
      </c>
      <c r="K59" s="28">
        <v>0</v>
      </c>
    </row>
    <row r="60" spans="1:11">
      <c r="A60" s="279" t="s">
        <v>409</v>
      </c>
      <c r="B60" s="280"/>
      <c r="C60" s="280"/>
      <c r="D60" s="280"/>
      <c r="E60" s="280"/>
      <c r="F60" s="280"/>
      <c r="G60" s="13">
        <v>53</v>
      </c>
      <c r="H60" s="107">
        <f>H8+H37+H56+H57</f>
        <v>54031891</v>
      </c>
      <c r="I60" s="107">
        <f t="shared" ref="I60:K60" si="0">I8+I37+I56+I57</f>
        <v>54031891</v>
      </c>
      <c r="J60" s="107">
        <f t="shared" si="0"/>
        <v>56050398</v>
      </c>
      <c r="K60" s="107">
        <f t="shared" si="0"/>
        <v>56050398</v>
      </c>
    </row>
    <row r="61" spans="1:11">
      <c r="A61" s="279" t="s">
        <v>410</v>
      </c>
      <c r="B61" s="280"/>
      <c r="C61" s="280"/>
      <c r="D61" s="280"/>
      <c r="E61" s="280"/>
      <c r="F61" s="280"/>
      <c r="G61" s="13">
        <v>54</v>
      </c>
      <c r="H61" s="107">
        <f>H14+H48+H58+H59</f>
        <v>46187895</v>
      </c>
      <c r="I61" s="107">
        <f t="shared" ref="I61:K61" si="1">I14+I48+I58+I59</f>
        <v>46187895</v>
      </c>
      <c r="J61" s="107">
        <f t="shared" si="1"/>
        <v>48982013</v>
      </c>
      <c r="K61" s="107">
        <f t="shared" si="1"/>
        <v>48982013</v>
      </c>
    </row>
    <row r="62" spans="1:11">
      <c r="A62" s="279" t="s">
        <v>411</v>
      </c>
      <c r="B62" s="280"/>
      <c r="C62" s="280"/>
      <c r="D62" s="280"/>
      <c r="E62" s="280"/>
      <c r="F62" s="280"/>
      <c r="G62" s="13">
        <v>55</v>
      </c>
      <c r="H62" s="107">
        <f>H60-H61</f>
        <v>7843996</v>
      </c>
      <c r="I62" s="107">
        <f t="shared" ref="I62:K62" si="2">I60-I61</f>
        <v>7843996</v>
      </c>
      <c r="J62" s="107">
        <f t="shared" si="2"/>
        <v>7068385</v>
      </c>
      <c r="K62" s="107">
        <f t="shared" si="2"/>
        <v>7068385</v>
      </c>
    </row>
    <row r="63" spans="1:11">
      <c r="A63" s="266" t="s">
        <v>413</v>
      </c>
      <c r="B63" s="266"/>
      <c r="C63" s="266"/>
      <c r="D63" s="266"/>
      <c r="E63" s="266"/>
      <c r="F63" s="266"/>
      <c r="G63" s="13">
        <v>56</v>
      </c>
      <c r="H63" s="107">
        <f>+IF((H60-H61)&gt;0,(H60-H61),0)</f>
        <v>7843996</v>
      </c>
      <c r="I63" s="107">
        <f t="shared" ref="I63:K63" si="3">+IF((I60-I61)&gt;0,(I60-I61),0)</f>
        <v>7843996</v>
      </c>
      <c r="J63" s="107">
        <f t="shared" si="3"/>
        <v>7068385</v>
      </c>
      <c r="K63" s="107">
        <f t="shared" si="3"/>
        <v>7068385</v>
      </c>
    </row>
    <row r="64" spans="1:11">
      <c r="A64" s="266" t="s">
        <v>412</v>
      </c>
      <c r="B64" s="266"/>
      <c r="C64" s="266"/>
      <c r="D64" s="266"/>
      <c r="E64" s="266"/>
      <c r="F64" s="266"/>
      <c r="G64" s="13">
        <v>57</v>
      </c>
      <c r="H64" s="107">
        <f>+IF((H60-H61)&lt;0,(H60-H61),0)</f>
        <v>0</v>
      </c>
      <c r="I64" s="107">
        <f t="shared" ref="I64:K64" si="4">+IF((I60-I61)&lt;0,(I60-I61),0)</f>
        <v>0</v>
      </c>
      <c r="J64" s="107">
        <f t="shared" si="4"/>
        <v>0</v>
      </c>
      <c r="K64" s="107">
        <f t="shared" si="4"/>
        <v>0</v>
      </c>
    </row>
    <row r="65" spans="1:11">
      <c r="A65" s="282" t="s">
        <v>215</v>
      </c>
      <c r="B65" s="282"/>
      <c r="C65" s="282"/>
      <c r="D65" s="282"/>
      <c r="E65" s="282"/>
      <c r="F65" s="282"/>
      <c r="G65" s="12">
        <v>58</v>
      </c>
      <c r="H65" s="122">
        <v>1456699</v>
      </c>
      <c r="I65" s="122">
        <v>1456699</v>
      </c>
      <c r="J65" s="28">
        <v>1263053</v>
      </c>
      <c r="K65" s="28">
        <v>1263053</v>
      </c>
    </row>
    <row r="66" spans="1:11">
      <c r="A66" s="279" t="s">
        <v>414</v>
      </c>
      <c r="B66" s="280"/>
      <c r="C66" s="280"/>
      <c r="D66" s="280"/>
      <c r="E66" s="280"/>
      <c r="F66" s="280"/>
      <c r="G66" s="13">
        <v>59</v>
      </c>
      <c r="H66" s="107">
        <f>H62-H65</f>
        <v>6387297</v>
      </c>
      <c r="I66" s="107">
        <f t="shared" ref="I66:K66" si="5">I62-I65</f>
        <v>6387297</v>
      </c>
      <c r="J66" s="107">
        <f t="shared" si="5"/>
        <v>5805332</v>
      </c>
      <c r="K66" s="107">
        <f t="shared" si="5"/>
        <v>5805332</v>
      </c>
    </row>
    <row r="67" spans="1:11">
      <c r="A67" s="266" t="s">
        <v>415</v>
      </c>
      <c r="B67" s="266"/>
      <c r="C67" s="266"/>
      <c r="D67" s="266"/>
      <c r="E67" s="266"/>
      <c r="F67" s="266"/>
      <c r="G67" s="13">
        <v>60</v>
      </c>
      <c r="H67" s="107">
        <f>+IF((H62-H65)&gt;0,(H62-H65),0)</f>
        <v>6387297</v>
      </c>
      <c r="I67" s="107">
        <f t="shared" ref="I67:K67" si="6">+IF((I62-I65)&gt;0,(I62-I65),0)</f>
        <v>6387297</v>
      </c>
      <c r="J67" s="107">
        <f t="shared" si="6"/>
        <v>5805332</v>
      </c>
      <c r="K67" s="107">
        <f t="shared" si="6"/>
        <v>5805332</v>
      </c>
    </row>
    <row r="68" spans="1:11">
      <c r="A68" s="266" t="s">
        <v>416</v>
      </c>
      <c r="B68" s="266"/>
      <c r="C68" s="266"/>
      <c r="D68" s="266"/>
      <c r="E68" s="266"/>
      <c r="F68" s="266"/>
      <c r="G68" s="13">
        <v>61</v>
      </c>
      <c r="H68" s="107">
        <f>+IF((H62-H65)&lt;0,(H62-H65),0)</f>
        <v>0</v>
      </c>
      <c r="I68" s="107">
        <f t="shared" ref="I68:K68" si="7">+IF((I62-I65)&lt;0,(I62-I65),0)</f>
        <v>0</v>
      </c>
      <c r="J68" s="107">
        <f t="shared" si="7"/>
        <v>0</v>
      </c>
      <c r="K68" s="107">
        <f t="shared" si="7"/>
        <v>0</v>
      </c>
    </row>
    <row r="69" spans="1:11">
      <c r="A69" s="261" t="s">
        <v>216</v>
      </c>
      <c r="B69" s="261"/>
      <c r="C69" s="261"/>
      <c r="D69" s="261"/>
      <c r="E69" s="261"/>
      <c r="F69" s="261"/>
      <c r="G69" s="276"/>
      <c r="H69" s="276"/>
      <c r="I69" s="276"/>
      <c r="J69" s="277"/>
      <c r="K69" s="277"/>
    </row>
    <row r="70" spans="1:11" ht="22.15" customHeight="1">
      <c r="A70" s="279" t="s">
        <v>417</v>
      </c>
      <c r="B70" s="280"/>
      <c r="C70" s="280"/>
      <c r="D70" s="280"/>
      <c r="E70" s="280"/>
      <c r="F70" s="280"/>
      <c r="G70" s="13">
        <v>62</v>
      </c>
      <c r="H70" s="107">
        <f>H71-H72</f>
        <v>0</v>
      </c>
      <c r="I70" s="107">
        <f>I71-I72</f>
        <v>0</v>
      </c>
      <c r="J70" s="107">
        <f>J71-J72</f>
        <v>0</v>
      </c>
      <c r="K70" s="107">
        <f>K71-K72</f>
        <v>0</v>
      </c>
    </row>
    <row r="71" spans="1:11">
      <c r="A71" s="281" t="s">
        <v>217</v>
      </c>
      <c r="B71" s="281"/>
      <c r="C71" s="281"/>
      <c r="D71" s="281"/>
      <c r="E71" s="281"/>
      <c r="F71" s="281"/>
      <c r="G71" s="12">
        <v>63</v>
      </c>
      <c r="H71" s="122">
        <v>0</v>
      </c>
      <c r="I71" s="122">
        <v>0</v>
      </c>
      <c r="J71" s="28">
        <v>0</v>
      </c>
      <c r="K71" s="28">
        <v>0</v>
      </c>
    </row>
    <row r="72" spans="1:11">
      <c r="A72" s="281" t="s">
        <v>218</v>
      </c>
      <c r="B72" s="281"/>
      <c r="C72" s="281"/>
      <c r="D72" s="281"/>
      <c r="E72" s="281"/>
      <c r="F72" s="281"/>
      <c r="G72" s="12">
        <v>64</v>
      </c>
      <c r="H72" s="122">
        <v>0</v>
      </c>
      <c r="I72" s="122">
        <v>0</v>
      </c>
      <c r="J72" s="28">
        <v>0</v>
      </c>
      <c r="K72" s="28">
        <v>0</v>
      </c>
    </row>
    <row r="73" spans="1:11">
      <c r="A73" s="282" t="s">
        <v>219</v>
      </c>
      <c r="B73" s="282"/>
      <c r="C73" s="282"/>
      <c r="D73" s="282"/>
      <c r="E73" s="282"/>
      <c r="F73" s="282"/>
      <c r="G73" s="12">
        <v>65</v>
      </c>
      <c r="H73" s="122">
        <v>0</v>
      </c>
      <c r="I73" s="122">
        <v>0</v>
      </c>
      <c r="J73" s="28">
        <v>0</v>
      </c>
      <c r="K73" s="28">
        <v>0</v>
      </c>
    </row>
    <row r="74" spans="1:11">
      <c r="A74" s="266" t="s">
        <v>418</v>
      </c>
      <c r="B74" s="266"/>
      <c r="C74" s="266"/>
      <c r="D74" s="266"/>
      <c r="E74" s="266"/>
      <c r="F74" s="266"/>
      <c r="G74" s="13">
        <v>66</v>
      </c>
      <c r="H74" s="108">
        <v>0</v>
      </c>
      <c r="I74" s="108">
        <v>0</v>
      </c>
      <c r="J74" s="108">
        <v>0</v>
      </c>
      <c r="K74" s="108">
        <v>0</v>
      </c>
    </row>
    <row r="75" spans="1:11">
      <c r="A75" s="266" t="s">
        <v>419</v>
      </c>
      <c r="B75" s="266"/>
      <c r="C75" s="266"/>
      <c r="D75" s="266"/>
      <c r="E75" s="266"/>
      <c r="F75" s="266"/>
      <c r="G75" s="13">
        <v>67</v>
      </c>
      <c r="H75" s="108">
        <v>0</v>
      </c>
      <c r="I75" s="108">
        <v>0</v>
      </c>
      <c r="J75" s="108">
        <v>0</v>
      </c>
      <c r="K75" s="108">
        <v>0</v>
      </c>
    </row>
    <row r="76" spans="1:11">
      <c r="A76" s="261" t="s">
        <v>220</v>
      </c>
      <c r="B76" s="261"/>
      <c r="C76" s="261"/>
      <c r="D76" s="261"/>
      <c r="E76" s="261"/>
      <c r="F76" s="261"/>
      <c r="G76" s="276"/>
      <c r="H76" s="276"/>
      <c r="I76" s="276"/>
      <c r="J76" s="277"/>
      <c r="K76" s="277"/>
    </row>
    <row r="77" spans="1:11">
      <c r="A77" s="279" t="s">
        <v>420</v>
      </c>
      <c r="B77" s="280"/>
      <c r="C77" s="280"/>
      <c r="D77" s="280"/>
      <c r="E77" s="280"/>
      <c r="F77" s="280"/>
      <c r="G77" s="13">
        <v>68</v>
      </c>
      <c r="H77" s="108">
        <v>0</v>
      </c>
      <c r="I77" s="108">
        <v>0</v>
      </c>
      <c r="J77" s="108">
        <v>0</v>
      </c>
      <c r="K77" s="108">
        <v>0</v>
      </c>
    </row>
    <row r="78" spans="1:11">
      <c r="A78" s="281" t="s">
        <v>421</v>
      </c>
      <c r="B78" s="281"/>
      <c r="C78" s="281"/>
      <c r="D78" s="281"/>
      <c r="E78" s="281"/>
      <c r="F78" s="281"/>
      <c r="G78" s="103">
        <v>69</v>
      </c>
      <c r="H78" s="32">
        <v>0</v>
      </c>
      <c r="I78" s="32">
        <v>0</v>
      </c>
      <c r="J78" s="32">
        <v>0</v>
      </c>
      <c r="K78" s="32">
        <v>0</v>
      </c>
    </row>
    <row r="79" spans="1:11">
      <c r="A79" s="281" t="s">
        <v>422</v>
      </c>
      <c r="B79" s="281"/>
      <c r="C79" s="281"/>
      <c r="D79" s="281"/>
      <c r="E79" s="281"/>
      <c r="F79" s="281"/>
      <c r="G79" s="103">
        <v>70</v>
      </c>
      <c r="H79" s="32">
        <v>0</v>
      </c>
      <c r="I79" s="32">
        <v>0</v>
      </c>
      <c r="J79" s="32">
        <v>0</v>
      </c>
      <c r="K79" s="32">
        <v>0</v>
      </c>
    </row>
    <row r="80" spans="1:11">
      <c r="A80" s="279" t="s">
        <v>423</v>
      </c>
      <c r="B80" s="280"/>
      <c r="C80" s="280"/>
      <c r="D80" s="280"/>
      <c r="E80" s="280"/>
      <c r="F80" s="280"/>
      <c r="G80" s="13">
        <v>71</v>
      </c>
      <c r="H80" s="108">
        <v>0</v>
      </c>
      <c r="I80" s="108">
        <v>0</v>
      </c>
      <c r="J80" s="108">
        <v>0</v>
      </c>
      <c r="K80" s="108">
        <v>0</v>
      </c>
    </row>
    <row r="81" spans="1:11">
      <c r="A81" s="279" t="s">
        <v>424</v>
      </c>
      <c r="B81" s="280"/>
      <c r="C81" s="280"/>
      <c r="D81" s="280"/>
      <c r="E81" s="280"/>
      <c r="F81" s="280"/>
      <c r="G81" s="13">
        <v>72</v>
      </c>
      <c r="H81" s="108">
        <v>0</v>
      </c>
      <c r="I81" s="108">
        <v>0</v>
      </c>
      <c r="J81" s="108">
        <v>0</v>
      </c>
      <c r="K81" s="108">
        <v>0</v>
      </c>
    </row>
    <row r="82" spans="1:11">
      <c r="A82" s="266" t="s">
        <v>425</v>
      </c>
      <c r="B82" s="266"/>
      <c r="C82" s="266"/>
      <c r="D82" s="266"/>
      <c r="E82" s="266"/>
      <c r="F82" s="266"/>
      <c r="G82" s="13">
        <v>73</v>
      </c>
      <c r="H82" s="108">
        <v>0</v>
      </c>
      <c r="I82" s="108">
        <v>0</v>
      </c>
      <c r="J82" s="108">
        <v>0</v>
      </c>
      <c r="K82" s="108">
        <v>0</v>
      </c>
    </row>
    <row r="83" spans="1:11">
      <c r="A83" s="266" t="s">
        <v>426</v>
      </c>
      <c r="B83" s="266"/>
      <c r="C83" s="266"/>
      <c r="D83" s="266"/>
      <c r="E83" s="266"/>
      <c r="F83" s="266"/>
      <c r="G83" s="13">
        <v>74</v>
      </c>
      <c r="H83" s="108">
        <v>0</v>
      </c>
      <c r="I83" s="108">
        <v>0</v>
      </c>
      <c r="J83" s="108">
        <v>0</v>
      </c>
      <c r="K83" s="108">
        <v>0</v>
      </c>
    </row>
    <row r="84" spans="1:11">
      <c r="A84" s="261" t="s">
        <v>221</v>
      </c>
      <c r="B84" s="261"/>
      <c r="C84" s="261"/>
      <c r="D84" s="261"/>
      <c r="E84" s="261"/>
      <c r="F84" s="261"/>
      <c r="G84" s="276"/>
      <c r="H84" s="276"/>
      <c r="I84" s="276"/>
      <c r="J84" s="277"/>
      <c r="K84" s="277"/>
    </row>
    <row r="85" spans="1:11">
      <c r="A85" s="263" t="s">
        <v>427</v>
      </c>
      <c r="B85" s="264"/>
      <c r="C85" s="264"/>
      <c r="D85" s="264"/>
      <c r="E85" s="264"/>
      <c r="F85" s="264"/>
      <c r="G85" s="13">
        <v>75</v>
      </c>
      <c r="H85" s="109">
        <f>H86+H87</f>
        <v>0</v>
      </c>
      <c r="I85" s="109">
        <f>I86+I87</f>
        <v>0</v>
      </c>
      <c r="J85" s="109">
        <f>J86+J87</f>
        <v>0</v>
      </c>
      <c r="K85" s="109">
        <f>K86+K87</f>
        <v>0</v>
      </c>
    </row>
    <row r="86" spans="1:11">
      <c r="A86" s="265" t="s">
        <v>222</v>
      </c>
      <c r="B86" s="265"/>
      <c r="C86" s="265"/>
      <c r="D86" s="265"/>
      <c r="E86" s="265"/>
      <c r="F86" s="265"/>
      <c r="G86" s="12">
        <v>76</v>
      </c>
      <c r="H86" s="33">
        <v>0</v>
      </c>
      <c r="I86" s="33">
        <v>0</v>
      </c>
      <c r="J86" s="33">
        <v>0</v>
      </c>
      <c r="K86" s="33">
        <v>0</v>
      </c>
    </row>
    <row r="87" spans="1:11">
      <c r="A87" s="265" t="s">
        <v>223</v>
      </c>
      <c r="B87" s="265"/>
      <c r="C87" s="265"/>
      <c r="D87" s="265"/>
      <c r="E87" s="265"/>
      <c r="F87" s="265"/>
      <c r="G87" s="12">
        <v>77</v>
      </c>
      <c r="H87" s="33">
        <v>0</v>
      </c>
      <c r="I87" s="33">
        <v>0</v>
      </c>
      <c r="J87" s="33">
        <v>0</v>
      </c>
      <c r="K87" s="33">
        <v>0</v>
      </c>
    </row>
    <row r="88" spans="1:11">
      <c r="A88" s="286" t="s">
        <v>224</v>
      </c>
      <c r="B88" s="286"/>
      <c r="C88" s="286"/>
      <c r="D88" s="286"/>
      <c r="E88" s="286"/>
      <c r="F88" s="286"/>
      <c r="G88" s="287"/>
      <c r="H88" s="287"/>
      <c r="I88" s="287"/>
      <c r="J88" s="277"/>
      <c r="K88" s="277"/>
    </row>
    <row r="89" spans="1:11">
      <c r="A89" s="259" t="s">
        <v>225</v>
      </c>
      <c r="B89" s="259"/>
      <c r="C89" s="259"/>
      <c r="D89" s="259"/>
      <c r="E89" s="259"/>
      <c r="F89" s="259"/>
      <c r="G89" s="12">
        <v>78</v>
      </c>
      <c r="H89" s="33">
        <v>6387297</v>
      </c>
      <c r="I89" s="33">
        <v>6387297</v>
      </c>
      <c r="J89" s="33">
        <v>5805332</v>
      </c>
      <c r="K89" s="33">
        <v>5805332</v>
      </c>
    </row>
    <row r="90" spans="1:11" ht="24" customHeight="1">
      <c r="A90" s="245" t="s">
        <v>428</v>
      </c>
      <c r="B90" s="245"/>
      <c r="C90" s="245"/>
      <c r="D90" s="245"/>
      <c r="E90" s="245"/>
      <c r="F90" s="245"/>
      <c r="G90" s="13">
        <v>79</v>
      </c>
      <c r="H90" s="109">
        <f>H91+H98</f>
        <v>0</v>
      </c>
      <c r="I90" s="109">
        <f t="shared" ref="I90:K90" si="8">I91+I98</f>
        <v>0</v>
      </c>
      <c r="J90" s="109">
        <f t="shared" si="8"/>
        <v>0</v>
      </c>
      <c r="K90" s="109">
        <f t="shared" si="8"/>
        <v>0</v>
      </c>
    </row>
    <row r="91" spans="1:11" ht="24" customHeight="1">
      <c r="A91" s="245" t="s">
        <v>429</v>
      </c>
      <c r="B91" s="245"/>
      <c r="C91" s="245"/>
      <c r="D91" s="245"/>
      <c r="E91" s="245"/>
      <c r="F91" s="245"/>
      <c r="G91" s="13">
        <v>80</v>
      </c>
      <c r="H91" s="109">
        <f>SUM(H92:H96)</f>
        <v>0</v>
      </c>
      <c r="I91" s="109">
        <f>SUM(I92:I96)</f>
        <v>0</v>
      </c>
      <c r="J91" s="109">
        <f>SUM(J92:J96)</f>
        <v>0</v>
      </c>
      <c r="K91" s="109">
        <f>SUM(K92:K96)</f>
        <v>0</v>
      </c>
    </row>
    <row r="92" spans="1:11" ht="24.75" customHeight="1">
      <c r="A92" s="288" t="s">
        <v>430</v>
      </c>
      <c r="B92" s="289"/>
      <c r="C92" s="289"/>
      <c r="D92" s="289"/>
      <c r="E92" s="289"/>
      <c r="F92" s="290"/>
      <c r="G92" s="12">
        <v>81</v>
      </c>
      <c r="H92" s="33">
        <v>0</v>
      </c>
      <c r="I92" s="33">
        <v>0</v>
      </c>
      <c r="J92" s="33">
        <v>0</v>
      </c>
      <c r="K92" s="33">
        <v>0</v>
      </c>
    </row>
    <row r="93" spans="1:11" ht="22.15" customHeight="1">
      <c r="A93" s="281" t="s">
        <v>431</v>
      </c>
      <c r="B93" s="281"/>
      <c r="C93" s="281"/>
      <c r="D93" s="281"/>
      <c r="E93" s="281"/>
      <c r="F93" s="281"/>
      <c r="G93" s="12">
        <v>82</v>
      </c>
      <c r="H93" s="33">
        <v>0</v>
      </c>
      <c r="I93" s="33">
        <v>0</v>
      </c>
      <c r="J93" s="33">
        <v>0</v>
      </c>
      <c r="K93" s="33">
        <v>0</v>
      </c>
    </row>
    <row r="94" spans="1:11" ht="22.15" customHeight="1">
      <c r="A94" s="281" t="s">
        <v>432</v>
      </c>
      <c r="B94" s="281"/>
      <c r="C94" s="281"/>
      <c r="D94" s="281"/>
      <c r="E94" s="281"/>
      <c r="F94" s="281"/>
      <c r="G94" s="12">
        <v>83</v>
      </c>
      <c r="H94" s="33">
        <v>0</v>
      </c>
      <c r="I94" s="33">
        <v>0</v>
      </c>
      <c r="J94" s="33">
        <v>0</v>
      </c>
      <c r="K94" s="33">
        <v>0</v>
      </c>
    </row>
    <row r="95" spans="1:11" ht="22.15" customHeight="1">
      <c r="A95" s="281" t="s">
        <v>433</v>
      </c>
      <c r="B95" s="281"/>
      <c r="C95" s="281"/>
      <c r="D95" s="281"/>
      <c r="E95" s="281"/>
      <c r="F95" s="281"/>
      <c r="G95" s="12">
        <v>84</v>
      </c>
      <c r="H95" s="33">
        <v>0</v>
      </c>
      <c r="I95" s="33">
        <v>0</v>
      </c>
      <c r="J95" s="33">
        <v>0</v>
      </c>
      <c r="K95" s="33">
        <v>0</v>
      </c>
    </row>
    <row r="96" spans="1:11" ht="22.15" customHeight="1">
      <c r="A96" s="281" t="s">
        <v>434</v>
      </c>
      <c r="B96" s="281"/>
      <c r="C96" s="281"/>
      <c r="D96" s="281"/>
      <c r="E96" s="281"/>
      <c r="F96" s="281"/>
      <c r="G96" s="12">
        <v>85</v>
      </c>
      <c r="H96" s="33">
        <v>0</v>
      </c>
      <c r="I96" s="33">
        <v>0</v>
      </c>
      <c r="J96" s="33">
        <v>0</v>
      </c>
      <c r="K96" s="33">
        <v>0</v>
      </c>
    </row>
    <row r="97" spans="1:11" ht="22.15" customHeight="1">
      <c r="A97" s="281" t="s">
        <v>435</v>
      </c>
      <c r="B97" s="281"/>
      <c r="C97" s="281"/>
      <c r="D97" s="281"/>
      <c r="E97" s="281"/>
      <c r="F97" s="281"/>
      <c r="G97" s="12">
        <v>86</v>
      </c>
      <c r="H97" s="33">
        <v>0</v>
      </c>
      <c r="I97" s="33">
        <v>0</v>
      </c>
      <c r="J97" s="33">
        <v>0</v>
      </c>
      <c r="K97" s="33">
        <v>0</v>
      </c>
    </row>
    <row r="98" spans="1:11" ht="22.15" customHeight="1">
      <c r="A98" s="266" t="s">
        <v>436</v>
      </c>
      <c r="B98" s="266"/>
      <c r="C98" s="266"/>
      <c r="D98" s="266"/>
      <c r="E98" s="266"/>
      <c r="F98" s="266"/>
      <c r="G98" s="13">
        <v>87</v>
      </c>
      <c r="H98" s="110">
        <f>SUM(H99:H106)</f>
        <v>0</v>
      </c>
      <c r="I98" s="110">
        <f>SUM(I99:I106)</f>
        <v>0</v>
      </c>
      <c r="J98" s="110">
        <f t="shared" ref="J98:K98" si="9">SUM(J99:J106)</f>
        <v>0</v>
      </c>
      <c r="K98" s="110">
        <f t="shared" si="9"/>
        <v>0</v>
      </c>
    </row>
    <row r="99" spans="1:11" ht="14.25" customHeight="1">
      <c r="A99" s="281" t="s">
        <v>437</v>
      </c>
      <c r="B99" s="281"/>
      <c r="C99" s="281"/>
      <c r="D99" s="281"/>
      <c r="E99" s="281"/>
      <c r="F99" s="281"/>
      <c r="G99" s="12">
        <v>88</v>
      </c>
      <c r="H99" s="33">
        <v>0</v>
      </c>
      <c r="I99" s="33">
        <v>0</v>
      </c>
      <c r="J99" s="33">
        <v>0</v>
      </c>
      <c r="K99" s="33">
        <v>0</v>
      </c>
    </row>
    <row r="100" spans="1:11" ht="24" customHeight="1">
      <c r="A100" s="281" t="s">
        <v>438</v>
      </c>
      <c r="B100" s="281"/>
      <c r="C100" s="281"/>
      <c r="D100" s="281"/>
      <c r="E100" s="281"/>
      <c r="F100" s="281"/>
      <c r="G100" s="12">
        <v>89</v>
      </c>
      <c r="H100" s="33">
        <v>0</v>
      </c>
      <c r="I100" s="33">
        <v>0</v>
      </c>
      <c r="J100" s="33">
        <v>0</v>
      </c>
      <c r="K100" s="33">
        <v>0</v>
      </c>
    </row>
    <row r="101" spans="1:11">
      <c r="A101" s="281" t="s">
        <v>439</v>
      </c>
      <c r="B101" s="281"/>
      <c r="C101" s="281"/>
      <c r="D101" s="281"/>
      <c r="E101" s="281"/>
      <c r="F101" s="281"/>
      <c r="G101" s="12">
        <v>90</v>
      </c>
      <c r="H101" s="33">
        <v>0</v>
      </c>
      <c r="I101" s="33">
        <v>0</v>
      </c>
      <c r="J101" s="33">
        <v>0</v>
      </c>
      <c r="K101" s="33">
        <v>0</v>
      </c>
    </row>
    <row r="102" spans="1:11" ht="27.75" customHeight="1">
      <c r="A102" s="243" t="s">
        <v>440</v>
      </c>
      <c r="B102" s="243"/>
      <c r="C102" s="243"/>
      <c r="D102" s="243"/>
      <c r="E102" s="243"/>
      <c r="F102" s="243"/>
      <c r="G102" s="12">
        <v>91</v>
      </c>
      <c r="H102" s="33">
        <v>0</v>
      </c>
      <c r="I102" s="33">
        <v>0</v>
      </c>
      <c r="J102" s="33">
        <v>0</v>
      </c>
      <c r="K102" s="33">
        <v>0</v>
      </c>
    </row>
    <row r="103" spans="1:11" ht="27.75" customHeight="1">
      <c r="A103" s="243" t="s">
        <v>441</v>
      </c>
      <c r="B103" s="243"/>
      <c r="C103" s="243"/>
      <c r="D103" s="243"/>
      <c r="E103" s="243"/>
      <c r="F103" s="243"/>
      <c r="G103" s="12">
        <v>92</v>
      </c>
      <c r="H103" s="33">
        <v>0</v>
      </c>
      <c r="I103" s="33">
        <v>0</v>
      </c>
      <c r="J103" s="33">
        <v>0</v>
      </c>
      <c r="K103" s="33">
        <v>0</v>
      </c>
    </row>
    <row r="104" spans="1:11" ht="14.25" customHeight="1">
      <c r="A104" s="243" t="s">
        <v>442</v>
      </c>
      <c r="B104" s="243"/>
      <c r="C104" s="243"/>
      <c r="D104" s="243"/>
      <c r="E104" s="243"/>
      <c r="F104" s="243"/>
      <c r="G104" s="12">
        <v>93</v>
      </c>
      <c r="H104" s="33">
        <v>0</v>
      </c>
      <c r="I104" s="33">
        <v>0</v>
      </c>
      <c r="J104" s="33">
        <v>0</v>
      </c>
      <c r="K104" s="33">
        <v>0</v>
      </c>
    </row>
    <row r="105" spans="1:11" ht="15.75" customHeight="1">
      <c r="A105" s="243" t="s">
        <v>443</v>
      </c>
      <c r="B105" s="243"/>
      <c r="C105" s="243"/>
      <c r="D105" s="243"/>
      <c r="E105" s="243"/>
      <c r="F105" s="243"/>
      <c r="G105" s="12">
        <v>94</v>
      </c>
      <c r="H105" s="33">
        <v>0</v>
      </c>
      <c r="I105" s="33">
        <v>0</v>
      </c>
      <c r="J105" s="33">
        <v>0</v>
      </c>
      <c r="K105" s="33">
        <v>0</v>
      </c>
    </row>
    <row r="106" spans="1:11" ht="17.25" customHeight="1">
      <c r="A106" s="243" t="s">
        <v>444</v>
      </c>
      <c r="B106" s="243"/>
      <c r="C106" s="243"/>
      <c r="D106" s="243"/>
      <c r="E106" s="243"/>
      <c r="F106" s="243"/>
      <c r="G106" s="12">
        <v>95</v>
      </c>
      <c r="H106" s="33">
        <v>0</v>
      </c>
      <c r="I106" s="33">
        <v>0</v>
      </c>
      <c r="J106" s="33">
        <v>0</v>
      </c>
      <c r="K106" s="33">
        <v>0</v>
      </c>
    </row>
    <row r="107" spans="1:11" ht="27.75" customHeight="1">
      <c r="A107" s="243" t="s">
        <v>445</v>
      </c>
      <c r="B107" s="243"/>
      <c r="C107" s="243"/>
      <c r="D107" s="243"/>
      <c r="E107" s="243"/>
      <c r="F107" s="243"/>
      <c r="G107" s="12">
        <v>96</v>
      </c>
      <c r="H107" s="33">
        <v>0</v>
      </c>
      <c r="I107" s="33">
        <v>0</v>
      </c>
      <c r="J107" s="33">
        <v>0</v>
      </c>
      <c r="K107" s="33">
        <v>0</v>
      </c>
    </row>
    <row r="108" spans="1:11" ht="22.9" customHeight="1">
      <c r="A108" s="245" t="s">
        <v>446</v>
      </c>
      <c r="B108" s="245"/>
      <c r="C108" s="245"/>
      <c r="D108" s="245"/>
      <c r="E108" s="245"/>
      <c r="F108" s="245"/>
      <c r="G108" s="13">
        <v>97</v>
      </c>
      <c r="H108" s="109">
        <f>H91+H98-H107-H97</f>
        <v>0</v>
      </c>
      <c r="I108" s="109">
        <f>I91+I98-I107-I97</f>
        <v>0</v>
      </c>
      <c r="J108" s="109">
        <f t="shared" ref="J108:K108" si="10">J91+J98-J107-J97</f>
        <v>0</v>
      </c>
      <c r="K108" s="109">
        <f t="shared" si="10"/>
        <v>0</v>
      </c>
    </row>
    <row r="109" spans="1:11" ht="22.9" customHeight="1">
      <c r="A109" s="245" t="s">
        <v>447</v>
      </c>
      <c r="B109" s="245"/>
      <c r="C109" s="245"/>
      <c r="D109" s="245"/>
      <c r="E109" s="245"/>
      <c r="F109" s="245"/>
      <c r="G109" s="13">
        <v>98</v>
      </c>
      <c r="H109" s="109">
        <f>H89+H108</f>
        <v>6387297</v>
      </c>
      <c r="I109" s="109">
        <f>I89+I108</f>
        <v>6387297</v>
      </c>
      <c r="J109" s="109">
        <f t="shared" ref="J109:K109" si="11">J89+J108</f>
        <v>5805332</v>
      </c>
      <c r="K109" s="109">
        <f t="shared" si="11"/>
        <v>5805332</v>
      </c>
    </row>
    <row r="110" spans="1:11">
      <c r="A110" s="261" t="s">
        <v>226</v>
      </c>
      <c r="B110" s="261"/>
      <c r="C110" s="261"/>
      <c r="D110" s="261"/>
      <c r="E110" s="261"/>
      <c r="F110" s="261"/>
      <c r="G110" s="276"/>
      <c r="H110" s="276"/>
      <c r="I110" s="276"/>
      <c r="J110" s="277"/>
      <c r="K110" s="277"/>
    </row>
    <row r="111" spans="1:11" ht="27" customHeight="1">
      <c r="A111" s="263" t="s">
        <v>448</v>
      </c>
      <c r="B111" s="264"/>
      <c r="C111" s="264"/>
      <c r="D111" s="264"/>
      <c r="E111" s="264"/>
      <c r="F111" s="264"/>
      <c r="G111" s="13">
        <v>99</v>
      </c>
      <c r="H111" s="109">
        <f>H112+H113</f>
        <v>6387297</v>
      </c>
      <c r="I111" s="109">
        <f>I112+I113</f>
        <v>6387297</v>
      </c>
      <c r="J111" s="109">
        <f>J112+J113</f>
        <v>5805332</v>
      </c>
      <c r="K111" s="109">
        <f>K112+K113</f>
        <v>5805332</v>
      </c>
    </row>
    <row r="112" spans="1:11">
      <c r="A112" s="265" t="s">
        <v>227</v>
      </c>
      <c r="B112" s="265"/>
      <c r="C112" s="265"/>
      <c r="D112" s="265"/>
      <c r="E112" s="265"/>
      <c r="F112" s="265"/>
      <c r="G112" s="12">
        <v>100</v>
      </c>
      <c r="H112" s="123">
        <v>6387297</v>
      </c>
      <c r="I112" s="123">
        <v>6387297</v>
      </c>
      <c r="J112" s="33">
        <v>5805332</v>
      </c>
      <c r="K112" s="33">
        <v>5805332</v>
      </c>
    </row>
    <row r="113" spans="1:11">
      <c r="A113" s="265" t="s">
        <v>228</v>
      </c>
      <c r="B113" s="265"/>
      <c r="C113" s="265"/>
      <c r="D113" s="265"/>
      <c r="E113" s="265"/>
      <c r="F113" s="265"/>
      <c r="G113" s="12">
        <v>101</v>
      </c>
      <c r="H113" s="123">
        <v>0</v>
      </c>
      <c r="I113" s="123">
        <v>0</v>
      </c>
      <c r="J113" s="33">
        <v>0</v>
      </c>
      <c r="K113" s="33">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6"/>
    <col min="8" max="9" width="15.28515625" style="44" customWidth="1"/>
    <col min="10" max="16384" width="9.28515625" style="16"/>
  </cols>
  <sheetData>
    <row r="1" spans="1:9">
      <c r="A1" s="284" t="s">
        <v>229</v>
      </c>
      <c r="B1" s="291"/>
      <c r="C1" s="291"/>
      <c r="D1" s="291"/>
      <c r="E1" s="291"/>
      <c r="F1" s="291"/>
      <c r="G1" s="291"/>
      <c r="H1" s="291"/>
      <c r="I1" s="291"/>
    </row>
    <row r="2" spans="1:9" ht="12.75" customHeight="1">
      <c r="A2" s="283" t="s">
        <v>600</v>
      </c>
      <c r="B2" s="283"/>
      <c r="C2" s="283"/>
      <c r="D2" s="283"/>
      <c r="E2" s="283"/>
      <c r="F2" s="283"/>
      <c r="G2" s="283"/>
      <c r="H2" s="283"/>
      <c r="I2" s="283"/>
    </row>
    <row r="3" spans="1:9">
      <c r="A3" s="299" t="s">
        <v>499</v>
      </c>
      <c r="B3" s="300"/>
      <c r="C3" s="300"/>
      <c r="D3" s="300"/>
      <c r="E3" s="300"/>
      <c r="F3" s="300"/>
      <c r="G3" s="300"/>
      <c r="H3" s="300"/>
      <c r="I3" s="300"/>
    </row>
    <row r="4" spans="1:9" ht="12.75" customHeight="1">
      <c r="A4" s="295" t="s">
        <v>518</v>
      </c>
      <c r="B4" s="252"/>
      <c r="C4" s="252"/>
      <c r="D4" s="252"/>
      <c r="E4" s="252"/>
      <c r="F4" s="252"/>
      <c r="G4" s="252"/>
      <c r="H4" s="252"/>
      <c r="I4" s="253"/>
    </row>
    <row r="5" spans="1:9" ht="24" thickBot="1">
      <c r="A5" s="307" t="s">
        <v>230</v>
      </c>
      <c r="B5" s="308"/>
      <c r="C5" s="308"/>
      <c r="D5" s="308"/>
      <c r="E5" s="308"/>
      <c r="F5" s="309"/>
      <c r="G5" s="17" t="s">
        <v>231</v>
      </c>
      <c r="H5" s="34" t="s">
        <v>232</v>
      </c>
      <c r="I5" s="34" t="s">
        <v>233</v>
      </c>
    </row>
    <row r="6" spans="1:9">
      <c r="A6" s="310">
        <v>1</v>
      </c>
      <c r="B6" s="311"/>
      <c r="C6" s="311"/>
      <c r="D6" s="311"/>
      <c r="E6" s="311"/>
      <c r="F6" s="312"/>
      <c r="G6" s="18">
        <v>2</v>
      </c>
      <c r="H6" s="35" t="s">
        <v>234</v>
      </c>
      <c r="I6" s="35" t="s">
        <v>235</v>
      </c>
    </row>
    <row r="7" spans="1:9">
      <c r="A7" s="313" t="s">
        <v>236</v>
      </c>
      <c r="B7" s="314"/>
      <c r="C7" s="314"/>
      <c r="D7" s="314"/>
      <c r="E7" s="314"/>
      <c r="F7" s="314"/>
      <c r="G7" s="314"/>
      <c r="H7" s="314"/>
      <c r="I7" s="315"/>
    </row>
    <row r="8" spans="1:9" ht="12.75" customHeight="1">
      <c r="A8" s="316" t="s">
        <v>237</v>
      </c>
      <c r="B8" s="317"/>
      <c r="C8" s="317"/>
      <c r="D8" s="317"/>
      <c r="E8" s="317"/>
      <c r="F8" s="318"/>
      <c r="G8" s="19">
        <v>1</v>
      </c>
      <c r="H8" s="36">
        <v>7843996</v>
      </c>
      <c r="I8" s="36">
        <v>7068385</v>
      </c>
    </row>
    <row r="9" spans="1:9" ht="12.75" customHeight="1">
      <c r="A9" s="304" t="s">
        <v>238</v>
      </c>
      <c r="B9" s="305"/>
      <c r="C9" s="305"/>
      <c r="D9" s="305"/>
      <c r="E9" s="305"/>
      <c r="F9" s="306"/>
      <c r="G9" s="20">
        <v>2</v>
      </c>
      <c r="H9" s="37">
        <f>H10+H11+H12+H13+H14+H15+H16+H17</f>
        <v>922544</v>
      </c>
      <c r="I9" s="37">
        <f>I10+I11+I12+I13+I14+I15+I16+I17</f>
        <v>1013087</v>
      </c>
    </row>
    <row r="10" spans="1:9" ht="12.75" customHeight="1">
      <c r="A10" s="296" t="s">
        <v>239</v>
      </c>
      <c r="B10" s="297"/>
      <c r="C10" s="297"/>
      <c r="D10" s="297"/>
      <c r="E10" s="297"/>
      <c r="F10" s="298"/>
      <c r="G10" s="21">
        <v>3</v>
      </c>
      <c r="H10" s="38">
        <v>1389677</v>
      </c>
      <c r="I10" s="38">
        <v>1264779</v>
      </c>
    </row>
    <row r="11" spans="1:9" ht="22.15" customHeight="1">
      <c r="A11" s="296" t="s">
        <v>240</v>
      </c>
      <c r="B11" s="297"/>
      <c r="C11" s="297"/>
      <c r="D11" s="297"/>
      <c r="E11" s="297"/>
      <c r="F11" s="298"/>
      <c r="G11" s="21">
        <v>4</v>
      </c>
      <c r="H11" s="38">
        <v>305</v>
      </c>
      <c r="I11" s="38">
        <v>-35193</v>
      </c>
    </row>
    <row r="12" spans="1:9" ht="23.65" customHeight="1">
      <c r="A12" s="296" t="s">
        <v>241</v>
      </c>
      <c r="B12" s="297"/>
      <c r="C12" s="297"/>
      <c r="D12" s="297"/>
      <c r="E12" s="297"/>
      <c r="F12" s="298"/>
      <c r="G12" s="21">
        <v>5</v>
      </c>
      <c r="H12" s="38">
        <v>-39139</v>
      </c>
      <c r="I12" s="38">
        <v>-15560</v>
      </c>
    </row>
    <row r="13" spans="1:9" ht="12.75" customHeight="1">
      <c r="A13" s="296" t="s">
        <v>242</v>
      </c>
      <c r="B13" s="297"/>
      <c r="C13" s="297"/>
      <c r="D13" s="297"/>
      <c r="E13" s="297"/>
      <c r="F13" s="298"/>
      <c r="G13" s="21">
        <v>6</v>
      </c>
      <c r="H13" s="38">
        <v>-523749</v>
      </c>
      <c r="I13" s="38">
        <v>-354173</v>
      </c>
    </row>
    <row r="14" spans="1:9" ht="12.75" customHeight="1">
      <c r="A14" s="296" t="s">
        <v>243</v>
      </c>
      <c r="B14" s="297"/>
      <c r="C14" s="297"/>
      <c r="D14" s="297"/>
      <c r="E14" s="297"/>
      <c r="F14" s="298"/>
      <c r="G14" s="21">
        <v>7</v>
      </c>
      <c r="H14" s="38">
        <v>100258</v>
      </c>
      <c r="I14" s="38">
        <v>104818</v>
      </c>
    </row>
    <row r="15" spans="1:9" ht="12.75" customHeight="1">
      <c r="A15" s="296" t="s">
        <v>244</v>
      </c>
      <c r="B15" s="297"/>
      <c r="C15" s="297"/>
      <c r="D15" s="297"/>
      <c r="E15" s="297"/>
      <c r="F15" s="298"/>
      <c r="G15" s="21">
        <v>8</v>
      </c>
      <c r="H15" s="38">
        <v>0</v>
      </c>
      <c r="I15" s="38">
        <v>0</v>
      </c>
    </row>
    <row r="16" spans="1:9" ht="12.75" customHeight="1">
      <c r="A16" s="296" t="s">
        <v>245</v>
      </c>
      <c r="B16" s="297"/>
      <c r="C16" s="297"/>
      <c r="D16" s="297"/>
      <c r="E16" s="297"/>
      <c r="F16" s="298"/>
      <c r="G16" s="21">
        <v>9</v>
      </c>
      <c r="H16" s="38">
        <v>-67533</v>
      </c>
      <c r="I16" s="38">
        <v>-5395</v>
      </c>
    </row>
    <row r="17" spans="1:9" ht="25.15" customHeight="1">
      <c r="A17" s="296" t="s">
        <v>246</v>
      </c>
      <c r="B17" s="297"/>
      <c r="C17" s="297"/>
      <c r="D17" s="297"/>
      <c r="E17" s="297"/>
      <c r="F17" s="298"/>
      <c r="G17" s="21">
        <v>10</v>
      </c>
      <c r="H17" s="38">
        <v>62725</v>
      </c>
      <c r="I17" s="38">
        <v>53811</v>
      </c>
    </row>
    <row r="18" spans="1:9" ht="28.15" customHeight="1">
      <c r="A18" s="301" t="s">
        <v>247</v>
      </c>
      <c r="B18" s="302"/>
      <c r="C18" s="302"/>
      <c r="D18" s="302"/>
      <c r="E18" s="302"/>
      <c r="F18" s="303"/>
      <c r="G18" s="20">
        <v>11</v>
      </c>
      <c r="H18" s="37">
        <f>H8+H9</f>
        <v>8766540</v>
      </c>
      <c r="I18" s="37">
        <f>I8+I9</f>
        <v>8081472</v>
      </c>
    </row>
    <row r="19" spans="1:9" ht="12.75" customHeight="1">
      <c r="A19" s="304" t="s">
        <v>248</v>
      </c>
      <c r="B19" s="305"/>
      <c r="C19" s="305"/>
      <c r="D19" s="305"/>
      <c r="E19" s="305"/>
      <c r="F19" s="306"/>
      <c r="G19" s="20">
        <v>12</v>
      </c>
      <c r="H19" s="37">
        <f>H20+H21+H22+H23</f>
        <v>-6913802</v>
      </c>
      <c r="I19" s="37">
        <f>I20+I21+I22+I23</f>
        <v>-2949634</v>
      </c>
    </row>
    <row r="20" spans="1:9" ht="12.75" customHeight="1">
      <c r="A20" s="296" t="s">
        <v>249</v>
      </c>
      <c r="B20" s="297"/>
      <c r="C20" s="297"/>
      <c r="D20" s="297"/>
      <c r="E20" s="297"/>
      <c r="F20" s="298"/>
      <c r="G20" s="21">
        <v>13</v>
      </c>
      <c r="H20" s="38">
        <v>-15338661</v>
      </c>
      <c r="I20" s="38">
        <v>-7743253</v>
      </c>
    </row>
    <row r="21" spans="1:9" ht="12.75" customHeight="1">
      <c r="A21" s="296" t="s">
        <v>250</v>
      </c>
      <c r="B21" s="297"/>
      <c r="C21" s="297"/>
      <c r="D21" s="297"/>
      <c r="E21" s="297"/>
      <c r="F21" s="298"/>
      <c r="G21" s="21">
        <v>14</v>
      </c>
      <c r="H21" s="38">
        <v>13198324</v>
      </c>
      <c r="I21" s="38">
        <v>8437561</v>
      </c>
    </row>
    <row r="22" spans="1:9" ht="12.75" customHeight="1">
      <c r="A22" s="296" t="s">
        <v>251</v>
      </c>
      <c r="B22" s="297"/>
      <c r="C22" s="297"/>
      <c r="D22" s="297"/>
      <c r="E22" s="297"/>
      <c r="F22" s="298"/>
      <c r="G22" s="21">
        <v>15</v>
      </c>
      <c r="H22" s="38">
        <v>-4489378</v>
      </c>
      <c r="I22" s="38">
        <v>-4131213</v>
      </c>
    </row>
    <row r="23" spans="1:9" ht="12.75" customHeight="1">
      <c r="A23" s="296" t="s">
        <v>252</v>
      </c>
      <c r="B23" s="297"/>
      <c r="C23" s="297"/>
      <c r="D23" s="297"/>
      <c r="E23" s="297"/>
      <c r="F23" s="298"/>
      <c r="G23" s="21">
        <v>16</v>
      </c>
      <c r="H23" s="38">
        <v>-284087</v>
      </c>
      <c r="I23" s="38">
        <v>487271</v>
      </c>
    </row>
    <row r="24" spans="1:9" ht="12.75" customHeight="1">
      <c r="A24" s="301" t="s">
        <v>253</v>
      </c>
      <c r="B24" s="302"/>
      <c r="C24" s="302"/>
      <c r="D24" s="302"/>
      <c r="E24" s="302"/>
      <c r="F24" s="303"/>
      <c r="G24" s="20">
        <v>17</v>
      </c>
      <c r="H24" s="37">
        <f>H18+H19</f>
        <v>1852738</v>
      </c>
      <c r="I24" s="37">
        <f>I18+I19</f>
        <v>5131838</v>
      </c>
    </row>
    <row r="25" spans="1:9" ht="12.75" customHeight="1">
      <c r="A25" s="292" t="s">
        <v>254</v>
      </c>
      <c r="B25" s="293"/>
      <c r="C25" s="293"/>
      <c r="D25" s="293"/>
      <c r="E25" s="293"/>
      <c r="F25" s="294"/>
      <c r="G25" s="21">
        <v>18</v>
      </c>
      <c r="H25" s="38">
        <v>-110919</v>
      </c>
      <c r="I25" s="38">
        <v>-104824</v>
      </c>
    </row>
    <row r="26" spans="1:9" ht="12.75" customHeight="1">
      <c r="A26" s="292" t="s">
        <v>255</v>
      </c>
      <c r="B26" s="293"/>
      <c r="C26" s="293"/>
      <c r="D26" s="293"/>
      <c r="E26" s="293"/>
      <c r="F26" s="294"/>
      <c r="G26" s="21">
        <v>19</v>
      </c>
      <c r="H26" s="38">
        <v>-616611</v>
      </c>
      <c r="I26" s="38">
        <v>-665458</v>
      </c>
    </row>
    <row r="27" spans="1:9" ht="25.9" customHeight="1">
      <c r="A27" s="319" t="s">
        <v>256</v>
      </c>
      <c r="B27" s="320"/>
      <c r="C27" s="320"/>
      <c r="D27" s="320"/>
      <c r="E27" s="320"/>
      <c r="F27" s="321"/>
      <c r="G27" s="22">
        <v>20</v>
      </c>
      <c r="H27" s="39">
        <f>H24+H25+H26</f>
        <v>1125208</v>
      </c>
      <c r="I27" s="39">
        <f>I24+I25+I26</f>
        <v>4361556</v>
      </c>
    </row>
    <row r="28" spans="1:9">
      <c r="A28" s="313" t="s">
        <v>257</v>
      </c>
      <c r="B28" s="314"/>
      <c r="C28" s="314"/>
      <c r="D28" s="314"/>
      <c r="E28" s="314"/>
      <c r="F28" s="314"/>
      <c r="G28" s="314"/>
      <c r="H28" s="314"/>
      <c r="I28" s="315"/>
    </row>
    <row r="29" spans="1:9" ht="30.6" customHeight="1">
      <c r="A29" s="316" t="s">
        <v>258</v>
      </c>
      <c r="B29" s="317"/>
      <c r="C29" s="317"/>
      <c r="D29" s="317"/>
      <c r="E29" s="317"/>
      <c r="F29" s="318"/>
      <c r="G29" s="19">
        <v>21</v>
      </c>
      <c r="H29" s="40">
        <v>408</v>
      </c>
      <c r="I29" s="40">
        <v>13700</v>
      </c>
    </row>
    <row r="30" spans="1:9" ht="12.75" customHeight="1">
      <c r="A30" s="292" t="s">
        <v>259</v>
      </c>
      <c r="B30" s="293"/>
      <c r="C30" s="293"/>
      <c r="D30" s="293"/>
      <c r="E30" s="293"/>
      <c r="F30" s="294"/>
      <c r="G30" s="21">
        <v>22</v>
      </c>
      <c r="H30" s="41">
        <v>0</v>
      </c>
      <c r="I30" s="41">
        <v>0</v>
      </c>
    </row>
    <row r="31" spans="1:9" ht="12.75" customHeight="1">
      <c r="A31" s="292" t="s">
        <v>260</v>
      </c>
      <c r="B31" s="293"/>
      <c r="C31" s="293"/>
      <c r="D31" s="293"/>
      <c r="E31" s="293"/>
      <c r="F31" s="294"/>
      <c r="G31" s="21">
        <v>23</v>
      </c>
      <c r="H31" s="41">
        <v>464915</v>
      </c>
      <c r="I31" s="41">
        <v>324913</v>
      </c>
    </row>
    <row r="32" spans="1:9" ht="12.75" customHeight="1">
      <c r="A32" s="292" t="s">
        <v>261</v>
      </c>
      <c r="B32" s="293"/>
      <c r="C32" s="293"/>
      <c r="D32" s="293"/>
      <c r="E32" s="293"/>
      <c r="F32" s="294"/>
      <c r="G32" s="21">
        <v>24</v>
      </c>
      <c r="H32" s="41">
        <v>0</v>
      </c>
      <c r="I32" s="41">
        <v>4003</v>
      </c>
    </row>
    <row r="33" spans="1:9" ht="12.75" customHeight="1">
      <c r="A33" s="292" t="s">
        <v>262</v>
      </c>
      <c r="B33" s="293"/>
      <c r="C33" s="293"/>
      <c r="D33" s="293"/>
      <c r="E33" s="293"/>
      <c r="F33" s="294"/>
      <c r="G33" s="21">
        <v>25</v>
      </c>
      <c r="H33" s="41">
        <v>0</v>
      </c>
      <c r="I33" s="41">
        <v>0</v>
      </c>
    </row>
    <row r="34" spans="1:9" ht="12.75" customHeight="1">
      <c r="A34" s="292" t="s">
        <v>263</v>
      </c>
      <c r="B34" s="293"/>
      <c r="C34" s="293"/>
      <c r="D34" s="293"/>
      <c r="E34" s="293"/>
      <c r="F34" s="294"/>
      <c r="G34" s="21">
        <v>26</v>
      </c>
      <c r="H34" s="41">
        <v>0</v>
      </c>
      <c r="I34" s="41">
        <v>0</v>
      </c>
    </row>
    <row r="35" spans="1:9" ht="26.65" customHeight="1">
      <c r="A35" s="301" t="s">
        <v>264</v>
      </c>
      <c r="B35" s="302"/>
      <c r="C35" s="302"/>
      <c r="D35" s="302"/>
      <c r="E35" s="302"/>
      <c r="F35" s="303"/>
      <c r="G35" s="20">
        <v>27</v>
      </c>
      <c r="H35" s="42">
        <f>H29+H30+H31+H32+H33+H34</f>
        <v>465323</v>
      </c>
      <c r="I35" s="42">
        <f>I29+I30+I31+I32+I33+I34</f>
        <v>342616</v>
      </c>
    </row>
    <row r="36" spans="1:9" ht="22.9" customHeight="1">
      <c r="A36" s="292" t="s">
        <v>265</v>
      </c>
      <c r="B36" s="293"/>
      <c r="C36" s="293"/>
      <c r="D36" s="293"/>
      <c r="E36" s="293"/>
      <c r="F36" s="294"/>
      <c r="G36" s="21">
        <v>28</v>
      </c>
      <c r="H36" s="41">
        <v>-547245</v>
      </c>
      <c r="I36" s="41">
        <v>-2130340</v>
      </c>
    </row>
    <row r="37" spans="1:9" ht="12.75" customHeight="1">
      <c r="A37" s="292" t="s">
        <v>266</v>
      </c>
      <c r="B37" s="293"/>
      <c r="C37" s="293"/>
      <c r="D37" s="293"/>
      <c r="E37" s="293"/>
      <c r="F37" s="294"/>
      <c r="G37" s="21">
        <v>29</v>
      </c>
      <c r="H37" s="41">
        <v>0</v>
      </c>
      <c r="I37" s="41">
        <v>0</v>
      </c>
    </row>
    <row r="38" spans="1:9" ht="12.75" customHeight="1">
      <c r="A38" s="292" t="s">
        <v>267</v>
      </c>
      <c r="B38" s="293"/>
      <c r="C38" s="293"/>
      <c r="D38" s="293"/>
      <c r="E38" s="293"/>
      <c r="F38" s="294"/>
      <c r="G38" s="21">
        <v>30</v>
      </c>
      <c r="H38" s="41">
        <v>0</v>
      </c>
      <c r="I38" s="41">
        <v>0</v>
      </c>
    </row>
    <row r="39" spans="1:9" ht="12.75" customHeight="1">
      <c r="A39" s="292" t="s">
        <v>268</v>
      </c>
      <c r="B39" s="293"/>
      <c r="C39" s="293"/>
      <c r="D39" s="293"/>
      <c r="E39" s="293"/>
      <c r="F39" s="294"/>
      <c r="G39" s="21">
        <v>31</v>
      </c>
      <c r="H39" s="41">
        <v>0</v>
      </c>
      <c r="I39" s="41">
        <v>0</v>
      </c>
    </row>
    <row r="40" spans="1:9" ht="12.75" customHeight="1">
      <c r="A40" s="292" t="s">
        <v>269</v>
      </c>
      <c r="B40" s="293"/>
      <c r="C40" s="293"/>
      <c r="D40" s="293"/>
      <c r="E40" s="293"/>
      <c r="F40" s="294"/>
      <c r="G40" s="21">
        <v>32</v>
      </c>
      <c r="H40" s="41">
        <v>0</v>
      </c>
      <c r="I40" s="41">
        <v>0</v>
      </c>
    </row>
    <row r="41" spans="1:9" ht="24" customHeight="1">
      <c r="A41" s="301" t="s">
        <v>270</v>
      </c>
      <c r="B41" s="302"/>
      <c r="C41" s="302"/>
      <c r="D41" s="302"/>
      <c r="E41" s="302"/>
      <c r="F41" s="303"/>
      <c r="G41" s="20">
        <v>33</v>
      </c>
      <c r="H41" s="42">
        <f>H36+H37+H38+H39+H40</f>
        <v>-547245</v>
      </c>
      <c r="I41" s="42">
        <f>I36+I37+I38+I39+I40</f>
        <v>-2130340</v>
      </c>
    </row>
    <row r="42" spans="1:9" ht="29.65" customHeight="1">
      <c r="A42" s="319" t="s">
        <v>271</v>
      </c>
      <c r="B42" s="320"/>
      <c r="C42" s="320"/>
      <c r="D42" s="320"/>
      <c r="E42" s="320"/>
      <c r="F42" s="321"/>
      <c r="G42" s="22">
        <v>34</v>
      </c>
      <c r="H42" s="43">
        <f>H35+H41</f>
        <v>-81922</v>
      </c>
      <c r="I42" s="43">
        <f>I35+I41</f>
        <v>-1787724</v>
      </c>
    </row>
    <row r="43" spans="1:9">
      <c r="A43" s="313" t="s">
        <v>272</v>
      </c>
      <c r="B43" s="314"/>
      <c r="C43" s="314"/>
      <c r="D43" s="314"/>
      <c r="E43" s="314"/>
      <c r="F43" s="314"/>
      <c r="G43" s="314"/>
      <c r="H43" s="314"/>
      <c r="I43" s="315"/>
    </row>
    <row r="44" spans="1:9" ht="12.75" customHeight="1">
      <c r="A44" s="316" t="s">
        <v>273</v>
      </c>
      <c r="B44" s="317"/>
      <c r="C44" s="317"/>
      <c r="D44" s="317"/>
      <c r="E44" s="317"/>
      <c r="F44" s="318"/>
      <c r="G44" s="19">
        <v>35</v>
      </c>
      <c r="H44" s="40">
        <v>0</v>
      </c>
      <c r="I44" s="40">
        <v>0</v>
      </c>
    </row>
    <row r="45" spans="1:9" ht="25.15" customHeight="1">
      <c r="A45" s="292" t="s">
        <v>274</v>
      </c>
      <c r="B45" s="293"/>
      <c r="C45" s="293"/>
      <c r="D45" s="293"/>
      <c r="E45" s="293"/>
      <c r="F45" s="294"/>
      <c r="G45" s="21">
        <v>36</v>
      </c>
      <c r="H45" s="41">
        <v>0</v>
      </c>
      <c r="I45" s="41">
        <v>0</v>
      </c>
    </row>
    <row r="46" spans="1:9" ht="12.75" customHeight="1">
      <c r="A46" s="292" t="s">
        <v>275</v>
      </c>
      <c r="B46" s="293"/>
      <c r="C46" s="293"/>
      <c r="D46" s="293"/>
      <c r="E46" s="293"/>
      <c r="F46" s="294"/>
      <c r="G46" s="21">
        <v>37</v>
      </c>
      <c r="H46" s="41">
        <v>0</v>
      </c>
      <c r="I46" s="41">
        <v>0</v>
      </c>
    </row>
    <row r="47" spans="1:9" ht="12.75" customHeight="1">
      <c r="A47" s="292" t="s">
        <v>276</v>
      </c>
      <c r="B47" s="293"/>
      <c r="C47" s="293"/>
      <c r="D47" s="293"/>
      <c r="E47" s="293"/>
      <c r="F47" s="294"/>
      <c r="G47" s="21">
        <v>38</v>
      </c>
      <c r="H47" s="41">
        <v>0</v>
      </c>
      <c r="I47" s="41">
        <v>0</v>
      </c>
    </row>
    <row r="48" spans="1:9" ht="22.15" customHeight="1">
      <c r="A48" s="301" t="s">
        <v>277</v>
      </c>
      <c r="B48" s="302"/>
      <c r="C48" s="302"/>
      <c r="D48" s="302"/>
      <c r="E48" s="302"/>
      <c r="F48" s="303"/>
      <c r="G48" s="20">
        <v>39</v>
      </c>
      <c r="H48" s="42">
        <f>H44+H45+H46+H47</f>
        <v>0</v>
      </c>
      <c r="I48" s="42">
        <f>I44+I45+I46+I47</f>
        <v>0</v>
      </c>
    </row>
    <row r="49" spans="1:9" ht="24.6" customHeight="1">
      <c r="A49" s="292" t="s">
        <v>278</v>
      </c>
      <c r="B49" s="293"/>
      <c r="C49" s="293"/>
      <c r="D49" s="293"/>
      <c r="E49" s="293"/>
      <c r="F49" s="294"/>
      <c r="G49" s="21">
        <v>40</v>
      </c>
      <c r="H49" s="41">
        <v>-467459</v>
      </c>
      <c r="I49" s="41">
        <v>0</v>
      </c>
    </row>
    <row r="50" spans="1:9" ht="12.75" customHeight="1">
      <c r="A50" s="292" t="s">
        <v>279</v>
      </c>
      <c r="B50" s="293"/>
      <c r="C50" s="293"/>
      <c r="D50" s="293"/>
      <c r="E50" s="293"/>
      <c r="F50" s="294"/>
      <c r="G50" s="21">
        <v>41</v>
      </c>
      <c r="H50" s="41">
        <v>-5004</v>
      </c>
      <c r="I50" s="41">
        <v>-131861</v>
      </c>
    </row>
    <row r="51" spans="1:9" ht="12.75" customHeight="1">
      <c r="A51" s="292" t="s">
        <v>280</v>
      </c>
      <c r="B51" s="293"/>
      <c r="C51" s="293"/>
      <c r="D51" s="293"/>
      <c r="E51" s="293"/>
      <c r="F51" s="294"/>
      <c r="G51" s="21">
        <v>42</v>
      </c>
      <c r="H51" s="41">
        <v>-502045</v>
      </c>
      <c r="I51" s="41">
        <v>-549915</v>
      </c>
    </row>
    <row r="52" spans="1:9" ht="22.9" customHeight="1">
      <c r="A52" s="292" t="s">
        <v>281</v>
      </c>
      <c r="B52" s="293"/>
      <c r="C52" s="293"/>
      <c r="D52" s="293"/>
      <c r="E52" s="293"/>
      <c r="F52" s="294"/>
      <c r="G52" s="21">
        <v>43</v>
      </c>
      <c r="H52" s="41">
        <v>-257764</v>
      </c>
      <c r="I52" s="41">
        <v>0</v>
      </c>
    </row>
    <row r="53" spans="1:9" ht="12.75" customHeight="1">
      <c r="A53" s="292" t="s">
        <v>282</v>
      </c>
      <c r="B53" s="293"/>
      <c r="C53" s="293"/>
      <c r="D53" s="293"/>
      <c r="E53" s="293"/>
      <c r="F53" s="294"/>
      <c r="G53" s="21">
        <v>44</v>
      </c>
      <c r="H53" s="41">
        <v>0</v>
      </c>
      <c r="I53" s="41">
        <v>0</v>
      </c>
    </row>
    <row r="54" spans="1:9" ht="30.6" customHeight="1">
      <c r="A54" s="301" t="s">
        <v>283</v>
      </c>
      <c r="B54" s="302"/>
      <c r="C54" s="302"/>
      <c r="D54" s="302"/>
      <c r="E54" s="302"/>
      <c r="F54" s="303"/>
      <c r="G54" s="20">
        <v>45</v>
      </c>
      <c r="H54" s="42">
        <f>H49+H50+H51+H52+H53</f>
        <v>-1232272</v>
      </c>
      <c r="I54" s="42">
        <f>I49+I50+I51+I52+I53</f>
        <v>-681776</v>
      </c>
    </row>
    <row r="55" spans="1:9" ht="29.65" customHeight="1">
      <c r="A55" s="322" t="s">
        <v>284</v>
      </c>
      <c r="B55" s="323"/>
      <c r="C55" s="323"/>
      <c r="D55" s="323"/>
      <c r="E55" s="323"/>
      <c r="F55" s="324"/>
      <c r="G55" s="20">
        <v>46</v>
      </c>
      <c r="H55" s="42">
        <f>H48+H54</f>
        <v>-1232272</v>
      </c>
      <c r="I55" s="42">
        <f>I48+I54</f>
        <v>-681776</v>
      </c>
    </row>
    <row r="56" spans="1:9" ht="32.65" customHeight="1">
      <c r="A56" s="292" t="s">
        <v>285</v>
      </c>
      <c r="B56" s="293"/>
      <c r="C56" s="293"/>
      <c r="D56" s="293"/>
      <c r="E56" s="293"/>
      <c r="F56" s="294"/>
      <c r="G56" s="21">
        <v>47</v>
      </c>
      <c r="H56" s="41">
        <v>11884</v>
      </c>
      <c r="I56" s="41">
        <v>-1412</v>
      </c>
    </row>
    <row r="57" spans="1:9" ht="26.65" customHeight="1">
      <c r="A57" s="322" t="s">
        <v>286</v>
      </c>
      <c r="B57" s="323"/>
      <c r="C57" s="323"/>
      <c r="D57" s="323"/>
      <c r="E57" s="323"/>
      <c r="F57" s="324"/>
      <c r="G57" s="20">
        <v>48</v>
      </c>
      <c r="H57" s="42">
        <f>H27+H42+H55+H56</f>
        <v>-177102</v>
      </c>
      <c r="I57" s="42">
        <f>I27+I42+I55+I56</f>
        <v>1890644</v>
      </c>
    </row>
    <row r="58" spans="1:9" ht="24" customHeight="1">
      <c r="A58" s="325" t="s">
        <v>287</v>
      </c>
      <c r="B58" s="326"/>
      <c r="C58" s="326"/>
      <c r="D58" s="326"/>
      <c r="E58" s="326"/>
      <c r="F58" s="327"/>
      <c r="G58" s="21">
        <v>49</v>
      </c>
      <c r="H58" s="41">
        <v>72654979</v>
      </c>
      <c r="I58" s="41">
        <v>58732887</v>
      </c>
    </row>
    <row r="59" spans="1:9" ht="31.15" customHeight="1">
      <c r="A59" s="319" t="s">
        <v>288</v>
      </c>
      <c r="B59" s="320"/>
      <c r="C59" s="320"/>
      <c r="D59" s="320"/>
      <c r="E59" s="320"/>
      <c r="F59" s="321"/>
      <c r="G59" s="22">
        <v>50</v>
      </c>
      <c r="H59" s="43">
        <f>H57+H58</f>
        <v>72477877</v>
      </c>
      <c r="I59" s="43">
        <f>I57+I58</f>
        <v>60623531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15.42578125" style="31"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84" t="s">
        <v>289</v>
      </c>
      <c r="B1" s="291"/>
      <c r="C1" s="291"/>
      <c r="D1" s="291"/>
      <c r="E1" s="291"/>
      <c r="F1" s="291"/>
      <c r="G1" s="291"/>
      <c r="H1" s="291"/>
      <c r="I1" s="291"/>
    </row>
    <row r="2" spans="1:9" ht="12.75" customHeight="1">
      <c r="A2" s="283" t="s">
        <v>600</v>
      </c>
      <c r="B2" s="283"/>
      <c r="C2" s="283"/>
      <c r="D2" s="283"/>
      <c r="E2" s="283"/>
      <c r="F2" s="283"/>
      <c r="G2" s="283"/>
      <c r="H2" s="283"/>
      <c r="I2" s="283"/>
    </row>
    <row r="3" spans="1:9">
      <c r="A3" s="342" t="s">
        <v>499</v>
      </c>
      <c r="B3" s="343"/>
      <c r="C3" s="343"/>
      <c r="D3" s="343"/>
      <c r="E3" s="343"/>
      <c r="F3" s="343"/>
      <c r="G3" s="343"/>
      <c r="H3" s="343"/>
      <c r="I3" s="343"/>
    </row>
    <row r="4" spans="1:9" ht="12.75" customHeight="1">
      <c r="A4" s="295" t="s">
        <v>518</v>
      </c>
      <c r="B4" s="252"/>
      <c r="C4" s="252"/>
      <c r="D4" s="252"/>
      <c r="E4" s="252"/>
      <c r="F4" s="252"/>
      <c r="G4" s="252"/>
      <c r="H4" s="252"/>
      <c r="I4" s="253"/>
    </row>
    <row r="5" spans="1:9" ht="24" thickBot="1">
      <c r="A5" s="307" t="s">
        <v>290</v>
      </c>
      <c r="B5" s="308"/>
      <c r="C5" s="308"/>
      <c r="D5" s="308"/>
      <c r="E5" s="308"/>
      <c r="F5" s="309"/>
      <c r="G5" s="17" t="s">
        <v>291</v>
      </c>
      <c r="H5" s="34" t="s">
        <v>292</v>
      </c>
      <c r="I5" s="34" t="s">
        <v>293</v>
      </c>
    </row>
    <row r="6" spans="1:9">
      <c r="A6" s="310">
        <v>1</v>
      </c>
      <c r="B6" s="311"/>
      <c r="C6" s="311"/>
      <c r="D6" s="311"/>
      <c r="E6" s="311"/>
      <c r="F6" s="312"/>
      <c r="G6" s="23">
        <v>2</v>
      </c>
      <c r="H6" s="35" t="s">
        <v>294</v>
      </c>
      <c r="I6" s="35" t="s">
        <v>295</v>
      </c>
    </row>
    <row r="7" spans="1:9">
      <c r="A7" s="332" t="s">
        <v>296</v>
      </c>
      <c r="B7" s="333"/>
      <c r="C7" s="333"/>
      <c r="D7" s="333"/>
      <c r="E7" s="333"/>
      <c r="F7" s="333"/>
      <c r="G7" s="333"/>
      <c r="H7" s="333"/>
      <c r="I7" s="334"/>
    </row>
    <row r="8" spans="1:9">
      <c r="A8" s="337" t="s">
        <v>297</v>
      </c>
      <c r="B8" s="337"/>
      <c r="C8" s="337"/>
      <c r="D8" s="337"/>
      <c r="E8" s="337"/>
      <c r="F8" s="337"/>
      <c r="G8" s="24">
        <v>1</v>
      </c>
      <c r="H8" s="45">
        <v>0</v>
      </c>
      <c r="I8" s="45">
        <v>0</v>
      </c>
    </row>
    <row r="9" spans="1:9">
      <c r="A9" s="329" t="s">
        <v>298</v>
      </c>
      <c r="B9" s="329"/>
      <c r="C9" s="329"/>
      <c r="D9" s="329"/>
      <c r="E9" s="329"/>
      <c r="F9" s="329"/>
      <c r="G9" s="25">
        <v>2</v>
      </c>
      <c r="H9" s="45">
        <v>0</v>
      </c>
      <c r="I9" s="45">
        <v>0</v>
      </c>
    </row>
    <row r="10" spans="1:9">
      <c r="A10" s="329" t="s">
        <v>299</v>
      </c>
      <c r="B10" s="329"/>
      <c r="C10" s="329"/>
      <c r="D10" s="329"/>
      <c r="E10" s="329"/>
      <c r="F10" s="329"/>
      <c r="G10" s="25">
        <v>3</v>
      </c>
      <c r="H10" s="45">
        <v>0</v>
      </c>
      <c r="I10" s="45">
        <v>0</v>
      </c>
    </row>
    <row r="11" spans="1:9">
      <c r="A11" s="329" t="s">
        <v>300</v>
      </c>
      <c r="B11" s="329"/>
      <c r="C11" s="329"/>
      <c r="D11" s="329"/>
      <c r="E11" s="329"/>
      <c r="F11" s="329"/>
      <c r="G11" s="25">
        <v>4</v>
      </c>
      <c r="H11" s="45">
        <v>0</v>
      </c>
      <c r="I11" s="45">
        <v>0</v>
      </c>
    </row>
    <row r="12" spans="1:9">
      <c r="A12" s="329" t="s">
        <v>449</v>
      </c>
      <c r="B12" s="329"/>
      <c r="C12" s="329"/>
      <c r="D12" s="329"/>
      <c r="E12" s="329"/>
      <c r="F12" s="329"/>
      <c r="G12" s="25">
        <v>5</v>
      </c>
      <c r="H12" s="45">
        <v>0</v>
      </c>
      <c r="I12" s="45">
        <v>0</v>
      </c>
    </row>
    <row r="13" spans="1:9">
      <c r="A13" s="341" t="s">
        <v>450</v>
      </c>
      <c r="B13" s="341"/>
      <c r="C13" s="341"/>
      <c r="D13" s="341"/>
      <c r="E13" s="341"/>
      <c r="F13" s="341"/>
      <c r="G13" s="111">
        <v>6</v>
      </c>
      <c r="H13" s="112">
        <f>SUM(H8:H12)</f>
        <v>0</v>
      </c>
      <c r="I13" s="112">
        <f>SUM(I8:I12)</f>
        <v>0</v>
      </c>
    </row>
    <row r="14" spans="1:9">
      <c r="A14" s="329" t="s">
        <v>451</v>
      </c>
      <c r="B14" s="329"/>
      <c r="C14" s="329"/>
      <c r="D14" s="329"/>
      <c r="E14" s="329"/>
      <c r="F14" s="329"/>
      <c r="G14" s="25">
        <v>7</v>
      </c>
      <c r="H14" s="45">
        <v>0</v>
      </c>
      <c r="I14" s="45">
        <v>0</v>
      </c>
    </row>
    <row r="15" spans="1:9">
      <c r="A15" s="329" t="s">
        <v>452</v>
      </c>
      <c r="B15" s="329"/>
      <c r="C15" s="329"/>
      <c r="D15" s="329"/>
      <c r="E15" s="329"/>
      <c r="F15" s="329"/>
      <c r="G15" s="25">
        <v>8</v>
      </c>
      <c r="H15" s="45">
        <v>0</v>
      </c>
      <c r="I15" s="45">
        <v>0</v>
      </c>
    </row>
    <row r="16" spans="1:9">
      <c r="A16" s="329" t="s">
        <v>453</v>
      </c>
      <c r="B16" s="329"/>
      <c r="C16" s="329"/>
      <c r="D16" s="329"/>
      <c r="E16" s="329"/>
      <c r="F16" s="329"/>
      <c r="G16" s="25">
        <v>9</v>
      </c>
      <c r="H16" s="45">
        <v>0</v>
      </c>
      <c r="I16" s="45">
        <v>0</v>
      </c>
    </row>
    <row r="17" spans="1:9">
      <c r="A17" s="329" t="s">
        <v>454</v>
      </c>
      <c r="B17" s="329"/>
      <c r="C17" s="329"/>
      <c r="D17" s="329"/>
      <c r="E17" s="329"/>
      <c r="F17" s="329"/>
      <c r="G17" s="25">
        <v>10</v>
      </c>
      <c r="H17" s="45">
        <v>0</v>
      </c>
      <c r="I17" s="45">
        <v>0</v>
      </c>
    </row>
    <row r="18" spans="1:9" ht="12.75" customHeight="1">
      <c r="A18" s="329" t="s">
        <v>455</v>
      </c>
      <c r="B18" s="329"/>
      <c r="C18" s="329"/>
      <c r="D18" s="329"/>
      <c r="E18" s="329"/>
      <c r="F18" s="329"/>
      <c r="G18" s="25">
        <v>11</v>
      </c>
      <c r="H18" s="45">
        <v>0</v>
      </c>
      <c r="I18" s="45">
        <v>0</v>
      </c>
    </row>
    <row r="19" spans="1:9">
      <c r="A19" s="329" t="s">
        <v>456</v>
      </c>
      <c r="B19" s="329"/>
      <c r="C19" s="329"/>
      <c r="D19" s="329"/>
      <c r="E19" s="329"/>
      <c r="F19" s="329"/>
      <c r="G19" s="25">
        <v>12</v>
      </c>
      <c r="H19" s="45">
        <v>0</v>
      </c>
      <c r="I19" s="45">
        <v>0</v>
      </c>
    </row>
    <row r="20" spans="1:9" ht="12.75" customHeight="1">
      <c r="A20" s="338" t="s">
        <v>457</v>
      </c>
      <c r="B20" s="339"/>
      <c r="C20" s="339"/>
      <c r="D20" s="339"/>
      <c r="E20" s="339"/>
      <c r="F20" s="340"/>
      <c r="G20" s="111">
        <v>13</v>
      </c>
      <c r="H20" s="112">
        <f>SUM(H14:H19)</f>
        <v>0</v>
      </c>
      <c r="I20" s="112">
        <f>SUM(I14:I19)</f>
        <v>0</v>
      </c>
    </row>
    <row r="21" spans="1:9" ht="27.6" customHeight="1">
      <c r="A21" s="335" t="s">
        <v>458</v>
      </c>
      <c r="B21" s="336"/>
      <c r="C21" s="336"/>
      <c r="D21" s="336"/>
      <c r="E21" s="336"/>
      <c r="F21" s="336"/>
      <c r="G21" s="27">
        <v>14</v>
      </c>
      <c r="H21" s="47">
        <f>H13+H20</f>
        <v>0</v>
      </c>
      <c r="I21" s="47">
        <f>I13+I20</f>
        <v>0</v>
      </c>
    </row>
    <row r="22" spans="1:9">
      <c r="A22" s="332" t="s">
        <v>301</v>
      </c>
      <c r="B22" s="333"/>
      <c r="C22" s="333"/>
      <c r="D22" s="333"/>
      <c r="E22" s="333"/>
      <c r="F22" s="333"/>
      <c r="G22" s="333"/>
      <c r="H22" s="333"/>
      <c r="I22" s="334"/>
    </row>
    <row r="23" spans="1:9" ht="26.65" customHeight="1">
      <c r="A23" s="337" t="s">
        <v>302</v>
      </c>
      <c r="B23" s="337"/>
      <c r="C23" s="337"/>
      <c r="D23" s="337"/>
      <c r="E23" s="337"/>
      <c r="F23" s="337"/>
      <c r="G23" s="24">
        <v>15</v>
      </c>
      <c r="H23" s="45">
        <v>0</v>
      </c>
      <c r="I23" s="45">
        <v>0</v>
      </c>
    </row>
    <row r="24" spans="1:9">
      <c r="A24" s="329" t="s">
        <v>303</v>
      </c>
      <c r="B24" s="329"/>
      <c r="C24" s="329"/>
      <c r="D24" s="329"/>
      <c r="E24" s="329"/>
      <c r="F24" s="329"/>
      <c r="G24" s="24">
        <v>16</v>
      </c>
      <c r="H24" s="45">
        <v>0</v>
      </c>
      <c r="I24" s="45">
        <v>0</v>
      </c>
    </row>
    <row r="25" spans="1:9">
      <c r="A25" s="329" t="s">
        <v>304</v>
      </c>
      <c r="B25" s="329"/>
      <c r="C25" s="329"/>
      <c r="D25" s="329"/>
      <c r="E25" s="329"/>
      <c r="F25" s="329"/>
      <c r="G25" s="24">
        <v>17</v>
      </c>
      <c r="H25" s="45">
        <v>0</v>
      </c>
      <c r="I25" s="45">
        <v>0</v>
      </c>
    </row>
    <row r="26" spans="1:9">
      <c r="A26" s="329" t="s">
        <v>305</v>
      </c>
      <c r="B26" s="329"/>
      <c r="C26" s="329"/>
      <c r="D26" s="329"/>
      <c r="E26" s="329"/>
      <c r="F26" s="329"/>
      <c r="G26" s="24">
        <v>18</v>
      </c>
      <c r="H26" s="45">
        <v>0</v>
      </c>
      <c r="I26" s="45">
        <v>0</v>
      </c>
    </row>
    <row r="27" spans="1:9">
      <c r="A27" s="329" t="s">
        <v>306</v>
      </c>
      <c r="B27" s="329"/>
      <c r="C27" s="329"/>
      <c r="D27" s="329"/>
      <c r="E27" s="329"/>
      <c r="F27" s="329"/>
      <c r="G27" s="24">
        <v>19</v>
      </c>
      <c r="H27" s="45">
        <v>0</v>
      </c>
      <c r="I27" s="45">
        <v>0</v>
      </c>
    </row>
    <row r="28" spans="1:9">
      <c r="A28" s="329" t="s">
        <v>307</v>
      </c>
      <c r="B28" s="329"/>
      <c r="C28" s="329"/>
      <c r="D28" s="329"/>
      <c r="E28" s="329"/>
      <c r="F28" s="329"/>
      <c r="G28" s="24">
        <v>20</v>
      </c>
      <c r="H28" s="45">
        <v>0</v>
      </c>
      <c r="I28" s="45">
        <v>0</v>
      </c>
    </row>
    <row r="29" spans="1:9" ht="24" customHeight="1">
      <c r="A29" s="330" t="s">
        <v>460</v>
      </c>
      <c r="B29" s="330"/>
      <c r="C29" s="330"/>
      <c r="D29" s="330"/>
      <c r="E29" s="330"/>
      <c r="F29" s="330"/>
      <c r="G29" s="26">
        <v>21</v>
      </c>
      <c r="H29" s="46">
        <f>SUM(H23:H28)</f>
        <v>0</v>
      </c>
      <c r="I29" s="46">
        <f>SUM(I23:I28)</f>
        <v>0</v>
      </c>
    </row>
    <row r="30" spans="1:9" ht="27" customHeight="1">
      <c r="A30" s="329" t="s">
        <v>308</v>
      </c>
      <c r="B30" s="329"/>
      <c r="C30" s="329"/>
      <c r="D30" s="329"/>
      <c r="E30" s="329"/>
      <c r="F30" s="329"/>
      <c r="G30" s="25">
        <v>22</v>
      </c>
      <c r="H30" s="45">
        <v>0</v>
      </c>
      <c r="I30" s="45">
        <v>0</v>
      </c>
    </row>
    <row r="31" spans="1:9">
      <c r="A31" s="329" t="s">
        <v>309</v>
      </c>
      <c r="B31" s="329"/>
      <c r="C31" s="329"/>
      <c r="D31" s="329"/>
      <c r="E31" s="329"/>
      <c r="F31" s="329"/>
      <c r="G31" s="25">
        <v>23</v>
      </c>
      <c r="H31" s="45">
        <v>0</v>
      </c>
      <c r="I31" s="45">
        <v>0</v>
      </c>
    </row>
    <row r="32" spans="1:9">
      <c r="A32" s="329" t="s">
        <v>310</v>
      </c>
      <c r="B32" s="329"/>
      <c r="C32" s="329"/>
      <c r="D32" s="329"/>
      <c r="E32" s="329"/>
      <c r="F32" s="329"/>
      <c r="G32" s="25">
        <v>24</v>
      </c>
      <c r="H32" s="45">
        <v>0</v>
      </c>
      <c r="I32" s="45">
        <v>0</v>
      </c>
    </row>
    <row r="33" spans="1:9">
      <c r="A33" s="329" t="s">
        <v>311</v>
      </c>
      <c r="B33" s="329"/>
      <c r="C33" s="329"/>
      <c r="D33" s="329"/>
      <c r="E33" s="329"/>
      <c r="F33" s="329"/>
      <c r="G33" s="25">
        <v>25</v>
      </c>
      <c r="H33" s="45">
        <v>0</v>
      </c>
      <c r="I33" s="45">
        <v>0</v>
      </c>
    </row>
    <row r="34" spans="1:9">
      <c r="A34" s="329" t="s">
        <v>312</v>
      </c>
      <c r="B34" s="329"/>
      <c r="C34" s="329"/>
      <c r="D34" s="329"/>
      <c r="E34" s="329"/>
      <c r="F34" s="329"/>
      <c r="G34" s="25">
        <v>26</v>
      </c>
      <c r="H34" s="45">
        <v>0</v>
      </c>
      <c r="I34" s="45">
        <v>0</v>
      </c>
    </row>
    <row r="35" spans="1:9" ht="25.9" customHeight="1">
      <c r="A35" s="330" t="s">
        <v>461</v>
      </c>
      <c r="B35" s="330"/>
      <c r="C35" s="330"/>
      <c r="D35" s="330"/>
      <c r="E35" s="330"/>
      <c r="F35" s="330"/>
      <c r="G35" s="26">
        <v>27</v>
      </c>
      <c r="H35" s="46">
        <f>SUM(H30:H34)</f>
        <v>0</v>
      </c>
      <c r="I35" s="46">
        <f>SUM(I30:I34)</f>
        <v>0</v>
      </c>
    </row>
    <row r="36" spans="1:9" ht="28.15" customHeight="1">
      <c r="A36" s="335" t="s">
        <v>459</v>
      </c>
      <c r="B36" s="336"/>
      <c r="C36" s="336"/>
      <c r="D36" s="336"/>
      <c r="E36" s="336"/>
      <c r="F36" s="336"/>
      <c r="G36" s="27">
        <v>28</v>
      </c>
      <c r="H36" s="47">
        <f>H29+H35</f>
        <v>0</v>
      </c>
      <c r="I36" s="47">
        <f>I29+I35</f>
        <v>0</v>
      </c>
    </row>
    <row r="37" spans="1:9">
      <c r="A37" s="332" t="s">
        <v>313</v>
      </c>
      <c r="B37" s="333"/>
      <c r="C37" s="333"/>
      <c r="D37" s="333"/>
      <c r="E37" s="333"/>
      <c r="F37" s="333"/>
      <c r="G37" s="333">
        <v>0</v>
      </c>
      <c r="H37" s="333"/>
      <c r="I37" s="334"/>
    </row>
    <row r="38" spans="1:9">
      <c r="A38" s="331" t="s">
        <v>314</v>
      </c>
      <c r="B38" s="331"/>
      <c r="C38" s="331"/>
      <c r="D38" s="331"/>
      <c r="E38" s="331"/>
      <c r="F38" s="331"/>
      <c r="G38" s="24">
        <v>29</v>
      </c>
      <c r="H38" s="45">
        <v>0</v>
      </c>
      <c r="I38" s="45">
        <v>0</v>
      </c>
    </row>
    <row r="39" spans="1:9" ht="25.15" customHeight="1">
      <c r="A39" s="328" t="s">
        <v>315</v>
      </c>
      <c r="B39" s="328"/>
      <c r="C39" s="328"/>
      <c r="D39" s="328"/>
      <c r="E39" s="328"/>
      <c r="F39" s="328"/>
      <c r="G39" s="24">
        <v>30</v>
      </c>
      <c r="H39" s="45">
        <v>0</v>
      </c>
      <c r="I39" s="45">
        <v>0</v>
      </c>
    </row>
    <row r="40" spans="1:9">
      <c r="A40" s="328" t="s">
        <v>316</v>
      </c>
      <c r="B40" s="328"/>
      <c r="C40" s="328"/>
      <c r="D40" s="328"/>
      <c r="E40" s="328"/>
      <c r="F40" s="328"/>
      <c r="G40" s="24">
        <v>31</v>
      </c>
      <c r="H40" s="45">
        <v>0</v>
      </c>
      <c r="I40" s="45">
        <v>0</v>
      </c>
    </row>
    <row r="41" spans="1:9">
      <c r="A41" s="328" t="s">
        <v>317</v>
      </c>
      <c r="B41" s="328"/>
      <c r="C41" s="328"/>
      <c r="D41" s="328"/>
      <c r="E41" s="328"/>
      <c r="F41" s="328"/>
      <c r="G41" s="24">
        <v>32</v>
      </c>
      <c r="H41" s="45">
        <v>0</v>
      </c>
      <c r="I41" s="45">
        <v>0</v>
      </c>
    </row>
    <row r="42" spans="1:9" ht="25.9" customHeight="1">
      <c r="A42" s="330" t="s">
        <v>462</v>
      </c>
      <c r="B42" s="330"/>
      <c r="C42" s="330"/>
      <c r="D42" s="330"/>
      <c r="E42" s="330"/>
      <c r="F42" s="330"/>
      <c r="G42" s="26">
        <v>33</v>
      </c>
      <c r="H42" s="46">
        <f>H41+H40+H39+H38</f>
        <v>0</v>
      </c>
      <c r="I42" s="46">
        <f>I41+I40+I39+I38</f>
        <v>0</v>
      </c>
    </row>
    <row r="43" spans="1:9" ht="24.6" customHeight="1">
      <c r="A43" s="328" t="s">
        <v>318</v>
      </c>
      <c r="B43" s="328"/>
      <c r="C43" s="328"/>
      <c r="D43" s="328"/>
      <c r="E43" s="328"/>
      <c r="F43" s="328"/>
      <c r="G43" s="25">
        <v>34</v>
      </c>
      <c r="H43" s="45">
        <v>0</v>
      </c>
      <c r="I43" s="45">
        <v>0</v>
      </c>
    </row>
    <row r="44" spans="1:9">
      <c r="A44" s="328" t="s">
        <v>319</v>
      </c>
      <c r="B44" s="328"/>
      <c r="C44" s="328"/>
      <c r="D44" s="328"/>
      <c r="E44" s="328"/>
      <c r="F44" s="328"/>
      <c r="G44" s="25">
        <v>35</v>
      </c>
      <c r="H44" s="45">
        <v>0</v>
      </c>
      <c r="I44" s="45">
        <v>0</v>
      </c>
    </row>
    <row r="45" spans="1:9">
      <c r="A45" s="328" t="s">
        <v>320</v>
      </c>
      <c r="B45" s="328"/>
      <c r="C45" s="328"/>
      <c r="D45" s="328"/>
      <c r="E45" s="328"/>
      <c r="F45" s="328"/>
      <c r="G45" s="25">
        <v>36</v>
      </c>
      <c r="H45" s="45">
        <v>0</v>
      </c>
      <c r="I45" s="45">
        <v>0</v>
      </c>
    </row>
    <row r="46" spans="1:9" ht="21" customHeight="1">
      <c r="A46" s="328" t="s">
        <v>321</v>
      </c>
      <c r="B46" s="328"/>
      <c r="C46" s="328"/>
      <c r="D46" s="328"/>
      <c r="E46" s="328"/>
      <c r="F46" s="328"/>
      <c r="G46" s="25">
        <v>37</v>
      </c>
      <c r="H46" s="45">
        <v>0</v>
      </c>
      <c r="I46" s="45">
        <v>0</v>
      </c>
    </row>
    <row r="47" spans="1:9">
      <c r="A47" s="328" t="s">
        <v>322</v>
      </c>
      <c r="B47" s="328"/>
      <c r="C47" s="328"/>
      <c r="D47" s="328"/>
      <c r="E47" s="328"/>
      <c r="F47" s="328"/>
      <c r="G47" s="25">
        <v>38</v>
      </c>
      <c r="H47" s="45">
        <v>0</v>
      </c>
      <c r="I47" s="45">
        <v>0</v>
      </c>
    </row>
    <row r="48" spans="1:9" ht="22.9" customHeight="1">
      <c r="A48" s="330" t="s">
        <v>463</v>
      </c>
      <c r="B48" s="330"/>
      <c r="C48" s="330"/>
      <c r="D48" s="330"/>
      <c r="E48" s="330"/>
      <c r="F48" s="330"/>
      <c r="G48" s="26">
        <v>39</v>
      </c>
      <c r="H48" s="46">
        <f>H47+H46+H45+H44+H43</f>
        <v>0</v>
      </c>
      <c r="I48" s="46">
        <f>I47+I46+I45+I44+I43</f>
        <v>0</v>
      </c>
    </row>
    <row r="49" spans="1:9" ht="25.9" customHeight="1">
      <c r="A49" s="344" t="s">
        <v>464</v>
      </c>
      <c r="B49" s="345"/>
      <c r="C49" s="345"/>
      <c r="D49" s="345"/>
      <c r="E49" s="345"/>
      <c r="F49" s="345"/>
      <c r="G49" s="26">
        <v>40</v>
      </c>
      <c r="H49" s="46">
        <f>H48+H42</f>
        <v>0</v>
      </c>
      <c r="I49" s="46">
        <f>I48+I42</f>
        <v>0</v>
      </c>
    </row>
    <row r="50" spans="1:9" ht="22.15" customHeight="1">
      <c r="A50" s="329" t="s">
        <v>323</v>
      </c>
      <c r="B50" s="329"/>
      <c r="C50" s="329"/>
      <c r="D50" s="329"/>
      <c r="E50" s="329"/>
      <c r="F50" s="329"/>
      <c r="G50" s="25">
        <v>41</v>
      </c>
      <c r="H50" s="45">
        <v>0</v>
      </c>
      <c r="I50" s="45">
        <v>0</v>
      </c>
    </row>
    <row r="51" spans="1:9" ht="25.9" customHeight="1">
      <c r="A51" s="344" t="s">
        <v>465</v>
      </c>
      <c r="B51" s="345"/>
      <c r="C51" s="345"/>
      <c r="D51" s="345"/>
      <c r="E51" s="345"/>
      <c r="F51" s="345"/>
      <c r="G51" s="26">
        <v>42</v>
      </c>
      <c r="H51" s="46">
        <f>H21+H36+H49+H50</f>
        <v>0</v>
      </c>
      <c r="I51" s="46">
        <f>I21+I36+I49+I50</f>
        <v>0</v>
      </c>
    </row>
    <row r="52" spans="1:9" ht="25.15" customHeight="1">
      <c r="A52" s="346" t="s">
        <v>324</v>
      </c>
      <c r="B52" s="346"/>
      <c r="C52" s="346"/>
      <c r="D52" s="346"/>
      <c r="E52" s="346"/>
      <c r="F52" s="346"/>
      <c r="G52" s="25">
        <v>43</v>
      </c>
      <c r="H52" s="45">
        <v>0</v>
      </c>
      <c r="I52" s="45">
        <v>0</v>
      </c>
    </row>
    <row r="53" spans="1:9" ht="31.9" customHeight="1">
      <c r="A53" s="335" t="s">
        <v>466</v>
      </c>
      <c r="B53" s="336"/>
      <c r="C53" s="336"/>
      <c r="D53" s="336"/>
      <c r="E53" s="336"/>
      <c r="F53" s="336"/>
      <c r="G53" s="27">
        <v>44</v>
      </c>
      <c r="H53" s="47">
        <f>H52+H51</f>
        <v>0</v>
      </c>
      <c r="I53" s="47">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0.28515625" style="1" bestFit="1" customWidth="1"/>
    <col min="8" max="25" width="15" style="31" customWidth="1"/>
    <col min="26" max="28" width="15" style="1" customWidth="1"/>
    <col min="29"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47" t="s">
        <v>325</v>
      </c>
      <c r="B1" s="348"/>
      <c r="C1" s="348"/>
      <c r="D1" s="348"/>
      <c r="E1" s="348"/>
      <c r="F1" s="348"/>
      <c r="G1" s="348"/>
      <c r="H1" s="348"/>
      <c r="I1" s="348"/>
      <c r="J1" s="348"/>
      <c r="K1" s="48"/>
    </row>
    <row r="2" spans="1:25" ht="15.75">
      <c r="A2" s="2"/>
      <c r="B2" s="3"/>
      <c r="C2" s="349" t="s">
        <v>326</v>
      </c>
      <c r="D2" s="349"/>
      <c r="E2" s="119">
        <v>45658</v>
      </c>
      <c r="F2" s="4" t="s">
        <v>327</v>
      </c>
      <c r="G2" s="119">
        <v>45747</v>
      </c>
      <c r="H2" s="49"/>
      <c r="I2" s="49"/>
      <c r="J2" s="49"/>
      <c r="K2" s="48"/>
      <c r="X2" s="50" t="s">
        <v>499</v>
      </c>
    </row>
    <row r="3" spans="1:25" ht="13.5" customHeight="1" thickBot="1">
      <c r="A3" s="352" t="s">
        <v>328</v>
      </c>
      <c r="B3" s="353"/>
      <c r="C3" s="353"/>
      <c r="D3" s="353"/>
      <c r="E3" s="353"/>
      <c r="F3" s="353"/>
      <c r="G3" s="356" t="s">
        <v>329</v>
      </c>
      <c r="H3" s="358" t="s">
        <v>330</v>
      </c>
      <c r="I3" s="358"/>
      <c r="J3" s="358"/>
      <c r="K3" s="358"/>
      <c r="L3" s="358"/>
      <c r="M3" s="358"/>
      <c r="N3" s="358"/>
      <c r="O3" s="358"/>
      <c r="P3" s="358"/>
      <c r="Q3" s="358"/>
      <c r="R3" s="358"/>
      <c r="S3" s="358"/>
      <c r="T3" s="358"/>
      <c r="U3" s="358"/>
      <c r="V3" s="358"/>
      <c r="W3" s="358"/>
      <c r="X3" s="358" t="s">
        <v>331</v>
      </c>
      <c r="Y3" s="360" t="s">
        <v>332</v>
      </c>
    </row>
    <row r="4" spans="1:25" ht="68.25" thickBot="1">
      <c r="A4" s="354"/>
      <c r="B4" s="355"/>
      <c r="C4" s="355"/>
      <c r="D4" s="355"/>
      <c r="E4" s="355"/>
      <c r="F4" s="355"/>
      <c r="G4" s="357"/>
      <c r="H4" s="51" t="s">
        <v>333</v>
      </c>
      <c r="I4" s="51" t="s">
        <v>334</v>
      </c>
      <c r="J4" s="51" t="s">
        <v>335</v>
      </c>
      <c r="K4" s="51" t="s">
        <v>336</v>
      </c>
      <c r="L4" s="51" t="s">
        <v>337</v>
      </c>
      <c r="M4" s="51" t="s">
        <v>338</v>
      </c>
      <c r="N4" s="51" t="s">
        <v>339</v>
      </c>
      <c r="O4" s="51" t="s">
        <v>340</v>
      </c>
      <c r="P4" s="113" t="s">
        <v>467</v>
      </c>
      <c r="Q4" s="51" t="s">
        <v>341</v>
      </c>
      <c r="R4" s="51" t="s">
        <v>342</v>
      </c>
      <c r="S4" s="51" t="s">
        <v>468</v>
      </c>
      <c r="T4" s="51" t="s">
        <v>469</v>
      </c>
      <c r="U4" s="51" t="s">
        <v>343</v>
      </c>
      <c r="V4" s="51" t="s">
        <v>344</v>
      </c>
      <c r="W4" s="51" t="s">
        <v>345</v>
      </c>
      <c r="X4" s="359"/>
      <c r="Y4" s="361"/>
    </row>
    <row r="5" spans="1:25" ht="22.5">
      <c r="A5" s="362">
        <v>1</v>
      </c>
      <c r="B5" s="363"/>
      <c r="C5" s="363"/>
      <c r="D5" s="363"/>
      <c r="E5" s="363"/>
      <c r="F5" s="363"/>
      <c r="G5" s="5">
        <v>2</v>
      </c>
      <c r="H5" s="52" t="s">
        <v>346</v>
      </c>
      <c r="I5" s="53" t="s">
        <v>347</v>
      </c>
      <c r="J5" s="52" t="s">
        <v>348</v>
      </c>
      <c r="K5" s="53" t="s">
        <v>349</v>
      </c>
      <c r="L5" s="52" t="s">
        <v>350</v>
      </c>
      <c r="M5" s="53" t="s">
        <v>351</v>
      </c>
      <c r="N5" s="52" t="s">
        <v>352</v>
      </c>
      <c r="O5" s="53" t="s">
        <v>353</v>
      </c>
      <c r="P5" s="52" t="s">
        <v>354</v>
      </c>
      <c r="Q5" s="53" t="s">
        <v>355</v>
      </c>
      <c r="R5" s="52" t="s">
        <v>356</v>
      </c>
      <c r="S5" s="114" t="s">
        <v>470</v>
      </c>
      <c r="T5" s="114" t="s">
        <v>471</v>
      </c>
      <c r="U5" s="114" t="s">
        <v>472</v>
      </c>
      <c r="V5" s="114" t="s">
        <v>473</v>
      </c>
      <c r="W5" s="114" t="s">
        <v>474</v>
      </c>
      <c r="X5" s="114">
        <v>19</v>
      </c>
      <c r="Y5" s="115" t="s">
        <v>475</v>
      </c>
    </row>
    <row r="6" spans="1:25">
      <c r="A6" s="364" t="s">
        <v>357</v>
      </c>
      <c r="B6" s="364"/>
      <c r="C6" s="364"/>
      <c r="D6" s="364"/>
      <c r="E6" s="364"/>
      <c r="F6" s="364"/>
      <c r="G6" s="364"/>
      <c r="H6" s="364"/>
      <c r="I6" s="364"/>
      <c r="J6" s="364"/>
      <c r="K6" s="364"/>
      <c r="L6" s="364"/>
      <c r="M6" s="364"/>
      <c r="N6" s="365"/>
      <c r="O6" s="365"/>
      <c r="P6" s="365"/>
      <c r="Q6" s="365"/>
      <c r="R6" s="365"/>
      <c r="S6" s="366"/>
      <c r="T6" s="366"/>
      <c r="U6" s="365"/>
      <c r="V6" s="365"/>
      <c r="W6" s="365"/>
      <c r="X6" s="365"/>
      <c r="Y6" s="367"/>
    </row>
    <row r="7" spans="1:25">
      <c r="A7" s="368" t="s">
        <v>358</v>
      </c>
      <c r="B7" s="368"/>
      <c r="C7" s="368"/>
      <c r="D7" s="368"/>
      <c r="E7" s="368"/>
      <c r="F7" s="368"/>
      <c r="G7" s="6">
        <v>1</v>
      </c>
      <c r="H7" s="54">
        <v>17674030</v>
      </c>
      <c r="I7" s="54">
        <v>0</v>
      </c>
      <c r="J7" s="54">
        <v>1230445</v>
      </c>
      <c r="K7" s="54">
        <v>4156663</v>
      </c>
      <c r="L7" s="54">
        <v>1255883</v>
      </c>
      <c r="M7" s="54">
        <v>0</v>
      </c>
      <c r="N7" s="54">
        <v>0</v>
      </c>
      <c r="O7" s="54">
        <v>0</v>
      </c>
      <c r="P7" s="54">
        <v>0</v>
      </c>
      <c r="Q7" s="54">
        <v>0</v>
      </c>
      <c r="R7" s="54">
        <v>0</v>
      </c>
      <c r="S7" s="54">
        <v>0</v>
      </c>
      <c r="T7" s="54">
        <v>0</v>
      </c>
      <c r="U7" s="54">
        <v>50659562</v>
      </c>
      <c r="V7" s="54">
        <v>0</v>
      </c>
      <c r="W7" s="55">
        <f>H7+I7+J7+K7-L7+M7+N7+O7+P7+Q7+R7+U7+V7+S7+T7</f>
        <v>72464817</v>
      </c>
      <c r="X7" s="54">
        <v>0</v>
      </c>
      <c r="Y7" s="55">
        <f>W7+X7</f>
        <v>72464817</v>
      </c>
    </row>
    <row r="8" spans="1:25">
      <c r="A8" s="350" t="s">
        <v>359</v>
      </c>
      <c r="B8" s="350"/>
      <c r="C8" s="350"/>
      <c r="D8" s="350"/>
      <c r="E8" s="350"/>
      <c r="F8" s="350"/>
      <c r="G8" s="6">
        <v>2</v>
      </c>
      <c r="H8" s="54">
        <v>0</v>
      </c>
      <c r="I8" s="54">
        <v>0</v>
      </c>
      <c r="J8" s="54">
        <v>0</v>
      </c>
      <c r="K8" s="54">
        <v>0</v>
      </c>
      <c r="L8" s="54">
        <v>0</v>
      </c>
      <c r="M8" s="54">
        <v>0</v>
      </c>
      <c r="N8" s="54">
        <v>0</v>
      </c>
      <c r="O8" s="54">
        <v>0</v>
      </c>
      <c r="P8" s="54">
        <v>0</v>
      </c>
      <c r="Q8" s="54">
        <v>0</v>
      </c>
      <c r="R8" s="54">
        <v>0</v>
      </c>
      <c r="S8" s="54">
        <v>0</v>
      </c>
      <c r="T8" s="54">
        <v>0</v>
      </c>
      <c r="U8" s="54">
        <v>0</v>
      </c>
      <c r="V8" s="54">
        <v>0</v>
      </c>
      <c r="W8" s="55">
        <f t="shared" ref="W8:W9" si="0">H8+I8+J8+K8-L8+M8+N8+O8+P8+Q8+R8+U8+V8+S8+T8</f>
        <v>0</v>
      </c>
      <c r="X8" s="54">
        <v>0</v>
      </c>
      <c r="Y8" s="55">
        <f t="shared" ref="Y8:Y9" si="1">W8+X8</f>
        <v>0</v>
      </c>
    </row>
    <row r="9" spans="1:25">
      <c r="A9" s="350" t="s">
        <v>360</v>
      </c>
      <c r="B9" s="350"/>
      <c r="C9" s="350"/>
      <c r="D9" s="350"/>
      <c r="E9" s="350"/>
      <c r="F9" s="350"/>
      <c r="G9" s="6">
        <v>3</v>
      </c>
      <c r="H9" s="54">
        <v>0</v>
      </c>
      <c r="I9" s="54">
        <v>0</v>
      </c>
      <c r="J9" s="54">
        <v>0</v>
      </c>
      <c r="K9" s="54">
        <v>0</v>
      </c>
      <c r="L9" s="54">
        <v>0</v>
      </c>
      <c r="M9" s="54">
        <v>0</v>
      </c>
      <c r="N9" s="54">
        <v>0</v>
      </c>
      <c r="O9" s="54">
        <v>0</v>
      </c>
      <c r="P9" s="54">
        <v>0</v>
      </c>
      <c r="Q9" s="54">
        <v>0</v>
      </c>
      <c r="R9" s="54">
        <v>0</v>
      </c>
      <c r="S9" s="54">
        <v>0</v>
      </c>
      <c r="T9" s="54">
        <v>0</v>
      </c>
      <c r="U9" s="54">
        <v>0</v>
      </c>
      <c r="V9" s="54">
        <v>0</v>
      </c>
      <c r="W9" s="55">
        <f t="shared" si="0"/>
        <v>0</v>
      </c>
      <c r="X9" s="54">
        <v>0</v>
      </c>
      <c r="Y9" s="55">
        <f t="shared" si="1"/>
        <v>0</v>
      </c>
    </row>
    <row r="10" spans="1:25" ht="24" customHeight="1">
      <c r="A10" s="351" t="s">
        <v>361</v>
      </c>
      <c r="B10" s="351"/>
      <c r="C10" s="351"/>
      <c r="D10" s="351"/>
      <c r="E10" s="351"/>
      <c r="F10" s="351"/>
      <c r="G10" s="7">
        <v>4</v>
      </c>
      <c r="H10" s="55">
        <f>H7+H8+H9</f>
        <v>17674030</v>
      </c>
      <c r="I10" s="55">
        <f t="shared" ref="I10:Y10" si="2">I7+I8+I9</f>
        <v>0</v>
      </c>
      <c r="J10" s="55">
        <f t="shared" si="2"/>
        <v>1230445</v>
      </c>
      <c r="K10" s="55">
        <f t="shared" si="2"/>
        <v>4156663</v>
      </c>
      <c r="L10" s="55">
        <f t="shared" si="2"/>
        <v>1255883</v>
      </c>
      <c r="M10" s="55">
        <f t="shared" si="2"/>
        <v>0</v>
      </c>
      <c r="N10" s="55">
        <f t="shared" si="2"/>
        <v>0</v>
      </c>
      <c r="O10" s="55">
        <f t="shared" si="2"/>
        <v>0</v>
      </c>
      <c r="P10" s="55">
        <f t="shared" si="2"/>
        <v>0</v>
      </c>
      <c r="Q10" s="55">
        <f t="shared" si="2"/>
        <v>0</v>
      </c>
      <c r="R10" s="55">
        <f t="shared" si="2"/>
        <v>0</v>
      </c>
      <c r="S10" s="55">
        <f t="shared" si="2"/>
        <v>0</v>
      </c>
      <c r="T10" s="55">
        <f t="shared" si="2"/>
        <v>0</v>
      </c>
      <c r="U10" s="55">
        <f t="shared" si="2"/>
        <v>50659562</v>
      </c>
      <c r="V10" s="55">
        <f t="shared" si="2"/>
        <v>0</v>
      </c>
      <c r="W10" s="55">
        <f t="shared" si="2"/>
        <v>72464817</v>
      </c>
      <c r="X10" s="55">
        <f t="shared" si="2"/>
        <v>0</v>
      </c>
      <c r="Y10" s="55">
        <f t="shared" si="2"/>
        <v>72464817</v>
      </c>
    </row>
    <row r="11" spans="1:25">
      <c r="A11" s="350" t="s">
        <v>362</v>
      </c>
      <c r="B11" s="350"/>
      <c r="C11" s="350"/>
      <c r="D11" s="350"/>
      <c r="E11" s="350"/>
      <c r="F11" s="350"/>
      <c r="G11" s="6">
        <v>5</v>
      </c>
      <c r="H11" s="56">
        <v>0</v>
      </c>
      <c r="I11" s="56">
        <v>0</v>
      </c>
      <c r="J11" s="56">
        <v>0</v>
      </c>
      <c r="K11" s="56">
        <v>0</v>
      </c>
      <c r="L11" s="56">
        <v>0</v>
      </c>
      <c r="M11" s="56">
        <v>0</v>
      </c>
      <c r="N11" s="56">
        <v>0</v>
      </c>
      <c r="O11" s="56">
        <v>0</v>
      </c>
      <c r="P11" s="56">
        <v>0</v>
      </c>
      <c r="Q11" s="56">
        <v>0</v>
      </c>
      <c r="R11" s="56">
        <v>0</v>
      </c>
      <c r="S11" s="54">
        <v>0</v>
      </c>
      <c r="T11" s="54">
        <v>0</v>
      </c>
      <c r="U11" s="56">
        <v>0</v>
      </c>
      <c r="V11" s="54">
        <v>15597460</v>
      </c>
      <c r="W11" s="55">
        <f t="shared" ref="W11:W29" si="3">H11+I11+J11+K11-L11+M11+N11+O11+P11+Q11+R11+U11+V11+S11+T11</f>
        <v>15597460</v>
      </c>
      <c r="X11" s="54">
        <v>0</v>
      </c>
      <c r="Y11" s="55">
        <f t="shared" ref="Y11:Y29" si="4">W11+X11</f>
        <v>15597460</v>
      </c>
    </row>
    <row r="12" spans="1:25">
      <c r="A12" s="350" t="s">
        <v>363</v>
      </c>
      <c r="B12" s="350"/>
      <c r="C12" s="350"/>
      <c r="D12" s="350"/>
      <c r="E12" s="350"/>
      <c r="F12" s="350"/>
      <c r="G12" s="6">
        <v>6</v>
      </c>
      <c r="H12" s="56">
        <v>0</v>
      </c>
      <c r="I12" s="56">
        <v>0</v>
      </c>
      <c r="J12" s="56">
        <v>0</v>
      </c>
      <c r="K12" s="56">
        <v>0</v>
      </c>
      <c r="L12" s="56">
        <v>0</v>
      </c>
      <c r="M12" s="56">
        <v>0</v>
      </c>
      <c r="N12" s="54">
        <v>0</v>
      </c>
      <c r="O12" s="56">
        <v>0</v>
      </c>
      <c r="P12" s="56">
        <v>0</v>
      </c>
      <c r="Q12" s="56">
        <v>0</v>
      </c>
      <c r="R12" s="56">
        <v>0</v>
      </c>
      <c r="S12" s="54">
        <v>0</v>
      </c>
      <c r="T12" s="54">
        <v>0</v>
      </c>
      <c r="U12" s="56">
        <v>0</v>
      </c>
      <c r="V12" s="56">
        <v>0</v>
      </c>
      <c r="W12" s="55">
        <f t="shared" si="3"/>
        <v>0</v>
      </c>
      <c r="X12" s="54">
        <v>0</v>
      </c>
      <c r="Y12" s="55">
        <f t="shared" si="4"/>
        <v>0</v>
      </c>
    </row>
    <row r="13" spans="1:25" ht="26.25" customHeight="1">
      <c r="A13" s="350" t="s">
        <v>364</v>
      </c>
      <c r="B13" s="350"/>
      <c r="C13" s="350"/>
      <c r="D13" s="350"/>
      <c r="E13" s="350"/>
      <c r="F13" s="350"/>
      <c r="G13" s="6">
        <v>7</v>
      </c>
      <c r="H13" s="56">
        <v>0</v>
      </c>
      <c r="I13" s="56">
        <v>0</v>
      </c>
      <c r="J13" s="56">
        <v>0</v>
      </c>
      <c r="K13" s="56">
        <v>0</v>
      </c>
      <c r="L13" s="56">
        <v>0</v>
      </c>
      <c r="M13" s="56">
        <v>0</v>
      </c>
      <c r="N13" s="56">
        <v>0</v>
      </c>
      <c r="O13" s="54">
        <v>0</v>
      </c>
      <c r="P13" s="56">
        <v>0</v>
      </c>
      <c r="Q13" s="56">
        <v>0</v>
      </c>
      <c r="R13" s="56">
        <v>0</v>
      </c>
      <c r="S13" s="54">
        <v>0</v>
      </c>
      <c r="T13" s="54">
        <v>0</v>
      </c>
      <c r="U13" s="54">
        <v>0</v>
      </c>
      <c r="V13" s="54">
        <v>0</v>
      </c>
      <c r="W13" s="55">
        <f t="shared" si="3"/>
        <v>0</v>
      </c>
      <c r="X13" s="54">
        <v>0</v>
      </c>
      <c r="Y13" s="55">
        <f t="shared" si="4"/>
        <v>0</v>
      </c>
    </row>
    <row r="14" spans="1:25" ht="29.25" customHeight="1">
      <c r="A14" s="350" t="s">
        <v>476</v>
      </c>
      <c r="B14" s="350"/>
      <c r="C14" s="350"/>
      <c r="D14" s="350"/>
      <c r="E14" s="350"/>
      <c r="F14" s="350"/>
      <c r="G14" s="6">
        <v>8</v>
      </c>
      <c r="H14" s="56">
        <v>0</v>
      </c>
      <c r="I14" s="56">
        <v>0</v>
      </c>
      <c r="J14" s="56">
        <v>0</v>
      </c>
      <c r="K14" s="56">
        <v>0</v>
      </c>
      <c r="L14" s="56">
        <v>0</v>
      </c>
      <c r="M14" s="56">
        <v>0</v>
      </c>
      <c r="N14" s="56">
        <v>0</v>
      </c>
      <c r="O14" s="56">
        <v>0</v>
      </c>
      <c r="P14" s="54">
        <v>0</v>
      </c>
      <c r="Q14" s="56">
        <v>0</v>
      </c>
      <c r="R14" s="56">
        <v>0</v>
      </c>
      <c r="S14" s="54">
        <v>0</v>
      </c>
      <c r="T14" s="54">
        <v>0</v>
      </c>
      <c r="U14" s="54">
        <v>0</v>
      </c>
      <c r="V14" s="54">
        <v>0</v>
      </c>
      <c r="W14" s="55">
        <f t="shared" si="3"/>
        <v>0</v>
      </c>
      <c r="X14" s="54">
        <v>0</v>
      </c>
      <c r="Y14" s="55">
        <f t="shared" si="4"/>
        <v>0</v>
      </c>
    </row>
    <row r="15" spans="1:25">
      <c r="A15" s="350" t="s">
        <v>365</v>
      </c>
      <c r="B15" s="350"/>
      <c r="C15" s="350"/>
      <c r="D15" s="350"/>
      <c r="E15" s="350"/>
      <c r="F15" s="350"/>
      <c r="G15" s="6">
        <v>9</v>
      </c>
      <c r="H15" s="56">
        <v>0</v>
      </c>
      <c r="I15" s="56">
        <v>0</v>
      </c>
      <c r="J15" s="56">
        <v>0</v>
      </c>
      <c r="K15" s="56">
        <v>0</v>
      </c>
      <c r="L15" s="56">
        <v>0</v>
      </c>
      <c r="M15" s="56">
        <v>0</v>
      </c>
      <c r="N15" s="56">
        <v>0</v>
      </c>
      <c r="O15" s="56">
        <v>0</v>
      </c>
      <c r="P15" s="56">
        <v>0</v>
      </c>
      <c r="Q15" s="54">
        <v>0</v>
      </c>
      <c r="R15" s="56">
        <v>0</v>
      </c>
      <c r="S15" s="54">
        <v>0</v>
      </c>
      <c r="T15" s="54">
        <v>0</v>
      </c>
      <c r="U15" s="54">
        <v>0</v>
      </c>
      <c r="V15" s="54">
        <v>0</v>
      </c>
      <c r="W15" s="55">
        <f t="shared" si="3"/>
        <v>0</v>
      </c>
      <c r="X15" s="54">
        <v>0</v>
      </c>
      <c r="Y15" s="55">
        <f t="shared" si="4"/>
        <v>0</v>
      </c>
    </row>
    <row r="16" spans="1:25" ht="28.5" customHeight="1">
      <c r="A16" s="350" t="s">
        <v>366</v>
      </c>
      <c r="B16" s="350"/>
      <c r="C16" s="350"/>
      <c r="D16" s="350"/>
      <c r="E16" s="350"/>
      <c r="F16" s="350"/>
      <c r="G16" s="6">
        <v>10</v>
      </c>
      <c r="H16" s="56">
        <v>0</v>
      </c>
      <c r="I16" s="56">
        <v>0</v>
      </c>
      <c r="J16" s="56">
        <v>0</v>
      </c>
      <c r="K16" s="56">
        <v>0</v>
      </c>
      <c r="L16" s="56">
        <v>0</v>
      </c>
      <c r="M16" s="56">
        <v>0</v>
      </c>
      <c r="N16" s="56">
        <v>0</v>
      </c>
      <c r="O16" s="56">
        <v>0</v>
      </c>
      <c r="P16" s="56">
        <v>0</v>
      </c>
      <c r="Q16" s="56">
        <v>0</v>
      </c>
      <c r="R16" s="54">
        <v>0</v>
      </c>
      <c r="S16" s="54">
        <v>0</v>
      </c>
      <c r="T16" s="54">
        <v>0</v>
      </c>
      <c r="U16" s="54">
        <v>0</v>
      </c>
      <c r="V16" s="54">
        <v>0</v>
      </c>
      <c r="W16" s="55">
        <f t="shared" si="3"/>
        <v>0</v>
      </c>
      <c r="X16" s="54">
        <v>0</v>
      </c>
      <c r="Y16" s="55">
        <f t="shared" si="4"/>
        <v>0</v>
      </c>
    </row>
    <row r="17" spans="1:25" ht="23.25" customHeight="1">
      <c r="A17" s="350" t="s">
        <v>367</v>
      </c>
      <c r="B17" s="350"/>
      <c r="C17" s="350"/>
      <c r="D17" s="350"/>
      <c r="E17" s="350"/>
      <c r="F17" s="350"/>
      <c r="G17" s="6">
        <v>11</v>
      </c>
      <c r="H17" s="56">
        <v>0</v>
      </c>
      <c r="I17" s="56">
        <v>0</v>
      </c>
      <c r="J17" s="56">
        <v>0</v>
      </c>
      <c r="K17" s="56">
        <v>0</v>
      </c>
      <c r="L17" s="56">
        <v>0</v>
      </c>
      <c r="M17" s="56">
        <v>0</v>
      </c>
      <c r="N17" s="54">
        <v>0</v>
      </c>
      <c r="O17" s="54">
        <v>0</v>
      </c>
      <c r="P17" s="54">
        <v>0</v>
      </c>
      <c r="Q17" s="54">
        <v>0</v>
      </c>
      <c r="R17" s="54">
        <v>0</v>
      </c>
      <c r="S17" s="54">
        <v>0</v>
      </c>
      <c r="T17" s="54">
        <v>0</v>
      </c>
      <c r="U17" s="54">
        <v>0</v>
      </c>
      <c r="V17" s="54">
        <v>0</v>
      </c>
      <c r="W17" s="55">
        <f t="shared" si="3"/>
        <v>0</v>
      </c>
      <c r="X17" s="54">
        <v>0</v>
      </c>
      <c r="Y17" s="55">
        <f t="shared" si="4"/>
        <v>0</v>
      </c>
    </row>
    <row r="18" spans="1:25">
      <c r="A18" s="350" t="s">
        <v>368</v>
      </c>
      <c r="B18" s="350"/>
      <c r="C18" s="350"/>
      <c r="D18" s="350"/>
      <c r="E18" s="350"/>
      <c r="F18" s="350"/>
      <c r="G18" s="6">
        <v>12</v>
      </c>
      <c r="H18" s="56">
        <v>0</v>
      </c>
      <c r="I18" s="56">
        <v>0</v>
      </c>
      <c r="J18" s="56">
        <v>0</v>
      </c>
      <c r="K18" s="56">
        <v>0</v>
      </c>
      <c r="L18" s="56">
        <v>0</v>
      </c>
      <c r="M18" s="56">
        <v>0</v>
      </c>
      <c r="N18" s="54">
        <v>0</v>
      </c>
      <c r="O18" s="54">
        <v>0</v>
      </c>
      <c r="P18" s="54">
        <v>0</v>
      </c>
      <c r="Q18" s="54">
        <v>0</v>
      </c>
      <c r="R18" s="54">
        <v>0</v>
      </c>
      <c r="S18" s="54">
        <v>0</v>
      </c>
      <c r="T18" s="54">
        <v>0</v>
      </c>
      <c r="U18" s="54">
        <v>0</v>
      </c>
      <c r="V18" s="54">
        <v>0</v>
      </c>
      <c r="W18" s="55">
        <f t="shared" si="3"/>
        <v>0</v>
      </c>
      <c r="X18" s="54">
        <v>0</v>
      </c>
      <c r="Y18" s="55">
        <f t="shared" si="4"/>
        <v>0</v>
      </c>
    </row>
    <row r="19" spans="1:25">
      <c r="A19" s="350" t="s">
        <v>369</v>
      </c>
      <c r="B19" s="350"/>
      <c r="C19" s="350"/>
      <c r="D19" s="350"/>
      <c r="E19" s="350"/>
      <c r="F19" s="350"/>
      <c r="G19" s="6">
        <v>13</v>
      </c>
      <c r="H19" s="54">
        <v>0</v>
      </c>
      <c r="I19" s="54">
        <v>0</v>
      </c>
      <c r="J19" s="54">
        <v>0</v>
      </c>
      <c r="K19" s="54">
        <v>0</v>
      </c>
      <c r="L19" s="54">
        <v>0</v>
      </c>
      <c r="M19" s="54">
        <v>0</v>
      </c>
      <c r="N19" s="54">
        <v>0</v>
      </c>
      <c r="O19" s="54">
        <v>0</v>
      </c>
      <c r="P19" s="54">
        <v>0</v>
      </c>
      <c r="Q19" s="54">
        <v>0</v>
      </c>
      <c r="R19" s="54">
        <v>0</v>
      </c>
      <c r="S19" s="54">
        <v>0</v>
      </c>
      <c r="T19" s="54">
        <v>0</v>
      </c>
      <c r="U19" s="54">
        <v>0</v>
      </c>
      <c r="V19" s="54">
        <v>0</v>
      </c>
      <c r="W19" s="55">
        <f t="shared" si="3"/>
        <v>0</v>
      </c>
      <c r="X19" s="54">
        <v>0</v>
      </c>
      <c r="Y19" s="55">
        <f t="shared" si="4"/>
        <v>0</v>
      </c>
    </row>
    <row r="20" spans="1:25">
      <c r="A20" s="350" t="s">
        <v>370</v>
      </c>
      <c r="B20" s="350"/>
      <c r="C20" s="350"/>
      <c r="D20" s="350"/>
      <c r="E20" s="350"/>
      <c r="F20" s="350"/>
      <c r="G20" s="6">
        <v>14</v>
      </c>
      <c r="H20" s="56">
        <v>0</v>
      </c>
      <c r="I20" s="56">
        <v>0</v>
      </c>
      <c r="J20" s="56">
        <v>0</v>
      </c>
      <c r="K20" s="56">
        <v>0</v>
      </c>
      <c r="L20" s="56">
        <v>0</v>
      </c>
      <c r="M20" s="56">
        <v>0</v>
      </c>
      <c r="N20" s="54">
        <v>0</v>
      </c>
      <c r="O20" s="54">
        <v>0</v>
      </c>
      <c r="P20" s="54">
        <v>0</v>
      </c>
      <c r="Q20" s="54">
        <v>0</v>
      </c>
      <c r="R20" s="54">
        <v>0</v>
      </c>
      <c r="S20" s="54">
        <v>0</v>
      </c>
      <c r="T20" s="54">
        <v>0</v>
      </c>
      <c r="U20" s="54">
        <v>0</v>
      </c>
      <c r="V20" s="54">
        <v>0</v>
      </c>
      <c r="W20" s="55">
        <f t="shared" si="3"/>
        <v>0</v>
      </c>
      <c r="X20" s="54">
        <v>0</v>
      </c>
      <c r="Y20" s="55">
        <f t="shared" si="4"/>
        <v>0</v>
      </c>
    </row>
    <row r="21" spans="1:25" ht="30.75" customHeight="1">
      <c r="A21" s="350" t="s">
        <v>477</v>
      </c>
      <c r="B21" s="350"/>
      <c r="C21" s="350"/>
      <c r="D21" s="350"/>
      <c r="E21" s="350"/>
      <c r="F21" s="350"/>
      <c r="G21" s="6">
        <v>15</v>
      </c>
      <c r="H21" s="54">
        <v>0</v>
      </c>
      <c r="I21" s="54">
        <v>0</v>
      </c>
      <c r="J21" s="54">
        <v>0</v>
      </c>
      <c r="K21" s="54">
        <v>0</v>
      </c>
      <c r="L21" s="54">
        <v>0</v>
      </c>
      <c r="M21" s="54">
        <v>0</v>
      </c>
      <c r="N21" s="54">
        <v>0</v>
      </c>
      <c r="O21" s="54">
        <v>0</v>
      </c>
      <c r="P21" s="54">
        <v>0</v>
      </c>
      <c r="Q21" s="54">
        <v>0</v>
      </c>
      <c r="R21" s="54">
        <v>0</v>
      </c>
      <c r="S21" s="54">
        <v>0</v>
      </c>
      <c r="T21" s="54">
        <v>0</v>
      </c>
      <c r="U21" s="54">
        <v>0</v>
      </c>
      <c r="V21" s="54">
        <v>0</v>
      </c>
      <c r="W21" s="55">
        <f t="shared" si="3"/>
        <v>0</v>
      </c>
      <c r="X21" s="54">
        <v>0</v>
      </c>
      <c r="Y21" s="55">
        <f t="shared" si="4"/>
        <v>0</v>
      </c>
    </row>
    <row r="22" spans="1:25" ht="28.5" customHeight="1">
      <c r="A22" s="350" t="s">
        <v>478</v>
      </c>
      <c r="B22" s="350"/>
      <c r="C22" s="350"/>
      <c r="D22" s="350"/>
      <c r="E22" s="350"/>
      <c r="F22" s="350"/>
      <c r="G22" s="6">
        <v>16</v>
      </c>
      <c r="H22" s="54">
        <v>0</v>
      </c>
      <c r="I22" s="54">
        <v>0</v>
      </c>
      <c r="J22" s="54">
        <v>0</v>
      </c>
      <c r="K22" s="54">
        <v>0</v>
      </c>
      <c r="L22" s="54">
        <v>0</v>
      </c>
      <c r="M22" s="54">
        <v>0</v>
      </c>
      <c r="N22" s="54">
        <v>0</v>
      </c>
      <c r="O22" s="54">
        <v>0</v>
      </c>
      <c r="P22" s="54">
        <v>0</v>
      </c>
      <c r="Q22" s="54">
        <v>0</v>
      </c>
      <c r="R22" s="54">
        <v>0</v>
      </c>
      <c r="S22" s="54">
        <v>0</v>
      </c>
      <c r="T22" s="54">
        <v>0</v>
      </c>
      <c r="U22" s="54">
        <v>0</v>
      </c>
      <c r="V22" s="54">
        <v>0</v>
      </c>
      <c r="W22" s="55">
        <f t="shared" si="3"/>
        <v>0</v>
      </c>
      <c r="X22" s="54">
        <v>0</v>
      </c>
      <c r="Y22" s="55">
        <f t="shared" si="4"/>
        <v>0</v>
      </c>
    </row>
    <row r="23" spans="1:25" ht="26.25" customHeight="1">
      <c r="A23" s="350" t="s">
        <v>479</v>
      </c>
      <c r="B23" s="350"/>
      <c r="C23" s="350"/>
      <c r="D23" s="350"/>
      <c r="E23" s="350"/>
      <c r="F23" s="350"/>
      <c r="G23" s="6">
        <v>17</v>
      </c>
      <c r="H23" s="54">
        <v>0</v>
      </c>
      <c r="I23" s="54">
        <v>0</v>
      </c>
      <c r="J23" s="54">
        <v>0</v>
      </c>
      <c r="K23" s="54">
        <v>0</v>
      </c>
      <c r="L23" s="54">
        <v>0</v>
      </c>
      <c r="M23" s="54">
        <v>0</v>
      </c>
      <c r="N23" s="54">
        <v>0</v>
      </c>
      <c r="O23" s="54">
        <v>0</v>
      </c>
      <c r="P23" s="54">
        <v>0</v>
      </c>
      <c r="Q23" s="54">
        <v>0</v>
      </c>
      <c r="R23" s="54">
        <v>0</v>
      </c>
      <c r="S23" s="54">
        <v>0</v>
      </c>
      <c r="T23" s="54">
        <v>0</v>
      </c>
      <c r="U23" s="54">
        <v>0</v>
      </c>
      <c r="V23" s="54">
        <v>0</v>
      </c>
      <c r="W23" s="55">
        <f t="shared" si="3"/>
        <v>0</v>
      </c>
      <c r="X23" s="54">
        <v>0</v>
      </c>
      <c r="Y23" s="55">
        <f t="shared" si="4"/>
        <v>0</v>
      </c>
    </row>
    <row r="24" spans="1:25">
      <c r="A24" s="350" t="s">
        <v>371</v>
      </c>
      <c r="B24" s="350"/>
      <c r="C24" s="350"/>
      <c r="D24" s="350"/>
      <c r="E24" s="350"/>
      <c r="F24" s="350"/>
      <c r="G24" s="6">
        <v>18</v>
      </c>
      <c r="H24" s="54">
        <v>0</v>
      </c>
      <c r="I24" s="54">
        <v>0</v>
      </c>
      <c r="J24" s="54">
        <v>0</v>
      </c>
      <c r="K24" s="54">
        <v>4000000</v>
      </c>
      <c r="L24" s="54">
        <v>627764</v>
      </c>
      <c r="M24" s="54">
        <v>0</v>
      </c>
      <c r="N24" s="54">
        <v>0</v>
      </c>
      <c r="O24" s="54">
        <v>0</v>
      </c>
      <c r="P24" s="54">
        <v>0</v>
      </c>
      <c r="Q24" s="54">
        <v>0</v>
      </c>
      <c r="R24" s="54">
        <v>0</v>
      </c>
      <c r="S24" s="54">
        <v>0</v>
      </c>
      <c r="T24" s="54">
        <v>0</v>
      </c>
      <c r="U24" s="54">
        <v>-4000000</v>
      </c>
      <c r="V24" s="54">
        <v>0</v>
      </c>
      <c r="W24" s="55">
        <f t="shared" si="3"/>
        <v>-627764</v>
      </c>
      <c r="X24" s="54">
        <v>0</v>
      </c>
      <c r="Y24" s="55">
        <f t="shared" si="4"/>
        <v>-627764</v>
      </c>
    </row>
    <row r="25" spans="1:25">
      <c r="A25" s="350" t="s">
        <v>480</v>
      </c>
      <c r="B25" s="350"/>
      <c r="C25" s="350"/>
      <c r="D25" s="350"/>
      <c r="E25" s="350"/>
      <c r="F25" s="350"/>
      <c r="G25" s="6">
        <v>19</v>
      </c>
      <c r="H25" s="54">
        <v>0</v>
      </c>
      <c r="I25" s="54">
        <v>0</v>
      </c>
      <c r="J25" s="54">
        <v>0</v>
      </c>
      <c r="K25" s="54">
        <v>0</v>
      </c>
      <c r="L25" s="54">
        <v>0</v>
      </c>
      <c r="M25" s="54">
        <v>0</v>
      </c>
      <c r="N25" s="54">
        <v>0</v>
      </c>
      <c r="O25" s="54">
        <v>0</v>
      </c>
      <c r="P25" s="54">
        <v>0</v>
      </c>
      <c r="Q25" s="54">
        <v>0</v>
      </c>
      <c r="R25" s="54">
        <v>0</v>
      </c>
      <c r="S25" s="54">
        <v>0</v>
      </c>
      <c r="T25" s="54">
        <v>0</v>
      </c>
      <c r="U25" s="54">
        <v>0</v>
      </c>
      <c r="V25" s="54">
        <v>0</v>
      </c>
      <c r="W25" s="55">
        <f t="shared" si="3"/>
        <v>0</v>
      </c>
      <c r="X25" s="54">
        <v>0</v>
      </c>
      <c r="Y25" s="55">
        <f t="shared" si="4"/>
        <v>0</v>
      </c>
    </row>
    <row r="26" spans="1:25">
      <c r="A26" s="350" t="s">
        <v>481</v>
      </c>
      <c r="B26" s="350"/>
      <c r="C26" s="350"/>
      <c r="D26" s="350"/>
      <c r="E26" s="350"/>
      <c r="F26" s="350"/>
      <c r="G26" s="6">
        <v>20</v>
      </c>
      <c r="H26" s="54">
        <v>0</v>
      </c>
      <c r="I26" s="54">
        <v>0</v>
      </c>
      <c r="J26" s="54">
        <v>0</v>
      </c>
      <c r="K26" s="54">
        <v>0</v>
      </c>
      <c r="L26" s="54">
        <v>0</v>
      </c>
      <c r="M26" s="54">
        <v>0</v>
      </c>
      <c r="N26" s="54">
        <v>0</v>
      </c>
      <c r="O26" s="54">
        <v>0</v>
      </c>
      <c r="P26" s="54">
        <v>0</v>
      </c>
      <c r="Q26" s="54">
        <v>0</v>
      </c>
      <c r="R26" s="54">
        <v>0</v>
      </c>
      <c r="S26" s="54">
        <v>0</v>
      </c>
      <c r="T26" s="54">
        <v>0</v>
      </c>
      <c r="U26" s="54">
        <v>-19879530</v>
      </c>
      <c r="V26" s="54">
        <v>0</v>
      </c>
      <c r="W26" s="55">
        <f t="shared" si="3"/>
        <v>-19879530</v>
      </c>
      <c r="X26" s="54">
        <v>0</v>
      </c>
      <c r="Y26" s="55">
        <f t="shared" si="4"/>
        <v>-19879530</v>
      </c>
    </row>
    <row r="27" spans="1:25">
      <c r="A27" s="350" t="s">
        <v>482</v>
      </c>
      <c r="B27" s="350"/>
      <c r="C27" s="350"/>
      <c r="D27" s="350"/>
      <c r="E27" s="350"/>
      <c r="F27" s="350"/>
      <c r="G27" s="6">
        <v>21</v>
      </c>
      <c r="H27" s="54">
        <v>0</v>
      </c>
      <c r="I27" s="54">
        <v>0</v>
      </c>
      <c r="J27" s="54">
        <v>0</v>
      </c>
      <c r="K27" s="54">
        <v>-743249</v>
      </c>
      <c r="L27" s="54">
        <v>-743249</v>
      </c>
      <c r="M27" s="54">
        <v>0</v>
      </c>
      <c r="N27" s="54">
        <v>0</v>
      </c>
      <c r="O27" s="54">
        <v>0</v>
      </c>
      <c r="P27" s="54">
        <v>0</v>
      </c>
      <c r="Q27" s="54">
        <v>0</v>
      </c>
      <c r="R27" s="54">
        <v>0</v>
      </c>
      <c r="S27" s="54">
        <v>0</v>
      </c>
      <c r="T27" s="54">
        <v>0</v>
      </c>
      <c r="U27" s="54">
        <v>457259</v>
      </c>
      <c r="V27" s="54">
        <v>0</v>
      </c>
      <c r="W27" s="55">
        <f t="shared" si="3"/>
        <v>457259</v>
      </c>
      <c r="X27" s="54">
        <v>0</v>
      </c>
      <c r="Y27" s="55">
        <f t="shared" si="4"/>
        <v>457259</v>
      </c>
    </row>
    <row r="28" spans="1:25">
      <c r="A28" s="350" t="s">
        <v>483</v>
      </c>
      <c r="B28" s="350"/>
      <c r="C28" s="350"/>
      <c r="D28" s="350"/>
      <c r="E28" s="350"/>
      <c r="F28" s="350"/>
      <c r="G28" s="6">
        <v>22</v>
      </c>
      <c r="H28" s="54">
        <v>0</v>
      </c>
      <c r="I28" s="54">
        <v>0</v>
      </c>
      <c r="J28" s="54">
        <v>789491</v>
      </c>
      <c r="K28" s="54">
        <v>0</v>
      </c>
      <c r="L28" s="54">
        <v>0</v>
      </c>
      <c r="M28" s="54">
        <v>0</v>
      </c>
      <c r="N28" s="54">
        <v>0</v>
      </c>
      <c r="O28" s="54">
        <v>0</v>
      </c>
      <c r="P28" s="54">
        <v>0</v>
      </c>
      <c r="Q28" s="54">
        <v>0</v>
      </c>
      <c r="R28" s="54">
        <v>0</v>
      </c>
      <c r="S28" s="54">
        <v>0</v>
      </c>
      <c r="T28" s="54">
        <v>0</v>
      </c>
      <c r="U28" s="54">
        <v>-789491</v>
      </c>
      <c r="V28" s="54">
        <v>0</v>
      </c>
      <c r="W28" s="55">
        <f t="shared" si="3"/>
        <v>0</v>
      </c>
      <c r="X28" s="54">
        <v>0</v>
      </c>
      <c r="Y28" s="55">
        <f t="shared" si="4"/>
        <v>0</v>
      </c>
    </row>
    <row r="29" spans="1:25">
      <c r="A29" s="350" t="s">
        <v>484</v>
      </c>
      <c r="B29" s="350"/>
      <c r="C29" s="350"/>
      <c r="D29" s="350"/>
      <c r="E29" s="350"/>
      <c r="F29" s="350"/>
      <c r="G29" s="6">
        <v>23</v>
      </c>
      <c r="H29" s="54">
        <v>0</v>
      </c>
      <c r="I29" s="54">
        <v>0</v>
      </c>
      <c r="J29" s="54">
        <v>0</v>
      </c>
      <c r="K29" s="54">
        <v>0</v>
      </c>
      <c r="L29" s="54">
        <v>0</v>
      </c>
      <c r="M29" s="54">
        <v>0</v>
      </c>
      <c r="N29" s="54">
        <v>0</v>
      </c>
      <c r="O29" s="54">
        <v>0</v>
      </c>
      <c r="P29" s="54">
        <v>0</v>
      </c>
      <c r="Q29" s="54">
        <v>0</v>
      </c>
      <c r="R29" s="54">
        <v>0</v>
      </c>
      <c r="S29" s="54">
        <v>0</v>
      </c>
      <c r="T29" s="54">
        <v>0</v>
      </c>
      <c r="U29" s="54">
        <v>0</v>
      </c>
      <c r="V29" s="54">
        <v>0</v>
      </c>
      <c r="W29" s="55">
        <f t="shared" si="3"/>
        <v>0</v>
      </c>
      <c r="X29" s="54">
        <v>0</v>
      </c>
      <c r="Y29" s="55">
        <f t="shared" si="4"/>
        <v>0</v>
      </c>
    </row>
    <row r="30" spans="1:25" ht="21.75" customHeight="1">
      <c r="A30" s="369" t="s">
        <v>485</v>
      </c>
      <c r="B30" s="369"/>
      <c r="C30" s="369"/>
      <c r="D30" s="369"/>
      <c r="E30" s="369"/>
      <c r="F30" s="369"/>
      <c r="G30" s="8">
        <v>24</v>
      </c>
      <c r="H30" s="57">
        <f>SUM(H10:H29)</f>
        <v>17674030</v>
      </c>
      <c r="I30" s="57">
        <f t="shared" ref="I30:Y30" si="5">SUM(I10:I29)</f>
        <v>0</v>
      </c>
      <c r="J30" s="57">
        <f t="shared" si="5"/>
        <v>2019936</v>
      </c>
      <c r="K30" s="57">
        <f t="shared" si="5"/>
        <v>7413414</v>
      </c>
      <c r="L30" s="57">
        <f t="shared" si="5"/>
        <v>1140398</v>
      </c>
      <c r="M30" s="57">
        <f t="shared" si="5"/>
        <v>0</v>
      </c>
      <c r="N30" s="57">
        <f t="shared" si="5"/>
        <v>0</v>
      </c>
      <c r="O30" s="57">
        <f t="shared" si="5"/>
        <v>0</v>
      </c>
      <c r="P30" s="57">
        <f t="shared" si="5"/>
        <v>0</v>
      </c>
      <c r="Q30" s="57">
        <f t="shared" si="5"/>
        <v>0</v>
      </c>
      <c r="R30" s="57">
        <f t="shared" si="5"/>
        <v>0</v>
      </c>
      <c r="S30" s="57">
        <f t="shared" si="5"/>
        <v>0</v>
      </c>
      <c r="T30" s="57">
        <f t="shared" si="5"/>
        <v>0</v>
      </c>
      <c r="U30" s="57">
        <f t="shared" si="5"/>
        <v>26447800</v>
      </c>
      <c r="V30" s="57">
        <f t="shared" si="5"/>
        <v>15597460</v>
      </c>
      <c r="W30" s="57">
        <f t="shared" si="5"/>
        <v>68012242</v>
      </c>
      <c r="X30" s="57">
        <f t="shared" si="5"/>
        <v>0</v>
      </c>
      <c r="Y30" s="57">
        <f t="shared" si="5"/>
        <v>68012242</v>
      </c>
    </row>
    <row r="31" spans="1:25">
      <c r="A31" s="370" t="s">
        <v>372</v>
      </c>
      <c r="B31" s="371"/>
      <c r="C31" s="371"/>
      <c r="D31" s="371"/>
      <c r="E31" s="371"/>
      <c r="F31" s="371"/>
      <c r="G31" s="371"/>
      <c r="H31" s="371"/>
      <c r="I31" s="371"/>
      <c r="J31" s="371"/>
      <c r="K31" s="371"/>
      <c r="L31" s="371"/>
      <c r="M31" s="371"/>
      <c r="N31" s="371"/>
      <c r="O31" s="371"/>
      <c r="P31" s="371"/>
      <c r="Q31" s="371"/>
      <c r="R31" s="371"/>
      <c r="S31" s="371"/>
      <c r="T31" s="371"/>
      <c r="U31" s="371"/>
      <c r="V31" s="371"/>
      <c r="W31" s="371"/>
      <c r="X31" s="371"/>
      <c r="Y31" s="371"/>
    </row>
    <row r="32" spans="1:25" ht="36.75" customHeight="1">
      <c r="A32" s="372" t="s">
        <v>373</v>
      </c>
      <c r="B32" s="373"/>
      <c r="C32" s="373"/>
      <c r="D32" s="373"/>
      <c r="E32" s="373"/>
      <c r="F32" s="373"/>
      <c r="G32" s="7">
        <v>25</v>
      </c>
      <c r="H32" s="55">
        <f>SUM(H12:H20)</f>
        <v>0</v>
      </c>
      <c r="I32" s="55">
        <f t="shared" ref="I32:Y32" si="6">SUM(I12:I20)</f>
        <v>0</v>
      </c>
      <c r="J32" s="55">
        <f t="shared" si="6"/>
        <v>0</v>
      </c>
      <c r="K32" s="55">
        <f t="shared" si="6"/>
        <v>0</v>
      </c>
      <c r="L32" s="55">
        <f t="shared" si="6"/>
        <v>0</v>
      </c>
      <c r="M32" s="55">
        <f t="shared" si="6"/>
        <v>0</v>
      </c>
      <c r="N32" s="55">
        <f t="shared" si="6"/>
        <v>0</v>
      </c>
      <c r="O32" s="55">
        <f t="shared" si="6"/>
        <v>0</v>
      </c>
      <c r="P32" s="55">
        <f t="shared" si="6"/>
        <v>0</v>
      </c>
      <c r="Q32" s="55">
        <f t="shared" si="6"/>
        <v>0</v>
      </c>
      <c r="R32" s="55">
        <f t="shared" si="6"/>
        <v>0</v>
      </c>
      <c r="S32" s="55">
        <f t="shared" si="6"/>
        <v>0</v>
      </c>
      <c r="T32" s="55">
        <f t="shared" si="6"/>
        <v>0</v>
      </c>
      <c r="U32" s="55">
        <f t="shared" si="6"/>
        <v>0</v>
      </c>
      <c r="V32" s="55">
        <f t="shared" si="6"/>
        <v>0</v>
      </c>
      <c r="W32" s="55">
        <f t="shared" si="6"/>
        <v>0</v>
      </c>
      <c r="X32" s="55">
        <f t="shared" si="6"/>
        <v>0</v>
      </c>
      <c r="Y32" s="55">
        <f t="shared" si="6"/>
        <v>0</v>
      </c>
    </row>
    <row r="33" spans="1:25" ht="31.5" customHeight="1">
      <c r="A33" s="372" t="s">
        <v>486</v>
      </c>
      <c r="B33" s="373"/>
      <c r="C33" s="373"/>
      <c r="D33" s="373"/>
      <c r="E33" s="373"/>
      <c r="F33" s="373"/>
      <c r="G33" s="7">
        <v>26</v>
      </c>
      <c r="H33" s="55">
        <f>H11+H32</f>
        <v>0</v>
      </c>
      <c r="I33" s="55">
        <f t="shared" ref="I33:Y33" si="7">I11+I32</f>
        <v>0</v>
      </c>
      <c r="J33" s="55">
        <f t="shared" si="7"/>
        <v>0</v>
      </c>
      <c r="K33" s="55">
        <f t="shared" si="7"/>
        <v>0</v>
      </c>
      <c r="L33" s="55">
        <f t="shared" si="7"/>
        <v>0</v>
      </c>
      <c r="M33" s="55">
        <f t="shared" si="7"/>
        <v>0</v>
      </c>
      <c r="N33" s="55">
        <f t="shared" si="7"/>
        <v>0</v>
      </c>
      <c r="O33" s="55">
        <f t="shared" si="7"/>
        <v>0</v>
      </c>
      <c r="P33" s="55">
        <f t="shared" si="7"/>
        <v>0</v>
      </c>
      <c r="Q33" s="55">
        <f t="shared" si="7"/>
        <v>0</v>
      </c>
      <c r="R33" s="55">
        <f t="shared" si="7"/>
        <v>0</v>
      </c>
      <c r="S33" s="55">
        <f t="shared" si="7"/>
        <v>0</v>
      </c>
      <c r="T33" s="55">
        <f t="shared" si="7"/>
        <v>0</v>
      </c>
      <c r="U33" s="55">
        <f t="shared" si="7"/>
        <v>0</v>
      </c>
      <c r="V33" s="55">
        <f t="shared" si="7"/>
        <v>15597460</v>
      </c>
      <c r="W33" s="55">
        <f t="shared" si="7"/>
        <v>15597460</v>
      </c>
      <c r="X33" s="55">
        <f t="shared" si="7"/>
        <v>0</v>
      </c>
      <c r="Y33" s="55">
        <f t="shared" si="7"/>
        <v>15597460</v>
      </c>
    </row>
    <row r="34" spans="1:25" ht="30.75" customHeight="1">
      <c r="A34" s="374" t="s">
        <v>487</v>
      </c>
      <c r="B34" s="375"/>
      <c r="C34" s="375"/>
      <c r="D34" s="375"/>
      <c r="E34" s="375"/>
      <c r="F34" s="375"/>
      <c r="G34" s="8">
        <v>27</v>
      </c>
      <c r="H34" s="57">
        <f>SUM(H21:H29)</f>
        <v>0</v>
      </c>
      <c r="I34" s="57">
        <f t="shared" ref="I34:Y34" si="8">SUM(I21:I29)</f>
        <v>0</v>
      </c>
      <c r="J34" s="57">
        <f t="shared" si="8"/>
        <v>789491</v>
      </c>
      <c r="K34" s="57">
        <f t="shared" si="8"/>
        <v>3256751</v>
      </c>
      <c r="L34" s="57">
        <f t="shared" si="8"/>
        <v>-115485</v>
      </c>
      <c r="M34" s="57">
        <f t="shared" si="8"/>
        <v>0</v>
      </c>
      <c r="N34" s="57">
        <f t="shared" si="8"/>
        <v>0</v>
      </c>
      <c r="O34" s="57">
        <f t="shared" si="8"/>
        <v>0</v>
      </c>
      <c r="P34" s="57">
        <f t="shared" si="8"/>
        <v>0</v>
      </c>
      <c r="Q34" s="57">
        <f t="shared" si="8"/>
        <v>0</v>
      </c>
      <c r="R34" s="57">
        <f t="shared" si="8"/>
        <v>0</v>
      </c>
      <c r="S34" s="57">
        <f t="shared" si="8"/>
        <v>0</v>
      </c>
      <c r="T34" s="57">
        <f t="shared" si="8"/>
        <v>0</v>
      </c>
      <c r="U34" s="57">
        <f t="shared" si="8"/>
        <v>-24211762</v>
      </c>
      <c r="V34" s="57">
        <f t="shared" si="8"/>
        <v>0</v>
      </c>
      <c r="W34" s="57">
        <f t="shared" si="8"/>
        <v>-20050035</v>
      </c>
      <c r="X34" s="57">
        <f t="shared" si="8"/>
        <v>0</v>
      </c>
      <c r="Y34" s="57">
        <f t="shared" si="8"/>
        <v>-20050035</v>
      </c>
    </row>
    <row r="35" spans="1:25">
      <c r="A35" s="370" t="s">
        <v>374</v>
      </c>
      <c r="B35" s="376"/>
      <c r="C35" s="376"/>
      <c r="D35" s="376"/>
      <c r="E35" s="376"/>
      <c r="F35" s="376"/>
      <c r="G35" s="376"/>
      <c r="H35" s="376"/>
      <c r="I35" s="376"/>
      <c r="J35" s="376"/>
      <c r="K35" s="376"/>
      <c r="L35" s="376"/>
      <c r="M35" s="376"/>
      <c r="N35" s="376"/>
      <c r="O35" s="376"/>
      <c r="P35" s="376"/>
      <c r="Q35" s="376"/>
      <c r="R35" s="376"/>
      <c r="S35" s="376"/>
      <c r="T35" s="376"/>
      <c r="U35" s="376"/>
      <c r="V35" s="376"/>
      <c r="W35" s="376"/>
      <c r="X35" s="376"/>
      <c r="Y35" s="376"/>
    </row>
    <row r="36" spans="1:25">
      <c r="A36" s="368" t="s">
        <v>375</v>
      </c>
      <c r="B36" s="368"/>
      <c r="C36" s="368"/>
      <c r="D36" s="368"/>
      <c r="E36" s="368"/>
      <c r="F36" s="368"/>
      <c r="G36" s="6">
        <v>28</v>
      </c>
      <c r="H36" s="54">
        <v>17674030</v>
      </c>
      <c r="I36" s="54">
        <v>0</v>
      </c>
      <c r="J36" s="54">
        <v>2019936</v>
      </c>
      <c r="K36" s="54">
        <v>7413414</v>
      </c>
      <c r="L36" s="54">
        <v>1140398</v>
      </c>
      <c r="M36" s="54">
        <v>0</v>
      </c>
      <c r="N36" s="54">
        <v>0</v>
      </c>
      <c r="O36" s="54">
        <v>0</v>
      </c>
      <c r="P36" s="54">
        <v>0</v>
      </c>
      <c r="Q36" s="54">
        <v>0</v>
      </c>
      <c r="R36" s="54">
        <v>0</v>
      </c>
      <c r="S36" s="54">
        <v>0</v>
      </c>
      <c r="T36" s="54">
        <v>0</v>
      </c>
      <c r="U36" s="54">
        <v>42045260</v>
      </c>
      <c r="V36" s="54">
        <v>0</v>
      </c>
      <c r="W36" s="55">
        <f>H36+I36+J36+K36-L36+M36+N36+O36+P36+Q36+R36+U36+V36+S36+T36</f>
        <v>68012242</v>
      </c>
      <c r="X36" s="54">
        <v>0</v>
      </c>
      <c r="Y36" s="55">
        <f t="shared" ref="Y36:Y38" si="9">W36+X36</f>
        <v>68012242</v>
      </c>
    </row>
    <row r="37" spans="1:25">
      <c r="A37" s="350" t="s">
        <v>376</v>
      </c>
      <c r="B37" s="350"/>
      <c r="C37" s="350"/>
      <c r="D37" s="350"/>
      <c r="E37" s="350"/>
      <c r="F37" s="350"/>
      <c r="G37" s="6">
        <v>29</v>
      </c>
      <c r="H37" s="54">
        <v>0</v>
      </c>
      <c r="I37" s="54">
        <v>0</v>
      </c>
      <c r="J37" s="54">
        <v>0</v>
      </c>
      <c r="K37" s="54">
        <v>0</v>
      </c>
      <c r="L37" s="54">
        <v>0</v>
      </c>
      <c r="M37" s="54">
        <v>0</v>
      </c>
      <c r="N37" s="54">
        <v>0</v>
      </c>
      <c r="O37" s="54">
        <v>0</v>
      </c>
      <c r="P37" s="54">
        <v>0</v>
      </c>
      <c r="Q37" s="54">
        <v>0</v>
      </c>
      <c r="R37" s="54">
        <v>0</v>
      </c>
      <c r="S37" s="54">
        <v>0</v>
      </c>
      <c r="T37" s="54">
        <v>0</v>
      </c>
      <c r="U37" s="54">
        <v>0</v>
      </c>
      <c r="V37" s="54">
        <v>0</v>
      </c>
      <c r="W37" s="55">
        <f t="shared" ref="W37:W38" si="10">H37+I37+J37+K37-L37+M37+N37+O37+P37+Q37+R37+U37+V37+S37+T37</f>
        <v>0</v>
      </c>
      <c r="X37" s="54">
        <v>0</v>
      </c>
      <c r="Y37" s="55">
        <f t="shared" si="9"/>
        <v>0</v>
      </c>
    </row>
    <row r="38" spans="1:25">
      <c r="A38" s="350" t="s">
        <v>377</v>
      </c>
      <c r="B38" s="350"/>
      <c r="C38" s="350"/>
      <c r="D38" s="350"/>
      <c r="E38" s="350"/>
      <c r="F38" s="350"/>
      <c r="G38" s="6">
        <v>30</v>
      </c>
      <c r="H38" s="54">
        <v>0</v>
      </c>
      <c r="I38" s="54">
        <v>0</v>
      </c>
      <c r="J38" s="54">
        <v>0</v>
      </c>
      <c r="K38" s="54">
        <v>0</v>
      </c>
      <c r="L38" s="54">
        <v>0</v>
      </c>
      <c r="M38" s="54">
        <v>0</v>
      </c>
      <c r="N38" s="54">
        <v>0</v>
      </c>
      <c r="O38" s="54">
        <v>0</v>
      </c>
      <c r="P38" s="54">
        <v>0</v>
      </c>
      <c r="Q38" s="54">
        <v>0</v>
      </c>
      <c r="R38" s="54">
        <v>0</v>
      </c>
      <c r="S38" s="54">
        <v>0</v>
      </c>
      <c r="T38" s="54">
        <v>0</v>
      </c>
      <c r="U38" s="54">
        <v>0</v>
      </c>
      <c r="V38" s="54">
        <v>0</v>
      </c>
      <c r="W38" s="55">
        <f t="shared" si="10"/>
        <v>0</v>
      </c>
      <c r="X38" s="54">
        <v>0</v>
      </c>
      <c r="Y38" s="55">
        <f t="shared" si="9"/>
        <v>0</v>
      </c>
    </row>
    <row r="39" spans="1:25" ht="25.5" customHeight="1">
      <c r="A39" s="351" t="s">
        <v>488</v>
      </c>
      <c r="B39" s="351"/>
      <c r="C39" s="351"/>
      <c r="D39" s="351"/>
      <c r="E39" s="351"/>
      <c r="F39" s="351"/>
      <c r="G39" s="7">
        <v>31</v>
      </c>
      <c r="H39" s="55">
        <f>H36+H37+H38</f>
        <v>17674030</v>
      </c>
      <c r="I39" s="55">
        <f t="shared" ref="I39:Y39" si="11">I36+I37+I38</f>
        <v>0</v>
      </c>
      <c r="J39" s="55">
        <f t="shared" si="11"/>
        <v>2019936</v>
      </c>
      <c r="K39" s="55">
        <f t="shared" si="11"/>
        <v>7413414</v>
      </c>
      <c r="L39" s="55">
        <f t="shared" si="11"/>
        <v>1140398</v>
      </c>
      <c r="M39" s="55">
        <f t="shared" si="11"/>
        <v>0</v>
      </c>
      <c r="N39" s="55">
        <f t="shared" si="11"/>
        <v>0</v>
      </c>
      <c r="O39" s="55">
        <f t="shared" si="11"/>
        <v>0</v>
      </c>
      <c r="P39" s="55">
        <f t="shared" si="11"/>
        <v>0</v>
      </c>
      <c r="Q39" s="55">
        <f t="shared" si="11"/>
        <v>0</v>
      </c>
      <c r="R39" s="55">
        <f t="shared" si="11"/>
        <v>0</v>
      </c>
      <c r="S39" s="55">
        <f t="shared" si="11"/>
        <v>0</v>
      </c>
      <c r="T39" s="55">
        <f t="shared" si="11"/>
        <v>0</v>
      </c>
      <c r="U39" s="55">
        <f t="shared" si="11"/>
        <v>42045260</v>
      </c>
      <c r="V39" s="55">
        <f t="shared" si="11"/>
        <v>0</v>
      </c>
      <c r="W39" s="55">
        <f t="shared" si="11"/>
        <v>68012242</v>
      </c>
      <c r="X39" s="55">
        <f t="shared" si="11"/>
        <v>0</v>
      </c>
      <c r="Y39" s="55">
        <f t="shared" si="11"/>
        <v>68012242</v>
      </c>
    </row>
    <row r="40" spans="1:25">
      <c r="A40" s="350" t="s">
        <v>378</v>
      </c>
      <c r="B40" s="350"/>
      <c r="C40" s="350"/>
      <c r="D40" s="350"/>
      <c r="E40" s="350"/>
      <c r="F40" s="350"/>
      <c r="G40" s="6">
        <v>32</v>
      </c>
      <c r="H40" s="56">
        <v>0</v>
      </c>
      <c r="I40" s="56">
        <v>0</v>
      </c>
      <c r="J40" s="56">
        <v>0</v>
      </c>
      <c r="K40" s="56">
        <v>0</v>
      </c>
      <c r="L40" s="56">
        <v>0</v>
      </c>
      <c r="M40" s="56">
        <v>0</v>
      </c>
      <c r="N40" s="56">
        <v>0</v>
      </c>
      <c r="O40" s="56">
        <v>0</v>
      </c>
      <c r="P40" s="56">
        <v>0</v>
      </c>
      <c r="Q40" s="56">
        <v>0</v>
      </c>
      <c r="R40" s="56">
        <v>0</v>
      </c>
      <c r="S40" s="54">
        <v>0</v>
      </c>
      <c r="T40" s="54">
        <v>0</v>
      </c>
      <c r="U40" s="56">
        <v>0</v>
      </c>
      <c r="V40" s="54">
        <v>5805332</v>
      </c>
      <c r="W40" s="55">
        <f t="shared" ref="W40:W58" si="12">H40+I40+J40+K40-L40+M40+N40+O40+P40+Q40+R40+U40+V40+S40+T40</f>
        <v>5805332</v>
      </c>
      <c r="X40" s="54">
        <v>0</v>
      </c>
      <c r="Y40" s="55">
        <f t="shared" ref="Y40:Y58" si="13">W40+X40</f>
        <v>5805332</v>
      </c>
    </row>
    <row r="41" spans="1:25">
      <c r="A41" s="350" t="s">
        <v>379</v>
      </c>
      <c r="B41" s="350"/>
      <c r="C41" s="350"/>
      <c r="D41" s="350"/>
      <c r="E41" s="350"/>
      <c r="F41" s="350"/>
      <c r="G41" s="6">
        <v>33</v>
      </c>
      <c r="H41" s="56">
        <v>0</v>
      </c>
      <c r="I41" s="56">
        <v>0</v>
      </c>
      <c r="J41" s="56">
        <v>0</v>
      </c>
      <c r="K41" s="56">
        <v>0</v>
      </c>
      <c r="L41" s="56">
        <v>0</v>
      </c>
      <c r="M41" s="56">
        <v>0</v>
      </c>
      <c r="N41" s="54">
        <v>0</v>
      </c>
      <c r="O41" s="56">
        <v>0</v>
      </c>
      <c r="P41" s="56">
        <v>0</v>
      </c>
      <c r="Q41" s="56">
        <v>0</v>
      </c>
      <c r="R41" s="56">
        <v>0</v>
      </c>
      <c r="S41" s="54">
        <v>0</v>
      </c>
      <c r="T41" s="54">
        <v>0</v>
      </c>
      <c r="U41" s="56">
        <v>0</v>
      </c>
      <c r="V41" s="56">
        <v>0</v>
      </c>
      <c r="W41" s="55">
        <f t="shared" si="12"/>
        <v>0</v>
      </c>
      <c r="X41" s="54">
        <v>0</v>
      </c>
      <c r="Y41" s="55">
        <f t="shared" si="13"/>
        <v>0</v>
      </c>
    </row>
    <row r="42" spans="1:25" ht="27" customHeight="1">
      <c r="A42" s="350" t="s">
        <v>380</v>
      </c>
      <c r="B42" s="350"/>
      <c r="C42" s="350"/>
      <c r="D42" s="350"/>
      <c r="E42" s="350"/>
      <c r="F42" s="350"/>
      <c r="G42" s="6">
        <v>34</v>
      </c>
      <c r="H42" s="56">
        <v>0</v>
      </c>
      <c r="I42" s="56">
        <v>0</v>
      </c>
      <c r="J42" s="56">
        <v>0</v>
      </c>
      <c r="K42" s="56">
        <v>0</v>
      </c>
      <c r="L42" s="56">
        <v>0</v>
      </c>
      <c r="M42" s="56">
        <v>0</v>
      </c>
      <c r="N42" s="56">
        <v>0</v>
      </c>
      <c r="O42" s="54">
        <v>0</v>
      </c>
      <c r="P42" s="56">
        <v>0</v>
      </c>
      <c r="Q42" s="56">
        <v>0</v>
      </c>
      <c r="R42" s="56">
        <v>0</v>
      </c>
      <c r="S42" s="54">
        <v>0</v>
      </c>
      <c r="T42" s="54">
        <v>0</v>
      </c>
      <c r="U42" s="54">
        <v>0</v>
      </c>
      <c r="V42" s="54">
        <v>0</v>
      </c>
      <c r="W42" s="55">
        <f t="shared" si="12"/>
        <v>0</v>
      </c>
      <c r="X42" s="54">
        <v>0</v>
      </c>
      <c r="Y42" s="55">
        <f t="shared" si="13"/>
        <v>0</v>
      </c>
    </row>
    <row r="43" spans="1:25" ht="20.25" customHeight="1">
      <c r="A43" s="350" t="s">
        <v>476</v>
      </c>
      <c r="B43" s="350"/>
      <c r="C43" s="350"/>
      <c r="D43" s="350"/>
      <c r="E43" s="350"/>
      <c r="F43" s="350"/>
      <c r="G43" s="6">
        <v>35</v>
      </c>
      <c r="H43" s="56">
        <v>0</v>
      </c>
      <c r="I43" s="56">
        <v>0</v>
      </c>
      <c r="J43" s="56">
        <v>0</v>
      </c>
      <c r="K43" s="56">
        <v>0</v>
      </c>
      <c r="L43" s="56">
        <v>0</v>
      </c>
      <c r="M43" s="56">
        <v>0</v>
      </c>
      <c r="N43" s="56">
        <v>0</v>
      </c>
      <c r="O43" s="56">
        <v>0</v>
      </c>
      <c r="P43" s="54">
        <v>0</v>
      </c>
      <c r="Q43" s="56">
        <v>0</v>
      </c>
      <c r="R43" s="56">
        <v>0</v>
      </c>
      <c r="S43" s="54">
        <v>0</v>
      </c>
      <c r="T43" s="54">
        <v>0</v>
      </c>
      <c r="U43" s="54">
        <v>0</v>
      </c>
      <c r="V43" s="54">
        <v>0</v>
      </c>
      <c r="W43" s="55">
        <f t="shared" si="12"/>
        <v>0</v>
      </c>
      <c r="X43" s="54">
        <v>0</v>
      </c>
      <c r="Y43" s="55">
        <f t="shared" si="13"/>
        <v>0</v>
      </c>
    </row>
    <row r="44" spans="1:25" ht="21" customHeight="1">
      <c r="A44" s="350" t="s">
        <v>489</v>
      </c>
      <c r="B44" s="350"/>
      <c r="C44" s="350"/>
      <c r="D44" s="350"/>
      <c r="E44" s="350"/>
      <c r="F44" s="350"/>
      <c r="G44" s="6">
        <v>36</v>
      </c>
      <c r="H44" s="56">
        <v>0</v>
      </c>
      <c r="I44" s="56">
        <v>0</v>
      </c>
      <c r="J44" s="56">
        <v>0</v>
      </c>
      <c r="K44" s="56">
        <v>0</v>
      </c>
      <c r="L44" s="56">
        <v>0</v>
      </c>
      <c r="M44" s="56">
        <v>0</v>
      </c>
      <c r="N44" s="56">
        <v>0</v>
      </c>
      <c r="O44" s="56">
        <v>0</v>
      </c>
      <c r="P44" s="56">
        <v>0</v>
      </c>
      <c r="Q44" s="54">
        <v>0</v>
      </c>
      <c r="R44" s="56">
        <v>0</v>
      </c>
      <c r="S44" s="54">
        <v>0</v>
      </c>
      <c r="T44" s="54">
        <v>0</v>
      </c>
      <c r="U44" s="54">
        <v>0</v>
      </c>
      <c r="V44" s="54">
        <v>0</v>
      </c>
      <c r="W44" s="55">
        <f t="shared" si="12"/>
        <v>0</v>
      </c>
      <c r="X44" s="54">
        <v>0</v>
      </c>
      <c r="Y44" s="55">
        <f t="shared" si="13"/>
        <v>0</v>
      </c>
    </row>
    <row r="45" spans="1:25" ht="29.25" customHeight="1">
      <c r="A45" s="350" t="s">
        <v>381</v>
      </c>
      <c r="B45" s="350"/>
      <c r="C45" s="350"/>
      <c r="D45" s="350"/>
      <c r="E45" s="350"/>
      <c r="F45" s="350"/>
      <c r="G45" s="6">
        <v>37</v>
      </c>
      <c r="H45" s="56">
        <v>0</v>
      </c>
      <c r="I45" s="56">
        <v>0</v>
      </c>
      <c r="J45" s="56">
        <v>0</v>
      </c>
      <c r="K45" s="56">
        <v>0</v>
      </c>
      <c r="L45" s="56">
        <v>0</v>
      </c>
      <c r="M45" s="56">
        <v>0</v>
      </c>
      <c r="N45" s="56">
        <v>0</v>
      </c>
      <c r="O45" s="56">
        <v>0</v>
      </c>
      <c r="P45" s="56">
        <v>0</v>
      </c>
      <c r="Q45" s="56">
        <v>0</v>
      </c>
      <c r="R45" s="54">
        <v>0</v>
      </c>
      <c r="S45" s="54">
        <v>0</v>
      </c>
      <c r="T45" s="54">
        <v>0</v>
      </c>
      <c r="U45" s="54">
        <v>0</v>
      </c>
      <c r="V45" s="54">
        <v>0</v>
      </c>
      <c r="W45" s="55">
        <f t="shared" si="12"/>
        <v>0</v>
      </c>
      <c r="X45" s="54">
        <v>0</v>
      </c>
      <c r="Y45" s="55">
        <f t="shared" si="13"/>
        <v>0</v>
      </c>
    </row>
    <row r="46" spans="1:25" ht="21" customHeight="1">
      <c r="A46" s="350" t="s">
        <v>382</v>
      </c>
      <c r="B46" s="350"/>
      <c r="C46" s="350"/>
      <c r="D46" s="350"/>
      <c r="E46" s="350"/>
      <c r="F46" s="350"/>
      <c r="G46" s="6">
        <v>38</v>
      </c>
      <c r="H46" s="56">
        <v>0</v>
      </c>
      <c r="I46" s="56">
        <v>0</v>
      </c>
      <c r="J46" s="56">
        <v>0</v>
      </c>
      <c r="K46" s="56">
        <v>0</v>
      </c>
      <c r="L46" s="56">
        <v>0</v>
      </c>
      <c r="M46" s="56">
        <v>0</v>
      </c>
      <c r="N46" s="54">
        <v>0</v>
      </c>
      <c r="O46" s="54">
        <v>0</v>
      </c>
      <c r="P46" s="54">
        <v>0</v>
      </c>
      <c r="Q46" s="54">
        <v>0</v>
      </c>
      <c r="R46" s="54">
        <v>0</v>
      </c>
      <c r="S46" s="54">
        <v>0</v>
      </c>
      <c r="T46" s="54">
        <v>0</v>
      </c>
      <c r="U46" s="54">
        <v>0</v>
      </c>
      <c r="V46" s="54">
        <v>0</v>
      </c>
      <c r="W46" s="55">
        <f t="shared" si="12"/>
        <v>0</v>
      </c>
      <c r="X46" s="54">
        <v>0</v>
      </c>
      <c r="Y46" s="55">
        <f t="shared" si="13"/>
        <v>0</v>
      </c>
    </row>
    <row r="47" spans="1:25">
      <c r="A47" s="350" t="s">
        <v>383</v>
      </c>
      <c r="B47" s="350"/>
      <c r="C47" s="350"/>
      <c r="D47" s="350"/>
      <c r="E47" s="350"/>
      <c r="F47" s="350"/>
      <c r="G47" s="6">
        <v>39</v>
      </c>
      <c r="H47" s="56">
        <v>0</v>
      </c>
      <c r="I47" s="56">
        <v>0</v>
      </c>
      <c r="J47" s="56">
        <v>0</v>
      </c>
      <c r="K47" s="56">
        <v>0</v>
      </c>
      <c r="L47" s="56">
        <v>0</v>
      </c>
      <c r="M47" s="56">
        <v>0</v>
      </c>
      <c r="N47" s="54">
        <v>0</v>
      </c>
      <c r="O47" s="54">
        <v>0</v>
      </c>
      <c r="P47" s="54">
        <v>0</v>
      </c>
      <c r="Q47" s="54">
        <v>0</v>
      </c>
      <c r="R47" s="54">
        <v>0</v>
      </c>
      <c r="S47" s="54">
        <v>0</v>
      </c>
      <c r="T47" s="54">
        <v>0</v>
      </c>
      <c r="U47" s="54">
        <v>0</v>
      </c>
      <c r="V47" s="54">
        <v>0</v>
      </c>
      <c r="W47" s="55">
        <f t="shared" si="12"/>
        <v>0</v>
      </c>
      <c r="X47" s="54">
        <v>0</v>
      </c>
      <c r="Y47" s="55">
        <f t="shared" si="13"/>
        <v>0</v>
      </c>
    </row>
    <row r="48" spans="1:25">
      <c r="A48" s="350" t="s">
        <v>384</v>
      </c>
      <c r="B48" s="350"/>
      <c r="C48" s="350"/>
      <c r="D48" s="350"/>
      <c r="E48" s="350"/>
      <c r="F48" s="350"/>
      <c r="G48" s="6">
        <v>40</v>
      </c>
      <c r="H48" s="54">
        <v>0</v>
      </c>
      <c r="I48" s="54">
        <v>0</v>
      </c>
      <c r="J48" s="54">
        <v>0</v>
      </c>
      <c r="K48" s="54">
        <v>0</v>
      </c>
      <c r="L48" s="54">
        <v>0</v>
      </c>
      <c r="M48" s="54">
        <v>0</v>
      </c>
      <c r="N48" s="54">
        <v>0</v>
      </c>
      <c r="O48" s="54">
        <v>0</v>
      </c>
      <c r="P48" s="54">
        <v>0</v>
      </c>
      <c r="Q48" s="54">
        <v>0</v>
      </c>
      <c r="R48" s="54">
        <v>0</v>
      </c>
      <c r="S48" s="54">
        <v>0</v>
      </c>
      <c r="T48" s="54">
        <v>0</v>
      </c>
      <c r="U48" s="54">
        <v>0</v>
      </c>
      <c r="V48" s="54">
        <v>0</v>
      </c>
      <c r="W48" s="55">
        <f t="shared" si="12"/>
        <v>0</v>
      </c>
      <c r="X48" s="54">
        <v>0</v>
      </c>
      <c r="Y48" s="55">
        <f t="shared" si="13"/>
        <v>0</v>
      </c>
    </row>
    <row r="49" spans="1:25">
      <c r="A49" s="350" t="s">
        <v>385</v>
      </c>
      <c r="B49" s="350"/>
      <c r="C49" s="350"/>
      <c r="D49" s="350"/>
      <c r="E49" s="350"/>
      <c r="F49" s="350"/>
      <c r="G49" s="6">
        <v>41</v>
      </c>
      <c r="H49" s="56">
        <v>0</v>
      </c>
      <c r="I49" s="56">
        <v>0</v>
      </c>
      <c r="J49" s="56">
        <v>0</v>
      </c>
      <c r="K49" s="56">
        <v>0</v>
      </c>
      <c r="L49" s="56">
        <v>0</v>
      </c>
      <c r="M49" s="56">
        <v>0</v>
      </c>
      <c r="N49" s="54">
        <v>0</v>
      </c>
      <c r="O49" s="54">
        <v>0</v>
      </c>
      <c r="P49" s="54">
        <v>0</v>
      </c>
      <c r="Q49" s="54">
        <v>0</v>
      </c>
      <c r="R49" s="54">
        <v>0</v>
      </c>
      <c r="S49" s="54">
        <v>0</v>
      </c>
      <c r="T49" s="54">
        <v>0</v>
      </c>
      <c r="U49" s="54">
        <v>0</v>
      </c>
      <c r="V49" s="54">
        <v>0</v>
      </c>
      <c r="W49" s="55">
        <f t="shared" si="12"/>
        <v>0</v>
      </c>
      <c r="X49" s="54">
        <v>0</v>
      </c>
      <c r="Y49" s="55">
        <f t="shared" si="13"/>
        <v>0</v>
      </c>
    </row>
    <row r="50" spans="1:25" ht="24" customHeight="1">
      <c r="A50" s="350" t="s">
        <v>477</v>
      </c>
      <c r="B50" s="350"/>
      <c r="C50" s="350"/>
      <c r="D50" s="350"/>
      <c r="E50" s="350"/>
      <c r="F50" s="350"/>
      <c r="G50" s="6">
        <v>42</v>
      </c>
      <c r="H50" s="54">
        <v>0</v>
      </c>
      <c r="I50" s="54">
        <v>0</v>
      </c>
      <c r="J50" s="54">
        <v>0</v>
      </c>
      <c r="K50" s="54">
        <v>0</v>
      </c>
      <c r="L50" s="54">
        <v>0</v>
      </c>
      <c r="M50" s="54">
        <v>0</v>
      </c>
      <c r="N50" s="54">
        <v>0</v>
      </c>
      <c r="O50" s="54">
        <v>0</v>
      </c>
      <c r="P50" s="54">
        <v>0</v>
      </c>
      <c r="Q50" s="54">
        <v>0</v>
      </c>
      <c r="R50" s="54">
        <v>0</v>
      </c>
      <c r="S50" s="54">
        <v>0</v>
      </c>
      <c r="T50" s="54">
        <v>0</v>
      </c>
      <c r="U50" s="54">
        <v>0</v>
      </c>
      <c r="V50" s="54">
        <v>0</v>
      </c>
      <c r="W50" s="55">
        <f t="shared" si="12"/>
        <v>0</v>
      </c>
      <c r="X50" s="54">
        <v>0</v>
      </c>
      <c r="Y50" s="55">
        <f t="shared" si="13"/>
        <v>0</v>
      </c>
    </row>
    <row r="51" spans="1:25" ht="26.25" customHeight="1">
      <c r="A51" s="350" t="s">
        <v>478</v>
      </c>
      <c r="B51" s="350"/>
      <c r="C51" s="350"/>
      <c r="D51" s="350"/>
      <c r="E51" s="350"/>
      <c r="F51" s="350"/>
      <c r="G51" s="6">
        <v>43</v>
      </c>
      <c r="H51" s="54">
        <v>0</v>
      </c>
      <c r="I51" s="54">
        <v>0</v>
      </c>
      <c r="J51" s="54">
        <v>0</v>
      </c>
      <c r="K51" s="54">
        <v>0</v>
      </c>
      <c r="L51" s="54">
        <v>0</v>
      </c>
      <c r="M51" s="54">
        <v>0</v>
      </c>
      <c r="N51" s="54">
        <v>0</v>
      </c>
      <c r="O51" s="54">
        <v>0</v>
      </c>
      <c r="P51" s="54">
        <v>0</v>
      </c>
      <c r="Q51" s="54">
        <v>0</v>
      </c>
      <c r="R51" s="54">
        <v>0</v>
      </c>
      <c r="S51" s="54">
        <v>0</v>
      </c>
      <c r="T51" s="54">
        <v>0</v>
      </c>
      <c r="U51" s="54">
        <v>0</v>
      </c>
      <c r="V51" s="54">
        <v>0</v>
      </c>
      <c r="W51" s="55">
        <f t="shared" si="12"/>
        <v>0</v>
      </c>
      <c r="X51" s="54">
        <v>0</v>
      </c>
      <c r="Y51" s="55">
        <f t="shared" si="13"/>
        <v>0</v>
      </c>
    </row>
    <row r="52" spans="1:25" ht="22.5" customHeight="1">
      <c r="A52" s="350" t="s">
        <v>479</v>
      </c>
      <c r="B52" s="350"/>
      <c r="C52" s="350"/>
      <c r="D52" s="350"/>
      <c r="E52" s="350"/>
      <c r="F52" s="350"/>
      <c r="G52" s="6">
        <v>44</v>
      </c>
      <c r="H52" s="54">
        <v>0</v>
      </c>
      <c r="I52" s="54">
        <v>0</v>
      </c>
      <c r="J52" s="54">
        <v>0</v>
      </c>
      <c r="K52" s="54">
        <v>0</v>
      </c>
      <c r="L52" s="54">
        <v>0</v>
      </c>
      <c r="M52" s="54">
        <v>0</v>
      </c>
      <c r="N52" s="54">
        <v>0</v>
      </c>
      <c r="O52" s="54">
        <v>0</v>
      </c>
      <c r="P52" s="54">
        <v>0</v>
      </c>
      <c r="Q52" s="54">
        <v>0</v>
      </c>
      <c r="R52" s="54">
        <v>0</v>
      </c>
      <c r="S52" s="54">
        <v>0</v>
      </c>
      <c r="T52" s="54">
        <v>0</v>
      </c>
      <c r="U52" s="54">
        <v>0</v>
      </c>
      <c r="V52" s="54">
        <v>0</v>
      </c>
      <c r="W52" s="55">
        <f t="shared" si="12"/>
        <v>0</v>
      </c>
      <c r="X52" s="54">
        <v>0</v>
      </c>
      <c r="Y52" s="55">
        <f t="shared" si="13"/>
        <v>0</v>
      </c>
    </row>
    <row r="53" spans="1:25">
      <c r="A53" s="350" t="s">
        <v>490</v>
      </c>
      <c r="B53" s="350"/>
      <c r="C53" s="350"/>
      <c r="D53" s="350"/>
      <c r="E53" s="350"/>
      <c r="F53" s="350"/>
      <c r="G53" s="6">
        <v>45</v>
      </c>
      <c r="H53" s="54">
        <v>0</v>
      </c>
      <c r="I53" s="54">
        <v>0</v>
      </c>
      <c r="J53" s="54">
        <v>0</v>
      </c>
      <c r="K53" s="54">
        <v>0</v>
      </c>
      <c r="L53" s="54">
        <v>0</v>
      </c>
      <c r="M53" s="54">
        <v>0</v>
      </c>
      <c r="N53" s="54">
        <v>0</v>
      </c>
      <c r="O53" s="54">
        <v>0</v>
      </c>
      <c r="P53" s="54">
        <v>0</v>
      </c>
      <c r="Q53" s="54">
        <v>0</v>
      </c>
      <c r="R53" s="54">
        <v>0</v>
      </c>
      <c r="S53" s="54">
        <v>0</v>
      </c>
      <c r="T53" s="54">
        <v>0</v>
      </c>
      <c r="U53" s="54">
        <v>0</v>
      </c>
      <c r="V53" s="54">
        <v>0</v>
      </c>
      <c r="W53" s="55">
        <f t="shared" si="12"/>
        <v>0</v>
      </c>
      <c r="X53" s="54">
        <v>0</v>
      </c>
      <c r="Y53" s="55">
        <f t="shared" si="13"/>
        <v>0</v>
      </c>
    </row>
    <row r="54" spans="1:25">
      <c r="A54" s="350" t="s">
        <v>480</v>
      </c>
      <c r="B54" s="350"/>
      <c r="C54" s="350"/>
      <c r="D54" s="350"/>
      <c r="E54" s="350"/>
      <c r="F54" s="350"/>
      <c r="G54" s="6">
        <v>46</v>
      </c>
      <c r="H54" s="54">
        <v>0</v>
      </c>
      <c r="I54" s="54">
        <v>0</v>
      </c>
      <c r="J54" s="54">
        <v>0</v>
      </c>
      <c r="K54" s="54">
        <v>0</v>
      </c>
      <c r="L54" s="54">
        <v>0</v>
      </c>
      <c r="M54" s="54">
        <v>0</v>
      </c>
      <c r="N54" s="54">
        <v>0</v>
      </c>
      <c r="O54" s="54">
        <v>0</v>
      </c>
      <c r="P54" s="54">
        <v>0</v>
      </c>
      <c r="Q54" s="54">
        <v>0</v>
      </c>
      <c r="R54" s="54">
        <v>0</v>
      </c>
      <c r="S54" s="54">
        <v>0</v>
      </c>
      <c r="T54" s="54">
        <v>0</v>
      </c>
      <c r="U54" s="54">
        <v>0</v>
      </c>
      <c r="V54" s="54">
        <v>0</v>
      </c>
      <c r="W54" s="55">
        <f t="shared" si="12"/>
        <v>0</v>
      </c>
      <c r="X54" s="54">
        <v>0</v>
      </c>
      <c r="Y54" s="55">
        <f t="shared" si="13"/>
        <v>0</v>
      </c>
    </row>
    <row r="55" spans="1:25">
      <c r="A55" s="350" t="s">
        <v>481</v>
      </c>
      <c r="B55" s="350"/>
      <c r="C55" s="350"/>
      <c r="D55" s="350"/>
      <c r="E55" s="350"/>
      <c r="F55" s="350"/>
      <c r="G55" s="6">
        <v>47</v>
      </c>
      <c r="H55" s="54">
        <v>0</v>
      </c>
      <c r="I55" s="54">
        <v>0</v>
      </c>
      <c r="J55" s="54">
        <v>0</v>
      </c>
      <c r="K55" s="54">
        <v>0</v>
      </c>
      <c r="L55" s="54">
        <v>0</v>
      </c>
      <c r="M55" s="54">
        <v>0</v>
      </c>
      <c r="N55" s="54">
        <v>0</v>
      </c>
      <c r="O55" s="54">
        <v>0</v>
      </c>
      <c r="P55" s="54">
        <v>0</v>
      </c>
      <c r="Q55" s="54">
        <v>0</v>
      </c>
      <c r="R55" s="54">
        <v>0</v>
      </c>
      <c r="S55" s="54">
        <v>0</v>
      </c>
      <c r="T55" s="54">
        <v>0</v>
      </c>
      <c r="U55" s="54">
        <v>0</v>
      </c>
      <c r="V55" s="54">
        <v>0</v>
      </c>
      <c r="W55" s="55">
        <f t="shared" si="12"/>
        <v>0</v>
      </c>
      <c r="X55" s="54">
        <v>0</v>
      </c>
      <c r="Y55" s="55">
        <f t="shared" si="13"/>
        <v>0</v>
      </c>
    </row>
    <row r="56" spans="1:25">
      <c r="A56" s="350" t="s">
        <v>482</v>
      </c>
      <c r="B56" s="350"/>
      <c r="C56" s="350"/>
      <c r="D56" s="350"/>
      <c r="E56" s="350"/>
      <c r="F56" s="350"/>
      <c r="G56" s="6">
        <v>48</v>
      </c>
      <c r="H56" s="54">
        <v>0</v>
      </c>
      <c r="I56" s="54">
        <v>0</v>
      </c>
      <c r="J56" s="54">
        <v>0</v>
      </c>
      <c r="K56" s="54">
        <v>-5243</v>
      </c>
      <c r="L56" s="54">
        <v>-5243</v>
      </c>
      <c r="M56" s="54">
        <v>0</v>
      </c>
      <c r="N56" s="54">
        <v>0</v>
      </c>
      <c r="O56" s="54">
        <v>0</v>
      </c>
      <c r="P56" s="54">
        <v>0</v>
      </c>
      <c r="Q56" s="54">
        <v>0</v>
      </c>
      <c r="R56" s="54">
        <v>0</v>
      </c>
      <c r="S56" s="54">
        <v>0</v>
      </c>
      <c r="T56" s="54">
        <v>0</v>
      </c>
      <c r="U56" s="54">
        <v>27236</v>
      </c>
      <c r="V56" s="54">
        <v>0</v>
      </c>
      <c r="W56" s="55">
        <f t="shared" si="12"/>
        <v>27236</v>
      </c>
      <c r="X56" s="54">
        <v>0</v>
      </c>
      <c r="Y56" s="55">
        <f t="shared" si="13"/>
        <v>27236</v>
      </c>
    </row>
    <row r="57" spans="1:25">
      <c r="A57" s="350" t="s">
        <v>491</v>
      </c>
      <c r="B57" s="350"/>
      <c r="C57" s="350"/>
      <c r="D57" s="350"/>
      <c r="E57" s="350"/>
      <c r="F57" s="350"/>
      <c r="G57" s="6">
        <v>49</v>
      </c>
      <c r="H57" s="54">
        <v>0</v>
      </c>
      <c r="I57" s="54">
        <v>0</v>
      </c>
      <c r="J57" s="54">
        <v>265434</v>
      </c>
      <c r="K57" s="54">
        <v>0</v>
      </c>
      <c r="L57" s="54">
        <v>0</v>
      </c>
      <c r="M57" s="54">
        <v>0</v>
      </c>
      <c r="N57" s="54">
        <v>0</v>
      </c>
      <c r="O57" s="54">
        <v>0</v>
      </c>
      <c r="P57" s="54">
        <v>0</v>
      </c>
      <c r="Q57" s="54">
        <v>0</v>
      </c>
      <c r="R57" s="54">
        <v>0</v>
      </c>
      <c r="S57" s="54">
        <v>0</v>
      </c>
      <c r="T57" s="54">
        <v>0</v>
      </c>
      <c r="U57" s="54">
        <v>-265434</v>
      </c>
      <c r="V57" s="54">
        <v>0</v>
      </c>
      <c r="W57" s="55">
        <f t="shared" si="12"/>
        <v>0</v>
      </c>
      <c r="X57" s="54">
        <v>0</v>
      </c>
      <c r="Y57" s="55">
        <f t="shared" si="13"/>
        <v>0</v>
      </c>
    </row>
    <row r="58" spans="1:25">
      <c r="A58" s="350" t="s">
        <v>484</v>
      </c>
      <c r="B58" s="350"/>
      <c r="C58" s="350"/>
      <c r="D58" s="350"/>
      <c r="E58" s="350"/>
      <c r="F58" s="350"/>
      <c r="G58" s="6">
        <v>50</v>
      </c>
      <c r="H58" s="54">
        <v>0</v>
      </c>
      <c r="I58" s="54">
        <v>0</v>
      </c>
      <c r="J58" s="54">
        <v>0</v>
      </c>
      <c r="K58" s="54">
        <v>0</v>
      </c>
      <c r="L58" s="54">
        <v>0</v>
      </c>
      <c r="M58" s="54">
        <v>0</v>
      </c>
      <c r="N58" s="54">
        <v>0</v>
      </c>
      <c r="O58" s="54">
        <v>0</v>
      </c>
      <c r="P58" s="54">
        <v>0</v>
      </c>
      <c r="Q58" s="54">
        <v>0</v>
      </c>
      <c r="R58" s="54">
        <v>0</v>
      </c>
      <c r="S58" s="54">
        <v>0</v>
      </c>
      <c r="T58" s="54">
        <v>0</v>
      </c>
      <c r="U58" s="54">
        <v>0</v>
      </c>
      <c r="V58" s="54">
        <v>0</v>
      </c>
      <c r="W58" s="116">
        <f t="shared" si="12"/>
        <v>0</v>
      </c>
      <c r="X58" s="54">
        <v>0</v>
      </c>
      <c r="Y58" s="116">
        <f t="shared" si="13"/>
        <v>0</v>
      </c>
    </row>
    <row r="59" spans="1:25" ht="25.5" customHeight="1">
      <c r="A59" s="369" t="s">
        <v>492</v>
      </c>
      <c r="B59" s="369"/>
      <c r="C59" s="369"/>
      <c r="D59" s="369"/>
      <c r="E59" s="369"/>
      <c r="F59" s="369"/>
      <c r="G59" s="8">
        <v>51</v>
      </c>
      <c r="H59" s="57">
        <f t="shared" ref="H59:T59" si="14">SUM(H39:H58)</f>
        <v>17674030</v>
      </c>
      <c r="I59" s="57">
        <f t="shared" si="14"/>
        <v>0</v>
      </c>
      <c r="J59" s="57">
        <f t="shared" si="14"/>
        <v>2285370</v>
      </c>
      <c r="K59" s="57">
        <f t="shared" si="14"/>
        <v>7408171</v>
      </c>
      <c r="L59" s="57">
        <f t="shared" si="14"/>
        <v>1135155</v>
      </c>
      <c r="M59" s="57">
        <f t="shared" si="14"/>
        <v>0</v>
      </c>
      <c r="N59" s="57">
        <f t="shared" si="14"/>
        <v>0</v>
      </c>
      <c r="O59" s="57">
        <f t="shared" si="14"/>
        <v>0</v>
      </c>
      <c r="P59" s="57">
        <f t="shared" si="14"/>
        <v>0</v>
      </c>
      <c r="Q59" s="57">
        <f t="shared" si="14"/>
        <v>0</v>
      </c>
      <c r="R59" s="57">
        <f t="shared" si="14"/>
        <v>0</v>
      </c>
      <c r="S59" s="57">
        <f t="shared" si="14"/>
        <v>0</v>
      </c>
      <c r="T59" s="57">
        <f t="shared" si="14"/>
        <v>0</v>
      </c>
      <c r="U59" s="57">
        <f>SUM(U39:U58)</f>
        <v>41807062</v>
      </c>
      <c r="V59" s="57">
        <f>SUM(V39:V58)</f>
        <v>5805332</v>
      </c>
      <c r="W59" s="57">
        <f>SUM(W39:W58)</f>
        <v>73844810</v>
      </c>
      <c r="X59" s="57">
        <f>SUM(X39:X58)</f>
        <v>0</v>
      </c>
      <c r="Y59" s="57">
        <f>SUM(Y39:Y58)</f>
        <v>73844810</v>
      </c>
    </row>
    <row r="60" spans="1:25">
      <c r="A60" s="370" t="s">
        <v>386</v>
      </c>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row>
    <row r="61" spans="1:25" ht="31.5" customHeight="1">
      <c r="A61" s="372" t="s">
        <v>494</v>
      </c>
      <c r="B61" s="373"/>
      <c r="C61" s="373"/>
      <c r="D61" s="373"/>
      <c r="E61" s="373"/>
      <c r="F61" s="373"/>
      <c r="G61" s="7">
        <v>52</v>
      </c>
      <c r="H61" s="55">
        <f t="shared" ref="H61:T61" si="15">SUM(H41:H49)</f>
        <v>0</v>
      </c>
      <c r="I61" s="55">
        <f t="shared" si="15"/>
        <v>0</v>
      </c>
      <c r="J61" s="55">
        <f t="shared" si="15"/>
        <v>0</v>
      </c>
      <c r="K61" s="55">
        <f t="shared" si="15"/>
        <v>0</v>
      </c>
      <c r="L61" s="55">
        <f t="shared" si="15"/>
        <v>0</v>
      </c>
      <c r="M61" s="55">
        <f t="shared" si="15"/>
        <v>0</v>
      </c>
      <c r="N61" s="55">
        <f t="shared" si="15"/>
        <v>0</v>
      </c>
      <c r="O61" s="55">
        <f t="shared" si="15"/>
        <v>0</v>
      </c>
      <c r="P61" s="55">
        <f t="shared" si="15"/>
        <v>0</v>
      </c>
      <c r="Q61" s="55">
        <f t="shared" si="15"/>
        <v>0</v>
      </c>
      <c r="R61" s="55">
        <f t="shared" si="15"/>
        <v>0</v>
      </c>
      <c r="S61" s="55">
        <f t="shared" si="15"/>
        <v>0</v>
      </c>
      <c r="T61" s="55">
        <f t="shared" si="15"/>
        <v>0</v>
      </c>
      <c r="U61" s="55">
        <f>SUM(U41:U49)</f>
        <v>0</v>
      </c>
      <c r="V61" s="55">
        <f>SUM(V41:V49)</f>
        <v>0</v>
      </c>
      <c r="W61" s="55">
        <f>SUM(W41:W49)</f>
        <v>0</v>
      </c>
      <c r="X61" s="55">
        <f>SUM(X41:X49)</f>
        <v>0</v>
      </c>
      <c r="Y61" s="55">
        <f>SUM(Y41:Y49)</f>
        <v>0</v>
      </c>
    </row>
    <row r="62" spans="1:25" ht="27.75" customHeight="1">
      <c r="A62" s="372" t="s">
        <v>495</v>
      </c>
      <c r="B62" s="373"/>
      <c r="C62" s="373"/>
      <c r="D62" s="373"/>
      <c r="E62" s="373"/>
      <c r="F62" s="373"/>
      <c r="G62" s="7">
        <v>53</v>
      </c>
      <c r="H62" s="55">
        <f t="shared" ref="H62:T62" si="16">H40+H61</f>
        <v>0</v>
      </c>
      <c r="I62" s="55">
        <f t="shared" si="16"/>
        <v>0</v>
      </c>
      <c r="J62" s="55">
        <f t="shared" si="16"/>
        <v>0</v>
      </c>
      <c r="K62" s="55">
        <f t="shared" si="16"/>
        <v>0</v>
      </c>
      <c r="L62" s="55">
        <f t="shared" si="16"/>
        <v>0</v>
      </c>
      <c r="M62" s="55">
        <f t="shared" si="16"/>
        <v>0</v>
      </c>
      <c r="N62" s="55">
        <f t="shared" si="16"/>
        <v>0</v>
      </c>
      <c r="O62" s="55">
        <f t="shared" si="16"/>
        <v>0</v>
      </c>
      <c r="P62" s="55">
        <f t="shared" si="16"/>
        <v>0</v>
      </c>
      <c r="Q62" s="55">
        <f t="shared" si="16"/>
        <v>0</v>
      </c>
      <c r="R62" s="55">
        <f t="shared" si="16"/>
        <v>0</v>
      </c>
      <c r="S62" s="55">
        <f t="shared" si="16"/>
        <v>0</v>
      </c>
      <c r="T62" s="55">
        <f t="shared" si="16"/>
        <v>0</v>
      </c>
      <c r="U62" s="55">
        <f>U40+U61</f>
        <v>0</v>
      </c>
      <c r="V62" s="55">
        <f>V40+V61</f>
        <v>5805332</v>
      </c>
      <c r="W62" s="55">
        <f>W40+W61</f>
        <v>5805332</v>
      </c>
      <c r="X62" s="55">
        <f>X40+X61</f>
        <v>0</v>
      </c>
      <c r="Y62" s="55">
        <f>Y40+Y61</f>
        <v>5805332</v>
      </c>
    </row>
    <row r="63" spans="1:25" ht="29.25" customHeight="1">
      <c r="A63" s="374" t="s">
        <v>493</v>
      </c>
      <c r="B63" s="375"/>
      <c r="C63" s="375"/>
      <c r="D63" s="375"/>
      <c r="E63" s="375"/>
      <c r="F63" s="375"/>
      <c r="G63" s="8">
        <v>54</v>
      </c>
      <c r="H63" s="57">
        <f t="shared" ref="H63:T63" si="17">SUM(H50:H58)</f>
        <v>0</v>
      </c>
      <c r="I63" s="57">
        <f t="shared" si="17"/>
        <v>0</v>
      </c>
      <c r="J63" s="57">
        <f t="shared" si="17"/>
        <v>265434</v>
      </c>
      <c r="K63" s="57">
        <f t="shared" si="17"/>
        <v>-5243</v>
      </c>
      <c r="L63" s="57">
        <f t="shared" si="17"/>
        <v>-5243</v>
      </c>
      <c r="M63" s="57">
        <f t="shared" si="17"/>
        <v>0</v>
      </c>
      <c r="N63" s="57">
        <f t="shared" si="17"/>
        <v>0</v>
      </c>
      <c r="O63" s="57">
        <f t="shared" si="17"/>
        <v>0</v>
      </c>
      <c r="P63" s="57">
        <f t="shared" si="17"/>
        <v>0</v>
      </c>
      <c r="Q63" s="57">
        <f t="shared" si="17"/>
        <v>0</v>
      </c>
      <c r="R63" s="57">
        <f t="shared" si="17"/>
        <v>0</v>
      </c>
      <c r="S63" s="57">
        <f t="shared" si="17"/>
        <v>0</v>
      </c>
      <c r="T63" s="57">
        <f t="shared" si="17"/>
        <v>0</v>
      </c>
      <c r="U63" s="57">
        <f>SUM(U50:U58)</f>
        <v>-238198</v>
      </c>
      <c r="V63" s="57">
        <f>SUM(V50:V58)</f>
        <v>0</v>
      </c>
      <c r="W63" s="57">
        <f>SUM(W50:W58)</f>
        <v>27236</v>
      </c>
      <c r="X63" s="57">
        <f>SUM(X50:X58)</f>
        <v>0</v>
      </c>
      <c r="Y63" s="57">
        <f>SUM(Y50:Y58)</f>
        <v>27236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8"/>
  <sheetViews>
    <sheetView showGridLines="0" view="pageBreakPreview" zoomScaleNormal="100" zoomScaleSheetLayoutView="100" workbookViewId="0">
      <selection sqref="A1:I40"/>
    </sheetView>
  </sheetViews>
  <sheetFormatPr defaultRowHeight="12.75"/>
  <cols>
    <col min="1" max="1" width="24.28515625" customWidth="1"/>
    <col min="2" max="2" width="15.42578125" customWidth="1"/>
    <col min="3" max="8" width="14.28515625" customWidth="1"/>
    <col min="9" max="9" width="11.28515625" bestFit="1" customWidth="1"/>
    <col min="10" max="13" width="14.28515625" customWidth="1"/>
  </cols>
  <sheetData>
    <row r="1" spans="1:15">
      <c r="A1" s="384" t="s">
        <v>601</v>
      </c>
      <c r="B1" s="385"/>
      <c r="C1" s="385"/>
      <c r="D1" s="385"/>
      <c r="E1" s="385"/>
      <c r="F1" s="385"/>
      <c r="G1" s="385"/>
      <c r="H1" s="385"/>
      <c r="I1" s="385"/>
      <c r="O1" s="165"/>
    </row>
    <row r="2" spans="1:15">
      <c r="A2" s="385"/>
      <c r="B2" s="385"/>
      <c r="C2" s="385"/>
      <c r="D2" s="385"/>
      <c r="E2" s="385"/>
      <c r="F2" s="385"/>
      <c r="G2" s="385"/>
      <c r="H2" s="385"/>
      <c r="I2" s="385"/>
    </row>
    <row r="3" spans="1:15">
      <c r="A3" s="385"/>
      <c r="B3" s="385"/>
      <c r="C3" s="385"/>
      <c r="D3" s="385"/>
      <c r="E3" s="385"/>
      <c r="F3" s="385"/>
      <c r="G3" s="385"/>
      <c r="H3" s="385"/>
      <c r="I3" s="385"/>
    </row>
    <row r="4" spans="1:15">
      <c r="A4" s="385"/>
      <c r="B4" s="385"/>
      <c r="C4" s="385"/>
      <c r="D4" s="385"/>
      <c r="E4" s="385"/>
      <c r="F4" s="385"/>
      <c r="G4" s="385"/>
      <c r="H4" s="385"/>
      <c r="I4" s="385"/>
    </row>
    <row r="5" spans="1:15">
      <c r="A5" s="385"/>
      <c r="B5" s="385"/>
      <c r="C5" s="385"/>
      <c r="D5" s="385"/>
      <c r="E5" s="385"/>
      <c r="F5" s="385"/>
      <c r="G5" s="385"/>
      <c r="H5" s="385"/>
      <c r="I5" s="385"/>
    </row>
    <row r="6" spans="1:15">
      <c r="A6" s="385"/>
      <c r="B6" s="385"/>
      <c r="C6" s="385"/>
      <c r="D6" s="385"/>
      <c r="E6" s="385"/>
      <c r="F6" s="385"/>
      <c r="G6" s="385"/>
      <c r="H6" s="385"/>
      <c r="I6" s="385"/>
    </row>
    <row r="7" spans="1:15">
      <c r="A7" s="385"/>
      <c r="B7" s="385"/>
      <c r="C7" s="385"/>
      <c r="D7" s="385"/>
      <c r="E7" s="385"/>
      <c r="F7" s="385"/>
      <c r="G7" s="385"/>
      <c r="H7" s="385"/>
      <c r="I7" s="385"/>
    </row>
    <row r="8" spans="1:15">
      <c r="A8" s="385"/>
      <c r="B8" s="385"/>
      <c r="C8" s="385"/>
      <c r="D8" s="385"/>
      <c r="E8" s="385"/>
      <c r="F8" s="385"/>
      <c r="G8" s="385"/>
      <c r="H8" s="385"/>
      <c r="I8" s="385"/>
    </row>
    <row r="9" spans="1:15">
      <c r="A9" s="385"/>
      <c r="B9" s="385"/>
      <c r="C9" s="385"/>
      <c r="D9" s="385"/>
      <c r="E9" s="385"/>
      <c r="F9" s="385"/>
      <c r="G9" s="385"/>
      <c r="H9" s="385"/>
      <c r="I9" s="385"/>
    </row>
    <row r="10" spans="1:15">
      <c r="A10" s="385"/>
      <c r="B10" s="385"/>
      <c r="C10" s="385"/>
      <c r="D10" s="385"/>
      <c r="E10" s="385"/>
      <c r="F10" s="385"/>
      <c r="G10" s="385"/>
      <c r="H10" s="385"/>
      <c r="I10" s="385"/>
    </row>
    <row r="11" spans="1:15">
      <c r="A11" s="385"/>
      <c r="B11" s="385"/>
      <c r="C11" s="385"/>
      <c r="D11" s="385"/>
      <c r="E11" s="385"/>
      <c r="F11" s="385"/>
      <c r="G11" s="385"/>
      <c r="H11" s="385"/>
      <c r="I11" s="385"/>
    </row>
    <row r="12" spans="1:15">
      <c r="A12" s="385"/>
      <c r="B12" s="385"/>
      <c r="C12" s="385"/>
      <c r="D12" s="385"/>
      <c r="E12" s="385"/>
      <c r="F12" s="385"/>
      <c r="G12" s="385"/>
      <c r="H12" s="385"/>
      <c r="I12" s="385"/>
    </row>
    <row r="13" spans="1:15">
      <c r="A13" s="385"/>
      <c r="B13" s="385"/>
      <c r="C13" s="385"/>
      <c r="D13" s="385"/>
      <c r="E13" s="385"/>
      <c r="F13" s="385"/>
      <c r="G13" s="385"/>
      <c r="H13" s="385"/>
      <c r="I13" s="385"/>
    </row>
    <row r="14" spans="1:15">
      <c r="A14" s="385"/>
      <c r="B14" s="385"/>
      <c r="C14" s="385"/>
      <c r="D14" s="385"/>
      <c r="E14" s="385"/>
      <c r="F14" s="385"/>
      <c r="G14" s="385"/>
      <c r="H14" s="385"/>
      <c r="I14" s="385"/>
    </row>
    <row r="15" spans="1:15">
      <c r="A15" s="385"/>
      <c r="B15" s="385"/>
      <c r="C15" s="385"/>
      <c r="D15" s="385"/>
      <c r="E15" s="385"/>
      <c r="F15" s="385"/>
      <c r="G15" s="385"/>
      <c r="H15" s="385"/>
      <c r="I15" s="385"/>
    </row>
    <row r="16" spans="1:15">
      <c r="A16" s="385"/>
      <c r="B16" s="385"/>
      <c r="C16" s="385"/>
      <c r="D16" s="385"/>
      <c r="E16" s="385"/>
      <c r="F16" s="385"/>
      <c r="G16" s="385"/>
      <c r="H16" s="385"/>
      <c r="I16" s="385"/>
    </row>
    <row r="17" spans="1:9">
      <c r="A17" s="385"/>
      <c r="B17" s="385"/>
      <c r="C17" s="385"/>
      <c r="D17" s="385"/>
      <c r="E17" s="385"/>
      <c r="F17" s="385"/>
      <c r="G17" s="385"/>
      <c r="H17" s="385"/>
      <c r="I17" s="385"/>
    </row>
    <row r="18" spans="1:9">
      <c r="A18" s="385"/>
      <c r="B18" s="385"/>
      <c r="C18" s="385"/>
      <c r="D18" s="385"/>
      <c r="E18" s="385"/>
      <c r="F18" s="385"/>
      <c r="G18" s="385"/>
      <c r="H18" s="385"/>
      <c r="I18" s="385"/>
    </row>
    <row r="19" spans="1:9">
      <c r="A19" s="385"/>
      <c r="B19" s="385"/>
      <c r="C19" s="385"/>
      <c r="D19" s="385"/>
      <c r="E19" s="385"/>
      <c r="F19" s="385"/>
      <c r="G19" s="385"/>
      <c r="H19" s="385"/>
      <c r="I19" s="385"/>
    </row>
    <row r="20" spans="1:9">
      <c r="A20" s="385"/>
      <c r="B20" s="385"/>
      <c r="C20" s="385"/>
      <c r="D20" s="385"/>
      <c r="E20" s="385"/>
      <c r="F20" s="385"/>
      <c r="G20" s="385"/>
      <c r="H20" s="385"/>
      <c r="I20" s="385"/>
    </row>
    <row r="21" spans="1:9">
      <c r="A21" s="385"/>
      <c r="B21" s="385"/>
      <c r="C21" s="385"/>
      <c r="D21" s="385"/>
      <c r="E21" s="385"/>
      <c r="F21" s="385"/>
      <c r="G21" s="385"/>
      <c r="H21" s="385"/>
      <c r="I21" s="385"/>
    </row>
    <row r="22" spans="1:9">
      <c r="A22" s="385"/>
      <c r="B22" s="385"/>
      <c r="C22" s="385"/>
      <c r="D22" s="385"/>
      <c r="E22" s="385"/>
      <c r="F22" s="385"/>
      <c r="G22" s="385"/>
      <c r="H22" s="385"/>
      <c r="I22" s="385"/>
    </row>
    <row r="23" spans="1:9">
      <c r="A23" s="385"/>
      <c r="B23" s="385"/>
      <c r="C23" s="385"/>
      <c r="D23" s="385"/>
      <c r="E23" s="385"/>
      <c r="F23" s="385"/>
      <c r="G23" s="385"/>
      <c r="H23" s="385"/>
      <c r="I23" s="385"/>
    </row>
    <row r="24" spans="1:9">
      <c r="A24" s="385"/>
      <c r="B24" s="385"/>
      <c r="C24" s="385"/>
      <c r="D24" s="385"/>
      <c r="E24" s="385"/>
      <c r="F24" s="385"/>
      <c r="G24" s="385"/>
      <c r="H24" s="385"/>
      <c r="I24" s="385"/>
    </row>
    <row r="25" spans="1:9">
      <c r="A25" s="385"/>
      <c r="B25" s="385"/>
      <c r="C25" s="385"/>
      <c r="D25" s="385"/>
      <c r="E25" s="385"/>
      <c r="F25" s="385"/>
      <c r="G25" s="385"/>
      <c r="H25" s="385"/>
      <c r="I25" s="385"/>
    </row>
    <row r="26" spans="1:9">
      <c r="A26" s="385"/>
      <c r="B26" s="385"/>
      <c r="C26" s="385"/>
      <c r="D26" s="385"/>
      <c r="E26" s="385"/>
      <c r="F26" s="385"/>
      <c r="G26" s="385"/>
      <c r="H26" s="385"/>
      <c r="I26" s="385"/>
    </row>
    <row r="27" spans="1:9">
      <c r="A27" s="385"/>
      <c r="B27" s="385"/>
      <c r="C27" s="385"/>
      <c r="D27" s="385"/>
      <c r="E27" s="385"/>
      <c r="F27" s="385"/>
      <c r="G27" s="385"/>
      <c r="H27" s="385"/>
      <c r="I27" s="385"/>
    </row>
    <row r="28" spans="1:9">
      <c r="A28" s="385"/>
      <c r="B28" s="385"/>
      <c r="C28" s="385"/>
      <c r="D28" s="385"/>
      <c r="E28" s="385"/>
      <c r="F28" s="385"/>
      <c r="G28" s="385"/>
      <c r="H28" s="385"/>
      <c r="I28" s="385"/>
    </row>
    <row r="29" spans="1:9">
      <c r="A29" s="385"/>
      <c r="B29" s="385"/>
      <c r="C29" s="385"/>
      <c r="D29" s="385"/>
      <c r="E29" s="385"/>
      <c r="F29" s="385"/>
      <c r="G29" s="385"/>
      <c r="H29" s="385"/>
      <c r="I29" s="385"/>
    </row>
    <row r="30" spans="1:9">
      <c r="A30" s="385"/>
      <c r="B30" s="385"/>
      <c r="C30" s="385"/>
      <c r="D30" s="385"/>
      <c r="E30" s="385"/>
      <c r="F30" s="385"/>
      <c r="G30" s="385"/>
      <c r="H30" s="385"/>
      <c r="I30" s="385"/>
    </row>
    <row r="31" spans="1:9">
      <c r="A31" s="385"/>
      <c r="B31" s="385"/>
      <c r="C31" s="385"/>
      <c r="D31" s="385"/>
      <c r="E31" s="385"/>
      <c r="F31" s="385"/>
      <c r="G31" s="385"/>
      <c r="H31" s="385"/>
      <c r="I31" s="385"/>
    </row>
    <row r="32" spans="1:9">
      <c r="A32" s="385"/>
      <c r="B32" s="385"/>
      <c r="C32" s="385"/>
      <c r="D32" s="385"/>
      <c r="E32" s="385"/>
      <c r="F32" s="385"/>
      <c r="G32" s="385"/>
      <c r="H32" s="385"/>
      <c r="I32" s="385"/>
    </row>
    <row r="33" spans="1:14">
      <c r="A33" s="385"/>
      <c r="B33" s="385"/>
      <c r="C33" s="385"/>
      <c r="D33" s="385"/>
      <c r="E33" s="385"/>
      <c r="F33" s="385"/>
      <c r="G33" s="385"/>
      <c r="H33" s="385"/>
      <c r="I33" s="385"/>
    </row>
    <row r="34" spans="1:14">
      <c r="A34" s="385"/>
      <c r="B34" s="385"/>
      <c r="C34" s="385"/>
      <c r="D34" s="385"/>
      <c r="E34" s="385"/>
      <c r="F34" s="385"/>
      <c r="G34" s="385"/>
      <c r="H34" s="385"/>
      <c r="I34" s="385"/>
    </row>
    <row r="35" spans="1:14">
      <c r="A35" s="385"/>
      <c r="B35" s="385"/>
      <c r="C35" s="385"/>
      <c r="D35" s="385"/>
      <c r="E35" s="385"/>
      <c r="F35" s="385"/>
      <c r="G35" s="385"/>
      <c r="H35" s="385"/>
      <c r="I35" s="385"/>
    </row>
    <row r="36" spans="1:14">
      <c r="A36" s="385"/>
      <c r="B36" s="385"/>
      <c r="C36" s="385"/>
      <c r="D36" s="385"/>
      <c r="E36" s="385"/>
      <c r="F36" s="385"/>
      <c r="G36" s="385"/>
      <c r="H36" s="385"/>
      <c r="I36" s="385"/>
    </row>
    <row r="37" spans="1:14">
      <c r="A37" s="385"/>
      <c r="B37" s="385"/>
      <c r="C37" s="385"/>
      <c r="D37" s="385"/>
      <c r="E37" s="385"/>
      <c r="F37" s="385"/>
      <c r="G37" s="385"/>
      <c r="H37" s="385"/>
      <c r="I37" s="385"/>
    </row>
    <row r="38" spans="1:14">
      <c r="A38" s="385"/>
      <c r="B38" s="385"/>
      <c r="C38" s="385"/>
      <c r="D38" s="385"/>
      <c r="E38" s="385"/>
      <c r="F38" s="385"/>
      <c r="G38" s="385"/>
      <c r="H38" s="385"/>
      <c r="I38" s="385"/>
    </row>
    <row r="39" spans="1:14">
      <c r="A39" s="385"/>
      <c r="B39" s="385"/>
      <c r="C39" s="385"/>
      <c r="D39" s="385"/>
      <c r="E39" s="385"/>
      <c r="F39" s="385"/>
      <c r="G39" s="385"/>
      <c r="H39" s="385"/>
      <c r="I39" s="385"/>
    </row>
    <row r="40" spans="1:14" ht="136.15" customHeight="1">
      <c r="A40" s="385"/>
      <c r="B40" s="385"/>
      <c r="C40" s="385"/>
      <c r="D40" s="385"/>
      <c r="E40" s="385"/>
      <c r="F40" s="385"/>
      <c r="G40" s="385"/>
      <c r="H40" s="385"/>
      <c r="I40" s="385"/>
    </row>
    <row r="42" spans="1:14" ht="14.25">
      <c r="A42" s="124" t="s">
        <v>528</v>
      </c>
      <c r="B42" s="124"/>
      <c r="C42" s="124"/>
      <c r="D42" s="124"/>
      <c r="E42" s="124"/>
      <c r="F42" s="124"/>
      <c r="G42" s="124"/>
      <c r="H42" s="124"/>
      <c r="I42" s="124"/>
      <c r="J42" s="124"/>
      <c r="K42" s="124"/>
      <c r="L42" s="124"/>
      <c r="M42" s="124"/>
      <c r="N42" s="124"/>
    </row>
    <row r="43" spans="1:14" ht="33" customHeight="1">
      <c r="A43" s="378" t="s">
        <v>529</v>
      </c>
      <c r="B43" s="378"/>
      <c r="C43" s="378"/>
      <c r="D43" s="378"/>
      <c r="E43" s="378"/>
      <c r="F43" s="378"/>
      <c r="G43" s="378"/>
      <c r="H43" s="378"/>
      <c r="I43" s="378"/>
      <c r="J43" s="378"/>
      <c r="K43" s="124"/>
      <c r="L43" s="124"/>
      <c r="M43" s="124"/>
      <c r="N43" s="124"/>
    </row>
    <row r="44" spans="1:14" ht="45" customHeight="1">
      <c r="A44" s="377" t="s">
        <v>530</v>
      </c>
      <c r="B44" s="377"/>
      <c r="C44" s="377"/>
      <c r="D44" s="377"/>
      <c r="E44" s="377"/>
      <c r="F44" s="377"/>
      <c r="G44" s="377"/>
      <c r="H44" s="377"/>
      <c r="I44" s="377"/>
      <c r="J44" s="377"/>
      <c r="K44" s="124"/>
      <c r="L44" s="124"/>
      <c r="M44" s="124"/>
      <c r="N44" s="124"/>
    </row>
    <row r="45" spans="1:14" ht="14.25">
      <c r="A45" s="125" t="s">
        <v>531</v>
      </c>
      <c r="B45" s="125"/>
      <c r="C45" s="125"/>
      <c r="D45" s="125"/>
      <c r="E45" s="125"/>
      <c r="F45" s="125"/>
      <c r="G45" s="125"/>
      <c r="H45" s="125"/>
      <c r="I45" s="125"/>
      <c r="J45" s="125"/>
      <c r="K45" s="124"/>
      <c r="L45" s="124"/>
      <c r="M45" s="124"/>
      <c r="N45" s="124"/>
    </row>
    <row r="46" spans="1:14" ht="14.25">
      <c r="A46" s="124" t="s">
        <v>532</v>
      </c>
      <c r="B46" s="124"/>
      <c r="C46" s="124"/>
      <c r="D46" s="124"/>
      <c r="E46" s="124"/>
      <c r="F46" s="124"/>
      <c r="G46" s="124"/>
      <c r="H46" s="124"/>
      <c r="I46" s="124"/>
      <c r="J46" s="124"/>
      <c r="K46" s="124"/>
      <c r="L46" s="124"/>
      <c r="M46" s="124"/>
      <c r="N46" s="124"/>
    </row>
    <row r="47" spans="1:14" ht="14.25">
      <c r="A47" s="126" t="s">
        <v>533</v>
      </c>
      <c r="B47" s="124"/>
      <c r="C47" s="124"/>
      <c r="D47" s="124"/>
      <c r="E47" s="124"/>
      <c r="F47" s="124"/>
      <c r="G47" s="124"/>
      <c r="H47" s="124"/>
      <c r="I47" s="124"/>
      <c r="J47" s="124"/>
      <c r="K47" s="124"/>
      <c r="L47" s="124"/>
      <c r="M47" s="124"/>
      <c r="N47" s="124"/>
    </row>
    <row r="48" spans="1:14" ht="14.25">
      <c r="A48" s="125" t="s">
        <v>534</v>
      </c>
      <c r="B48" s="124"/>
      <c r="C48" s="124"/>
      <c r="D48" s="124"/>
      <c r="E48" s="124"/>
      <c r="F48" s="124"/>
      <c r="G48" s="124"/>
      <c r="H48" s="124"/>
      <c r="I48" s="124"/>
      <c r="J48" s="124"/>
      <c r="K48" s="124"/>
      <c r="L48" s="124"/>
      <c r="M48" s="124"/>
      <c r="N48" s="124"/>
    </row>
    <row r="49" spans="1:16" ht="30.75" customHeight="1">
      <c r="A49" s="377" t="s">
        <v>535</v>
      </c>
      <c r="B49" s="377"/>
      <c r="C49" s="377"/>
      <c r="D49" s="377"/>
      <c r="E49" s="377"/>
      <c r="F49" s="377"/>
      <c r="G49" s="377"/>
      <c r="H49" s="377"/>
      <c r="I49" s="377"/>
      <c r="J49" s="377"/>
      <c r="K49" s="124"/>
      <c r="L49" s="124"/>
      <c r="M49" s="124"/>
      <c r="N49" s="124"/>
    </row>
    <row r="50" spans="1:16" ht="14.25">
      <c r="A50" s="125" t="s">
        <v>536</v>
      </c>
      <c r="B50" s="125"/>
      <c r="C50" s="125"/>
      <c r="D50" s="125"/>
      <c r="E50" s="125"/>
      <c r="F50" s="125"/>
      <c r="G50" s="125"/>
      <c r="H50" s="125"/>
      <c r="I50" s="125"/>
      <c r="J50" s="125"/>
      <c r="K50" s="124"/>
      <c r="L50" s="124"/>
      <c r="M50" s="124"/>
      <c r="N50" s="124"/>
    </row>
    <row r="51" spans="1:16" ht="14.25">
      <c r="A51" s="127" t="s">
        <v>537</v>
      </c>
      <c r="B51" s="125"/>
      <c r="C51" s="125"/>
      <c r="D51" s="125"/>
      <c r="E51" s="125"/>
      <c r="F51" s="125"/>
      <c r="G51" s="125"/>
      <c r="H51" s="125"/>
      <c r="I51" s="125"/>
      <c r="J51" s="125"/>
      <c r="K51" s="124"/>
      <c r="L51" s="124"/>
      <c r="M51" s="124"/>
      <c r="N51" s="124"/>
    </row>
    <row r="52" spans="1:16" ht="14.25">
      <c r="A52" s="128" t="s">
        <v>538</v>
      </c>
      <c r="B52" s="128"/>
      <c r="C52" s="128"/>
      <c r="D52" s="128"/>
      <c r="E52" s="128"/>
      <c r="F52" s="128"/>
      <c r="G52" s="128"/>
      <c r="H52" s="128"/>
      <c r="I52" s="128"/>
      <c r="J52" s="128"/>
      <c r="K52" s="124"/>
      <c r="L52" s="124"/>
      <c r="M52" s="124"/>
      <c r="N52" s="124"/>
    </row>
    <row r="53" spans="1:16" ht="14.25">
      <c r="A53" s="124"/>
      <c r="B53" s="125"/>
      <c r="C53" s="125"/>
      <c r="D53" s="125"/>
      <c r="F53" s="125"/>
      <c r="G53" s="125"/>
      <c r="H53" s="125"/>
      <c r="I53" s="125"/>
      <c r="J53" s="125"/>
      <c r="K53" s="124"/>
      <c r="L53" s="124"/>
      <c r="M53" s="124"/>
      <c r="N53" s="124"/>
    </row>
    <row r="54" spans="1:16" ht="15">
      <c r="A54" s="129" t="s">
        <v>539</v>
      </c>
      <c r="B54" s="130"/>
      <c r="C54" s="130"/>
      <c r="D54" s="130"/>
      <c r="E54" s="130"/>
      <c r="F54" s="130"/>
      <c r="G54" s="130"/>
      <c r="H54" s="130"/>
      <c r="I54" s="130"/>
      <c r="J54" s="130"/>
      <c r="K54" s="131"/>
      <c r="L54" s="131"/>
      <c r="M54" s="131"/>
      <c r="N54" s="131"/>
    </row>
    <row r="55" spans="1:16" ht="15">
      <c r="A55" s="132"/>
      <c r="B55" s="379" t="s">
        <v>540</v>
      </c>
      <c r="C55" s="380"/>
      <c r="D55" s="379" t="s">
        <v>541</v>
      </c>
      <c r="E55" s="380"/>
      <c r="F55" s="379" t="s">
        <v>542</v>
      </c>
      <c r="G55" s="380"/>
      <c r="H55" s="379" t="s">
        <v>543</v>
      </c>
      <c r="I55" s="380"/>
      <c r="J55" s="379" t="s">
        <v>544</v>
      </c>
      <c r="K55" s="380"/>
      <c r="L55" s="379" t="s">
        <v>545</v>
      </c>
      <c r="M55" s="380"/>
      <c r="N55" s="131"/>
    </row>
    <row r="56" spans="1:16" ht="15">
      <c r="A56" s="133"/>
      <c r="B56" s="134" t="s">
        <v>602</v>
      </c>
      <c r="C56" s="134" t="s">
        <v>595</v>
      </c>
      <c r="D56" s="134" t="str">
        <f t="shared" ref="D56:I56" si="0">+B56</f>
        <v>31.03.2025</v>
      </c>
      <c r="E56" s="134" t="str">
        <f t="shared" si="0"/>
        <v>31.03.2024</v>
      </c>
      <c r="F56" s="134" t="str">
        <f t="shared" si="0"/>
        <v>31.03.2025</v>
      </c>
      <c r="G56" s="134" t="str">
        <f t="shared" si="0"/>
        <v>31.03.2024</v>
      </c>
      <c r="H56" s="134" t="str">
        <f t="shared" si="0"/>
        <v>31.03.2025</v>
      </c>
      <c r="I56" s="134" t="str">
        <f t="shared" si="0"/>
        <v>31.03.2024</v>
      </c>
      <c r="J56" s="134" t="str">
        <f>+H56</f>
        <v>31.03.2025</v>
      </c>
      <c r="K56" s="134" t="str">
        <f>+I56</f>
        <v>31.03.2024</v>
      </c>
      <c r="L56" s="134" t="str">
        <f>+H56</f>
        <v>31.03.2025</v>
      </c>
      <c r="M56" s="134" t="str">
        <f>+I56</f>
        <v>31.03.2024</v>
      </c>
      <c r="N56" s="131"/>
    </row>
    <row r="57" spans="1:16" ht="15">
      <c r="A57" s="135"/>
      <c r="B57" s="148" t="s">
        <v>594</v>
      </c>
      <c r="C57" s="136" t="s">
        <v>594</v>
      </c>
      <c r="D57" s="136" t="s">
        <v>594</v>
      </c>
      <c r="E57" s="136" t="s">
        <v>594</v>
      </c>
      <c r="F57" s="136" t="s">
        <v>594</v>
      </c>
      <c r="G57" s="136" t="s">
        <v>594</v>
      </c>
      <c r="H57" s="136" t="s">
        <v>594</v>
      </c>
      <c r="I57" s="136" t="s">
        <v>594</v>
      </c>
      <c r="J57" s="136" t="s">
        <v>594</v>
      </c>
      <c r="K57" s="136" t="s">
        <v>594</v>
      </c>
      <c r="L57" s="136" t="s">
        <v>594</v>
      </c>
      <c r="M57" s="136" t="s">
        <v>594</v>
      </c>
      <c r="N57" s="131"/>
    </row>
    <row r="58" spans="1:16" ht="15">
      <c r="A58" s="135"/>
      <c r="B58" s="135"/>
      <c r="C58" s="135"/>
      <c r="D58" s="135"/>
      <c r="E58" s="135"/>
      <c r="F58" s="136"/>
      <c r="G58" s="136"/>
      <c r="H58" s="135"/>
      <c r="I58" s="135"/>
      <c r="J58" s="135"/>
      <c r="K58" s="135"/>
      <c r="L58" s="135"/>
      <c r="M58" s="135"/>
      <c r="N58" s="131"/>
    </row>
    <row r="59" spans="1:16" ht="15">
      <c r="A59" s="137" t="s">
        <v>546</v>
      </c>
      <c r="B59" s="166">
        <v>37146</v>
      </c>
      <c r="C59" s="166">
        <v>33849</v>
      </c>
      <c r="D59" s="167">
        <v>16402</v>
      </c>
      <c r="E59" s="166">
        <v>17284</v>
      </c>
      <c r="F59" s="167">
        <v>480</v>
      </c>
      <c r="G59" s="167">
        <v>737</v>
      </c>
      <c r="H59" s="167">
        <v>153</v>
      </c>
      <c r="I59" s="167">
        <v>118</v>
      </c>
      <c r="J59" s="167">
        <v>0</v>
      </c>
      <c r="K59" s="167">
        <v>0</v>
      </c>
      <c r="L59" s="139">
        <f>+J59+H59+F59+D59+B59</f>
        <v>54181</v>
      </c>
      <c r="M59" s="139">
        <f>+K59+I59+G59+E59+C59</f>
        <v>51988</v>
      </c>
      <c r="N59" s="131"/>
      <c r="P59" s="164"/>
    </row>
    <row r="60" spans="1:16" ht="15">
      <c r="A60" s="137" t="s">
        <v>547</v>
      </c>
      <c r="B60" s="138">
        <v>5503</v>
      </c>
      <c r="C60" s="138">
        <v>6604</v>
      </c>
      <c r="D60" s="138">
        <v>2893</v>
      </c>
      <c r="E60" s="138">
        <v>2613</v>
      </c>
      <c r="F60" s="167">
        <v>-1</v>
      </c>
      <c r="G60" s="138">
        <v>-373</v>
      </c>
      <c r="H60" s="167">
        <v>6</v>
      </c>
      <c r="I60" s="138">
        <v>9</v>
      </c>
      <c r="J60" s="167">
        <v>-1598</v>
      </c>
      <c r="K60" s="167">
        <v>-1477</v>
      </c>
      <c r="L60" s="139">
        <f>+J60+H60+F60+D60+B60</f>
        <v>6803</v>
      </c>
      <c r="M60" s="139">
        <f>+K60+I60+G60+E60+C60</f>
        <v>7376</v>
      </c>
      <c r="N60" s="131"/>
    </row>
    <row r="61" spans="1:16" ht="15">
      <c r="A61" s="169"/>
      <c r="B61" s="170"/>
      <c r="C61" s="170"/>
      <c r="D61" s="170"/>
      <c r="E61" s="170"/>
      <c r="F61" s="171"/>
      <c r="G61" s="170"/>
      <c r="H61" s="171"/>
      <c r="I61" s="170"/>
      <c r="J61" s="171"/>
      <c r="K61" s="171"/>
      <c r="L61" s="172"/>
      <c r="M61" s="172"/>
      <c r="N61" s="131"/>
    </row>
    <row r="62" spans="1:16" ht="15">
      <c r="A62" s="169"/>
      <c r="B62" s="170"/>
      <c r="C62" s="170"/>
      <c r="D62" s="170"/>
      <c r="E62" s="170"/>
      <c r="F62" s="171"/>
      <c r="G62" s="170"/>
      <c r="H62" s="171"/>
      <c r="I62" s="170"/>
      <c r="J62" s="171"/>
      <c r="K62" s="171"/>
      <c r="L62" s="172"/>
      <c r="M62" s="172"/>
      <c r="N62" s="131"/>
    </row>
    <row r="63" spans="1:16" ht="13.9" customHeight="1">
      <c r="A63" s="169" t="s">
        <v>608</v>
      </c>
      <c r="B63" s="171"/>
      <c r="C63" s="170"/>
      <c r="D63" s="171"/>
      <c r="E63" s="170"/>
      <c r="F63" s="171"/>
      <c r="G63" s="170"/>
      <c r="H63" s="171"/>
      <c r="I63" s="170"/>
      <c r="J63" s="171"/>
      <c r="K63" s="171"/>
      <c r="L63" s="172"/>
      <c r="M63" s="172"/>
      <c r="N63" s="131"/>
    </row>
    <row r="64" spans="1:16" ht="15">
      <c r="A64" s="132"/>
      <c r="B64" s="383" t="s">
        <v>605</v>
      </c>
      <c r="C64" s="383"/>
      <c r="D64" s="383" t="s">
        <v>606</v>
      </c>
      <c r="E64" s="383"/>
      <c r="F64" s="383" t="s">
        <v>607</v>
      </c>
      <c r="G64" s="383"/>
      <c r="H64" s="383" t="s">
        <v>545</v>
      </c>
      <c r="I64" s="383"/>
      <c r="J64" s="171"/>
      <c r="K64" s="171"/>
      <c r="L64" s="172"/>
      <c r="M64" s="172"/>
      <c r="N64" s="131"/>
    </row>
    <row r="65" spans="1:14" ht="15">
      <c r="A65" s="133"/>
      <c r="B65" s="134" t="str">
        <f>B56</f>
        <v>31.03.2025</v>
      </c>
      <c r="C65" s="134" t="str">
        <f>C56</f>
        <v>31.03.2024</v>
      </c>
      <c r="D65" s="134" t="str">
        <f t="shared" ref="D65:G65" si="1">+B65</f>
        <v>31.03.2025</v>
      </c>
      <c r="E65" s="134" t="str">
        <f t="shared" si="1"/>
        <v>31.03.2024</v>
      </c>
      <c r="F65" s="134" t="str">
        <f t="shared" si="1"/>
        <v>31.03.2025</v>
      </c>
      <c r="G65" s="134" t="str">
        <f t="shared" si="1"/>
        <v>31.03.2024</v>
      </c>
      <c r="H65" s="134" t="str">
        <f>B65</f>
        <v>31.03.2025</v>
      </c>
      <c r="I65" s="134" t="str">
        <f>C65</f>
        <v>31.03.2024</v>
      </c>
      <c r="J65" s="171"/>
      <c r="K65" s="171"/>
      <c r="L65" s="172"/>
      <c r="M65" s="172"/>
      <c r="N65" s="131"/>
    </row>
    <row r="66" spans="1:14" ht="15">
      <c r="A66" s="135"/>
      <c r="B66" s="135" t="str">
        <f>B57</f>
        <v>EUR 000</v>
      </c>
      <c r="C66" s="135" t="str">
        <f>B66</f>
        <v>EUR 000</v>
      </c>
      <c r="D66" s="135" t="str">
        <f t="shared" ref="D66:I66" si="2">C66</f>
        <v>EUR 000</v>
      </c>
      <c r="E66" s="135" t="str">
        <f t="shared" si="2"/>
        <v>EUR 000</v>
      </c>
      <c r="F66" s="135" t="str">
        <f t="shared" si="2"/>
        <v>EUR 000</v>
      </c>
      <c r="G66" s="135" t="str">
        <f t="shared" si="2"/>
        <v>EUR 000</v>
      </c>
      <c r="H66" s="135" t="str">
        <f t="shared" si="2"/>
        <v>EUR 000</v>
      </c>
      <c r="I66" s="135" t="str">
        <f t="shared" si="2"/>
        <v>EUR 000</v>
      </c>
      <c r="J66" s="171"/>
      <c r="K66" s="171"/>
      <c r="L66" s="172"/>
      <c r="M66" s="172"/>
      <c r="N66" s="131"/>
    </row>
    <row r="67" spans="1:14" ht="15">
      <c r="A67" s="135"/>
      <c r="B67" s="135"/>
      <c r="C67" s="135"/>
      <c r="D67" s="135"/>
      <c r="E67" s="135"/>
      <c r="F67" s="136"/>
      <c r="G67" s="136"/>
      <c r="H67" s="135"/>
      <c r="I67" s="135"/>
      <c r="J67" s="171"/>
      <c r="K67" s="171"/>
      <c r="L67" s="172"/>
      <c r="M67" s="172"/>
      <c r="N67" s="131"/>
    </row>
    <row r="68" spans="1:14" ht="15">
      <c r="A68" s="137" t="s">
        <v>546</v>
      </c>
      <c r="B68" s="167">
        <v>3926</v>
      </c>
      <c r="C68" s="173">
        <v>3516</v>
      </c>
      <c r="D68" s="167">
        <v>36698</v>
      </c>
      <c r="E68" s="138">
        <v>36136</v>
      </c>
      <c r="F68" s="167">
        <v>13557</v>
      </c>
      <c r="G68" s="138">
        <v>12336</v>
      </c>
      <c r="H68" s="139">
        <f>+F68+D68+B68</f>
        <v>54181</v>
      </c>
      <c r="I68" s="139">
        <f t="shared" ref="I68:I69" si="3">+G68+E68+C68</f>
        <v>51988</v>
      </c>
      <c r="J68" s="171"/>
      <c r="K68" s="171"/>
      <c r="L68" s="172"/>
      <c r="M68" s="172"/>
      <c r="N68" s="131"/>
    </row>
    <row r="69" spans="1:14" ht="15">
      <c r="A69" s="137" t="s">
        <v>547</v>
      </c>
      <c r="B69" s="167">
        <v>-54</v>
      </c>
      <c r="C69" s="138">
        <v>-609</v>
      </c>
      <c r="D69" s="167">
        <v>5569</v>
      </c>
      <c r="E69" s="138">
        <v>6993</v>
      </c>
      <c r="F69" s="167">
        <v>1288</v>
      </c>
      <c r="G69" s="138">
        <v>992</v>
      </c>
      <c r="H69" s="139">
        <f t="shared" ref="H69" si="4">+F69+D69+B69</f>
        <v>6803</v>
      </c>
      <c r="I69" s="139">
        <f t="shared" si="3"/>
        <v>7376</v>
      </c>
      <c r="J69" s="171"/>
      <c r="K69" s="171"/>
      <c r="L69" s="172"/>
      <c r="M69" s="172"/>
      <c r="N69" s="131"/>
    </row>
    <row r="70" spans="1:14" ht="15">
      <c r="A70" s="169"/>
      <c r="B70" s="170"/>
      <c r="C70" s="170"/>
      <c r="D70" s="170"/>
      <c r="E70" s="170"/>
      <c r="F70" s="171"/>
      <c r="G70" s="170"/>
      <c r="H70" s="171"/>
      <c r="I70" s="170"/>
      <c r="J70" s="171"/>
      <c r="K70" s="171"/>
      <c r="L70" s="172"/>
      <c r="M70" s="172"/>
      <c r="N70" s="131"/>
    </row>
    <row r="71" spans="1:14" ht="15">
      <c r="A71" s="140"/>
      <c r="B71" s="141"/>
      <c r="C71" s="141"/>
      <c r="D71" s="141"/>
      <c r="E71" s="141"/>
      <c r="F71" s="142"/>
      <c r="G71" s="142"/>
      <c r="H71" s="142"/>
      <c r="I71" s="142"/>
      <c r="J71" s="142"/>
      <c r="K71" s="142"/>
      <c r="L71" s="143"/>
      <c r="M71" s="143"/>
      <c r="N71" s="144"/>
    </row>
    <row r="72" spans="1:14" ht="15">
      <c r="A72" s="145" t="s">
        <v>548</v>
      </c>
      <c r="B72" s="131"/>
      <c r="C72" s="130"/>
      <c r="D72" s="130"/>
      <c r="E72" s="130"/>
      <c r="F72" s="130"/>
      <c r="G72" s="130"/>
      <c r="H72" s="130"/>
      <c r="I72" s="130"/>
      <c r="J72" s="130"/>
      <c r="K72" s="131"/>
      <c r="L72" s="131"/>
      <c r="M72" s="131"/>
      <c r="N72" s="131"/>
    </row>
    <row r="73" spans="1:14" ht="15">
      <c r="A73" s="130"/>
      <c r="B73" s="146"/>
      <c r="C73" s="147" t="str">
        <f>+B56</f>
        <v>31.03.2025</v>
      </c>
      <c r="D73" s="147" t="str">
        <f>+C56</f>
        <v>31.03.2024</v>
      </c>
      <c r="E73" s="130"/>
      <c r="F73" s="130"/>
      <c r="G73" s="130"/>
      <c r="H73" s="130"/>
      <c r="I73" s="130"/>
      <c r="J73" s="130"/>
      <c r="K73" s="131"/>
      <c r="L73" s="131"/>
      <c r="M73" s="131"/>
      <c r="N73" s="131"/>
    </row>
    <row r="74" spans="1:14" ht="15">
      <c r="A74" s="130"/>
      <c r="B74" s="146"/>
      <c r="C74" s="148" t="s">
        <v>594</v>
      </c>
      <c r="D74" s="148" t="s">
        <v>594</v>
      </c>
      <c r="E74" s="130"/>
      <c r="F74" s="130"/>
      <c r="G74" s="130"/>
      <c r="H74" s="130"/>
      <c r="I74" s="130"/>
      <c r="J74" s="130"/>
      <c r="K74" s="131"/>
      <c r="L74" s="131"/>
      <c r="M74" s="131"/>
      <c r="N74" s="131"/>
    </row>
    <row r="75" spans="1:14" ht="14.25">
      <c r="A75" s="130"/>
      <c r="B75" s="146"/>
      <c r="C75" s="149"/>
      <c r="D75" s="149"/>
      <c r="E75" s="130"/>
      <c r="F75" s="130"/>
      <c r="G75" s="130"/>
      <c r="H75" s="130"/>
      <c r="I75" s="130"/>
      <c r="J75" s="130"/>
      <c r="K75" s="131"/>
      <c r="L75" s="131"/>
      <c r="M75" s="131"/>
      <c r="N75" s="131"/>
    </row>
    <row r="76" spans="1:14" ht="15" thickBot="1">
      <c r="A76" s="381" t="s">
        <v>549</v>
      </c>
      <c r="B76" s="381"/>
      <c r="C76" s="157">
        <v>36117</v>
      </c>
      <c r="D76" s="158">
        <v>35475</v>
      </c>
      <c r="E76" s="156"/>
      <c r="F76" s="130"/>
      <c r="G76" s="130"/>
      <c r="H76" s="130"/>
      <c r="I76" s="130"/>
      <c r="J76" s="130"/>
      <c r="K76" s="131"/>
      <c r="L76" s="131"/>
      <c r="M76" s="131"/>
      <c r="N76" s="131"/>
    </row>
    <row r="77" spans="1:14" ht="14.25">
      <c r="A77" s="130"/>
      <c r="B77" s="146"/>
      <c r="C77" s="159"/>
      <c r="D77" s="160"/>
      <c r="E77" s="156"/>
      <c r="F77" s="130"/>
      <c r="G77" s="130"/>
      <c r="H77" s="130"/>
      <c r="I77" s="130"/>
      <c r="J77" s="130"/>
      <c r="K77" s="131"/>
      <c r="L77" s="131"/>
      <c r="M77" s="131"/>
      <c r="N77" s="131"/>
    </row>
    <row r="78" spans="1:14" ht="15" thickBot="1">
      <c r="A78" s="381" t="s">
        <v>550</v>
      </c>
      <c r="B78" s="381"/>
      <c r="C78" s="158">
        <v>7680</v>
      </c>
      <c r="D78" s="158">
        <v>8453</v>
      </c>
      <c r="E78" s="156"/>
      <c r="F78" s="130"/>
      <c r="G78" s="130"/>
      <c r="H78" s="130"/>
      <c r="I78" s="130"/>
      <c r="J78" s="130"/>
      <c r="K78" s="131"/>
      <c r="L78" s="131"/>
      <c r="M78" s="131"/>
      <c r="N78" s="131"/>
    </row>
    <row r="79" spans="1:14" ht="14.25">
      <c r="A79" s="130"/>
      <c r="B79" s="130"/>
      <c r="C79" s="130"/>
      <c r="D79" s="130"/>
      <c r="E79" s="130"/>
      <c r="F79" s="130"/>
      <c r="G79" s="130"/>
      <c r="H79" s="130"/>
      <c r="I79" s="130"/>
      <c r="J79" s="130"/>
      <c r="K79" s="131"/>
      <c r="L79" s="131"/>
      <c r="M79" s="131"/>
      <c r="N79" s="131"/>
    </row>
    <row r="80" spans="1:14" ht="14.25">
      <c r="A80" s="130"/>
      <c r="B80" s="130"/>
      <c r="C80" s="130"/>
      <c r="D80" s="130"/>
      <c r="E80" s="130"/>
      <c r="F80" s="130"/>
      <c r="G80" s="130"/>
      <c r="H80" s="130"/>
      <c r="I80" s="130"/>
      <c r="J80" s="130"/>
      <c r="K80" s="131"/>
      <c r="L80" s="131"/>
      <c r="M80" s="131"/>
      <c r="N80" s="131"/>
    </row>
    <row r="81" spans="1:14" ht="15">
      <c r="A81" s="129" t="s">
        <v>551</v>
      </c>
      <c r="B81" s="130"/>
      <c r="C81" s="130"/>
      <c r="D81" s="130"/>
      <c r="E81" s="130"/>
      <c r="F81" s="130"/>
      <c r="G81" s="130"/>
      <c r="H81" s="130"/>
      <c r="I81" s="130"/>
      <c r="J81" s="130"/>
      <c r="K81" s="131"/>
      <c r="L81" s="131"/>
      <c r="M81" s="131"/>
      <c r="N81" s="131"/>
    </row>
    <row r="82" spans="1:14" ht="14.25">
      <c r="A82" s="130"/>
      <c r="B82" s="130"/>
      <c r="C82" s="130"/>
      <c r="D82" s="130"/>
      <c r="E82" s="130"/>
      <c r="F82" s="130"/>
      <c r="G82" s="130"/>
      <c r="H82" s="130"/>
      <c r="I82" s="130"/>
      <c r="J82" s="130"/>
      <c r="K82" s="131"/>
      <c r="L82" s="131"/>
      <c r="M82" s="131"/>
      <c r="N82" s="131"/>
    </row>
    <row r="83" spans="1:14" ht="15">
      <c r="A83" s="130"/>
      <c r="B83" s="130"/>
      <c r="C83" s="161" t="str">
        <f>+C73</f>
        <v>31.03.2025</v>
      </c>
      <c r="D83" s="161" t="s">
        <v>603</v>
      </c>
      <c r="E83" s="130"/>
      <c r="F83" s="130"/>
      <c r="G83" s="130"/>
      <c r="H83" s="130"/>
      <c r="I83" s="130"/>
      <c r="J83" s="130"/>
      <c r="K83" s="131"/>
      <c r="L83" s="131"/>
      <c r="M83" s="131"/>
      <c r="N83" s="131"/>
    </row>
    <row r="84" spans="1:14" ht="15">
      <c r="A84" s="130"/>
      <c r="B84" s="130"/>
      <c r="C84" s="148" t="s">
        <v>594</v>
      </c>
      <c r="D84" s="148" t="s">
        <v>594</v>
      </c>
      <c r="E84" s="130"/>
      <c r="F84" s="130"/>
      <c r="G84" s="130"/>
      <c r="H84" s="130"/>
      <c r="I84" s="130"/>
      <c r="J84" s="130"/>
      <c r="K84" s="131"/>
      <c r="L84" s="131"/>
      <c r="M84" s="131"/>
      <c r="N84" s="131"/>
    </row>
    <row r="85" spans="1:14" ht="14.25">
      <c r="A85" s="130"/>
      <c r="B85" s="130"/>
      <c r="C85" s="162"/>
      <c r="D85" s="162"/>
      <c r="E85" s="130"/>
      <c r="F85" s="130"/>
      <c r="G85" s="130"/>
      <c r="H85" s="130"/>
      <c r="I85" s="130"/>
      <c r="J85" s="130"/>
      <c r="K85" s="131"/>
      <c r="L85" s="131"/>
      <c r="M85" s="131"/>
      <c r="N85" s="131"/>
    </row>
    <row r="86" spans="1:14" ht="15" thickBot="1">
      <c r="A86" s="382" t="s">
        <v>552</v>
      </c>
      <c r="B86" s="382"/>
      <c r="C86" s="157">
        <v>36349</v>
      </c>
      <c r="D86" s="157">
        <v>39458</v>
      </c>
      <c r="E86" s="130"/>
      <c r="F86" s="130"/>
      <c r="G86" s="130"/>
      <c r="H86" s="130"/>
      <c r="I86" s="130"/>
      <c r="J86" s="130"/>
      <c r="K86" s="131"/>
      <c r="L86" s="131"/>
      <c r="M86" s="131"/>
      <c r="N86" s="131"/>
    </row>
    <row r="87" spans="1:14" ht="14.25">
      <c r="A87" s="130"/>
      <c r="B87" s="130"/>
      <c r="C87" s="163"/>
      <c r="D87" s="159"/>
      <c r="E87" s="130"/>
      <c r="F87" s="130"/>
      <c r="G87" s="130"/>
      <c r="H87" s="130"/>
      <c r="I87" s="130"/>
      <c r="J87" s="130"/>
      <c r="K87" s="131"/>
      <c r="L87" s="131"/>
      <c r="M87" s="131"/>
      <c r="N87" s="131"/>
    </row>
    <row r="88" spans="1:14" ht="15" thickBot="1">
      <c r="A88" s="382" t="s">
        <v>553</v>
      </c>
      <c r="B88" s="382"/>
      <c r="C88" s="157">
        <v>8781</v>
      </c>
      <c r="D88" s="157">
        <v>16428</v>
      </c>
      <c r="E88" s="130"/>
      <c r="F88" s="130"/>
      <c r="G88" s="130"/>
      <c r="H88" s="130"/>
      <c r="I88" s="130"/>
      <c r="J88" s="130"/>
      <c r="K88" s="131"/>
      <c r="L88" s="131"/>
      <c r="M88" s="131"/>
      <c r="N88" s="131"/>
    </row>
    <row r="89" spans="1:14" ht="14.25">
      <c r="A89" s="130"/>
      <c r="B89" s="130"/>
      <c r="C89" s="130"/>
      <c r="D89" s="130"/>
      <c r="E89" s="130"/>
      <c r="F89" s="130"/>
      <c r="G89" s="130"/>
      <c r="H89" s="130"/>
      <c r="I89" s="130"/>
      <c r="J89" s="130"/>
      <c r="K89" s="131"/>
      <c r="L89" s="131"/>
      <c r="M89" s="131"/>
      <c r="N89" s="131"/>
    </row>
    <row r="90" spans="1:14" ht="14.25">
      <c r="A90" s="125" t="s">
        <v>554</v>
      </c>
      <c r="B90" s="125"/>
      <c r="C90" s="125"/>
      <c r="D90" s="125"/>
      <c r="E90" s="125"/>
      <c r="F90" s="125"/>
      <c r="G90" s="125"/>
      <c r="H90" s="125"/>
      <c r="I90" s="125"/>
      <c r="J90" s="125"/>
      <c r="K90" s="124"/>
      <c r="L90" s="124"/>
      <c r="M90" s="124"/>
      <c r="N90" s="124"/>
    </row>
    <row r="91" spans="1:14" ht="14.25">
      <c r="A91" s="125" t="s">
        <v>387</v>
      </c>
      <c r="B91" s="125"/>
      <c r="C91" s="125"/>
      <c r="D91" s="125"/>
      <c r="E91" s="125"/>
      <c r="F91" s="125"/>
      <c r="G91" s="125"/>
      <c r="H91" s="125"/>
      <c r="I91" s="125"/>
      <c r="J91" s="125"/>
      <c r="K91" s="124"/>
      <c r="L91" s="124"/>
      <c r="M91" s="124"/>
      <c r="N91" s="124"/>
    </row>
    <row r="92" spans="1:14" ht="14.25">
      <c r="A92" s="377" t="s">
        <v>555</v>
      </c>
      <c r="B92" s="377"/>
      <c r="C92" s="377"/>
      <c r="D92" s="377"/>
      <c r="E92" s="377"/>
      <c r="F92" s="377"/>
      <c r="G92" s="377"/>
      <c r="H92" s="377"/>
      <c r="I92" s="377"/>
      <c r="J92" s="377"/>
      <c r="K92" s="124"/>
      <c r="L92" s="124"/>
      <c r="M92" s="124"/>
      <c r="N92" s="124"/>
    </row>
    <row r="93" spans="1:14" ht="14.25">
      <c r="A93" s="125" t="s">
        <v>388</v>
      </c>
      <c r="B93" s="125"/>
      <c r="C93" s="125"/>
      <c r="D93" s="125"/>
      <c r="E93" s="125"/>
      <c r="F93" s="125"/>
      <c r="G93" s="125"/>
      <c r="H93" s="125"/>
      <c r="I93" s="125"/>
      <c r="J93" s="125"/>
      <c r="K93" s="124"/>
      <c r="L93" s="124"/>
      <c r="M93" s="124"/>
      <c r="N93" s="124"/>
    </row>
    <row r="94" spans="1:14" ht="14.25">
      <c r="A94" s="127" t="s">
        <v>556</v>
      </c>
      <c r="B94" s="150"/>
      <c r="C94" s="150"/>
      <c r="D94" s="150"/>
      <c r="E94" s="150"/>
      <c r="F94" s="150"/>
      <c r="G94" s="150"/>
      <c r="H94" s="150"/>
      <c r="I94" s="150"/>
      <c r="J94" s="150"/>
      <c r="K94" s="151"/>
      <c r="L94" s="151"/>
      <c r="M94" s="151"/>
      <c r="N94" s="151"/>
    </row>
    <row r="95" spans="1:14" ht="14.25">
      <c r="A95" s="127" t="s">
        <v>389</v>
      </c>
      <c r="B95" s="150"/>
      <c r="C95" s="150"/>
      <c r="D95" s="150"/>
      <c r="E95" s="150"/>
      <c r="F95" s="150"/>
      <c r="G95" s="150"/>
      <c r="H95" s="150"/>
      <c r="I95" s="150"/>
      <c r="J95" s="150"/>
      <c r="K95" s="151"/>
      <c r="L95" s="151"/>
      <c r="M95" s="151"/>
      <c r="N95" s="151"/>
    </row>
    <row r="96" spans="1:14" ht="33" customHeight="1">
      <c r="A96" s="377" t="s">
        <v>557</v>
      </c>
      <c r="B96" s="377"/>
      <c r="C96" s="377"/>
      <c r="D96" s="377"/>
      <c r="E96" s="377"/>
      <c r="F96" s="377"/>
      <c r="G96" s="377"/>
      <c r="H96" s="377"/>
      <c r="I96" s="377"/>
      <c r="J96" s="377"/>
      <c r="K96" s="124"/>
      <c r="L96" s="124"/>
      <c r="M96" s="124"/>
      <c r="N96" s="124"/>
    </row>
    <row r="97" spans="1:14" ht="14.25">
      <c r="A97" s="125" t="s">
        <v>390</v>
      </c>
      <c r="B97" s="125"/>
      <c r="C97" s="125"/>
      <c r="D97" s="125"/>
      <c r="E97" s="125"/>
      <c r="F97" s="125"/>
      <c r="G97" s="125"/>
      <c r="H97" s="125"/>
      <c r="I97" s="125"/>
      <c r="J97" s="125"/>
      <c r="K97" s="124"/>
      <c r="L97" s="124"/>
      <c r="M97" s="124"/>
      <c r="N97" s="124"/>
    </row>
    <row r="98" spans="1:14" ht="14.25">
      <c r="A98" s="127" t="s">
        <v>558</v>
      </c>
      <c r="B98" s="125"/>
      <c r="C98" s="125"/>
      <c r="D98" s="125"/>
      <c r="E98" s="125"/>
      <c r="F98" s="125"/>
      <c r="G98" s="125"/>
      <c r="H98" s="125"/>
      <c r="I98" s="125"/>
      <c r="J98" s="125"/>
      <c r="K98" s="124"/>
      <c r="L98" s="124"/>
      <c r="M98" s="124"/>
      <c r="N98" s="124"/>
    </row>
    <row r="99" spans="1:14" ht="14.25">
      <c r="A99" s="127" t="s">
        <v>559</v>
      </c>
      <c r="B99" s="125"/>
      <c r="C99" s="125"/>
      <c r="D99" s="125"/>
      <c r="E99" s="125"/>
      <c r="F99" s="125"/>
      <c r="G99" s="125"/>
      <c r="H99" s="125"/>
      <c r="I99" s="125"/>
      <c r="J99" s="125"/>
      <c r="K99" s="124"/>
      <c r="L99" s="124"/>
      <c r="M99" s="124"/>
      <c r="N99" s="124"/>
    </row>
    <row r="100" spans="1:14" ht="14.25">
      <c r="A100" s="377" t="s">
        <v>560</v>
      </c>
      <c r="B100" s="377"/>
      <c r="C100" s="377"/>
      <c r="D100" s="377"/>
      <c r="E100" s="377"/>
      <c r="F100" s="377"/>
      <c r="G100" s="377"/>
      <c r="H100" s="377"/>
      <c r="I100" s="377"/>
      <c r="J100" s="377"/>
      <c r="K100" s="124"/>
      <c r="L100" s="124"/>
      <c r="M100" s="124"/>
      <c r="N100" s="124"/>
    </row>
    <row r="101" spans="1:14" ht="14.25">
      <c r="A101" s="377" t="s">
        <v>561</v>
      </c>
      <c r="B101" s="377"/>
      <c r="C101" s="377"/>
      <c r="D101" s="377"/>
      <c r="E101" s="377"/>
      <c r="F101" s="377"/>
      <c r="G101" s="377"/>
      <c r="H101" s="377"/>
      <c r="I101" s="377"/>
      <c r="J101" s="377"/>
      <c r="K101" s="124"/>
      <c r="L101" s="124"/>
      <c r="M101" s="124"/>
      <c r="N101" s="124"/>
    </row>
    <row r="102" spans="1:14" ht="14.25">
      <c r="A102" s="125" t="s">
        <v>562</v>
      </c>
      <c r="B102" s="125"/>
      <c r="C102" s="125"/>
      <c r="D102" s="125"/>
      <c r="E102" s="125"/>
      <c r="F102" s="125"/>
      <c r="G102" s="125"/>
      <c r="H102" s="125"/>
      <c r="I102" s="125"/>
      <c r="J102" s="125"/>
      <c r="K102" s="124"/>
      <c r="L102" s="124"/>
      <c r="M102" s="124"/>
      <c r="N102" s="124"/>
    </row>
    <row r="103" spans="1:14" ht="14.25">
      <c r="A103" s="152" t="s">
        <v>604</v>
      </c>
      <c r="B103" s="152"/>
      <c r="C103" s="152"/>
      <c r="D103" s="152"/>
      <c r="E103" s="152"/>
      <c r="F103" s="152"/>
      <c r="G103" s="152"/>
      <c r="H103" s="152"/>
      <c r="I103" s="152"/>
      <c r="J103" s="152"/>
      <c r="K103" s="152"/>
      <c r="L103" s="124"/>
      <c r="M103" s="124"/>
      <c r="N103" s="124"/>
    </row>
    <row r="104" spans="1:14" ht="14.25">
      <c r="A104" s="152" t="s">
        <v>563</v>
      </c>
      <c r="B104" s="152"/>
      <c r="C104" s="152"/>
      <c r="D104" s="152"/>
      <c r="E104" s="152"/>
      <c r="F104" s="152"/>
      <c r="G104" s="152"/>
      <c r="H104" s="152"/>
      <c r="I104" s="152"/>
      <c r="J104" s="152"/>
      <c r="K104" s="152"/>
      <c r="L104" s="124"/>
      <c r="M104" s="124"/>
      <c r="N104" s="124"/>
    </row>
    <row r="105" spans="1:14" ht="14.25">
      <c r="A105" s="152" t="s">
        <v>564</v>
      </c>
      <c r="B105" s="124"/>
      <c r="C105" s="124"/>
      <c r="D105" s="124"/>
      <c r="E105" s="124"/>
      <c r="F105" s="124"/>
      <c r="G105" s="124"/>
      <c r="H105" s="124"/>
      <c r="I105" s="124"/>
      <c r="J105" s="124"/>
      <c r="K105" s="124"/>
      <c r="L105" s="124"/>
      <c r="M105" s="124"/>
      <c r="N105" s="124"/>
    </row>
    <row r="106" spans="1:14" ht="14.25">
      <c r="A106" s="152" t="s">
        <v>565</v>
      </c>
      <c r="B106" s="124"/>
      <c r="C106" s="124"/>
      <c r="D106" s="124"/>
      <c r="E106" s="124"/>
      <c r="F106" s="124"/>
      <c r="G106" s="124"/>
      <c r="H106" s="124"/>
      <c r="I106" s="124"/>
      <c r="J106" s="124"/>
      <c r="K106" s="124"/>
      <c r="L106" s="124"/>
      <c r="M106" s="124"/>
      <c r="N106" s="124"/>
    </row>
    <row r="107" spans="1:14" ht="14.25">
      <c r="A107" s="377" t="s">
        <v>596</v>
      </c>
      <c r="B107" s="377"/>
      <c r="C107" s="377"/>
      <c r="D107" s="377"/>
      <c r="E107" s="377"/>
      <c r="F107" s="377"/>
      <c r="G107" s="377"/>
      <c r="H107" s="377"/>
      <c r="I107" s="377"/>
      <c r="J107" s="377"/>
      <c r="K107" s="152"/>
      <c r="L107" s="124"/>
      <c r="M107" s="124"/>
      <c r="N107" s="124"/>
    </row>
    <row r="108" spans="1:14" ht="14.25">
      <c r="A108" s="125" t="s">
        <v>566</v>
      </c>
      <c r="B108" s="125"/>
      <c r="C108" s="125"/>
      <c r="D108" s="125"/>
      <c r="E108" s="125"/>
      <c r="F108" s="125"/>
      <c r="G108" s="125"/>
      <c r="H108" s="125"/>
      <c r="I108" s="125"/>
      <c r="J108" s="125"/>
      <c r="K108" s="152"/>
      <c r="L108" s="124"/>
      <c r="M108" s="124"/>
      <c r="N108" s="124"/>
    </row>
    <row r="109" spans="1:14" ht="14.25">
      <c r="A109" s="377" t="s">
        <v>567</v>
      </c>
      <c r="B109" s="377"/>
      <c r="C109" s="377"/>
      <c r="D109" s="377"/>
      <c r="E109" s="377"/>
      <c r="F109" s="377"/>
      <c r="G109" s="377"/>
      <c r="H109" s="377"/>
      <c r="I109" s="377"/>
      <c r="J109" s="377"/>
      <c r="K109" s="152"/>
      <c r="L109" s="124"/>
      <c r="M109" s="124"/>
      <c r="N109" s="124"/>
    </row>
    <row r="110" spans="1:14" ht="14.25">
      <c r="A110" s="125" t="s">
        <v>568</v>
      </c>
      <c r="B110" s="125"/>
      <c r="C110" s="125"/>
      <c r="D110" s="125"/>
      <c r="E110" s="125"/>
      <c r="F110" s="125"/>
      <c r="G110" s="125"/>
      <c r="H110" s="125"/>
      <c r="I110" s="125"/>
      <c r="J110" s="125"/>
      <c r="K110" s="152"/>
      <c r="L110" s="124"/>
      <c r="M110" s="124"/>
      <c r="N110" s="124"/>
    </row>
    <row r="111" spans="1:14" ht="14.25">
      <c r="A111" s="377" t="s">
        <v>569</v>
      </c>
      <c r="B111" s="377"/>
      <c r="C111" s="377"/>
      <c r="D111" s="377"/>
      <c r="E111" s="377"/>
      <c r="F111" s="377"/>
      <c r="G111" s="377"/>
      <c r="H111" s="377"/>
      <c r="I111" s="377"/>
      <c r="J111" s="377"/>
      <c r="K111" s="152"/>
      <c r="L111" s="124"/>
      <c r="M111" s="124"/>
      <c r="N111" s="124"/>
    </row>
    <row r="112" spans="1:14" ht="14.25">
      <c r="A112" s="128" t="s">
        <v>570</v>
      </c>
      <c r="B112" s="128"/>
      <c r="C112" s="128"/>
      <c r="D112" s="128"/>
      <c r="E112" s="128"/>
      <c r="F112" s="128"/>
      <c r="G112" s="128"/>
      <c r="H112" s="128"/>
      <c r="I112" s="128"/>
      <c r="J112" s="128"/>
      <c r="K112" s="152"/>
      <c r="L112" s="124"/>
      <c r="M112" s="124"/>
      <c r="N112" s="124"/>
    </row>
    <row r="113" spans="1:14" ht="14.25">
      <c r="A113" s="377" t="s">
        <v>571</v>
      </c>
      <c r="B113" s="377"/>
      <c r="C113" s="377"/>
      <c r="D113" s="377"/>
      <c r="E113" s="377"/>
      <c r="F113" s="377"/>
      <c r="G113" s="377"/>
      <c r="H113" s="377"/>
      <c r="I113" s="377"/>
      <c r="J113" s="377"/>
      <c r="K113" s="152"/>
      <c r="L113" s="124"/>
      <c r="M113" s="124"/>
      <c r="N113" s="124"/>
    </row>
    <row r="114" spans="1:14" ht="14.25">
      <c r="A114" s="125" t="s">
        <v>572</v>
      </c>
      <c r="B114" s="125"/>
      <c r="C114" s="125"/>
      <c r="D114" s="125"/>
      <c r="E114" s="125"/>
      <c r="F114" s="125"/>
      <c r="G114" s="125"/>
      <c r="H114" s="125"/>
      <c r="I114" s="125"/>
      <c r="J114" s="125"/>
      <c r="K114" s="152"/>
      <c r="L114" s="124"/>
      <c r="M114" s="124"/>
      <c r="N114" s="124"/>
    </row>
    <row r="115" spans="1:14" ht="14.25">
      <c r="A115" s="377" t="s">
        <v>573</v>
      </c>
      <c r="B115" s="377"/>
      <c r="C115" s="377"/>
      <c r="D115" s="377"/>
      <c r="E115" s="377"/>
      <c r="F115" s="377"/>
      <c r="G115" s="377"/>
      <c r="H115" s="377"/>
      <c r="I115" s="377"/>
      <c r="J115" s="377"/>
      <c r="K115" s="152"/>
      <c r="L115" s="124"/>
      <c r="M115" s="124"/>
      <c r="N115" s="124"/>
    </row>
    <row r="116" spans="1:14" ht="14.25">
      <c r="A116" s="125" t="s">
        <v>574</v>
      </c>
      <c r="B116" s="125"/>
      <c r="C116" s="125"/>
      <c r="D116" s="125"/>
      <c r="E116" s="125"/>
      <c r="F116" s="125"/>
      <c r="G116" s="125"/>
      <c r="H116" s="125"/>
      <c r="I116" s="125"/>
      <c r="J116" s="125"/>
      <c r="K116" s="152"/>
      <c r="L116" s="124"/>
      <c r="M116" s="124"/>
      <c r="N116" s="124"/>
    </row>
    <row r="117" spans="1:14" ht="14.25">
      <c r="A117" s="377" t="s">
        <v>575</v>
      </c>
      <c r="B117" s="377"/>
      <c r="C117" s="377"/>
      <c r="D117" s="377"/>
      <c r="E117" s="377"/>
      <c r="F117" s="377"/>
      <c r="G117" s="377"/>
      <c r="H117" s="377"/>
      <c r="I117" s="377"/>
      <c r="J117" s="377"/>
      <c r="K117" s="152"/>
      <c r="L117" s="124"/>
      <c r="M117" s="124"/>
      <c r="N117" s="124"/>
    </row>
    <row r="118" spans="1:14" ht="14.25">
      <c r="A118" s="153" t="s">
        <v>576</v>
      </c>
      <c r="B118" s="153"/>
      <c r="C118" s="153"/>
      <c r="D118" s="153"/>
      <c r="E118" s="153"/>
      <c r="F118" s="153"/>
      <c r="G118" s="153"/>
      <c r="H118" s="153"/>
      <c r="I118" s="153"/>
      <c r="J118" s="153"/>
      <c r="K118" s="152"/>
      <c r="L118" s="124"/>
      <c r="M118" s="124"/>
      <c r="N118" s="124"/>
    </row>
    <row r="119" spans="1:14" ht="14.25">
      <c r="A119" s="154" t="s">
        <v>577</v>
      </c>
      <c r="B119" s="152"/>
      <c r="C119" s="152"/>
      <c r="D119" s="152"/>
      <c r="E119" s="152"/>
      <c r="F119" s="152"/>
      <c r="G119" s="152"/>
      <c r="H119" s="152"/>
      <c r="I119" s="152"/>
      <c r="J119" s="152"/>
      <c r="K119" s="152"/>
      <c r="L119" s="124"/>
      <c r="M119" s="124"/>
      <c r="N119" s="124"/>
    </row>
    <row r="120" spans="1:14" ht="14.25">
      <c r="A120" s="153" t="s">
        <v>578</v>
      </c>
      <c r="B120" s="152"/>
      <c r="C120" s="152"/>
      <c r="D120" s="152"/>
      <c r="E120" s="152"/>
      <c r="F120" s="152"/>
      <c r="G120" s="152"/>
      <c r="H120" s="152"/>
      <c r="I120" s="152"/>
      <c r="J120" s="152"/>
      <c r="K120" s="152"/>
      <c r="L120" s="124"/>
      <c r="M120" s="124"/>
      <c r="N120" s="124"/>
    </row>
    <row r="121" spans="1:14" ht="14.25">
      <c r="A121" s="378" t="s">
        <v>579</v>
      </c>
      <c r="B121" s="378"/>
      <c r="C121" s="378"/>
      <c r="D121" s="378"/>
      <c r="E121" s="378"/>
      <c r="F121" s="378"/>
      <c r="G121" s="378"/>
      <c r="H121" s="378"/>
      <c r="I121" s="378"/>
      <c r="J121" s="378"/>
      <c r="K121" s="152"/>
      <c r="L121" s="124"/>
      <c r="M121" s="124"/>
      <c r="N121" s="124"/>
    </row>
    <row r="122" spans="1:14" ht="14.25">
      <c r="A122" s="153" t="s">
        <v>580</v>
      </c>
      <c r="B122" s="152"/>
      <c r="C122" s="152"/>
      <c r="D122" s="152"/>
      <c r="E122" s="152"/>
      <c r="F122" s="152"/>
      <c r="G122" s="152"/>
      <c r="H122" s="152"/>
      <c r="I122" s="152"/>
      <c r="J122" s="152"/>
      <c r="K122" s="152"/>
      <c r="L122" s="124"/>
      <c r="M122" s="124"/>
      <c r="N122" s="124"/>
    </row>
    <row r="123" spans="1:14" ht="14.25">
      <c r="A123" s="377" t="s">
        <v>581</v>
      </c>
      <c r="B123" s="377"/>
      <c r="C123" s="377"/>
      <c r="D123" s="377"/>
      <c r="E123" s="377"/>
      <c r="F123" s="377"/>
      <c r="G123" s="377"/>
      <c r="H123" s="377"/>
      <c r="I123" s="377"/>
      <c r="J123" s="377"/>
      <c r="K123" s="152"/>
      <c r="L123" s="124"/>
      <c r="M123" s="124"/>
      <c r="N123" s="124"/>
    </row>
    <row r="124" spans="1:14" ht="14.25">
      <c r="A124" s="152"/>
      <c r="B124" s="152"/>
      <c r="C124" s="152"/>
      <c r="D124" s="152"/>
      <c r="E124" s="152"/>
      <c r="F124" s="152"/>
      <c r="G124" s="152"/>
      <c r="H124" s="152"/>
      <c r="I124" s="152"/>
      <c r="J124" s="152"/>
      <c r="K124" s="152"/>
      <c r="L124" s="124"/>
      <c r="M124" s="124"/>
      <c r="N124" s="124"/>
    </row>
    <row r="125" spans="1:14" ht="27.6" customHeight="1">
      <c r="A125" s="377" t="s">
        <v>582</v>
      </c>
      <c r="B125" s="377"/>
      <c r="C125" s="377"/>
      <c r="D125" s="377"/>
      <c r="E125" s="377"/>
      <c r="F125" s="377"/>
      <c r="G125" s="377"/>
      <c r="H125" s="377"/>
      <c r="I125" s="377"/>
      <c r="J125" s="377"/>
      <c r="K125" s="152"/>
      <c r="L125" s="124"/>
      <c r="M125" s="124"/>
      <c r="N125" s="124"/>
    </row>
    <row r="126" spans="1:14" ht="15" thickBot="1">
      <c r="A126" s="124"/>
      <c r="B126" s="124"/>
      <c r="C126" s="124"/>
      <c r="D126" s="124"/>
      <c r="E126" s="124"/>
      <c r="F126" s="124"/>
      <c r="G126" s="124"/>
      <c r="H126" s="124"/>
      <c r="I126" s="124"/>
      <c r="J126" s="124"/>
      <c r="K126" s="124"/>
      <c r="L126" s="124"/>
      <c r="M126" s="124"/>
      <c r="N126" s="124"/>
    </row>
    <row r="127" spans="1:14" ht="15">
      <c r="A127" s="155" t="s">
        <v>583</v>
      </c>
      <c r="B127" s="124"/>
      <c r="C127" s="124"/>
      <c r="D127" s="124"/>
      <c r="E127" s="124"/>
      <c r="F127" s="124"/>
      <c r="G127" s="124"/>
      <c r="H127" s="124"/>
      <c r="I127" s="124"/>
      <c r="J127" s="124"/>
      <c r="K127" s="124"/>
      <c r="L127" s="124"/>
      <c r="M127" s="124"/>
      <c r="N127" s="124"/>
    </row>
    <row r="128" spans="1:14" ht="36" customHeight="1">
      <c r="A128" s="377" t="s">
        <v>584</v>
      </c>
      <c r="B128" s="377"/>
      <c r="C128" s="377"/>
      <c r="D128" s="377"/>
      <c r="E128" s="377"/>
      <c r="F128" s="377"/>
      <c r="G128" s="377"/>
      <c r="H128" s="377"/>
      <c r="I128" s="377"/>
      <c r="J128" s="128"/>
      <c r="K128" s="128"/>
      <c r="L128" s="124"/>
      <c r="M128" s="124"/>
      <c r="N128" s="124"/>
    </row>
    <row r="129" spans="1:14" ht="48" customHeight="1">
      <c r="A129" s="377" t="s">
        <v>585</v>
      </c>
      <c r="B129" s="377"/>
      <c r="C129" s="377"/>
      <c r="D129" s="377"/>
      <c r="E129" s="377"/>
      <c r="F129" s="377"/>
      <c r="G129" s="377"/>
      <c r="H129" s="377"/>
      <c r="I129" s="377"/>
      <c r="J129" s="128"/>
      <c r="K129" s="152"/>
      <c r="L129" s="124"/>
      <c r="M129" s="124"/>
      <c r="N129" s="124"/>
    </row>
    <row r="130" spans="1:14" ht="37.5" customHeight="1">
      <c r="A130" s="377" t="s">
        <v>586</v>
      </c>
      <c r="B130" s="377"/>
      <c r="C130" s="377"/>
      <c r="D130" s="377"/>
      <c r="E130" s="377"/>
      <c r="F130" s="377"/>
      <c r="G130" s="377"/>
      <c r="H130" s="377"/>
      <c r="I130" s="377"/>
      <c r="J130" s="128"/>
      <c r="K130" s="152"/>
      <c r="L130" s="124"/>
      <c r="M130" s="124"/>
      <c r="N130" s="124"/>
    </row>
    <row r="131" spans="1:14" ht="36.75" customHeight="1">
      <c r="A131" s="377" t="s">
        <v>587</v>
      </c>
      <c r="B131" s="377"/>
      <c r="C131" s="377"/>
      <c r="D131" s="377"/>
      <c r="E131" s="377"/>
      <c r="F131" s="377"/>
      <c r="G131" s="377"/>
      <c r="H131" s="377"/>
      <c r="I131" s="377"/>
      <c r="J131" s="377"/>
      <c r="K131" s="152"/>
      <c r="L131" s="124"/>
      <c r="M131" s="124"/>
      <c r="N131" s="124"/>
    </row>
    <row r="132" spans="1:14" ht="33.75" customHeight="1">
      <c r="A132" s="377" t="s">
        <v>588</v>
      </c>
      <c r="B132" s="377"/>
      <c r="C132" s="377"/>
      <c r="D132" s="377"/>
      <c r="E132" s="377"/>
      <c r="F132" s="377"/>
      <c r="G132" s="377"/>
      <c r="H132" s="377"/>
      <c r="I132" s="377"/>
      <c r="J132" s="128"/>
      <c r="K132" s="152"/>
      <c r="L132" s="124"/>
      <c r="M132" s="124"/>
      <c r="N132" s="124"/>
    </row>
    <row r="133" spans="1:14" ht="34.5" customHeight="1">
      <c r="A133" s="377" t="s">
        <v>589</v>
      </c>
      <c r="B133" s="377"/>
      <c r="C133" s="377"/>
      <c r="D133" s="377"/>
      <c r="E133" s="377"/>
      <c r="F133" s="377"/>
      <c r="G133" s="377"/>
      <c r="H133" s="377"/>
      <c r="I133" s="377"/>
      <c r="J133" s="128"/>
      <c r="K133" s="152"/>
      <c r="L133" s="124"/>
      <c r="M133" s="124"/>
      <c r="N133" s="124"/>
    </row>
    <row r="134" spans="1:14" ht="30" customHeight="1">
      <c r="A134" s="377" t="s">
        <v>590</v>
      </c>
      <c r="B134" s="377"/>
      <c r="C134" s="377"/>
      <c r="D134" s="377"/>
      <c r="E134" s="377"/>
      <c r="F134" s="377"/>
      <c r="G134" s="377"/>
      <c r="H134" s="377"/>
      <c r="I134" s="377"/>
      <c r="J134" s="128"/>
      <c r="K134" s="152"/>
      <c r="L134" s="124"/>
      <c r="M134" s="124"/>
      <c r="N134" s="124"/>
    </row>
    <row r="135" spans="1:14" ht="36.75" customHeight="1">
      <c r="A135" s="377" t="s">
        <v>591</v>
      </c>
      <c r="B135" s="377"/>
      <c r="C135" s="377"/>
      <c r="D135" s="377"/>
      <c r="E135" s="377"/>
      <c r="F135" s="377"/>
      <c r="G135" s="377"/>
      <c r="H135" s="377"/>
      <c r="I135" s="377"/>
      <c r="J135" s="377"/>
      <c r="K135" s="152"/>
      <c r="L135" s="124"/>
      <c r="M135" s="124"/>
      <c r="N135" s="124"/>
    </row>
    <row r="136" spans="1:14" ht="14.25">
      <c r="A136" s="124"/>
      <c r="B136" s="124"/>
      <c r="C136" s="124"/>
      <c r="D136" s="124"/>
      <c r="E136" s="124"/>
      <c r="F136" s="124"/>
      <c r="G136" s="124"/>
      <c r="H136" s="124"/>
      <c r="I136" s="124"/>
      <c r="J136" s="124"/>
      <c r="K136" s="124"/>
      <c r="L136" s="124"/>
      <c r="M136" s="124"/>
      <c r="N136" s="124"/>
    </row>
    <row r="137" spans="1:14" ht="15">
      <c r="A137" s="155" t="s">
        <v>592</v>
      </c>
      <c r="B137" s="124"/>
      <c r="C137" s="124"/>
      <c r="D137" s="124"/>
      <c r="E137" s="124"/>
      <c r="F137" s="124"/>
      <c r="G137" s="124"/>
      <c r="H137" s="124"/>
      <c r="I137" s="124"/>
      <c r="J137" s="124"/>
      <c r="K137" s="124"/>
      <c r="L137" s="124"/>
      <c r="M137" s="124"/>
      <c r="N137" s="124"/>
    </row>
    <row r="138" spans="1:14" ht="33.75" customHeight="1">
      <c r="A138" s="378" t="s">
        <v>593</v>
      </c>
      <c r="B138" s="378"/>
      <c r="C138" s="378"/>
      <c r="D138" s="378"/>
      <c r="E138" s="378"/>
      <c r="F138" s="378"/>
      <c r="G138" s="378"/>
      <c r="H138" s="378"/>
      <c r="I138" s="378"/>
      <c r="J138" s="378"/>
      <c r="K138" s="378"/>
      <c r="L138" s="124"/>
      <c r="M138" s="124"/>
      <c r="N138" s="124"/>
    </row>
  </sheetData>
  <mergeCells count="40">
    <mergeCell ref="A1:I40"/>
    <mergeCell ref="A43:J43"/>
    <mergeCell ref="A44:J44"/>
    <mergeCell ref="A49:J49"/>
    <mergeCell ref="B55:C55"/>
    <mergeCell ref="D55:E55"/>
    <mergeCell ref="F55:G55"/>
    <mergeCell ref="H55:I55"/>
    <mergeCell ref="J55:K55"/>
    <mergeCell ref="L55:M55"/>
    <mergeCell ref="A76:B76"/>
    <mergeCell ref="A78:B78"/>
    <mergeCell ref="A86:B86"/>
    <mergeCell ref="A88:B88"/>
    <mergeCell ref="B64:C64"/>
    <mergeCell ref="D64:E64"/>
    <mergeCell ref="F64:G64"/>
    <mergeCell ref="H64:I64"/>
    <mergeCell ref="A92:J92"/>
    <mergeCell ref="A96:J96"/>
    <mergeCell ref="A100:J100"/>
    <mergeCell ref="A101:J101"/>
    <mergeCell ref="A107:J107"/>
    <mergeCell ref="A138:K138"/>
    <mergeCell ref="A130:I130"/>
    <mergeCell ref="A131:J131"/>
    <mergeCell ref="A132:I132"/>
    <mergeCell ref="A133:I133"/>
    <mergeCell ref="A134:I134"/>
    <mergeCell ref="A135:J135"/>
    <mergeCell ref="A121:J121"/>
    <mergeCell ref="A123:J123"/>
    <mergeCell ref="A125:J125"/>
    <mergeCell ref="A128:I128"/>
    <mergeCell ref="A129:I129"/>
    <mergeCell ref="A109:J109"/>
    <mergeCell ref="A111:J111"/>
    <mergeCell ref="A113:J113"/>
    <mergeCell ref="A115:J115"/>
    <mergeCell ref="A117:J117"/>
  </mergeCells>
  <hyperlinks>
    <hyperlink ref="A47" r:id="rId1" xr:uid="{85DA006B-5C7E-466D-A3AF-A74ABFDB2B30}"/>
    <hyperlink ref="A119" r:id="rId2" xr:uid="{6E7898A3-6DBC-4F50-A90E-0371EEE1FFDD}"/>
  </hyperlinks>
  <pageMargins left="0.7" right="0.7" top="0.75" bottom="0.75" header="0.3" footer="0.3"/>
  <pageSetup paperSize="9" scale="32"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2018-04-25T06:49:36Z</cp:lastPrinted>
  <dcterms:created xsi:type="dcterms:W3CDTF">2008-10-17T11:51:54Z</dcterms:created>
  <dcterms:modified xsi:type="dcterms:W3CDTF">2025-04-25T15:22:30Z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ies>
</file>