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https://entghr-my.sharepoint.com/personal/marko_stefancic_ericssonnikolatesla_com/Documents/Lokalno/05 TFI POD/2025/Q1/"/>
    </mc:Choice>
  </mc:AlternateContent>
  <xr:revisionPtr revIDLastSave="123" documentId="13_ncr:1_{8443F147-67C0-49AC-8393-AEA868F287CA}" xr6:coauthVersionLast="47" xr6:coauthVersionMax="47" xr10:uidLastSave="{48BD5B04-46F6-42AE-B3D0-84787C0B3A6A}"/>
  <bookViews>
    <workbookView xWindow="-120" yWindow="-120" windowWidth="29040" windowHeight="1572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Bilješke!$A$1:$M$137</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8" i="24" l="1"/>
  <c r="H68" i="24"/>
  <c r="I67" i="24"/>
  <c r="H67" i="24"/>
  <c r="I64" i="24"/>
  <c r="H64" i="24"/>
  <c r="E64" i="24"/>
  <c r="G64" i="24" s="1"/>
  <c r="D64" i="24"/>
  <c r="F64" i="24" s="1"/>
  <c r="H60" i="18" l="1"/>
  <c r="M59" i="24"/>
  <c r="L59" i="24"/>
  <c r="M60" i="24"/>
  <c r="L60" i="24"/>
  <c r="D71" i="24" l="1"/>
  <c r="C71" i="24"/>
  <c r="C81" i="24" s="1"/>
  <c r="E56" i="24"/>
  <c r="G56" i="24" s="1"/>
  <c r="I56" i="24" s="1"/>
  <c r="D56" i="24"/>
  <c r="F56" i="24" s="1"/>
  <c r="H56" i="24" s="1"/>
  <c r="L56" i="24" l="1"/>
  <c r="J56" i="24"/>
  <c r="K56" i="24"/>
  <c r="M56" i="24"/>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<sst xmlns="http://schemas.openxmlformats.org/spreadsheetml/2006/main" count="653" uniqueCount="559">
  <si>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</si>
  <si>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</si>
  <si>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</si>
  <si>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</si>
  <si>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</si>
  <si>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</si>
  <si>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</si>
  <si>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</si>
  <si>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</si>
  <si>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</si>
  <si>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</si>
  <si>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</si>
  <si>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</si>
  <si>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</si>
  <si>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</si>
  <si>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</si>
  <si>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</si>
  <si>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</si>
  <si>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</si>
  <si>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</si>
  <si>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</si>
  <si>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</si>
  <si>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</si>
  <si>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</si>
  <si>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</si>
  <si>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</si>
  <si>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</si>
  <si>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</si>
  <si>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</si>
  <si>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</si>
  <si>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</si>
  <si>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</si>
  <si>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</si>
  <si>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</si>
  <si>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</si>
  <si>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</si>
  <si>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</si>
  <si>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</si>
  <si>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</si>
  <si>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</si>
  <si>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</si>
  <si>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</si>
  <si>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</si>
  <si>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</si>
  <si>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</si>
  <si>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</si>
  <si>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</si>
  <si>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</si>
  <si>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</si>
  <si>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</si>
  <si>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</si>
  <si>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</si>
  <si>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</si>
  <si>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</si>
  <si>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</si>
  <si>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</si>
  <si>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</si>
  <si>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</si>
  <si>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</si>
  <si>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</si>
  <si>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</si>
  <si>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</si>
  <si>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</si>
  <si>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</si>
  <si>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</si>
  <si>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</si>
  <si>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</si>
  <si>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</si>
  <si>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</si>
  <si>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</si>
  <si>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</si>
  <si>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</si>
  <si>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</si>
  <si>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</si>
  <si>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</si>
  <si>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</si>
  <si>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</si>
  <si>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</si>
  <si>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</si>
  <si>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</si>
  <si>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</si>
  <si>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</si>
  <si>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</si>
  <si>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</si>
  <si>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</si>
  <si>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</si>
  <si>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</si>
  <si>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</si>
  <si>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</si>
  <si>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</si>
  <si>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</si>
  <si>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</si>
  <si>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</si>
  <si>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</si>
  <si>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</si>
  <si>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</si>
  <si>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</si>
  <si>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</si>
  <si>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</si>
  <si>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</si>
  <si>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</si>
  <si>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</si>
  <si>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</si>
  <si>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</si>
  <si>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</si>
  <si>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</si>
  <si>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</si>
  <si>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</si>
  <si>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</si>
  <si>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</si>
  <si>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</si>
  <si>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</si>
  <si>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</si>
  <si>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</si>
  <si>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</si>
  <si>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</si>
  <si>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</si>
  <si>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</si>
  <si>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</si>
  <si>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</si>
  <si>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</si>
  <si>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</si>
  <si>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</si>
  <si>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</si>
  <si>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</si>
  <si>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</si>
  <si>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</si>
  <si>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</si>
  <si>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</si>
  <si>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</si>
  <si>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</si>
  <si>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</si>
  <si>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</si>
  <si>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</si>
  <si>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</si>
  <si>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</si>
  <si>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</si>
  <si>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</si>
  <si>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</si>
  <si>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</si>
  <si>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</si>
  <si>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</si>
  <si>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</si>
  <si>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</si>
  <si>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</si>
  <si>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</si>
  <si>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</si>
  <si>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</si>
  <si>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</si>
  <si>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</si>
  <si>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</si>
  <si>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</si>
  <si>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</si>
  <si>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</si>
  <si>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</si>
  <si>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</si>
  <si>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</si>
  <si>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</si>
  <si>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</si>
  <si>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</si>
  <si>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</si>
  <si>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</si>
  <si>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</si>
  <si>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</si>
  <si>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</si>
  <si>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</si>
  <si>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</si>
  <si>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</si>
  <si>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</si>
  <si>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</si>
  <si>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</si>
  <si>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</si>
  <si>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</si>
  <si>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</si>
  <si>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</si>
  <si>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</si>
  <si>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</si>
  <si>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</si>
  <si>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</si>
  <si>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</si>
  <si>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</si>
  <si>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</si>
  <si>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</si>
  <si>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</si>
  <si>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</si>
  <si>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</si>
  <si>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</si>
  <si>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</si>
  <si>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</si>
  <si>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</si>
  <si>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</si>
  <si>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</si>
  <si>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</si>
  <si>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</si>
  <si>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</si>
  <si>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</si>
  <si>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</si>
  <si>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</si>
  <si>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</si>
  <si>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</si>
  <si>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</si>
  <si>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</si>
  <si>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</si>
  <si>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</si>
  <si>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</si>
  <si>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</si>
  <si>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</si>
  <si>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</si>
  <si>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</si>
  <si>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</si>
  <si>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</si>
  <si>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</si>
  <si>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</si>
  <si>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</si>
  <si>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</si>
  <si>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</si>
  <si>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</si>
  <si>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</si>
  <si>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</si>
  <si>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</si>
  <si>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</si>
  <si>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</si>
  <si>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</si>
  <si>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</si>
  <si>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</si>
  <si>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</si>
  <si>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</si>
  <si>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</si>
  <si>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</si>
  <si>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</si>
  <si>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</si>
  <si>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</si>
  <si>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</si>
  <si>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</si>
  <si>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</si>
  <si>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</si>
  <si>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</si>
  <si>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</si>
  <si>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</si>
  <si>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</si>
  <si>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</si>
  <si>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</si>
  <si>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</si>
  <si>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</si>
  <si>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</si>
  <si>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</si>
  <si>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</si>
  <si>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</si>
  <si>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</si>
  <si>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</si>
  <si>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</si>
  <si>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</si>
  <si>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</si>
  <si>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</si>
  <si>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</si>
  <si>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</si>
  <si>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</si>
  <si>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</si>
  <si>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</si>
  <si>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</si>
  <si>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</si>
  <si>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</si>
  <si>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</si>
  <si>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</si>
  <si>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</si>
  <si>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</si>
  <si>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</si>
  <si>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</si>
  <si>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</si>
  <si>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</si>
  <si>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</si>
  <si>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</si>
  <si>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</si>
  <si>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</si>
  <si>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</si>
  <si>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</si>
  <si>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</si>
  <si>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</si>
  <si>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</si>
  <si>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</si>
  <si>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</si>
  <si>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</si>
  <si>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</si>
  <si>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</si>
  <si>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</si>
  <si>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</si>
  <si>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</si>
  <si>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</si>
  <si>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</si>
  <si>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</si>
  <si>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</si>
  <si>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</si>
  <si>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</si>
  <si>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</si>
  <si>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</si>
  <si>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</si>
  <si>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</si>
  <si>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</si>
  <si>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</si>
  <si>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</si>
  <si>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</si>
  <si>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</si>
  <si>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</si>
  <si>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</si>
  <si>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</si>
  <si>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</si>
  <si>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</si>
  <si>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</si>
  <si>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</si>
  <si>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</si>
  <si>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</si>
  <si>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</si>
  <si>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</si>
  <si>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</si>
  <si>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</si>
  <si>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</si>
  <si>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</si>
  <si>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</si>
  <si>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</si>
  <si>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</si>
  <si>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</si>
  <si>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</si>
  <si>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</si>
  <si>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</si>
  <si>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</si>
  <si>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</si>
  <si>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</si>
  <si>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</si>
  <si>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</si>
  <si>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</si>
  <si>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</si>
  <si>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</si>
  <si>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</si>
  <si>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</si>
  <si>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</si>
  <si>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</si>
  <si>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</si>
  <si>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</si>
  <si>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</si>
  <si>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</si>
  <si>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</si>
  <si>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</si>
  <si>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</si>
  <si>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</si>
  <si>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</si>
  <si>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</si>
  <si>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</si>
  <si>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</si>
  <si>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</si>
  <si>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</si>
  <si>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</si>
  <si>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</si>
  <si>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</si>
  <si>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</si>
  <si>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</si>
  <si>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</si>
  <si>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</si>
  <si>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</si>
  <si>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</si>
  <si>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</si>
  <si>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</si>
  <si>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</si>
  <si>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</si>
  <si>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</si>
  <si>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</si>
  <si>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</si>
  <si>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</si>
  <si>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</si>
  <si>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</si>
  <si>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</si>
  <si>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</si>
  <si>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</si>
  <si>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</si>
  <si>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</si>
  <si>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</si>
  <si>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</si>
  <si>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</si>
  <si>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</si>
  <si>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</si>
  <si>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</si>
  <si>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</si>
  <si>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</si>
  <si>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</si>
  <si>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</si>
  <si>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</si>
  <si>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</si>
  <si>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</si>
  <si>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</si>
  <si>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</si>
  <si>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</si>
  <si>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</si>
  <si>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</si>
  <si>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</si>
  <si>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</si>
  <si>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</si>
  <si>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</si>
  <si>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</si>
  <si>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</si>
  <si>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</si>
  <si>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</si>
  <si>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</si>
  <si>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</si>
  <si>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</si>
  <si>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</si>
  <si>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</si>
  <si>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</si>
  <si>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</si>
  <si>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</si>
  <si>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</si>
  <si>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</si>
  <si>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</si>
  <si>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</si>
  <si>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</si>
  <si>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</si>
  <si>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</si>
  <si>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</si>
  <si>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</si>
  <si>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</si>
  <si>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</si>
  <si>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</si>
  <si>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</si>
  <si>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</si>
  <si>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</si>
  <si>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</si>
  <si>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</si>
  <si>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</si>
  <si>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</si>
  <si>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</si>
  <si>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</si>
  <si>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</si>
  <si>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</si>
  <si>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</si>
  <si>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</si>
  <si>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</si>
  <si>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</si>
  <si>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</si>
  <si>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</si>
  <si>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</si>
  <si>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</si>
  <si>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</si>
  <si>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</si>
  <si>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</si>
  <si>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</si>
  <si>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</si>
  <si>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</si>
  <si>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</si>
  <si>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</si>
  <si>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03272699</t>
  </si>
  <si>
    <t>HR</t>
  </si>
  <si>
    <t>0800002028</t>
  </si>
  <si>
    <t>84214771175</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</si>
  <si>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</si>
  <si>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</si>
  <si>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</si>
  <si>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</si>
  <si>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</si>
  <si>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</si>
  <si>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</si>
  <si>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</si>
  <si>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</si>
  <si>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</si>
  <si>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</si>
  <si>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</si>
  <si>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Obveznik:ERICSSON NIKOLA TESLA  D.D.</t>
  </si>
  <si>
    <t>Obveznik: ERICSSON NIKOLA TESLA  D.D.</t>
  </si>
  <si>
    <t>Libratel d.o.o.</t>
  </si>
  <si>
    <t>Zagreb, Selska 93</t>
  </si>
  <si>
    <t>ETK BH d.o.o</t>
  </si>
  <si>
    <t>Mostar, Kralja Petra Krešimira 4</t>
  </si>
  <si>
    <t>65-01-0996-11</t>
  </si>
  <si>
    <t>Ericsson Nikola Tesla Servisi d.o.o.</t>
  </si>
  <si>
    <t>Zagreb, Krapinska 45</t>
  </si>
  <si>
    <t>a)</t>
  </si>
  <si>
    <t>Objašnjenje poslovnih događaja značajnih za razumijevanje promjena u izvještajima o financijskom položaju i poslovnim rezultatima nalazi se u Pres info/Izjavi poslovodstva o stanju Grupe i Društva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</si>
  <si>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</si>
  <si>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</si>
  <si>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</si>
  <si>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</si>
  <si>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</si>
  <si>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Prilikom sastavljanja ovih financijskih izvještaja za izvještajno tromjesečno razdoblje primjenjuju se iste računovodstvene politike kao i u posljednjim godišnjim revidiranim financijskim izvještajima.</t>
  </si>
  <si>
    <t>d)</t>
  </si>
  <si>
    <t>Izdavatelj ne obavlja djelatnost sezonske prirode.</t>
  </si>
  <si>
    <t>e)</t>
  </si>
  <si>
    <t>Detaljna analiza prihoda od prodaje i neto dobiti po poslovnim segmentima prikazana je u slijedećoj tablici</t>
  </si>
  <si>
    <t>Segment report</t>
  </si>
  <si>
    <t>Mreže</t>
  </si>
  <si>
    <t>Digitalne usluge</t>
  </si>
  <si>
    <t>Ostalo</t>
  </si>
  <si>
    <t>Nealocirano</t>
  </si>
  <si>
    <t>Ukupno</t>
  </si>
  <si>
    <t>Prihodi od prodaje</t>
  </si>
  <si>
    <t>Operativna dobit</t>
  </si>
  <si>
    <t>Transakcije s povezanim društvima:</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</si>
  <si>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</si>
  <si>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</si>
  <si>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</si>
  <si>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</si>
  <si>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</si>
  <si>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</si>
  <si>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</si>
  <si>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</si>
  <si>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</si>
  <si>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</si>
  <si>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</si>
  <si>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</si>
  <si>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</si>
  <si>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U izvještajnom razdoblju društvo nije imalo stavki prihoda ili rashoda izuzetne veličine ili pojave.</t>
  </si>
  <si>
    <t>5..</t>
  </si>
  <si>
    <t xml:space="preserve">Društvo nema dugovanja koja dospijevaju nakon više od pet godina.
</t>
  </si>
  <si>
    <t>Na datum bilance nema dugovanja koja su pokrivena vrijednim osiguranjem koje je izdalo Društvo ili ovisna društva.</t>
  </si>
  <si>
    <t>6.</t>
  </si>
  <si>
    <t>7.</t>
  </si>
  <si>
    <t>Nije bilo kapitalizacije plaća u izvještajnom razdoblju.</t>
  </si>
  <si>
    <t>8.</t>
  </si>
  <si>
    <t>9.</t>
  </si>
  <si>
    <t>Društvo nema sudjelujućih interesa.</t>
  </si>
  <si>
    <t>10.</t>
  </si>
  <si>
    <t>NIje bilo transakcija upisa dionica niti udjela tijekom poslovne godine u okviru odobrenog kapitala.</t>
  </si>
  <si>
    <t>11.</t>
  </si>
  <si>
    <t>Društvo nema potvrda o sudjelovanju,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</si>
  <si>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</si>
  <si>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</si>
  <si>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</si>
  <si>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</si>
  <si>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</si>
  <si>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</si>
  <si>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16.</t>
  </si>
  <si>
    <t>Društvo nije imalo aranžmana koji nisu uključeni u bilancu a kod kojih bi rizici ili koristi koji proizlaze iz takvih aranžmana bili materijalni.</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</si>
  <si>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</si>
  <si>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</si>
  <si>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</si>
  <si>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Bilanca</t>
  </si>
  <si>
    <t>Unutar kategorije Dugotrajne imovine u Izvještaju o financijskom položaju iznos iskazanih Zajmova i potraživanja prikazan je u TFI-POD obrascu pod AOPovima 028  Dani zajmovi, depoziti i slično,034 Potraživanja od kupaca ,035 Ostala potraživanja.</t>
  </si>
  <si>
    <t>Unutar kategorije Kratkotrajne imovine u Izvještaju o financijskom položaju ukupan iznos iskazanih Ostalih potraživanja, Potraživanja po preplaćenom porezu na dobit te Financijska imovina po fer vrijednosti kroz račun dobiti i gubitka iskazan je u TFI-POD obrascu pod AOPovima 051 Potraživanja od države i drugih institucija,052 Ostala potraživanja, 060 Ulaganja u vrijednosne papire, 061 Dani zajmovi, depoziti i slično.</t>
  </si>
  <si>
    <t>Unutar kategorije Kapital i rezerve u Izvještaju o financijskom položaju iznos iskazane Zadržane dobiti prikazan je u TFI-POD obrascu pod AOPovima 083 Zadražana dobit ili preneseni gubitak i 086 Dobit ili gubitak poslovne godine.</t>
  </si>
  <si>
    <t>Dodatno, unutar kategorije Dugoročnih obveza u Izvještaju o financijskom položaju ukupan iznos iskazanih Uzetih zajmova te Dugoročnih obveza po najmovima prikazan je pod AOPom 103 Obveze prema bankama i drugim financijskim institucijama.</t>
  </si>
  <si>
    <t>Unutar kategorije Kratkoročne obveze u Izvještaju o financijskom položaju ukupan iznos Obveza prema dobavljačima i ostale obveze, te Obveza poreza na dobit iskazan je pod AOPovima 117 Obveze prema dobavljačima,119 Obveze prema zaposlenicima,120 Obveze  za poreze, doprinose i sličana davanja.</t>
  </si>
  <si>
    <t>Unutar kategorije Kratkoročne obveze u Izvještaju o financijskom položaju ukupan iznos Odgođenog plaćanja troškova i prihod budućeg razdoblja, te Ugovornih obveza prikazan je pod AOPovima 116 Obveze za predujmove,124 Odgođeno plaćanja troškova i prihod budućeg razdoblja.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</si>
  <si>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</si>
  <si>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</si>
  <si>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RDG</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</si>
  <si>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</si>
  <si>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Upravljanje uslugama</t>
  </si>
  <si>
    <t>‘000 EUR</t>
  </si>
  <si>
    <t>31.03.2024</t>
  </si>
  <si>
    <t>Obračun rezerve za odgođeni porez provodi se jednom godišnje, na datum bilance 31.12. poslovne godine. Nije bilo kretanja tih stanja tijekom izvještajnog razdoblja.</t>
  </si>
  <si>
    <t>2921</t>
  </si>
  <si>
    <t xml:space="preserve">BILJEŠKE UZ FINANCIJSKE IZVJEŠTAJE - TFI
(koji se sastavljaju za tromjesečna razdoblja)
Naziv izdavatelja:   ERICSSON NIKOLA TESLA  D.D.
OIB:   84214771175
Izvještajno razdoblje: Q1 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</si>
  <si>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31.03.2025</t>
  </si>
  <si>
    <t>31.12.2024</t>
  </si>
  <si>
    <t>Prosječan broj zaposlenih tijekom izvještajnog razdoblja iznosi 2920 (Q1 2024: 2912). Društvo ne prati zaposlenike po kategorijama.</t>
  </si>
  <si>
    <t>u razdoblju 01.01.2025. do 31.3.2025.</t>
  </si>
  <si>
    <t>stanje na dan 31.3.2025.</t>
  </si>
  <si>
    <t>Digitalno društvo</t>
  </si>
  <si>
    <t>R&amp;D i usluge</t>
  </si>
  <si>
    <t>Telekom</t>
  </si>
  <si>
    <t>31.3.2025</t>
  </si>
  <si>
    <t>31.3.2024</t>
  </si>
  <si>
    <t>Usporedno od 2025. prodaja se prati po sljedećim segmentima: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</si>
</sst>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164" formatCode="000"/>
    <numFmt numFmtId="165" formatCode="00"/>
    <numFmt numFmtId="166" formatCode="0.00_)"/>
    <numFmt numFmtId="167" formatCode="_-* #,##0.00_€_-;\-* #,##0.00_€_-;_-* &quot;-&quot;??_€_-;_-@_-"/>
    <numFmt numFmtId="168" formatCode="_-* #,##0.00\ _K_M_-;\-* #,##0.00\ _K_M_-;_-* &quot;-&quot;??\ _K_M_-;_-@_-"/>
  </numFmts>
  <fonts count="8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u/>
      <sz val="11"/>
      <color theme="1"/>
      <name val="Arial"/>
      <family val="2"/>
      <charset val="238"/>
    </font>
    <font>
      <u/>
      <sz val="11"/>
      <name val="Arial"/>
      <family val="2"/>
      <charset val="238"/>
    </font>
    <font>
      <sz val="10"/>
      <name val="Arial"/>
      <family val="2"/>
    </font>
    <font>
      <sz val="8"/>
      <name val="Arial"/>
      <family val="2"/>
    </font>
    <font>
      <sz val="8"/>
      <name val="Arial"/>
      <family val="2"/>
    </font>
    <font>
      <b/>
      <sz val="10"/>
      <name val="Arial"/>
      <family val="2"/>
    </font>
    <font>
      <b/>
      <sz val="8"/>
      <name val="Arial"/>
      <family val="2"/>
    </font>
    <font>
      <sz val="8"/>
      <color indexed="8"/>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b/>
      <sz val="12"/>
      <name val="Helv"/>
    </font>
    <font>
      <b/>
      <i/>
      <sz val="16"/>
      <name val="Helv"/>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39"/>
      <name val="Arial"/>
      <family val="2"/>
    </font>
    <font>
      <sz val="19"/>
      <color indexed="48"/>
      <name val="Arial"/>
      <family val="2"/>
      <charset val="238"/>
    </font>
    <font>
      <sz val="10"/>
      <color indexed="10"/>
      <name val="Arial"/>
      <family val="2"/>
    </font>
    <font>
      <sz val="10"/>
      <name val="MS Sans Serif"/>
      <family val="2"/>
      <charset val="238"/>
    </font>
    <font>
      <sz val="10"/>
      <name val="Helv"/>
    </font>
    <font>
      <sz val="12"/>
      <name val="Helv"/>
    </font>
    <font>
      <sz val="11"/>
      <color theme="1"/>
      <name val="Calibri"/>
      <family val="2"/>
      <scheme val="minor"/>
    </font>
    <font>
      <u/>
      <sz val="10"/>
      <color theme="10"/>
      <name val="Arial"/>
      <family val="2"/>
    </font>
    <font>
      <sz val="11"/>
      <color theme="1"/>
      <name val="Arial"/>
      <family val="2"/>
    </font>
  </fonts>
  <fills count="6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9"/>
      </patternFill>
    </fill>
    <fill>
      <patternFill patternType="gray125">
        <fgColor indexed="8"/>
      </patternFill>
    </fill>
  </fills>
  <borders count="5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8"/>
      </left>
      <right/>
      <top/>
      <bottom style="thin">
        <color indexed="8"/>
      </bottom>
      <diagonal/>
    </border>
  </borders>
  <cellStyleXfs count="349">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37" fillId="0" borderId="0" applyNumberFormat="0" applyFill="0" applyBorder="0" applyAlignment="0" applyProtection="0"/>
    <xf numFmtId="0" fontId="9" fillId="0" borderId="0">
      <alignment vertical="top"/>
    </xf>
    <xf numFmtId="0" fontId="2" fillId="0" borderId="0"/>
    <xf numFmtId="0" fontId="43" fillId="0" borderId="0"/>
    <xf numFmtId="0" fontId="44" fillId="16" borderId="0"/>
    <xf numFmtId="0" fontId="52" fillId="17" borderId="0" applyNumberFormat="0" applyBorder="0" applyAlignment="0" applyProtection="0"/>
    <xf numFmtId="0" fontId="53" fillId="18" borderId="0" applyNumberFormat="0" applyBorder="0" applyAlignment="0" applyProtection="0"/>
    <xf numFmtId="0" fontId="53" fillId="19" borderId="0" applyNumberFormat="0" applyBorder="0" applyAlignment="0" applyProtection="0"/>
    <xf numFmtId="0" fontId="52" fillId="20" borderId="0" applyNumberFormat="0" applyBorder="0" applyAlignment="0" applyProtection="0"/>
    <xf numFmtId="0" fontId="52" fillId="21" borderId="0" applyNumberFormat="0" applyBorder="0" applyAlignment="0" applyProtection="0"/>
    <xf numFmtId="0" fontId="53" fillId="22" borderId="0" applyNumberFormat="0" applyBorder="0" applyAlignment="0" applyProtection="0"/>
    <xf numFmtId="0" fontId="53" fillId="23" borderId="0" applyNumberFormat="0" applyBorder="0" applyAlignment="0" applyProtection="0"/>
    <xf numFmtId="0" fontId="52" fillId="24" borderId="0" applyNumberFormat="0" applyBorder="0" applyAlignment="0" applyProtection="0"/>
    <xf numFmtId="0" fontId="52" fillId="25" borderId="0" applyNumberFormat="0" applyBorder="0" applyAlignment="0" applyProtection="0"/>
    <xf numFmtId="0" fontId="53" fillId="26" borderId="0" applyNumberFormat="0" applyBorder="0" applyAlignment="0" applyProtection="0"/>
    <xf numFmtId="0" fontId="53" fillId="27" borderId="0" applyNumberFormat="0" applyBorder="0" applyAlignment="0" applyProtection="0"/>
    <xf numFmtId="0" fontId="52" fillId="28" borderId="0" applyNumberFormat="0" applyBorder="0" applyAlignment="0" applyProtection="0"/>
    <xf numFmtId="0" fontId="52" fillId="29" borderId="0" applyNumberFormat="0" applyBorder="0" applyAlignment="0" applyProtection="0"/>
    <xf numFmtId="0" fontId="53" fillId="22" borderId="0" applyNumberFormat="0" applyBorder="0" applyAlignment="0" applyProtection="0"/>
    <xf numFmtId="0" fontId="53" fillId="30" borderId="0" applyNumberFormat="0" applyBorder="0" applyAlignment="0" applyProtection="0"/>
    <xf numFmtId="0" fontId="52" fillId="23" borderId="0" applyNumberFormat="0" applyBorder="0" applyAlignment="0" applyProtection="0"/>
    <xf numFmtId="0" fontId="52" fillId="20" borderId="0" applyNumberFormat="0" applyBorder="0" applyAlignment="0" applyProtection="0"/>
    <xf numFmtId="0" fontId="53" fillId="31" borderId="0" applyNumberFormat="0" applyBorder="0" applyAlignment="0" applyProtection="0"/>
    <xf numFmtId="0" fontId="53" fillId="32"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53" fillId="34" borderId="0" applyNumberFormat="0" applyBorder="0" applyAlignment="0" applyProtection="0"/>
    <xf numFmtId="0" fontId="53" fillId="35" borderId="0" applyNumberFormat="0" applyBorder="0" applyAlignment="0" applyProtection="0"/>
    <xf numFmtId="0" fontId="52" fillId="36" borderId="0" applyNumberFormat="0" applyBorder="0" applyAlignment="0" applyProtection="0"/>
    <xf numFmtId="0" fontId="54" fillId="34" borderId="0" applyNumberFormat="0" applyBorder="0" applyAlignment="0" applyProtection="0"/>
    <xf numFmtId="0" fontId="55" fillId="37" borderId="40" applyNumberFormat="0" applyAlignment="0" applyProtection="0"/>
    <xf numFmtId="0" fontId="56" fillId="29" borderId="41" applyNumberFormat="0" applyAlignment="0" applyProtection="0"/>
    <xf numFmtId="0" fontId="57" fillId="38" borderId="0" applyNumberFormat="0" applyBorder="0" applyAlignment="0" applyProtection="0"/>
    <xf numFmtId="0" fontId="57" fillId="39" borderId="0" applyNumberFormat="0" applyBorder="0" applyAlignment="0" applyProtection="0"/>
    <xf numFmtId="0" fontId="57" fillId="40" borderId="0" applyNumberFormat="0" applyBorder="0" applyAlignment="0" applyProtection="0"/>
    <xf numFmtId="0" fontId="53" fillId="27" borderId="0" applyNumberFormat="0" applyBorder="0" applyAlignment="0" applyProtection="0"/>
    <xf numFmtId="0" fontId="58" fillId="0" borderId="42" applyNumberFormat="0" applyFill="0" applyAlignment="0" applyProtection="0"/>
    <xf numFmtId="0" fontId="59" fillId="0" borderId="43" applyNumberFormat="0" applyFill="0" applyAlignment="0" applyProtection="0"/>
    <xf numFmtId="0" fontId="60" fillId="0" borderId="44" applyNumberFormat="0" applyFill="0" applyAlignment="0" applyProtection="0"/>
    <xf numFmtId="0" fontId="60" fillId="0" borderId="0" applyNumberFormat="0" applyFill="0" applyBorder="0" applyAlignment="0" applyProtection="0"/>
    <xf numFmtId="0" fontId="61" fillId="35" borderId="40" applyNumberFormat="0" applyAlignment="0" applyProtection="0"/>
    <xf numFmtId="0" fontId="62" fillId="0" borderId="45" applyNumberFormat="0" applyFill="0" applyAlignment="0" applyProtection="0"/>
    <xf numFmtId="0" fontId="62" fillId="35" borderId="0" applyNumberFormat="0" applyBorder="0" applyAlignment="0" applyProtection="0"/>
    <xf numFmtId="0" fontId="45" fillId="34" borderId="40" applyNumberFormat="0" applyFont="0" applyAlignment="0" applyProtection="0"/>
    <xf numFmtId="0" fontId="63" fillId="37" borderId="46" applyNumberFormat="0" applyAlignment="0" applyProtection="0"/>
    <xf numFmtId="4" fontId="45" fillId="41" borderId="40" applyNumberFormat="0" applyProtection="0">
      <alignment vertical="center"/>
    </xf>
    <xf numFmtId="4" fontId="66" fillId="42" borderId="40" applyNumberFormat="0" applyProtection="0">
      <alignment vertical="center"/>
    </xf>
    <xf numFmtId="4" fontId="45" fillId="42" borderId="40" applyNumberFormat="0" applyProtection="0">
      <alignment horizontal="left" vertical="center" indent="1"/>
    </xf>
    <xf numFmtId="0" fontId="49" fillId="41" borderId="47" applyNumberFormat="0" applyProtection="0">
      <alignment horizontal="left" vertical="top" indent="1"/>
    </xf>
    <xf numFmtId="4" fontId="45" fillId="43" borderId="40" applyNumberFormat="0" applyProtection="0">
      <alignment horizontal="left" vertical="center" indent="1"/>
    </xf>
    <xf numFmtId="4" fontId="45" fillId="44" borderId="40" applyNumberFormat="0" applyProtection="0">
      <alignment horizontal="right" vertical="center"/>
    </xf>
    <xf numFmtId="4" fontId="45" fillId="45" borderId="40" applyNumberFormat="0" applyProtection="0">
      <alignment horizontal="right" vertical="center"/>
    </xf>
    <xf numFmtId="4" fontId="45" fillId="46" borderId="48" applyNumberFormat="0" applyProtection="0">
      <alignment horizontal="right" vertical="center"/>
    </xf>
    <xf numFmtId="4" fontId="45" fillId="47" borderId="40" applyNumberFormat="0" applyProtection="0">
      <alignment horizontal="right" vertical="center"/>
    </xf>
    <xf numFmtId="4" fontId="45" fillId="48" borderId="40" applyNumberFormat="0" applyProtection="0">
      <alignment horizontal="right" vertical="center"/>
    </xf>
    <xf numFmtId="4" fontId="45" fillId="49" borderId="40" applyNumberFormat="0" applyProtection="0">
      <alignment horizontal="right" vertical="center"/>
    </xf>
    <xf numFmtId="4" fontId="45" fillId="50" borderId="40" applyNumberFormat="0" applyProtection="0">
      <alignment horizontal="right" vertical="center"/>
    </xf>
    <xf numFmtId="4" fontId="45" fillId="51" borderId="40" applyNumberFormat="0" applyProtection="0">
      <alignment horizontal="right" vertical="center"/>
    </xf>
    <xf numFmtId="4" fontId="45" fillId="52" borderId="40" applyNumberFormat="0" applyProtection="0">
      <alignment horizontal="right" vertical="center"/>
    </xf>
    <xf numFmtId="4" fontId="45" fillId="53" borderId="48" applyNumberFormat="0" applyProtection="0">
      <alignment horizontal="left" vertical="center" indent="1"/>
    </xf>
    <xf numFmtId="4" fontId="43" fillId="54" borderId="48" applyNumberFormat="0" applyProtection="0">
      <alignment horizontal="left" vertical="center" indent="1"/>
    </xf>
    <xf numFmtId="4" fontId="43" fillId="54" borderId="48" applyNumberFormat="0" applyProtection="0">
      <alignment horizontal="left" vertical="center" indent="1"/>
    </xf>
    <xf numFmtId="4" fontId="45" fillId="55" borderId="40" applyNumberFormat="0" applyProtection="0">
      <alignment horizontal="right" vertical="center"/>
    </xf>
    <xf numFmtId="4" fontId="45" fillId="56" borderId="48" applyNumberFormat="0" applyProtection="0">
      <alignment horizontal="left" vertical="center" indent="1"/>
    </xf>
    <xf numFmtId="4" fontId="45" fillId="55" borderId="48" applyNumberFormat="0" applyProtection="0">
      <alignment horizontal="left" vertical="center" indent="1"/>
    </xf>
    <xf numFmtId="0" fontId="45" fillId="57" borderId="40" applyNumberFormat="0" applyProtection="0">
      <alignment horizontal="left" vertical="center" indent="1"/>
    </xf>
    <xf numFmtId="0" fontId="45" fillId="54" borderId="47" applyNumberFormat="0" applyProtection="0">
      <alignment horizontal="left" vertical="top" indent="1"/>
    </xf>
    <xf numFmtId="0" fontId="45" fillId="58" borderId="40" applyNumberFormat="0" applyProtection="0">
      <alignment horizontal="left" vertical="center" indent="1"/>
    </xf>
    <xf numFmtId="0" fontId="45" fillId="55" borderId="47" applyNumberFormat="0" applyProtection="0">
      <alignment horizontal="left" vertical="top" indent="1"/>
    </xf>
    <xf numFmtId="0" fontId="45" fillId="59" borderId="40" applyNumberFormat="0" applyProtection="0">
      <alignment horizontal="left" vertical="center" indent="1"/>
    </xf>
    <xf numFmtId="0" fontId="45" fillId="59" borderId="47" applyNumberFormat="0" applyProtection="0">
      <alignment horizontal="left" vertical="top" indent="1"/>
    </xf>
    <xf numFmtId="0" fontId="45" fillId="56" borderId="40" applyNumberFormat="0" applyProtection="0">
      <alignment horizontal="left" vertical="center" indent="1"/>
    </xf>
    <xf numFmtId="0" fontId="45" fillId="56" borderId="47" applyNumberFormat="0" applyProtection="0">
      <alignment horizontal="left" vertical="top" indent="1"/>
    </xf>
    <xf numFmtId="0" fontId="45" fillId="60" borderId="49" applyNumberFormat="0">
      <protection locked="0"/>
    </xf>
    <xf numFmtId="0" fontId="47" fillId="54" borderId="50" applyBorder="0"/>
    <xf numFmtId="4" fontId="48" fillId="61" borderId="47" applyNumberFormat="0" applyProtection="0">
      <alignment vertical="center"/>
    </xf>
    <xf numFmtId="4" fontId="66" fillId="62" borderId="33" applyNumberFormat="0" applyProtection="0">
      <alignment vertical="center"/>
    </xf>
    <xf numFmtId="4" fontId="48" fillId="57" borderId="47" applyNumberFormat="0" applyProtection="0">
      <alignment horizontal="left" vertical="center" indent="1"/>
    </xf>
    <xf numFmtId="0" fontId="48" fillId="61" borderId="47" applyNumberFormat="0" applyProtection="0">
      <alignment horizontal="left" vertical="top" indent="1"/>
    </xf>
    <xf numFmtId="4" fontId="45" fillId="0" borderId="40" applyNumberFormat="0" applyProtection="0">
      <alignment horizontal="right" vertical="center"/>
    </xf>
    <xf numFmtId="4" fontId="66" fillId="63" borderId="40" applyNumberFormat="0" applyProtection="0">
      <alignment horizontal="right" vertical="center"/>
    </xf>
    <xf numFmtId="4" fontId="45" fillId="43" borderId="40" applyNumberFormat="0" applyProtection="0">
      <alignment horizontal="left" vertical="center" indent="1"/>
    </xf>
    <xf numFmtId="0" fontId="48" fillId="55" borderId="47" applyNumberFormat="0" applyProtection="0">
      <alignment horizontal="left" vertical="top" indent="1"/>
    </xf>
    <xf numFmtId="4" fontId="50" fillId="64" borderId="48" applyNumberFormat="0" applyProtection="0">
      <alignment horizontal="left" vertical="center" indent="1"/>
    </xf>
    <xf numFmtId="0" fontId="45" fillId="65" borderId="33"/>
    <xf numFmtId="4" fontId="51" fillId="60" borderId="40" applyNumberFormat="0" applyProtection="0">
      <alignment horizontal="right" vertical="center"/>
    </xf>
    <xf numFmtId="0" fontId="64" fillId="0" borderId="0" applyNumberFormat="0" applyFill="0" applyBorder="0" applyAlignment="0" applyProtection="0"/>
    <xf numFmtId="0" fontId="57" fillId="0" borderId="51" applyNumberFormat="0" applyFill="0" applyAlignment="0" applyProtection="0"/>
    <xf numFmtId="0" fontId="65" fillId="0" borderId="0" applyNumberFormat="0" applyFill="0" applyBorder="0" applyAlignment="0" applyProtection="0"/>
    <xf numFmtId="0" fontId="2" fillId="0" borderId="0"/>
    <xf numFmtId="0" fontId="5" fillId="16" borderId="0"/>
    <xf numFmtId="0" fontId="52" fillId="17"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54" fillId="34" borderId="0" applyNumberFormat="0" applyBorder="0" applyAlignment="0" applyProtection="0"/>
    <xf numFmtId="0" fontId="55" fillId="37" borderId="40" applyNumberFormat="0" applyAlignment="0" applyProtection="0"/>
    <xf numFmtId="0" fontId="56" fillId="29" borderId="41" applyNumberFormat="0" applyAlignment="0" applyProtection="0"/>
    <xf numFmtId="0" fontId="53" fillId="27" borderId="0" applyNumberFormat="0" applyBorder="0" applyAlignment="0" applyProtection="0"/>
    <xf numFmtId="0" fontId="58" fillId="0" borderId="42" applyNumberFormat="0" applyFill="0" applyAlignment="0" applyProtection="0"/>
    <xf numFmtId="0" fontId="59" fillId="0" borderId="43" applyNumberFormat="0" applyFill="0" applyAlignment="0" applyProtection="0"/>
    <xf numFmtId="0" fontId="60" fillId="0" borderId="44" applyNumberFormat="0" applyFill="0" applyAlignment="0" applyProtection="0"/>
    <xf numFmtId="0" fontId="60" fillId="0" borderId="0" applyNumberFormat="0" applyFill="0" applyBorder="0" applyAlignment="0" applyProtection="0"/>
    <xf numFmtId="0" fontId="61" fillId="35" borderId="40" applyNumberFormat="0" applyAlignment="0" applyProtection="0"/>
    <xf numFmtId="0" fontId="62" fillId="0" borderId="45" applyNumberFormat="0" applyFill="0" applyAlignment="0" applyProtection="0"/>
    <xf numFmtId="0" fontId="62" fillId="35" borderId="0" applyNumberFormat="0" applyBorder="0" applyAlignment="0" applyProtection="0"/>
    <xf numFmtId="0" fontId="45" fillId="34" borderId="40" applyNumberFormat="0" applyFont="0" applyAlignment="0" applyProtection="0"/>
    <xf numFmtId="0" fontId="63" fillId="37" borderId="46" applyNumberFormat="0" applyAlignment="0" applyProtection="0"/>
    <xf numFmtId="4" fontId="45" fillId="41" borderId="40" applyNumberFormat="0" applyProtection="0">
      <alignment vertical="center"/>
    </xf>
    <xf numFmtId="4" fontId="45" fillId="42" borderId="40" applyNumberFormat="0" applyProtection="0">
      <alignment horizontal="left" vertical="center" indent="1"/>
    </xf>
    <xf numFmtId="4" fontId="45" fillId="43" borderId="40" applyNumberFormat="0" applyProtection="0">
      <alignment horizontal="left" vertical="center" indent="1"/>
    </xf>
    <xf numFmtId="4" fontId="45" fillId="44" borderId="40" applyNumberFormat="0" applyProtection="0">
      <alignment horizontal="right" vertical="center"/>
    </xf>
    <xf numFmtId="4" fontId="45" fillId="45" borderId="40" applyNumberFormat="0" applyProtection="0">
      <alignment horizontal="right" vertical="center"/>
    </xf>
    <xf numFmtId="4" fontId="45" fillId="46" borderId="48" applyNumberFormat="0" applyProtection="0">
      <alignment horizontal="right" vertical="center"/>
    </xf>
    <xf numFmtId="4" fontId="45" fillId="47" borderId="40" applyNumberFormat="0" applyProtection="0">
      <alignment horizontal="right" vertical="center"/>
    </xf>
    <xf numFmtId="4" fontId="45" fillId="48" borderId="40" applyNumberFormat="0" applyProtection="0">
      <alignment horizontal="right" vertical="center"/>
    </xf>
    <xf numFmtId="4" fontId="45" fillId="49" borderId="40" applyNumberFormat="0" applyProtection="0">
      <alignment horizontal="right" vertical="center"/>
    </xf>
    <xf numFmtId="4" fontId="45" fillId="50" borderId="40" applyNumberFormat="0" applyProtection="0">
      <alignment horizontal="right" vertical="center"/>
    </xf>
    <xf numFmtId="4" fontId="45" fillId="51" borderId="40" applyNumberFormat="0" applyProtection="0">
      <alignment horizontal="right" vertical="center"/>
    </xf>
    <xf numFmtId="4" fontId="45" fillId="52" borderId="40" applyNumberFormat="0" applyProtection="0">
      <alignment horizontal="right" vertical="center"/>
    </xf>
    <xf numFmtId="4" fontId="45" fillId="53" borderId="48" applyNumberFormat="0" applyProtection="0">
      <alignment horizontal="left" vertical="center" indent="1"/>
    </xf>
    <xf numFmtId="4" fontId="45" fillId="55" borderId="40" applyNumberFormat="0" applyProtection="0">
      <alignment horizontal="right" vertical="center"/>
    </xf>
    <xf numFmtId="4" fontId="45" fillId="56" borderId="48" applyNumberFormat="0" applyProtection="0">
      <alignment horizontal="left" vertical="center" indent="1"/>
    </xf>
    <xf numFmtId="4" fontId="45" fillId="55" borderId="48" applyNumberFormat="0" applyProtection="0">
      <alignment horizontal="left" vertical="center" indent="1"/>
    </xf>
    <xf numFmtId="0" fontId="45" fillId="57" borderId="40" applyNumberFormat="0" applyProtection="0">
      <alignment horizontal="left" vertical="center" indent="1"/>
    </xf>
    <xf numFmtId="0" fontId="45" fillId="58" borderId="40" applyNumberFormat="0" applyProtection="0">
      <alignment horizontal="left" vertical="center" indent="1"/>
    </xf>
    <xf numFmtId="0" fontId="45" fillId="59" borderId="40" applyNumberFormat="0" applyProtection="0">
      <alignment horizontal="left" vertical="center" indent="1"/>
    </xf>
    <xf numFmtId="0" fontId="45" fillId="56" borderId="40" applyNumberFormat="0" applyProtection="0">
      <alignment horizontal="left" vertical="center" indent="1"/>
    </xf>
    <xf numFmtId="4" fontId="45" fillId="0" borderId="40" applyNumberFormat="0" applyProtection="0">
      <alignment horizontal="right" vertical="center"/>
    </xf>
    <xf numFmtId="4" fontId="45" fillId="43" borderId="40" applyNumberFormat="0" applyProtection="0">
      <alignment horizontal="left" vertical="center" indent="1"/>
    </xf>
    <xf numFmtId="0" fontId="45" fillId="65" borderId="33"/>
    <xf numFmtId="0" fontId="57" fillId="0" borderId="51" applyNumberFormat="0" applyFill="0" applyAlignment="0" applyProtection="0"/>
    <xf numFmtId="0" fontId="65" fillId="0" borderId="0" applyNumberFormat="0" applyFill="0" applyBorder="0" applyAlignment="0" applyProtection="0"/>
    <xf numFmtId="0" fontId="52" fillId="25"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29"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33" borderId="0" applyNumberFormat="0" applyBorder="0" applyAlignment="0" applyProtection="0"/>
    <xf numFmtId="0" fontId="52" fillId="29"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9"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25" borderId="0" applyNumberFormat="0" applyBorder="0" applyAlignment="0" applyProtection="0"/>
    <xf numFmtId="0" fontId="52" fillId="33" borderId="0" applyNumberFormat="0" applyBorder="0" applyAlignment="0" applyProtection="0"/>
    <xf numFmtId="0" fontId="52" fillId="21" borderId="0" applyNumberFormat="0" applyBorder="0" applyAlignment="0" applyProtection="0"/>
    <xf numFmtId="0" fontId="52" fillId="17"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5" borderId="0" applyNumberFormat="0" applyBorder="0" applyAlignment="0" applyProtection="0"/>
    <xf numFmtId="0" fontId="52" fillId="25" borderId="0" applyNumberFormat="0" applyBorder="0" applyAlignment="0" applyProtection="0"/>
    <xf numFmtId="0" fontId="52" fillId="21" borderId="0" applyNumberFormat="0" applyBorder="0" applyAlignment="0" applyProtection="0"/>
    <xf numFmtId="0" fontId="52" fillId="21"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21" borderId="0" applyNumberFormat="0" applyBorder="0" applyAlignment="0" applyProtection="0"/>
    <xf numFmtId="0" fontId="52" fillId="17" borderId="0" applyNumberFormat="0" applyBorder="0" applyAlignment="0" applyProtection="0"/>
    <xf numFmtId="0" fontId="4" fillId="0" borderId="0"/>
    <xf numFmtId="38" fontId="45" fillId="4" borderId="0" applyNumberFormat="0" applyBorder="0" applyAlignment="0" applyProtection="0"/>
    <xf numFmtId="0" fontId="67" fillId="67" borderId="52"/>
    <xf numFmtId="0" fontId="46" fillId="42" borderId="53">
      <alignment vertical="center" wrapText="1"/>
    </xf>
    <xf numFmtId="10" fontId="45" fillId="62" borderId="33" applyNumberFormat="0" applyBorder="0" applyAlignment="0" applyProtection="0"/>
    <xf numFmtId="166" fontId="68" fillId="0" borderId="0"/>
    <xf numFmtId="0" fontId="7" fillId="0" borderId="0"/>
    <xf numFmtId="10" fontId="4" fillId="0" borderId="0" applyFont="0" applyFill="0" applyBorder="0" applyAlignment="0" applyProtection="0"/>
    <xf numFmtId="4" fontId="69" fillId="41" borderId="47" applyNumberFormat="0" applyProtection="0">
      <alignment vertical="center"/>
    </xf>
    <xf numFmtId="4" fontId="70" fillId="41" borderId="47" applyNumberFormat="0" applyProtection="0">
      <alignment vertical="center"/>
    </xf>
    <xf numFmtId="4" fontId="69" fillId="41" borderId="47" applyNumberFormat="0" applyProtection="0">
      <alignment horizontal="left" vertical="center" indent="1"/>
    </xf>
    <xf numFmtId="0" fontId="69" fillId="41" borderId="47" applyNumberFormat="0" applyProtection="0">
      <alignment horizontal="left" vertical="top" indent="1"/>
    </xf>
    <xf numFmtId="4" fontId="69" fillId="55" borderId="0" applyNumberFormat="0" applyProtection="0">
      <alignment horizontal="left" vertical="center" indent="1"/>
    </xf>
    <xf numFmtId="4" fontId="71" fillId="44" borderId="47" applyNumberFormat="0" applyProtection="0">
      <alignment horizontal="right" vertical="center"/>
    </xf>
    <xf numFmtId="4" fontId="71" fillId="66" borderId="47" applyNumberFormat="0" applyProtection="0">
      <alignment horizontal="right" vertical="center"/>
    </xf>
    <xf numFmtId="4" fontId="71" fillId="46" borderId="47" applyNumberFormat="0" applyProtection="0">
      <alignment horizontal="right" vertical="center"/>
    </xf>
    <xf numFmtId="4" fontId="71" fillId="47" borderId="47" applyNumberFormat="0" applyProtection="0">
      <alignment horizontal="right" vertical="center"/>
    </xf>
    <xf numFmtId="4" fontId="71" fillId="48" borderId="47" applyNumberFormat="0" applyProtection="0">
      <alignment horizontal="right" vertical="center"/>
    </xf>
    <xf numFmtId="4" fontId="71" fillId="49" borderId="47" applyNumberFormat="0" applyProtection="0">
      <alignment horizontal="right" vertical="center"/>
    </xf>
    <xf numFmtId="4" fontId="71" fillId="50" borderId="47" applyNumberFormat="0" applyProtection="0">
      <alignment horizontal="right" vertical="center"/>
    </xf>
    <xf numFmtId="4" fontId="71" fillId="51" borderId="47" applyNumberFormat="0" applyProtection="0">
      <alignment horizontal="right" vertical="center"/>
    </xf>
    <xf numFmtId="4" fontId="71" fillId="52" borderId="47" applyNumberFormat="0" applyProtection="0">
      <alignment horizontal="right" vertical="center"/>
    </xf>
    <xf numFmtId="4" fontId="69" fillId="53" borderId="54" applyNumberFormat="0" applyProtection="0">
      <alignment horizontal="left" vertical="center" indent="1"/>
    </xf>
    <xf numFmtId="4" fontId="71" fillId="56" borderId="0" applyNumberFormat="0" applyProtection="0">
      <alignment horizontal="left" vertical="center" indent="1"/>
    </xf>
    <xf numFmtId="4" fontId="72" fillId="54" borderId="0" applyNumberFormat="0" applyProtection="0">
      <alignment horizontal="left" vertical="center" indent="1"/>
    </xf>
    <xf numFmtId="4" fontId="71" fillId="55" borderId="47" applyNumberFormat="0" applyProtection="0">
      <alignment horizontal="right" vertical="center"/>
    </xf>
    <xf numFmtId="4" fontId="9" fillId="56" borderId="0" applyNumberFormat="0" applyProtection="0">
      <alignment horizontal="left" vertical="center" indent="1"/>
    </xf>
    <xf numFmtId="4" fontId="9" fillId="55" borderId="0" applyNumberFormat="0" applyProtection="0">
      <alignment horizontal="left" vertical="center" indent="1"/>
    </xf>
    <xf numFmtId="0" fontId="4" fillId="54" borderId="47" applyNumberFormat="0" applyProtection="0">
      <alignment horizontal="left" vertical="center" indent="1"/>
    </xf>
    <xf numFmtId="0" fontId="4" fillId="54" borderId="47" applyNumberFormat="0" applyProtection="0">
      <alignment horizontal="left" vertical="top" indent="1"/>
    </xf>
    <xf numFmtId="0" fontId="4" fillId="55" borderId="47" applyNumberFormat="0" applyProtection="0">
      <alignment horizontal="left" vertical="center" indent="1"/>
    </xf>
    <xf numFmtId="0" fontId="4" fillId="55" borderId="47" applyNumberFormat="0" applyProtection="0">
      <alignment horizontal="left" vertical="top" indent="1"/>
    </xf>
    <xf numFmtId="0" fontId="4" fillId="59" borderId="47" applyNumberFormat="0" applyProtection="0">
      <alignment horizontal="left" vertical="center" indent="1"/>
    </xf>
    <xf numFmtId="0" fontId="4" fillId="59" borderId="47" applyNumberFormat="0" applyProtection="0">
      <alignment horizontal="left" vertical="top" indent="1"/>
    </xf>
    <xf numFmtId="0" fontId="4" fillId="56" borderId="47" applyNumberFormat="0" applyProtection="0">
      <alignment horizontal="left" vertical="center" indent="1"/>
    </xf>
    <xf numFmtId="0" fontId="4" fillId="56" borderId="47" applyNumberFormat="0" applyProtection="0">
      <alignment horizontal="left" vertical="top" indent="1"/>
    </xf>
    <xf numFmtId="0" fontId="4" fillId="60" borderId="33" applyNumberFormat="0">
      <protection locked="0"/>
    </xf>
    <xf numFmtId="4" fontId="71" fillId="61" borderId="47" applyNumberFormat="0" applyProtection="0">
      <alignment vertical="center"/>
    </xf>
    <xf numFmtId="4" fontId="73" fillId="61" borderId="47" applyNumberFormat="0" applyProtection="0">
      <alignment vertical="center"/>
    </xf>
    <xf numFmtId="4" fontId="71" fillId="61" borderId="47" applyNumberFormat="0" applyProtection="0">
      <alignment horizontal="left" vertical="center" indent="1"/>
    </xf>
    <xf numFmtId="0" fontId="71" fillId="61" borderId="47" applyNumberFormat="0" applyProtection="0">
      <alignment horizontal="left" vertical="top" indent="1"/>
    </xf>
    <xf numFmtId="4" fontId="71" fillId="56" borderId="47" applyNumberFormat="0" applyProtection="0">
      <alignment horizontal="right" vertical="center"/>
    </xf>
    <xf numFmtId="4" fontId="73" fillId="56" borderId="47" applyNumberFormat="0" applyProtection="0">
      <alignment horizontal="right" vertical="center"/>
    </xf>
    <xf numFmtId="4" fontId="71" fillId="55" borderId="47" applyNumberFormat="0" applyProtection="0">
      <alignment horizontal="left" vertical="center" indent="1"/>
    </xf>
    <xf numFmtId="0" fontId="71" fillId="55" borderId="47" applyNumberFormat="0" applyProtection="0">
      <alignment horizontal="left" vertical="top" indent="1"/>
    </xf>
    <xf numFmtId="4" fontId="74" fillId="64" borderId="0" applyNumberFormat="0" applyProtection="0">
      <alignment horizontal="left" vertical="center" indent="1"/>
    </xf>
    <xf numFmtId="4" fontId="75" fillId="56" borderId="47" applyNumberFormat="0" applyProtection="0">
      <alignment horizontal="right" vertical="center"/>
    </xf>
    <xf numFmtId="167" fontId="79" fillId="0" borderId="0" applyFont="0" applyFill="0" applyBorder="0" applyAlignment="0" applyProtection="0"/>
    <xf numFmtId="0" fontId="79" fillId="0" borderId="0"/>
    <xf numFmtId="3" fontId="4" fillId="0" borderId="33" applyNumberFormat="0" applyFont="0" applyFill="0" applyAlignment="0" applyProtection="0">
      <alignment vertical="center"/>
    </xf>
    <xf numFmtId="40" fontId="76" fillId="0" borderId="0" applyFont="0" applyFill="0" applyBorder="0" applyAlignment="0" applyProtection="0"/>
    <xf numFmtId="8" fontId="77" fillId="0" borderId="0" applyFont="0" applyFill="0" applyBorder="0" applyAlignment="0" applyProtection="0"/>
    <xf numFmtId="0" fontId="78" fillId="0" borderId="55"/>
    <xf numFmtId="0" fontId="4" fillId="0" borderId="0"/>
    <xf numFmtId="0" fontId="4" fillId="0" borderId="0"/>
    <xf numFmtId="0" fontId="77" fillId="0" borderId="0"/>
    <xf numFmtId="9" fontId="43" fillId="0" borderId="0" applyFont="0" applyFill="0" applyBorder="0" applyAlignment="0" applyProtection="0"/>
    <xf numFmtId="0" fontId="5" fillId="1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45" fillId="0" borderId="40" applyNumberFormat="0" applyProtection="0">
      <alignment horizontal="right" vertical="center"/>
    </xf>
    <xf numFmtId="168" fontId="5" fillId="0" borderId="0" applyFont="0" applyFill="0" applyBorder="0" applyAlignment="0" applyProtection="0"/>
    <xf numFmtId="0" fontId="2" fillId="0" borderId="0"/>
    <xf numFmtId="0" fontId="2" fillId="0" borderId="0"/>
    <xf numFmtId="0" fontId="2" fillId="0" borderId="0"/>
    <xf numFmtId="0" fontId="45" fillId="16" borderId="0"/>
    <xf numFmtId="0" fontId="2" fillId="0" borderId="0"/>
    <xf numFmtId="0" fontId="45" fillId="16" borderId="0"/>
    <xf numFmtId="0" fontId="45" fillId="16" borderId="0"/>
    <xf numFmtId="0" fontId="45" fillId="1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1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16" borderId="0"/>
    <xf numFmtId="0" fontId="52" fillId="17" borderId="0" applyNumberFormat="0" applyBorder="0" applyAlignment="0" applyProtection="0"/>
    <xf numFmtId="0" fontId="52" fillId="21" borderId="0" applyNumberFormat="0" applyBorder="0" applyAlignment="0" applyProtection="0"/>
    <xf numFmtId="0" fontId="52" fillId="25" borderId="0" applyNumberFormat="0" applyBorder="0" applyAlignment="0" applyProtection="0"/>
    <xf numFmtId="0" fontId="52" fillId="29" borderId="0" applyNumberFormat="0" applyBorder="0" applyAlignment="0" applyProtection="0"/>
    <xf numFmtId="0" fontId="52" fillId="20" borderId="0" applyNumberFormat="0" applyBorder="0" applyAlignment="0" applyProtection="0"/>
    <xf numFmtId="0" fontId="52" fillId="33" borderId="0" applyNumberFormat="0" applyBorder="0" applyAlignment="0" applyProtection="0"/>
    <xf numFmtId="0" fontId="61" fillId="35" borderId="40" applyNumberFormat="0" applyAlignment="0" applyProtection="0"/>
    <xf numFmtId="0" fontId="45" fillId="16" borderId="0"/>
    <xf numFmtId="9" fontId="4" fillId="0" borderId="0" applyFont="0" applyFill="0" applyBorder="0" applyAlignment="0" applyProtection="0"/>
    <xf numFmtId="4" fontId="45" fillId="41" borderId="40" applyNumberFormat="0" applyProtection="0">
      <alignment vertical="center"/>
    </xf>
    <xf numFmtId="4" fontId="45" fillId="42" borderId="40" applyNumberFormat="0" applyProtection="0">
      <alignment horizontal="left" vertical="center" indent="1"/>
    </xf>
    <xf numFmtId="4" fontId="45" fillId="43" borderId="40" applyNumberFormat="0" applyProtection="0">
      <alignment horizontal="left" vertical="center" indent="1"/>
    </xf>
    <xf numFmtId="4" fontId="45" fillId="43" borderId="40" applyNumberFormat="0" applyProtection="0">
      <alignment horizontal="left" vertical="center" indent="1"/>
    </xf>
    <xf numFmtId="4" fontId="45" fillId="44" borderId="40" applyNumberFormat="0" applyProtection="0">
      <alignment horizontal="right" vertical="center"/>
    </xf>
    <xf numFmtId="4" fontId="45" fillId="45" borderId="40" applyNumberFormat="0" applyProtection="0">
      <alignment horizontal="right" vertical="center"/>
    </xf>
    <xf numFmtId="4" fontId="45" fillId="46" borderId="48" applyNumberFormat="0" applyProtection="0">
      <alignment horizontal="right" vertical="center"/>
    </xf>
    <xf numFmtId="4" fontId="45" fillId="47" borderId="40" applyNumberFormat="0" applyProtection="0">
      <alignment horizontal="right" vertical="center"/>
    </xf>
    <xf numFmtId="4" fontId="45" fillId="48" borderId="40" applyNumberFormat="0" applyProtection="0">
      <alignment horizontal="right" vertical="center"/>
    </xf>
    <xf numFmtId="4" fontId="45" fillId="49" borderId="40" applyNumberFormat="0" applyProtection="0">
      <alignment horizontal="right" vertical="center"/>
    </xf>
    <xf numFmtId="4" fontId="45" fillId="50" borderId="40" applyNumberFormat="0" applyProtection="0">
      <alignment horizontal="right" vertical="center"/>
    </xf>
    <xf numFmtId="4" fontId="45" fillId="51" borderId="40" applyNumberFormat="0" applyProtection="0">
      <alignment horizontal="right" vertical="center"/>
    </xf>
    <xf numFmtId="4" fontId="45" fillId="52" borderId="40" applyNumberFormat="0" applyProtection="0">
      <alignment horizontal="right" vertical="center"/>
    </xf>
    <xf numFmtId="4" fontId="45" fillId="53" borderId="48" applyNumberFormat="0" applyProtection="0">
      <alignment horizontal="left" vertical="center" indent="1"/>
    </xf>
    <xf numFmtId="4" fontId="45" fillId="55" borderId="40" applyNumberFormat="0" applyProtection="0">
      <alignment horizontal="right" vertical="center"/>
    </xf>
    <xf numFmtId="4" fontId="45" fillId="56" borderId="48" applyNumberFormat="0" applyProtection="0">
      <alignment horizontal="left" vertical="center" indent="1"/>
    </xf>
    <xf numFmtId="4" fontId="45" fillId="55" borderId="48" applyNumberFormat="0" applyProtection="0">
      <alignment horizontal="left" vertical="center" indent="1"/>
    </xf>
    <xf numFmtId="0" fontId="45" fillId="57" borderId="40" applyNumberFormat="0" applyProtection="0">
      <alignment horizontal="left" vertical="center" indent="1"/>
    </xf>
    <xf numFmtId="0" fontId="45" fillId="58" borderId="40" applyNumberFormat="0" applyProtection="0">
      <alignment horizontal="left" vertical="center" indent="1"/>
    </xf>
    <xf numFmtId="0" fontId="45" fillId="59" borderId="40" applyNumberFormat="0" applyProtection="0">
      <alignment horizontal="left" vertical="center" indent="1"/>
    </xf>
    <xf numFmtId="0" fontId="45" fillId="56" borderId="40" applyNumberFormat="0" applyProtection="0">
      <alignment horizontal="left" vertical="center" indent="1"/>
    </xf>
    <xf numFmtId="4" fontId="45" fillId="0" borderId="40" applyNumberFormat="0" applyProtection="0">
      <alignment horizontal="right" vertical="center"/>
    </xf>
    <xf numFmtId="4" fontId="45" fillId="43" borderId="40" applyNumberFormat="0" applyProtection="0">
      <alignment horizontal="left" vertical="center" indent="1"/>
    </xf>
    <xf numFmtId="4" fontId="45" fillId="43" borderId="40" applyNumberFormat="0" applyProtection="0">
      <alignment horizontal="left" vertical="center" indent="1"/>
    </xf>
    <xf numFmtId="0" fontId="4" fillId="0" borderId="0" applyNumberFormat="0" applyFill="0" applyBorder="0" applyAlignment="0" applyProtection="0"/>
    <xf numFmtId="0" fontId="43" fillId="0" borderId="0"/>
    <xf numFmtId="0" fontId="1" fillId="0" borderId="0"/>
    <xf numFmtId="0" fontId="80" fillId="0" borderId="0" applyNumberFormat="0" applyFill="0" applyBorder="0" applyAlignment="0" applyProtection="0"/>
  </cellStyleXfs>
  <cellXfs count="347">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5" fontId="20" fillId="0" borderId="30" xfId="0" applyNumberFormat="1" applyFont="1" applyBorder="1" applyAlignment="1">
      <alignment horizontal="center" vertical="center"/>
    </xf>
    <xf numFmtId="165" fontId="20" fillId="9" borderId="30" xfId="0" applyNumberFormat="1" applyFont="1" applyFill="1" applyBorder="1" applyAlignment="1">
      <alignment horizontal="center" vertical="center"/>
    </xf>
    <xf numFmtId="165" fontId="20" fillId="9" borderId="31" xfId="0" applyNumberFormat="1" applyFont="1" applyFill="1" applyBorder="1" applyAlignment="1">
      <alignment horizontal="center" vertical="center"/>
    </xf>
    <xf numFmtId="3" fontId="20" fillId="3" borderId="33" xfId="0" applyNumberFormat="1" applyFont="1" applyFill="1" applyBorder="1" applyAlignment="1">
      <alignment horizontal="center" vertical="center" wrapText="1"/>
    </xf>
    <xf numFmtId="164" fontId="6" fillId="0" borderId="33" xfId="0" applyNumberFormat="1" applyFont="1" applyBorder="1" applyAlignment="1">
      <alignment horizontal="center" vertical="center"/>
    </xf>
    <xf numFmtId="164"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4" fontId="6" fillId="0" borderId="22" xfId="0" applyNumberFormat="1" applyFont="1" applyBorder="1" applyAlignment="1">
      <alignment horizontal="center" vertical="center"/>
    </xf>
    <xf numFmtId="164"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14" fontId="6" fillId="13" borderId="0" xfId="4" applyNumberFormat="1" applyFont="1" applyFill="1" applyAlignment="1" applyProtection="1">
      <alignment horizontal="center" vertical="center"/>
      <protection locked="0"/>
    </xf>
    <xf numFmtId="1" fontId="6" fillId="13" borderId="0" xfId="4" applyNumberFormat="1" applyFont="1" applyFill="1" applyAlignment="1" applyProtection="1">
      <alignment horizontal="center" vertical="center"/>
      <protection locked="0"/>
    </xf>
    <xf numFmtId="14" fontId="6" fillId="14" borderId="0" xfId="4" applyNumberFormat="1" applyFont="1" applyFill="1" applyAlignment="1" applyProtection="1">
      <alignment horizontal="center" vertical="center"/>
      <protection locked="0"/>
    </xf>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4" fontId="6" fillId="9" borderId="13" xfId="0" applyNumberFormat="1" applyFont="1" applyFill="1" applyBorder="1" applyAlignment="1">
      <alignment horizontal="center" vertical="center"/>
    </xf>
    <xf numFmtId="164" fontId="6" fillId="9" borderId="14" xfId="0" applyNumberFormat="1" applyFont="1" applyFill="1" applyBorder="1" applyAlignment="1">
      <alignment horizontal="center" vertical="center"/>
    </xf>
    <xf numFmtId="164"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4"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4"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31" fillId="11" borderId="0" xfId="4" applyFont="1" applyFill="1" applyProtection="1">
      <protection locked="0"/>
    </xf>
    <xf numFmtId="0" fontId="28" fillId="11" borderId="1" xfId="4" applyFont="1" applyFill="1" applyBorder="1" applyProtection="1">
      <protection locked="0"/>
    </xf>
    <xf numFmtId="0" fontId="3" fillId="11" borderId="21" xfId="4" applyFill="1" applyBorder="1" applyProtection="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7" fillId="11" borderId="37" xfId="4" applyFont="1" applyFill="1" applyBorder="1" applyAlignment="1" applyProtection="1">
      <alignment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horizontal="right" vertical="center" wrapText="1"/>
      <protection locked="0"/>
    </xf>
    <xf numFmtId="0" fontId="6" fillId="11" borderId="0" xfId="4" applyFont="1" applyFill="1" applyAlignment="1" applyProtection="1">
      <alignment vertical="center" wrapText="1"/>
      <protection locked="0"/>
    </xf>
    <xf numFmtId="0" fontId="7" fillId="11" borderId="35" xfId="4" applyFont="1" applyFill="1" applyBorder="1" applyAlignment="1" applyProtection="1">
      <alignment vertical="center"/>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 fillId="11" borderId="35" xfId="4" applyFill="1" applyBorder="1" applyProtection="1">
      <protection locked="0"/>
    </xf>
    <xf numFmtId="0" fontId="31" fillId="11" borderId="34" xfId="4" applyFont="1" applyFill="1" applyBorder="1" applyAlignment="1" applyProtection="1">
      <alignment wrapText="1"/>
      <protection locked="0"/>
    </xf>
    <xf numFmtId="0" fontId="31" fillId="11" borderId="35" xfId="4" applyFont="1" applyFill="1" applyBorder="1" applyAlignment="1" applyProtection="1">
      <alignment wrapText="1"/>
      <protection locked="0"/>
    </xf>
    <xf numFmtId="0" fontId="31" fillId="11" borderId="34" xfId="4" applyFont="1" applyFill="1" applyBorder="1" applyProtection="1">
      <protection locked="0"/>
    </xf>
    <xf numFmtId="0" fontId="31" fillId="11" borderId="0" xfId="4" applyFont="1" applyFill="1" applyAlignment="1" applyProtection="1">
      <alignment wrapText="1"/>
      <protection locked="0"/>
    </xf>
    <xf numFmtId="0" fontId="31" fillId="11" borderId="35" xfId="4" applyFont="1" applyFill="1" applyBorder="1" applyProtection="1">
      <protection locked="0"/>
    </xf>
    <xf numFmtId="0" fontId="7" fillId="11" borderId="0" xfId="4" applyFont="1" applyFill="1" applyAlignment="1" applyProtection="1">
      <alignment horizontal="right" vertical="center" wrapText="1"/>
      <protection locked="0"/>
    </xf>
    <xf numFmtId="0" fontId="32" fillId="11" borderId="35" xfId="4" applyFont="1" applyFill="1" applyBorder="1" applyAlignment="1" applyProtection="1">
      <alignment vertical="center"/>
      <protection locked="0"/>
    </xf>
    <xf numFmtId="0" fontId="7" fillId="11" borderId="34" xfId="4" applyFont="1" applyFill="1" applyBorder="1" applyAlignment="1" applyProtection="1">
      <alignment horizontal="right" vertical="center" wrapText="1"/>
      <protection locked="0"/>
    </xf>
    <xf numFmtId="0" fontId="32" fillId="11" borderId="0" xfId="4" applyFont="1" applyFill="1" applyAlignment="1" applyProtection="1">
      <alignment vertical="center"/>
      <protection locked="0"/>
    </xf>
    <xf numFmtId="0" fontId="31" fillId="11" borderId="0" xfId="4" applyFont="1" applyFill="1" applyAlignment="1" applyProtection="1">
      <alignment vertical="top"/>
      <protection locked="0"/>
    </xf>
    <xf numFmtId="0" fontId="6" fillId="11" borderId="0" xfId="4" applyFont="1" applyFill="1" applyAlignment="1" applyProtection="1">
      <alignment vertical="center"/>
      <protection locked="0"/>
    </xf>
    <xf numFmtId="0" fontId="31" fillId="11" borderId="0" xfId="4" applyFont="1" applyFill="1" applyAlignment="1" applyProtection="1">
      <alignment vertical="center"/>
      <protection locked="0"/>
    </xf>
    <xf numFmtId="0" fontId="31" fillId="11" borderId="35" xfId="4" applyFont="1" applyFill="1" applyBorder="1" applyAlignment="1" applyProtection="1">
      <alignment vertical="center"/>
      <protection locked="0"/>
    </xf>
    <xf numFmtId="0" fontId="34" fillId="11" borderId="0" xfId="4" applyFont="1" applyFill="1" applyAlignment="1" applyProtection="1">
      <alignment vertical="center"/>
      <protection locked="0"/>
    </xf>
    <xf numFmtId="0" fontId="34" fillId="11" borderId="35" xfId="4"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7" fillId="11" borderId="35" xfId="4" applyFont="1" applyFill="1" applyBorder="1" applyAlignment="1" applyProtection="1">
      <alignment horizontal="center" vertical="center"/>
      <protection locked="0"/>
    </xf>
    <xf numFmtId="0" fontId="31" fillId="11" borderId="34" xfId="4" applyFont="1" applyFill="1" applyBorder="1" applyAlignment="1" applyProtection="1">
      <alignment vertical="top"/>
      <protection locked="0"/>
    </xf>
    <xf numFmtId="0" fontId="34" fillId="11" borderId="35" xfId="4" applyFont="1" applyFill="1" applyBorder="1" applyProtection="1">
      <protection locked="0"/>
    </xf>
    <xf numFmtId="0" fontId="3" fillId="11" borderId="3" xfId="4" applyFill="1" applyBorder="1" applyProtection="1">
      <protection locked="0"/>
    </xf>
    <xf numFmtId="0" fontId="3" fillId="11" borderId="2" xfId="4" applyFill="1" applyBorder="1" applyProtection="1">
      <protection locked="0"/>
    </xf>
    <xf numFmtId="0" fontId="3" fillId="11" borderId="36" xfId="4" applyFill="1" applyBorder="1" applyProtection="1">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0" fontId="6" fillId="12" borderId="36" xfId="4" applyFont="1" applyFill="1" applyBorder="1" applyAlignment="1" applyProtection="1">
      <alignment horizontal="center" vertical="center"/>
      <protection locked="0"/>
    </xf>
    <xf numFmtId="14" fontId="8" fillId="2" borderId="0" xfId="1" applyNumberFormat="1" applyFont="1" applyFill="1" applyAlignment="1" applyProtection="1">
      <alignment horizontal="center" vertical="center"/>
      <protection locked="0"/>
    </xf>
    <xf numFmtId="0" fontId="31" fillId="11" borderId="0" xfId="4" applyFont="1" applyFill="1" applyAlignment="1" applyProtection="1">
      <alignment vertical="top" wrapText="1"/>
      <protection locked="0"/>
    </xf>
    <xf numFmtId="0" fontId="31" fillId="0" borderId="0" xfId="0" applyFont="1" applyAlignment="1">
      <alignment horizontal="left" vertical="top"/>
    </xf>
    <xf numFmtId="0" fontId="31" fillId="0" borderId="0" xfId="0" applyFont="1"/>
    <xf numFmtId="0" fontId="38" fillId="0" borderId="0" xfId="6" applyFont="1" applyAlignment="1">
      <alignment vertical="top"/>
    </xf>
    <xf numFmtId="0" fontId="31" fillId="0" borderId="0" xfId="0" applyFont="1" applyAlignment="1">
      <alignment vertical="top"/>
    </xf>
    <xf numFmtId="0" fontId="31" fillId="0" borderId="0" xfId="0" applyFont="1" applyAlignment="1">
      <alignment horizontal="left" vertical="top" wrapText="1"/>
    </xf>
    <xf numFmtId="0" fontId="28" fillId="0" borderId="0" xfId="0" applyFont="1" applyAlignment="1">
      <alignment horizontal="left" vertical="top"/>
    </xf>
    <xf numFmtId="0" fontId="39" fillId="0" borderId="0" xfId="0" applyFont="1" applyAlignment="1">
      <alignment horizontal="left" vertical="top" wrapText="1"/>
    </xf>
    <xf numFmtId="0" fontId="39" fillId="0" borderId="0" xfId="0" applyFont="1"/>
    <xf numFmtId="0" fontId="40" fillId="0" borderId="0" xfId="1" quotePrefix="1" applyFont="1" applyAlignment="1">
      <alignment horizontal="left" vertical="top"/>
    </xf>
    <xf numFmtId="0" fontId="28" fillId="0" borderId="0" xfId="1" applyFont="1" applyAlignment="1">
      <alignment horizontal="justify" vertical="top"/>
    </xf>
    <xf numFmtId="0" fontId="28" fillId="0" borderId="0" xfId="1" applyFont="1">
      <alignment vertical="top"/>
    </xf>
    <xf numFmtId="0" fontId="28" fillId="0" borderId="0" xfId="0" applyFont="1"/>
    <xf numFmtId="0" fontId="40" fillId="0" borderId="33" xfId="1" applyFont="1" applyBorder="1" applyAlignment="1">
      <alignment horizontal="center"/>
    </xf>
    <xf numFmtId="0" fontId="40" fillId="0" borderId="33" xfId="1" applyFont="1" applyBorder="1" applyAlignment="1">
      <alignment horizontal="right" vertical="top"/>
    </xf>
    <xf numFmtId="14" fontId="40" fillId="0" borderId="33" xfId="7" quotePrefix="1" applyNumberFormat="1" applyFont="1" applyBorder="1" applyAlignment="1">
      <alignment horizontal="right"/>
    </xf>
    <xf numFmtId="0" fontId="40" fillId="0" borderId="33" xfId="1" applyFont="1" applyBorder="1" applyAlignment="1">
      <alignment horizontal="right"/>
    </xf>
    <xf numFmtId="0" fontId="40" fillId="0" borderId="33" xfId="1" applyFont="1" applyBorder="1" applyAlignment="1">
      <alignment horizontal="right" wrapText="1"/>
    </xf>
    <xf numFmtId="0" fontId="28" fillId="0" borderId="33" xfId="1" applyFont="1" applyBorder="1">
      <alignment vertical="top"/>
    </xf>
    <xf numFmtId="3" fontId="28" fillId="0" borderId="33" xfId="7" applyNumberFormat="1" applyFont="1" applyBorder="1" applyAlignment="1">
      <alignment horizontal="right" wrapText="1"/>
    </xf>
    <xf numFmtId="3" fontId="31" fillId="0" borderId="33" xfId="0" applyNumberFormat="1" applyFont="1" applyBorder="1" applyAlignment="1">
      <alignment horizontal="right" vertical="top"/>
    </xf>
    <xf numFmtId="3" fontId="40" fillId="0" borderId="33" xfId="0" applyNumberFormat="1" applyFont="1" applyBorder="1" applyAlignment="1">
      <alignment horizontal="right" vertical="top"/>
    </xf>
    <xf numFmtId="3" fontId="39" fillId="0" borderId="0" xfId="7" applyNumberFormat="1" applyFont="1" applyAlignment="1">
      <alignment horizontal="right" wrapText="1"/>
    </xf>
    <xf numFmtId="3" fontId="39" fillId="0" borderId="0" xfId="7" applyNumberFormat="1" applyFont="1" applyAlignment="1">
      <alignment horizontal="right"/>
    </xf>
    <xf numFmtId="3" fontId="40" fillId="0" borderId="0" xfId="0" applyNumberFormat="1" applyFont="1" applyAlignment="1">
      <alignment horizontal="right" vertical="top"/>
    </xf>
    <xf numFmtId="0" fontId="40" fillId="0" borderId="0" xfId="1" applyFont="1" applyAlignment="1">
      <alignment horizontal="left" vertical="top"/>
    </xf>
    <xf numFmtId="0" fontId="28" fillId="0" borderId="0" xfId="0" applyFont="1" applyAlignment="1">
      <alignment horizontal="left" vertical="top" wrapText="1"/>
    </xf>
    <xf numFmtId="0" fontId="28" fillId="0" borderId="0" xfId="1" applyFont="1" applyAlignment="1">
      <alignment vertical="top" wrapText="1"/>
    </xf>
    <xf numFmtId="14" fontId="40" fillId="0" borderId="0" xfId="1" applyNumberFormat="1" applyFont="1" applyAlignment="1">
      <alignment horizontal="right" wrapText="1"/>
    </xf>
    <xf numFmtId="0" fontId="28" fillId="0" borderId="0" xfId="1" applyFont="1" applyAlignment="1">
      <alignment horizontal="right" vertical="top" wrapText="1"/>
    </xf>
    <xf numFmtId="3" fontId="28" fillId="0" borderId="39" xfId="7" applyNumberFormat="1" applyFont="1" applyBorder="1" applyAlignment="1">
      <alignment horizontal="right" vertical="top" wrapText="1"/>
    </xf>
    <xf numFmtId="3" fontId="31" fillId="0" borderId="39" xfId="7" applyNumberFormat="1" applyFont="1" applyBorder="1" applyAlignment="1">
      <alignment horizontal="right" vertical="top" wrapText="1"/>
    </xf>
    <xf numFmtId="0" fontId="41" fillId="0" borderId="0" xfId="1" applyFont="1" applyAlignment="1">
      <alignment horizontal="right" vertical="top" wrapText="1"/>
    </xf>
    <xf numFmtId="0" fontId="42" fillId="0" borderId="0" xfId="7" applyFont="1" applyAlignment="1">
      <alignment horizontal="right" vertical="top" wrapText="1"/>
    </xf>
    <xf numFmtId="14" fontId="40" fillId="0" borderId="0" xfId="1" applyNumberFormat="1" applyFont="1" applyAlignment="1">
      <alignment horizontal="right" vertical="top" wrapText="1"/>
    </xf>
    <xf numFmtId="0" fontId="41" fillId="0" borderId="0" xfId="7" applyFont="1" applyAlignment="1">
      <alignment horizontal="right" vertical="top" wrapText="1"/>
    </xf>
    <xf numFmtId="0" fontId="39" fillId="0" borderId="0" xfId="0" applyFont="1" applyAlignment="1">
      <alignment horizontal="left" vertical="top"/>
    </xf>
    <xf numFmtId="0" fontId="31" fillId="0" borderId="0" xfId="0" applyFont="1" applyAlignment="1">
      <alignment horizontal="left" wrapText="1"/>
    </xf>
    <xf numFmtId="0" fontId="31" fillId="0" borderId="0" xfId="0" applyFont="1" applyAlignment="1">
      <alignment horizontal="center" wrapText="1"/>
    </xf>
    <xf numFmtId="0" fontId="31" fillId="0" borderId="0" xfId="0" applyFont="1" applyAlignment="1">
      <alignment horizontal="left"/>
    </xf>
    <xf numFmtId="0" fontId="28" fillId="0" borderId="0" xfId="0" applyFont="1" applyAlignment="1">
      <alignment vertical="top"/>
    </xf>
    <xf numFmtId="0" fontId="38" fillId="0" borderId="0" xfId="6" applyFont="1"/>
    <xf numFmtId="0" fontId="31" fillId="11" borderId="0" xfId="0" applyFont="1" applyFill="1" applyAlignment="1">
      <alignment horizontal="left"/>
    </xf>
    <xf numFmtId="0" fontId="30" fillId="0" borderId="0" xfId="0" applyFont="1" applyAlignment="1">
      <alignment vertical="top"/>
    </xf>
    <xf numFmtId="0" fontId="31" fillId="0" borderId="0" xfId="0" applyFont="1" applyAlignment="1">
      <alignment vertical="top" wrapText="1"/>
    </xf>
    <xf numFmtId="0" fontId="40" fillId="0" borderId="0" xfId="1" applyFont="1" applyAlignment="1">
      <alignment horizontal="right"/>
    </xf>
    <xf numFmtId="3" fontId="28" fillId="0" borderId="33" xfId="7" applyNumberFormat="1" applyFont="1" applyBorder="1" applyAlignment="1">
      <alignment horizontal="right"/>
    </xf>
    <xf numFmtId="3" fontId="31" fillId="0" borderId="0" xfId="0" applyNumberFormat="1" applyFont="1" applyAlignment="1">
      <alignment horizontal="right" vertical="top"/>
    </xf>
    <xf numFmtId="3" fontId="28" fillId="0" borderId="0" xfId="7" applyNumberFormat="1" applyFont="1" applyAlignment="1">
      <alignment horizontal="right" wrapText="1"/>
    </xf>
    <xf numFmtId="3" fontId="40" fillId="0" borderId="33" xfId="1" applyNumberFormat="1" applyFont="1" applyBorder="1" applyAlignment="1">
      <alignment horizontal="right"/>
    </xf>
    <xf numFmtId="3" fontId="81" fillId="0" borderId="33" xfId="1" applyNumberFormat="1" applyFont="1" applyBorder="1" applyAlignment="1">
      <alignment horizontal="right"/>
    </xf>
    <xf numFmtId="0" fontId="27" fillId="11" borderId="20" xfId="4" applyFont="1" applyFill="1" applyBorder="1" applyAlignment="1" applyProtection="1">
      <alignment vertical="center"/>
      <protection locked="0"/>
    </xf>
    <xf numFmtId="0" fontId="27" fillId="11" borderId="1" xfId="4" applyFont="1" applyFill="1" applyBorder="1" applyAlignment="1" applyProtection="1">
      <alignment vertical="center"/>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vertical="center" wrapText="1"/>
      <protection locked="0"/>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pplyProtection="1">
      <alignment horizontal="center" vertical="center" wrapText="1"/>
      <protection locked="0"/>
    </xf>
    <xf numFmtId="0" fontId="6" fillId="0" borderId="0" xfId="4" applyFont="1" applyAlignment="1" applyProtection="1">
      <alignment horizontal="center" vertical="center" wrapText="1"/>
      <protection locked="0"/>
    </xf>
    <xf numFmtId="0" fontId="6" fillId="0" borderId="35" xfId="4" applyFont="1" applyBorder="1" applyAlignment="1" applyProtection="1">
      <alignment horizontal="center" vertical="center" wrapText="1"/>
      <protection locked="0"/>
    </xf>
    <xf numFmtId="0" fontId="7" fillId="11" borderId="34" xfId="4" applyFont="1" applyFill="1" applyBorder="1" applyAlignment="1" applyProtection="1">
      <alignment horizontal="right" vertical="center" wrapText="1"/>
      <protection locked="0"/>
    </xf>
    <xf numFmtId="0" fontId="7" fillId="11" borderId="35" xfId="4" applyFont="1" applyFill="1" applyBorder="1" applyAlignment="1" applyProtection="1">
      <alignment horizontal="right" vertical="center" wrapText="1"/>
      <protection locked="0"/>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pplyProtection="1">
      <alignment wrapText="1"/>
      <protection locked="0"/>
    </xf>
    <xf numFmtId="0" fontId="31" fillId="11" borderId="0" xfId="4" applyFont="1" applyFill="1" applyAlignment="1" applyProtection="1">
      <alignment wrapText="1"/>
      <protection locked="0"/>
    </xf>
    <xf numFmtId="0" fontId="31" fillId="11" borderId="0" xfId="4" applyFont="1" applyFill="1" applyProtection="1">
      <protection locked="0"/>
    </xf>
    <xf numFmtId="0" fontId="29" fillId="11" borderId="34" xfId="4" applyFont="1" applyFill="1" applyBorder="1" applyAlignment="1" applyProtection="1">
      <alignment horizontal="center" vertical="center" wrapText="1"/>
      <protection locked="0"/>
    </xf>
    <xf numFmtId="0" fontId="29" fillId="11" borderId="0" xfId="4" applyFont="1" applyFill="1" applyAlignment="1" applyProtection="1">
      <alignment horizontal="center" vertical="center" wrapText="1"/>
      <protection locked="0"/>
    </xf>
    <xf numFmtId="0" fontId="7" fillId="11" borderId="34" xfId="4" applyFont="1" applyFill="1" applyBorder="1" applyAlignment="1" applyProtection="1">
      <alignment horizontal="right" vertical="center"/>
      <protection locked="0"/>
    </xf>
    <xf numFmtId="0" fontId="7" fillId="11" borderId="35" xfId="4" applyFont="1" applyFill="1" applyBorder="1" applyAlignment="1" applyProtection="1">
      <alignment horizontal="right" vertical="center"/>
      <protection locked="0"/>
    </xf>
    <xf numFmtId="0" fontId="7" fillId="11" borderId="0" xfId="4" applyFont="1" applyFill="1" applyAlignment="1" applyProtection="1">
      <alignment horizontal="right" vertical="center" wrapText="1"/>
      <protection locked="0"/>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31" fillId="11" borderId="34" xfId="4" applyFont="1" applyFill="1" applyBorder="1" applyAlignment="1" applyProtection="1">
      <alignment vertical="center" wrapText="1"/>
      <protection locked="0"/>
    </xf>
    <xf numFmtId="0" fontId="31" fillId="11" borderId="0" xfId="4" applyFont="1" applyFill="1" applyAlignment="1" applyProtection="1">
      <alignment vertical="center" wrapText="1"/>
      <protection locked="0"/>
    </xf>
    <xf numFmtId="0" fontId="7" fillId="11" borderId="0" xfId="4" applyFont="1" applyFill="1" applyAlignment="1" applyProtection="1">
      <alignment horizontal="right" vertical="center"/>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32" fillId="11" borderId="34"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7" fillId="11" borderId="0" xfId="4" applyFont="1" applyFill="1" applyAlignment="1" applyProtection="1">
      <alignment vertical="center"/>
      <protection locked="0"/>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0" fontId="7" fillId="11" borderId="34"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Alignment="1" applyProtection="1">
      <alignment vertical="top" wrapText="1"/>
      <protection locked="0"/>
    </xf>
    <xf numFmtId="0" fontId="31" fillId="11" borderId="0" xfId="4" applyFont="1" applyFill="1" applyAlignment="1" applyProtection="1">
      <alignment vertical="top"/>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35" xfId="4" applyFont="1" applyFill="1" applyBorder="1" applyAlignment="1" applyProtection="1">
      <alignment horizontal="center" vertical="center"/>
      <protection locked="0"/>
    </xf>
    <xf numFmtId="0" fontId="7" fillId="11" borderId="34" xfId="4" applyFont="1" applyFill="1" applyBorder="1" applyAlignment="1" applyProtection="1">
      <alignment horizontal="left" vertical="center"/>
      <protection locked="0"/>
    </xf>
    <xf numFmtId="0" fontId="7" fillId="11" borderId="0" xfId="4" applyFont="1" applyFill="1" applyAlignment="1" applyProtection="1">
      <alignment horizontal="left" vertical="center"/>
      <protection locked="0"/>
    </xf>
    <xf numFmtId="0" fontId="7" fillId="11" borderId="0" xfId="4" applyFont="1" applyFill="1" applyAlignment="1" applyProtection="1">
      <alignment vertical="top"/>
      <protection locked="0"/>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pplyProtection="1">
      <alignment horizontal="left" vertical="center" wrapText="1"/>
      <protection locked="0"/>
    </xf>
    <xf numFmtId="0" fontId="7" fillId="11" borderId="5" xfId="4" applyFont="1" applyFill="1" applyBorder="1" applyAlignment="1" applyProtection="1">
      <alignment horizontal="left" vertical="center" wrapText="1"/>
      <protection locked="0"/>
    </xf>
    <xf numFmtId="0" fontId="7" fillId="0" borderId="33" xfId="0" applyFont="1" applyBorder="1" applyAlignment="1">
      <alignment horizontal="left" vertical="center" wrapText="1"/>
    </xf>
    <xf numFmtId="0" fontId="7" fillId="9"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pplyProtection="1">
      <alignment horizontal="left" vertical="center" wrapText="1"/>
      <protection locked="0"/>
    </xf>
    <xf numFmtId="0" fontId="6" fillId="0" borderId="33" xfId="0" applyFont="1" applyBorder="1" applyAlignment="1">
      <alignment horizontal="left" vertical="center" wrapText="1"/>
    </xf>
    <xf numFmtId="0" fontId="7" fillId="11" borderId="33" xfId="0" applyFont="1" applyFill="1" applyBorder="1" applyAlignment="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17" fillId="9" borderId="33" xfId="0" applyFont="1" applyFill="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7" fillId="0" borderId="33" xfId="0" applyFont="1" applyBorder="1" applyAlignment="1">
      <alignment horizontal="left" vertical="center" wrapText="1" inden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7" fillId="11" borderId="33" xfId="0" applyFont="1" applyFill="1" applyBorder="1" applyAlignment="1">
      <alignment horizontal="left" vertical="center" wrapText="1" indent="1"/>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10" fillId="0" borderId="0" xfId="3" applyFont="1" applyAlignment="1">
      <alignment horizontal="center" vertical="center" wrapText="1"/>
    </xf>
    <xf numFmtId="0" fontId="0" fillId="0" borderId="0" xfId="0" applyAlignment="1">
      <alignment horizontal="center" wrapText="1"/>
    </xf>
    <xf numFmtId="0" fontId="20" fillId="2" borderId="4" xfId="5"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10" borderId="33" xfId="0" applyFont="1" applyFill="1" applyBorder="1" applyAlignment="1">
      <alignment horizontal="left" vertical="center" wrapText="1"/>
    </xf>
    <xf numFmtId="0" fontId="7" fillId="10" borderId="33" xfId="0" applyFont="1" applyFill="1" applyBorder="1" applyAlignment="1">
      <alignment horizontal="left" vertical="center"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14" fillId="7" borderId="33" xfId="0" applyFont="1" applyFill="1" applyBorder="1" applyAlignment="1">
      <alignment horizontal="left" vertical="center" wrapText="1" shrinkToFit="1"/>
    </xf>
    <xf numFmtId="0" fontId="14" fillId="10" borderId="33" xfId="0" applyFont="1" applyFill="1" applyBorder="1" applyAlignment="1">
      <alignment horizontal="left" vertical="center" wrapText="1"/>
    </xf>
    <xf numFmtId="0" fontId="14" fillId="0" borderId="33" xfId="0" applyFont="1" applyBorder="1" applyAlignment="1">
      <alignment horizontal="left" vertical="center" wrapText="1"/>
    </xf>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13" xfId="0" applyFont="1" applyBorder="1" applyAlignment="1">
      <alignment horizontal="left"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xf>
    <xf numFmtId="0" fontId="7" fillId="0" borderId="22" xfId="0" applyFont="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14" fillId="9" borderId="14" xfId="0" applyFont="1" applyFill="1" applyBorder="1" applyAlignment="1">
      <alignment horizontal="left" vertical="center" wrapText="1"/>
    </xf>
    <xf numFmtId="0" fontId="7" fillId="0" borderId="22"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5"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20"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2" xfId="0" applyFont="1" applyBorder="1"/>
    <xf numFmtId="0" fontId="4" fillId="0" borderId="0" xfId="0" applyFont="1" applyAlignment="1">
      <alignment horizontal="left" vertical="top" wrapText="1"/>
    </xf>
    <xf numFmtId="0" fontId="4" fillId="0" borderId="0" xfId="0" applyFont="1" applyAlignment="1">
      <alignment horizontal="left" vertical="top"/>
    </xf>
    <xf numFmtId="0" fontId="31" fillId="0" borderId="0" xfId="0" applyFont="1" applyAlignment="1">
      <alignment horizontal="left" wrapText="1"/>
    </xf>
    <xf numFmtId="0" fontId="31" fillId="0" borderId="0" xfId="0" applyFont="1" applyAlignment="1">
      <alignment horizontal="left" vertical="top" wrapText="1"/>
    </xf>
    <xf numFmtId="0" fontId="40" fillId="0" borderId="33" xfId="1" applyFont="1" applyBorder="1" applyAlignment="1">
      <alignment horizontal="center" wrapText="1"/>
    </xf>
    <xf numFmtId="0" fontId="28" fillId="0" borderId="0" xfId="1" applyFont="1" applyAlignment="1">
      <alignment horizontal="left" vertical="top" wrapText="1"/>
    </xf>
    <xf numFmtId="0" fontId="28" fillId="0" borderId="0" xfId="0" applyFont="1" applyAlignment="1">
      <alignment horizontal="left" vertical="top" wrapText="1"/>
    </xf>
  </cellXfs>
  <cellStyles count="349">
    <cellStyle name="_Raspodjela 07 2007 EGS" xfId="238" xr:uid="{B6ACE1B2-752E-41D2-AAB3-7DB53F041EFE}"/>
    <cellStyle name="Accent1 - 20%" xfId="12" xr:uid="{67C8BA78-A0C3-43EB-854C-432F02AAEB0D}"/>
    <cellStyle name="Accent1 - 40%" xfId="13" xr:uid="{07C565E6-F5B2-4CBA-B939-FF61DD160380}"/>
    <cellStyle name="Accent1 - 60%" xfId="14" xr:uid="{CC13145E-44D9-40E0-8199-14633B8B4C38}"/>
    <cellStyle name="Accent1 10" xfId="11" xr:uid="{A4A10699-7BE5-45D1-BF8B-90CA77F0909B}"/>
    <cellStyle name="Accent1 11" xfId="312" xr:uid="{415F54DC-46B6-4561-A16B-96F7F63E4630}"/>
    <cellStyle name="Accent1 2" xfId="97" xr:uid="{A4A2C75E-2407-4FBB-8B98-68243007BD40}"/>
    <cellStyle name="Accent1 3" xfId="142" xr:uid="{9E38A3CD-6A48-44A7-BCF5-6F5B43C0B7D1}"/>
    <cellStyle name="Accent1 4" xfId="165" xr:uid="{B6DBC616-A0D3-4471-A33F-4003EEAB5F3D}"/>
    <cellStyle name="Accent1 5" xfId="148" xr:uid="{9AC2D6A5-3F0E-4EC0-A6AC-394E7BDF11D0}"/>
    <cellStyle name="Accent1 6" xfId="176" xr:uid="{994DF580-C142-4544-8282-D1E4BF161582}"/>
    <cellStyle name="Accent1 7" xfId="179" xr:uid="{698D1B14-539C-43F2-A0F4-338B9576953A}"/>
    <cellStyle name="Accent1 8" xfId="180" xr:uid="{8C6FE260-F132-45BC-A2A9-147FCF585036}"/>
    <cellStyle name="Accent1 9" xfId="182" xr:uid="{EA681D38-230D-407F-9D11-33AE74C64C35}"/>
    <cellStyle name="Accent2 - 20%" xfId="16" xr:uid="{DA81EE12-6C29-436B-A438-6CC42231A6A1}"/>
    <cellStyle name="Accent2 - 40%" xfId="17" xr:uid="{E3774E07-0549-4232-904B-7BD1C64697DB}"/>
    <cellStyle name="Accent2 - 60%" xfId="18" xr:uid="{25206DF2-EC9C-447B-AA3E-1529A6B235F8}"/>
    <cellStyle name="Accent2 10" xfId="15" xr:uid="{2D21FFEC-F512-4A7B-829F-206B8ACF8A4F}"/>
    <cellStyle name="Accent2 11" xfId="313" xr:uid="{3FCE5BA0-6A64-49D3-BEAE-5B77784A55BA}"/>
    <cellStyle name="Accent2 2" xfId="98" xr:uid="{56DE7AA5-EA36-4F73-AAF3-F70C6E4137A6}"/>
    <cellStyle name="Accent2 3" xfId="143" xr:uid="{FB542E68-E4F2-4ADA-81C5-02F4769145CE}"/>
    <cellStyle name="Accent2 4" xfId="164" xr:uid="{2F2E9206-AA5E-4BB8-A16E-C7B0A306501A}"/>
    <cellStyle name="Accent2 5" xfId="149" xr:uid="{102AF08B-F159-4A9B-95FC-E3F37D0602BF}"/>
    <cellStyle name="Accent2 6" xfId="174" xr:uid="{25A921FB-F7E4-4DA3-A15F-2FFA0BD99A81}"/>
    <cellStyle name="Accent2 7" xfId="177" xr:uid="{60D1C236-279B-4F73-93C8-C85011DE9098}"/>
    <cellStyle name="Accent2 8" xfId="175" xr:uid="{A941CBE9-4562-4884-82BD-C8C5E986872B}"/>
    <cellStyle name="Accent2 9" xfId="181" xr:uid="{0A981751-4554-4369-B414-03508BC67899}"/>
    <cellStyle name="Accent3 - 20%" xfId="20" xr:uid="{94006C40-083D-499C-8A7A-88AF648F0A70}"/>
    <cellStyle name="Accent3 - 40%" xfId="21" xr:uid="{6C013877-1028-481E-8796-5B308E8219B2}"/>
    <cellStyle name="Accent3 - 60%" xfId="22" xr:uid="{E9669702-01EC-4BBF-9749-CBA7F37D87F8}"/>
    <cellStyle name="Accent3 10" xfId="19" xr:uid="{BEE8C2E2-4F67-421C-8C21-D191860547DB}"/>
    <cellStyle name="Accent3 11" xfId="314" xr:uid="{1B617CAC-BC23-4FC9-BEEE-365C11CFB843}"/>
    <cellStyle name="Accent3 2" xfId="99" xr:uid="{8B882B36-E3A2-45C0-AB88-BD8B97F808DE}"/>
    <cellStyle name="Accent3 3" xfId="144" xr:uid="{7DDBD3DB-536A-4A59-965B-4D9D021F5358}"/>
    <cellStyle name="Accent3 4" xfId="162" xr:uid="{B2E70D15-A8DA-45A9-89C6-E3DE6B6B20E8}"/>
    <cellStyle name="Accent3 5" xfId="151" xr:uid="{F7468021-7089-41C9-9965-07A2D8EB1391}"/>
    <cellStyle name="Accent3 6" xfId="172" xr:uid="{5A26A6CE-5DCD-4085-927C-B43ACD22BC65}"/>
    <cellStyle name="Accent3 7" xfId="141" xr:uid="{369EFA4B-46C1-4D11-A679-F86955A671E7}"/>
    <cellStyle name="Accent3 8" xfId="173" xr:uid="{CB411A02-A9A9-4B62-8557-0655A523FAEF}"/>
    <cellStyle name="Accent3 9" xfId="178" xr:uid="{D2B79569-D72C-4D64-8273-8A7756A13C09}"/>
    <cellStyle name="Accent4 - 20%" xfId="24" xr:uid="{A4BA3DF1-812A-458A-9817-E0B681E69C9B}"/>
    <cellStyle name="Accent4 - 40%" xfId="25" xr:uid="{0A883777-A47B-4325-9F48-1D94F0F1F78F}"/>
    <cellStyle name="Accent4 - 60%" xfId="26" xr:uid="{07D632C2-37D7-4712-B76E-F07B2BA00425}"/>
    <cellStyle name="Accent4 10" xfId="23" xr:uid="{C3A95E78-7E09-4E09-B6EC-65DDB18666A3}"/>
    <cellStyle name="Accent4 11" xfId="315" xr:uid="{434D028A-CBF3-4454-A6D4-CBBFCA9E357C}"/>
    <cellStyle name="Accent4 2" xfId="100" xr:uid="{271261FD-BC85-4D25-B9AF-750F5BEF5554}"/>
    <cellStyle name="Accent4 3" xfId="145" xr:uid="{DB9B4575-651F-438C-9D20-E56A90AE2462}"/>
    <cellStyle name="Accent4 4" xfId="159" xr:uid="{54EF94FF-8D5D-490F-85A7-95D762572820}"/>
    <cellStyle name="Accent4 5" xfId="154" xr:uid="{AD9D2120-58A3-4189-B89B-D453AF8585C9}"/>
    <cellStyle name="Accent4 6" xfId="170" xr:uid="{CE5509F3-85F9-4A37-B926-28CE459F8E51}"/>
    <cellStyle name="Accent4 7" xfId="152" xr:uid="{C11B3322-4120-414D-916B-7765962041E8}"/>
    <cellStyle name="Accent4 8" xfId="171" xr:uid="{1954ECB2-5722-4652-87B5-65A944C7EE4D}"/>
    <cellStyle name="Accent4 9" xfId="150" xr:uid="{E6939A82-EE54-4927-94E1-37CC2EB9B48A}"/>
    <cellStyle name="Accent5 - 20%" xfId="28" xr:uid="{13DB5B7B-0D83-4B90-B8B9-B78DB0296B37}"/>
    <cellStyle name="Accent5 - 40%" xfId="29" xr:uid="{4EE251F2-FA9D-4C9A-8067-52ED6EEA0974}"/>
    <cellStyle name="Accent5 - 60%" xfId="30" xr:uid="{3076C76A-26AE-41FD-A72E-39B9EED0B251}"/>
    <cellStyle name="Accent5 10" xfId="27" xr:uid="{447F13D8-F606-452C-825E-532151B18DA1}"/>
    <cellStyle name="Accent5 11" xfId="316" xr:uid="{567D08DC-123B-406A-A2FA-614D3D7FA6E1}"/>
    <cellStyle name="Accent5 2" xfId="101" xr:uid="{620EE06C-D6DA-4BF0-8C10-42572E1157AC}"/>
    <cellStyle name="Accent5 3" xfId="146" xr:uid="{2FE45070-B011-4E56-89F1-CF44E542224E}"/>
    <cellStyle name="Accent5 4" xfId="156" xr:uid="{AF0A4097-7C09-4297-A5F2-898D823C8260}"/>
    <cellStyle name="Accent5 5" xfId="158" xr:uid="{A9778A6B-B28C-4558-A8D7-395D6C900255}"/>
    <cellStyle name="Accent5 6" xfId="169" xr:uid="{3A849DE9-C1AE-421F-94CA-3B626BAD8BB5}"/>
    <cellStyle name="Accent5 7" xfId="157" xr:uid="{F7162961-45BC-4821-A497-DC2EABB9DEB2}"/>
    <cellStyle name="Accent5 8" xfId="168" xr:uid="{C1FFA805-0206-42D7-B93E-30A3C6171778}"/>
    <cellStyle name="Accent5 9" xfId="155" xr:uid="{41C41D05-C1CA-40F3-AED8-B8BD105862A5}"/>
    <cellStyle name="Accent6 - 20%" xfId="32" xr:uid="{DD10AE70-858E-4D3F-BED7-18BD46DC5090}"/>
    <cellStyle name="Accent6 - 40%" xfId="33" xr:uid="{9CA35DFE-58DC-4264-BBEC-506EF9AECBE2}"/>
    <cellStyle name="Accent6 - 60%" xfId="34" xr:uid="{758613B9-9848-4FA0-A879-E4583ACA8DC6}"/>
    <cellStyle name="Accent6 10" xfId="31" xr:uid="{40CEDDAB-1A8C-48A8-B09F-558C0D378B06}"/>
    <cellStyle name="Accent6 11" xfId="317" xr:uid="{377A8F4F-B953-45D1-B5A6-1C0F311C9764}"/>
    <cellStyle name="Accent6 2" xfId="102" xr:uid="{0E760E33-D034-4C72-838B-7A5C4078D6CE}"/>
    <cellStyle name="Accent6 3" xfId="147" xr:uid="{E26BF1E5-1CCC-45F7-A0D8-FA84F5652C1D}"/>
    <cellStyle name="Accent6 4" xfId="153" xr:uid="{379A1A70-1BEE-4347-AF19-6E23B4FAC9D7}"/>
    <cellStyle name="Accent6 5" xfId="161" xr:uid="{3D63B7B9-A450-4284-8969-1BBE2B363FB0}"/>
    <cellStyle name="Accent6 6" xfId="167" xr:uid="{737A2595-BEB4-42DE-AD55-9A9212C13703}"/>
    <cellStyle name="Accent6 7" xfId="163" xr:uid="{3294ADD1-8B83-4B67-8C93-453E16DC8B9C}"/>
    <cellStyle name="Accent6 8" xfId="166" xr:uid="{0D738385-98F1-4E90-9232-47CB81C18506}"/>
    <cellStyle name="Accent6 9" xfId="160" xr:uid="{729D31AC-EBBA-4FEB-AE8E-2EEA70EA5F63}"/>
    <cellStyle name="Bad 2" xfId="103" xr:uid="{ECA0C68D-56B5-4D89-A3C1-1674F5DC5722}"/>
    <cellStyle name="Bad 3" xfId="35" xr:uid="{8A5AF925-EB58-4E20-90B9-6D2DC34D98C1}"/>
    <cellStyle name="Calculation 2" xfId="104" xr:uid="{600CAE94-8497-4F42-8197-5B09E8450D88}"/>
    <cellStyle name="Calculation 3" xfId="36" xr:uid="{0006FF18-95F7-446F-8E2C-8CBA1738A372}"/>
    <cellStyle name="Check Cell 2" xfId="105" xr:uid="{02381B92-E06B-4516-A143-A381FC96DA33}"/>
    <cellStyle name="Check Cell 3" xfId="37" xr:uid="{D7FCEC74-CA00-4F63-8EA0-AC02E1C142E2}"/>
    <cellStyle name="Comma 2" xfId="230" xr:uid="{E97D7DC4-77AE-43CD-B530-FFCECC764EF6}"/>
    <cellStyle name="Comma 3" xfId="254" xr:uid="{AE545280-6687-4A1D-B93C-3B671ED5A94C}"/>
    <cellStyle name="Emphasis 1" xfId="38" xr:uid="{FF394D6B-ED16-4A18-B661-666D9E67AD12}"/>
    <cellStyle name="Emphasis 2" xfId="39" xr:uid="{D328D9F0-624B-425B-A22A-327B16157CCF}"/>
    <cellStyle name="Emphasis 3" xfId="40" xr:uid="{123E0E69-F1E9-41E3-8700-102B1C9EDAF8}"/>
    <cellStyle name="Good 2" xfId="106" xr:uid="{69EC6A01-DA8F-4E2E-8D79-5A07003CD79A}"/>
    <cellStyle name="Good 3" xfId="41" xr:uid="{0C249041-F2F6-4798-A094-E708F1790E5C}"/>
    <cellStyle name="Grey" xfId="184" xr:uid="{D3E18264-27DE-41DB-B995-3A61B6093156}"/>
    <cellStyle name="Header - Style1" xfId="185" xr:uid="{2FDF22AC-5A4F-44B9-A5C8-B4E22424D0B4}"/>
    <cellStyle name="Heading" xfId="186" xr:uid="{0C2EE0EB-1F28-46AB-9300-2DFCE606DA03}"/>
    <cellStyle name="Heading 1 2" xfId="107" xr:uid="{D3C17AD7-E82C-4B40-A25A-39E5BF8ED870}"/>
    <cellStyle name="Heading 1 3" xfId="42" xr:uid="{06992A95-41FF-4982-B832-D8C490937F50}"/>
    <cellStyle name="Heading 2 2" xfId="108" xr:uid="{AF58BA08-13FE-4280-9798-1F7D54630FED}"/>
    <cellStyle name="Heading 2 3" xfId="43" xr:uid="{C97C75A8-CB58-4B30-A4E2-6873896F76DC}"/>
    <cellStyle name="Heading 3 2" xfId="109" xr:uid="{B4D45547-8874-4C1A-9647-67BDA194A66B}"/>
    <cellStyle name="Heading 3 3" xfId="44" xr:uid="{88282796-57EC-401C-AFEC-6576E7B84A38}"/>
    <cellStyle name="Heading 4 2" xfId="110" xr:uid="{98E5B336-FADB-432F-B711-E2645A2B583B}"/>
    <cellStyle name="Heading 4 3" xfId="45" xr:uid="{1570D67C-802D-4184-A9B3-C7F69467AEA9}"/>
    <cellStyle name="Hyperlink" xfId="6" builtinId="8"/>
    <cellStyle name="Hyperlink 2" xfId="2" xr:uid="{00000000-0005-0000-0000-000000000000}"/>
    <cellStyle name="Hyperlink 3" xfId="348" xr:uid="{614FECD9-3218-4D7A-9204-1953CF72C86B}"/>
    <cellStyle name="Input [yellow]" xfId="187" xr:uid="{7761F9B8-73E8-4CB8-AAFB-170B40849314}"/>
    <cellStyle name="Input 2" xfId="111" xr:uid="{A0B78ABB-96AD-42B1-9B09-1763F4FB5769}"/>
    <cellStyle name="Input 3" xfId="46" xr:uid="{510F777D-538D-4AFF-B086-5C537338217C}"/>
    <cellStyle name="Input 4" xfId="318" xr:uid="{97994D9E-FA92-4409-9723-1D02576CE54D}"/>
    <cellStyle name="Linked Cell 2" xfId="112" xr:uid="{82E7602B-BB3B-4D4C-934D-CF52064C19DF}"/>
    <cellStyle name="Linked Cell 3" xfId="47" xr:uid="{9C4D9F39-71EF-44A3-8E39-7F113C7EDAF2}"/>
    <cellStyle name="Neutral 2" xfId="113" xr:uid="{B2C18E3A-D0B9-4788-AF59-A3BE53ABB2A8}"/>
    <cellStyle name="Neutral 3" xfId="48" xr:uid="{FC267189-2FD3-469D-96F1-DFA6D74694D6}"/>
    <cellStyle name="Normal" xfId="0" builtinId="0"/>
    <cellStyle name="Normal - Style1" xfId="188" xr:uid="{3177C28C-E36B-4A46-A6A9-58A0ABF42051}"/>
    <cellStyle name="Normal 10" xfId="255" xr:uid="{37E81A00-948D-409D-A6CF-C7344F651A8D}"/>
    <cellStyle name="Normal 10 2" xfId="275" xr:uid="{AEB329D6-5638-4F0D-97B8-B1057FB68927}"/>
    <cellStyle name="Normal 10 2 2" xfId="308" xr:uid="{E2134645-BABF-490E-99E1-1318A7CE63D5}"/>
    <cellStyle name="Normal 10 3" xfId="292" xr:uid="{A4100926-4085-4678-91EA-4A78EEE1A71E}"/>
    <cellStyle name="Normal 11" xfId="251" xr:uid="{D42174A5-E017-4112-BC84-E711E464E9A5}"/>
    <cellStyle name="Normal 11 2" xfId="273" xr:uid="{A582F1E3-EA40-45D2-AD9E-32A9779ED876}"/>
    <cellStyle name="Normal 11 2 2" xfId="306" xr:uid="{D6233EEF-6251-4F4E-B661-756244E90B2E}"/>
    <cellStyle name="Normal 11 3" xfId="290" xr:uid="{B0099AFE-7680-44E4-B047-68BB695D6C65}"/>
    <cellStyle name="Normal 12" xfId="243" xr:uid="{83712C1F-5588-4FF4-9D2E-15AAA9E54DC3}"/>
    <cellStyle name="Normal 12 2" xfId="265" xr:uid="{1D076F19-A0A3-4B88-B74B-2E6F375A5271}"/>
    <cellStyle name="Normal 12 2 2" xfId="298" xr:uid="{9BD66D05-4CD5-473E-B74B-3046A260F0F7}"/>
    <cellStyle name="Normal 12 3" xfId="282" xr:uid="{2325A1A4-228E-4088-9700-FC33A0BB8841}"/>
    <cellStyle name="Normal 13" xfId="250" xr:uid="{16AB27C5-6BB9-44EB-8BED-206637085003}"/>
    <cellStyle name="Normal 13 2" xfId="272" xr:uid="{FD101B83-EEB1-44DF-BE15-2239EAC7253D}"/>
    <cellStyle name="Normal 13 2 2" xfId="305" xr:uid="{7B286921-4758-4FF8-95E3-494E3DB14FA3}"/>
    <cellStyle name="Normal 13 3" xfId="289" xr:uid="{A5F43C81-BC1F-4091-82D5-EC1A2C92564D}"/>
    <cellStyle name="Normal 14" xfId="256" xr:uid="{3052ACA7-299C-4FB9-9239-C1CEFBFEDC00}"/>
    <cellStyle name="Normal 14 2" xfId="276" xr:uid="{06F5AEF9-05E2-41FF-AEB6-150DDEA49FBD}"/>
    <cellStyle name="Normal 14 2 2" xfId="309" xr:uid="{8653D79A-88A1-4C7F-81E8-516018E61A1B}"/>
    <cellStyle name="Normal 14 3" xfId="293" xr:uid="{78C5BA75-8EE2-4C7D-BC70-B0339E5D2808}"/>
    <cellStyle name="Normal 15" xfId="249" xr:uid="{959C47C1-BFBD-4F70-8D47-000D4F09A137}"/>
    <cellStyle name="Normal 15 2" xfId="271" xr:uid="{3D6F8065-2299-4B02-B2E7-86DAAA5092D5}"/>
    <cellStyle name="Normal 15 2 2" xfId="304" xr:uid="{CCB5379F-7276-4434-B02C-A946AF1D159A}"/>
    <cellStyle name="Normal 15 3" xfId="288" xr:uid="{B48FE943-B08D-4D19-9871-0D75A4543E73}"/>
    <cellStyle name="Normal 16" xfId="244" xr:uid="{CCBA1421-AB44-481E-8B4A-4C512435DEB3}"/>
    <cellStyle name="Normal 16 2" xfId="266" xr:uid="{DFA99CAE-D59B-47AB-A705-86712F75069F}"/>
    <cellStyle name="Normal 16 2 2" xfId="299" xr:uid="{12B20B7B-9451-4CF2-ADAF-9AF926654537}"/>
    <cellStyle name="Normal 16 3" xfId="283" xr:uid="{92989489-C379-499E-B967-C55A9AFF8461}"/>
    <cellStyle name="Normal 17" xfId="248" xr:uid="{2EA5639D-9F76-4C9A-A135-DA5B81CA867F}"/>
    <cellStyle name="Normal 17 2" xfId="270" xr:uid="{EACDE7F7-0865-4B0E-9185-B2AD1AA81A51}"/>
    <cellStyle name="Normal 17 2 2" xfId="303" xr:uid="{0C72FFA9-A7D6-42E0-BDEA-DE310809EEAC}"/>
    <cellStyle name="Normal 17 3" xfId="287" xr:uid="{BEDAE00D-68FD-4213-BA7E-6E09CCA8E4BE}"/>
    <cellStyle name="Normal 18" xfId="245" xr:uid="{7063D899-8FA8-400C-AFD9-90DC99370CE4}"/>
    <cellStyle name="Normal 18 2" xfId="267" xr:uid="{798A911D-F38C-423B-BCF8-87477D92F1E9}"/>
    <cellStyle name="Normal 18 2 2" xfId="300" xr:uid="{8292CC1D-9A64-476B-8A2B-DA595F8C05AD}"/>
    <cellStyle name="Normal 18 3" xfId="284" xr:uid="{37EF4CDA-FF13-4F85-BF31-71EC3EA7F9CF}"/>
    <cellStyle name="Normal 19" xfId="246" xr:uid="{4682888E-0BEF-4C72-A1BB-F2718FF3B735}"/>
    <cellStyle name="Normal 19 2" xfId="268" xr:uid="{B884E10F-EAFE-44F7-86E8-FC26DF2F0FD3}"/>
    <cellStyle name="Normal 19 2 2" xfId="301" xr:uid="{BCE90FBA-8CEA-4D15-962B-F4D233FFE310}"/>
    <cellStyle name="Normal 19 3" xfId="285" xr:uid="{2EA9D185-8995-4906-82EE-CC5DB63AC803}"/>
    <cellStyle name="Normal 2" xfId="3" xr:uid="{00000000-0005-0000-0000-000002000000}"/>
    <cellStyle name="Normal 2 2" xfId="5" xr:uid="{00000000-0005-0000-0000-000003000000}"/>
    <cellStyle name="Normal 2 3" xfId="96" xr:uid="{1D0226F0-1EB2-4E1D-A663-913081AC7669}"/>
    <cellStyle name="Normal 20" xfId="257" xr:uid="{58C3FF12-4C52-4B92-8D57-3E4C34206482}"/>
    <cellStyle name="Normal 20 2" xfId="277" xr:uid="{2F29EBA0-859C-48DC-AFEE-E3B00B60A10E}"/>
    <cellStyle name="Normal 20 2 2" xfId="310" xr:uid="{E31F761F-C37F-43BE-9A2E-A249727F0DC3}"/>
    <cellStyle name="Normal 20 3" xfId="294" xr:uid="{E600C155-4A2B-4110-8F32-2AD27D17CFE5}"/>
    <cellStyle name="Normal 21" xfId="247" xr:uid="{02AFEDAE-7B9C-46A8-9C83-5612B9EC1CCB}"/>
    <cellStyle name="Normal 21 2" xfId="269" xr:uid="{EC8E9B25-AAA6-4F24-A361-DCC28280CDB6}"/>
    <cellStyle name="Normal 21 2 2" xfId="302" xr:uid="{1BC01CC6-43E0-4BD6-8886-FDB7D2AA06C4}"/>
    <cellStyle name="Normal 21 3" xfId="286" xr:uid="{9AC5126E-3EBE-43B0-84FA-C474E55AA15F}"/>
    <cellStyle name="Normal 22" xfId="240" xr:uid="{01233675-3F56-4DEB-A6BE-B0210E6064F4}"/>
    <cellStyle name="Normal 23" xfId="258" xr:uid="{3BDF9C3B-6A6F-4B6D-B3FA-7F7E36930E22}"/>
    <cellStyle name="Normal 24" xfId="262" xr:uid="{BF27DFD6-4738-4A54-A8B0-43D894FA1CCB}"/>
    <cellStyle name="Normal 25" xfId="261" xr:uid="{E399DFEA-6EA5-43B7-B20F-94B4776EACF3}"/>
    <cellStyle name="Normal 26" xfId="260" xr:uid="{A102C432-5E37-430A-AD27-05E205547C1A}"/>
    <cellStyle name="Normal 27" xfId="278" xr:uid="{C29EE840-51C2-49FC-92D6-852168ECFD7B}"/>
    <cellStyle name="Normal 28" xfId="10" xr:uid="{2ABCD8EC-06AF-40C7-9C57-FC4303805134}"/>
    <cellStyle name="Normal 29" xfId="311" xr:uid="{C8E082A5-7110-4554-886D-52FC6DFB3987}"/>
    <cellStyle name="Normal 3" xfId="4" xr:uid="{00000000-0005-0000-0000-000004000000}"/>
    <cellStyle name="Normal 3 2" xfId="183" xr:uid="{B47D85E1-89B7-4265-B80F-FC57BB76ACC3}"/>
    <cellStyle name="Normal 3 3" xfId="9" xr:uid="{416ECC9B-484C-4171-8CA0-28A916E6386C}"/>
    <cellStyle name="Normal 3 4" xfId="8" xr:uid="{1345D185-85B7-4E25-9A07-9F23BEC8D253}"/>
    <cellStyle name="Normal 3 5" xfId="319" xr:uid="{CC48C1E1-2B96-4996-990F-907E7A960F13}"/>
    <cellStyle name="Normal 3 6" xfId="347" xr:uid="{45A63BB8-3C24-4C8C-8FC2-A47BA7AF3060}"/>
    <cellStyle name="Normal 4" xfId="231" xr:uid="{2524A490-294A-4CCD-949D-31EE2A01871D}"/>
    <cellStyle name="Normal 4 2" xfId="346" xr:uid="{36269513-98BE-4C50-A75B-0F7F3C8D02D8}"/>
    <cellStyle name="Normal 5" xfId="236" xr:uid="{CA1E27B3-38FE-4F93-BD51-73803FCE1025}"/>
    <cellStyle name="Normal 6" xfId="237" xr:uid="{E22FE099-870F-4942-ABC6-B41635FA808F}"/>
    <cellStyle name="Normal 7" xfId="95" xr:uid="{64575C52-E954-4DF9-8C74-68BD3479B859}"/>
    <cellStyle name="Normal 7 2" xfId="241" xr:uid="{69AC6C31-125B-48F0-863E-6E7FC12C2712}"/>
    <cellStyle name="Normal 7 2 2" xfId="263" xr:uid="{B19F5AFB-2727-4A58-933B-68A3A3F98B2B}"/>
    <cellStyle name="Normal 7 2 2 2" xfId="296" xr:uid="{442A9E31-C8EF-45E1-BCA9-2157BCA9FB45}"/>
    <cellStyle name="Normal 7 2 3" xfId="280" xr:uid="{CCAD6B8F-0DF5-494C-8034-DF421F3E9C9F}"/>
    <cellStyle name="Normal 7 3" xfId="259" xr:uid="{445F7A4B-9EAB-4E9E-942D-D900ECAAAC80}"/>
    <cellStyle name="Normal 7 3 2" xfId="295" xr:uid="{69BB0DDB-9C90-481D-BEA6-B29305194046}"/>
    <cellStyle name="Normal 7 4" xfId="279" xr:uid="{30491F89-0ADE-44B0-9F4C-88B63B98719D}"/>
    <cellStyle name="Normal 8" xfId="242" xr:uid="{CB4828EB-E80B-4DB9-9DC0-03CD6A19D59A}"/>
    <cellStyle name="Normal 8 2" xfId="264" xr:uid="{E1F94795-6F63-40E9-8097-457C3F6DE5BB}"/>
    <cellStyle name="Normal 8 2 2" xfId="297" xr:uid="{F4752478-2568-4535-B786-59AAA9F588C1}"/>
    <cellStyle name="Normal 8 3" xfId="281" xr:uid="{F6FC4D7E-84E6-483B-A78B-4FE1CA001D00}"/>
    <cellStyle name="Normal 9" xfId="252" xr:uid="{0D902B67-F5DF-42AC-8C89-AD7BD4F0BC5C}"/>
    <cellStyle name="Normal 9 2" xfId="274" xr:uid="{E26C7F10-1CC7-4953-B3C1-C4CBD8A9AA5D}"/>
    <cellStyle name="Normal 9 2 2" xfId="307" xr:uid="{8FAA7FA1-A333-43CA-B7C9-9B684CACD441}"/>
    <cellStyle name="Normal 9 3" xfId="291" xr:uid="{2C93C633-70B9-480F-B36B-0879992BE8AD}"/>
    <cellStyle name="Normal_ERNT TFI-POD Q3-2010_HR_FINAL" xfId="7" xr:uid="{2828DD31-DA5C-48DF-BFD3-4AD9CD7465C7}"/>
    <cellStyle name="Note 2" xfId="114" xr:uid="{02E5B06D-E8C9-4985-AAB9-0213646F5205}"/>
    <cellStyle name="Note 3" xfId="49" xr:uid="{6B83BDCD-A6F9-4FE8-B8FE-D84B7E704CE7}"/>
    <cellStyle name="Obično_Knjiga2" xfId="189" xr:uid="{F9601B7A-5AEB-4001-8CBA-3435A1E1B536}"/>
    <cellStyle name="Output 2" xfId="115" xr:uid="{36647C72-A37E-4499-A594-2E466A768D6A}"/>
    <cellStyle name="Output 3" xfId="50" xr:uid="{FCC708B4-2BD8-468A-8D7F-8F6CDF61DF6C}"/>
    <cellStyle name="Percent [2]" xfId="190" xr:uid="{61C6523A-908B-4AD6-AB1A-1FF5FECFDE0C}"/>
    <cellStyle name="Percent 2" xfId="239" xr:uid="{062FD8FD-9464-4B7E-B9A8-202AE5D6CA6D}"/>
    <cellStyle name="Percent 2 2" xfId="320" xr:uid="{5AFD5743-C4DD-480E-ADF2-BE81CF16207C}"/>
    <cellStyle name="SAPBEXaggData" xfId="51" xr:uid="{5C1B1B43-3758-4D7D-8D01-F7809E32192F}"/>
    <cellStyle name="SAPBEXaggData 2" xfId="191" xr:uid="{C409B6AC-D335-4E2B-AD68-26A99729175D}"/>
    <cellStyle name="SAPBEXaggData 2 2" xfId="321" xr:uid="{ECB496B7-532A-4CFB-91FC-B283BD34F3AD}"/>
    <cellStyle name="SAPBEXaggData 3" xfId="116" xr:uid="{2925F6D9-75CC-4BF9-BFDD-33346D3DED5C}"/>
    <cellStyle name="SAPBEXaggDataEmph" xfId="52" xr:uid="{4D1804B6-3854-4FAE-A858-4D7C20978984}"/>
    <cellStyle name="SAPBEXaggDataEmph 2" xfId="192" xr:uid="{56E379BB-66B8-4EA8-8ABB-BCCF8370CEE1}"/>
    <cellStyle name="SAPBEXaggItem" xfId="53" xr:uid="{517FDB1B-4755-41A9-9297-0857E62BA008}"/>
    <cellStyle name="SAPBEXaggItem 2" xfId="193" xr:uid="{EDAD664C-8CC6-4C17-8F83-33C16120A71F}"/>
    <cellStyle name="SAPBEXaggItem 2 2" xfId="322" xr:uid="{0418F36E-74AF-4FE5-93F4-6207D34ED679}"/>
    <cellStyle name="SAPBEXaggItem 3" xfId="117" xr:uid="{DA0C8B01-712F-4691-A708-04A94B262399}"/>
    <cellStyle name="SAPBEXaggItemX" xfId="54" xr:uid="{5C4B2CDC-0B69-4744-93E6-01E66128AB8A}"/>
    <cellStyle name="SAPBEXaggItemX 2" xfId="194" xr:uid="{4F274699-084C-4507-9F36-2746F0DD2E2A}"/>
    <cellStyle name="SAPBEXchaText" xfId="55" xr:uid="{9117725D-4797-4777-8C0B-4402B53D7E6C}"/>
    <cellStyle name="SAPBEXchaText 2" xfId="195" xr:uid="{C5432FB6-BF60-4498-9317-89BF4590E92A}"/>
    <cellStyle name="SAPBEXchaText 2 2" xfId="323" xr:uid="{296D26BA-FB55-44D9-A132-D379B5FD7EBD}"/>
    <cellStyle name="SAPBEXchaText 3" xfId="118" xr:uid="{DE164D0A-06E6-4953-A146-867212795E3B}"/>
    <cellStyle name="SAPBEXchaText_B4 Segment report" xfId="324" xr:uid="{314A08A9-25BE-43F1-913A-CF18996F98EC}"/>
    <cellStyle name="SAPBEXexcBad7" xfId="56" xr:uid="{6D084668-25D2-4003-A308-FEC93CDFD851}"/>
    <cellStyle name="SAPBEXexcBad7 2" xfId="196" xr:uid="{BF79623C-49F3-4864-82DD-C87BE361434A}"/>
    <cellStyle name="SAPBEXexcBad7 2 2" xfId="325" xr:uid="{A0F61052-9119-4EAE-8D59-7D4B83210662}"/>
    <cellStyle name="SAPBEXexcBad7 3" xfId="119" xr:uid="{3AD3C965-3468-4CC7-843F-365AA64439AC}"/>
    <cellStyle name="SAPBEXexcBad8" xfId="57" xr:uid="{3F7B6345-8B42-489A-94A7-01B69F73DFD7}"/>
    <cellStyle name="SAPBEXexcBad8 2" xfId="197" xr:uid="{24BFB624-BAFD-4DF2-BA97-5F0573086791}"/>
    <cellStyle name="SAPBEXexcBad8 2 2" xfId="326" xr:uid="{B525E422-3BD9-4EB3-8892-04145A6BFD8F}"/>
    <cellStyle name="SAPBEXexcBad8 3" xfId="120" xr:uid="{3F70DAE2-CCB1-429E-86CA-81274E9E2C79}"/>
    <cellStyle name="SAPBEXexcBad9" xfId="58" xr:uid="{66279C29-F569-40C9-80E3-6E73C13A4DAA}"/>
    <cellStyle name="SAPBEXexcBad9 2" xfId="198" xr:uid="{6B256F78-A52B-48DD-970C-739CCA202C63}"/>
    <cellStyle name="SAPBEXexcBad9 2 2" xfId="327" xr:uid="{C4B0D4F9-19F4-4A5E-A33B-C4C852B47CC4}"/>
    <cellStyle name="SAPBEXexcBad9 3" xfId="121" xr:uid="{07241B2E-2A81-42C6-BBAB-A68A3E10DA77}"/>
    <cellStyle name="SAPBEXexcCritical4" xfId="59" xr:uid="{2010BABE-3386-4369-8764-B713C3AB0697}"/>
    <cellStyle name="SAPBEXexcCritical4 2" xfId="199" xr:uid="{1AEF7E70-3AF0-457F-9DF9-14158ACA32AC}"/>
    <cellStyle name="SAPBEXexcCritical4 2 2" xfId="328" xr:uid="{BA9E1253-33D2-4DD9-88CC-DDDB3217D5B6}"/>
    <cellStyle name="SAPBEXexcCritical4 3" xfId="122" xr:uid="{9238D529-FD53-45C7-A5EA-9510042AB599}"/>
    <cellStyle name="SAPBEXexcCritical5" xfId="60" xr:uid="{95FF5293-7B5E-4395-B5B5-930D487BC37C}"/>
    <cellStyle name="SAPBEXexcCritical5 2" xfId="200" xr:uid="{FC16E9CA-A358-4A49-929A-0909C7429001}"/>
    <cellStyle name="SAPBEXexcCritical5 2 2" xfId="329" xr:uid="{DAACE335-8CDE-4C4C-9D20-CAED6512F089}"/>
    <cellStyle name="SAPBEXexcCritical5 3" xfId="123" xr:uid="{FD535D56-B8BE-4EB1-AD0D-2B5FF3132861}"/>
    <cellStyle name="SAPBEXexcCritical6" xfId="61" xr:uid="{E9128B52-F523-469A-A52B-0B6AF6214A08}"/>
    <cellStyle name="SAPBEXexcCritical6 2" xfId="201" xr:uid="{AA6C7537-7484-44A0-A6E8-C503B8334D50}"/>
    <cellStyle name="SAPBEXexcCritical6 2 2" xfId="330" xr:uid="{1A8BD76F-5C25-4ADE-B7EE-1F32D64A0B7C}"/>
    <cellStyle name="SAPBEXexcCritical6 3" xfId="124" xr:uid="{63FB1216-A7E6-437E-AD41-359E332F3CC2}"/>
    <cellStyle name="SAPBEXexcGood1" xfId="62" xr:uid="{7A95EE59-8E77-420F-AC2F-59C32B0DB3AA}"/>
    <cellStyle name="SAPBEXexcGood1 2" xfId="202" xr:uid="{3CA07092-87BA-4CBD-9373-2B6A642DBDC9}"/>
    <cellStyle name="SAPBEXexcGood1 2 2" xfId="331" xr:uid="{8EBE8D48-4B28-4E30-A73A-24F1839D4D40}"/>
    <cellStyle name="SAPBEXexcGood1 3" xfId="125" xr:uid="{3682691C-009D-414B-AAF5-104C30ED4DC9}"/>
    <cellStyle name="SAPBEXexcGood2" xfId="63" xr:uid="{94BBA395-0AD1-4D7A-BD59-2D8A7BFA0AD4}"/>
    <cellStyle name="SAPBEXexcGood2 2" xfId="203" xr:uid="{1DFDDC76-C5DA-41A7-844D-A768D4A911DC}"/>
    <cellStyle name="SAPBEXexcGood2 2 2" xfId="332" xr:uid="{856DC86C-0358-439B-A7EF-9CDE06C25AD2}"/>
    <cellStyle name="SAPBEXexcGood2 3" xfId="126" xr:uid="{F0587B02-A559-4AF8-901A-B98A1E5BB4DF}"/>
    <cellStyle name="SAPBEXexcGood3" xfId="64" xr:uid="{BA23C0F8-6947-4CA6-B43B-C2F2E7AA36BD}"/>
    <cellStyle name="SAPBEXexcGood3 2" xfId="204" xr:uid="{0F99BF6F-F840-42E3-956F-CE7E6DCC3A5A}"/>
    <cellStyle name="SAPBEXexcGood3 2 2" xfId="333" xr:uid="{C9975F44-933F-42AA-A161-55A8284039B8}"/>
    <cellStyle name="SAPBEXexcGood3 3" xfId="127" xr:uid="{7C4E3F7B-B04E-4455-9102-42F7EDA1444B}"/>
    <cellStyle name="SAPBEXfilterDrill" xfId="65" xr:uid="{64B19EF0-13FA-4839-8835-7492E156D32A}"/>
    <cellStyle name="SAPBEXfilterDrill 2" xfId="205" xr:uid="{89B09224-D8B3-4645-A19F-625292A3A3D8}"/>
    <cellStyle name="SAPBEXfilterDrill 2 2" xfId="334" xr:uid="{77E7B132-F3A8-4120-9A81-DE435FDAE383}"/>
    <cellStyle name="SAPBEXfilterDrill 3" xfId="128" xr:uid="{D091EB27-038B-48F9-9647-6C67ACADD3ED}"/>
    <cellStyle name="SAPBEXfilterItem" xfId="66" xr:uid="{326DF936-CC48-4294-A9F3-2342255910E0}"/>
    <cellStyle name="SAPBEXfilterItem 2" xfId="206" xr:uid="{B053AB36-184E-4AB5-960A-77B22ECFE6CC}"/>
    <cellStyle name="SAPBEXfilterText" xfId="67" xr:uid="{71CAE75D-44B0-46C0-9AEB-75B96ABB57B4}"/>
    <cellStyle name="SAPBEXfilterText 2" xfId="207" xr:uid="{3E82C047-A8C4-4D6C-B53A-9D29D4D803E2}"/>
    <cellStyle name="SAPBEXformats" xfId="68" xr:uid="{29BFED03-D8B7-43D3-8AF3-0F266AAAEC30}"/>
    <cellStyle name="SAPBEXformats 2" xfId="208" xr:uid="{376A4E53-B59E-4584-80F2-62A7311348FA}"/>
    <cellStyle name="SAPBEXformats 2 2" xfId="335" xr:uid="{6A6F8AE1-0074-428D-9A93-E2A70F3BFC62}"/>
    <cellStyle name="SAPBEXformats 3" xfId="129" xr:uid="{16F6EDFF-B451-4638-9AF8-76505A2EE4D2}"/>
    <cellStyle name="SAPBEXheaderItem" xfId="69" xr:uid="{F94E0C4C-5258-41DB-91B3-A8DF29965480}"/>
    <cellStyle name="SAPBEXheaderItem 2" xfId="209" xr:uid="{DCCF2FE3-F563-4B64-8CCC-AB7D5CD63C1A}"/>
    <cellStyle name="SAPBEXheaderItem 2 2" xfId="336" xr:uid="{5E58E056-6CB7-484A-8A95-40C178BE3A6C}"/>
    <cellStyle name="SAPBEXheaderItem 3" xfId="130" xr:uid="{114F3F58-DF8F-43D1-88CA-14095BAA030C}"/>
    <cellStyle name="SAPBEXheaderText" xfId="70" xr:uid="{9AEB0A12-F2F1-472B-A6F7-1F81D45AD4C7}"/>
    <cellStyle name="SAPBEXheaderText 2" xfId="210" xr:uid="{0B3A3942-DF2E-40CB-AFF2-6744D222FAA0}"/>
    <cellStyle name="SAPBEXheaderText 2 2" xfId="337" xr:uid="{DB31BC96-9BE2-4E83-A40E-1B48F8FBE3BD}"/>
    <cellStyle name="SAPBEXheaderText 3" xfId="131" xr:uid="{F4C0042A-462D-4E80-860B-55D9D744EC5F}"/>
    <cellStyle name="SAPBEXHLevel0" xfId="71" xr:uid="{A165CBE9-66E2-45AF-9A68-0675A8F93F03}"/>
    <cellStyle name="SAPBEXHLevel0 2" xfId="211" xr:uid="{5BAFE898-590A-412C-8E3F-A9BF0C815735}"/>
    <cellStyle name="SAPBEXHLevel0 2 2" xfId="338" xr:uid="{214B4952-DB36-4F57-B40B-3C9FFEC54D59}"/>
    <cellStyle name="SAPBEXHLevel0 3" xfId="132" xr:uid="{4AD2E15B-D3D1-4CD1-8E80-D829C0A161E8}"/>
    <cellStyle name="SAPBEXHLevel0X" xfId="72" xr:uid="{D5BEBE50-EA8F-4146-A58F-F8D3FD7E379C}"/>
    <cellStyle name="SAPBEXHLevel0X 2" xfId="212" xr:uid="{54F07F93-E0C1-4AE7-83AE-B5BCF530E960}"/>
    <cellStyle name="SAPBEXHLevel1" xfId="73" xr:uid="{6AFE3640-C209-4562-B9C7-7C2980A9DDBA}"/>
    <cellStyle name="SAPBEXHLevel1 2" xfId="213" xr:uid="{9859F9D8-AF5C-46C8-B72E-52CC26EB2F60}"/>
    <cellStyle name="SAPBEXHLevel1 2 2" xfId="339" xr:uid="{0A94B260-E075-4102-AFB2-ABC8F32B14BB}"/>
    <cellStyle name="SAPBEXHLevel1 3" xfId="133" xr:uid="{C06018AF-D0CF-4695-8600-050CE61C4142}"/>
    <cellStyle name="SAPBEXHLevel1X" xfId="74" xr:uid="{62ED0E41-80B4-4D0C-80F2-AA913FA4F9DA}"/>
    <cellStyle name="SAPBEXHLevel1X 2" xfId="214" xr:uid="{EB29CA04-0D2C-48F0-B7A9-9F19305AD462}"/>
    <cellStyle name="SAPBEXHLevel2" xfId="75" xr:uid="{DCDF5F55-6FDC-4524-BAB7-16BB4048DB3D}"/>
    <cellStyle name="SAPBEXHLevel2 2" xfId="215" xr:uid="{03B1E2A4-6A4A-403E-A044-ECBCB5BFBFE8}"/>
    <cellStyle name="SAPBEXHLevel2 2 2" xfId="340" xr:uid="{DA220C01-8D67-4DFF-AFE0-644492FCC81E}"/>
    <cellStyle name="SAPBEXHLevel2 3" xfId="134" xr:uid="{5FAABA27-DCA5-4594-95A2-D23105F2208A}"/>
    <cellStyle name="SAPBEXHLevel2X" xfId="76" xr:uid="{420A97BB-B817-4423-BCA0-FF918E828CD4}"/>
    <cellStyle name="SAPBEXHLevel2X 2" xfId="216" xr:uid="{6604B475-E5D7-4E4C-B540-A5500828A2E8}"/>
    <cellStyle name="SAPBEXHLevel3" xfId="77" xr:uid="{A856C17A-9E7C-457E-94B9-9A0BE29D5A2D}"/>
    <cellStyle name="SAPBEXHLevel3 2" xfId="217" xr:uid="{305E7531-59D6-428F-95E4-D3D71C9E944E}"/>
    <cellStyle name="SAPBEXHLevel3 2 2" xfId="341" xr:uid="{1A226022-45A9-4AC1-AF17-E23FB923F692}"/>
    <cellStyle name="SAPBEXHLevel3 3" xfId="135" xr:uid="{7E6F408A-14C3-4639-BC0F-551FAA8B4A1F}"/>
    <cellStyle name="SAPBEXHLevel3X" xfId="78" xr:uid="{FBF9A928-E012-4F7A-8D5C-14BFD6B1A055}"/>
    <cellStyle name="SAPBEXHLevel3X 2" xfId="218" xr:uid="{5A0BB45D-639F-4369-934E-B12031977B01}"/>
    <cellStyle name="SAPBEXinputData" xfId="79" xr:uid="{EB27F5A6-6AF9-4694-891B-71D11F3741C1}"/>
    <cellStyle name="SAPBEXinputData 2" xfId="219" xr:uid="{E432F85E-82B9-4AC1-B899-37F8000A2269}"/>
    <cellStyle name="SAPBEXItemHeader" xfId="80" xr:uid="{0E6BADBC-8CDF-4800-8095-32D4BBFD6575}"/>
    <cellStyle name="SAPBEXresData" xfId="81" xr:uid="{A243FA9F-63D0-47B5-8646-3E369FA495B3}"/>
    <cellStyle name="SAPBEXresData 2" xfId="220" xr:uid="{F64EE9C3-54FB-4F0C-A18B-1FE8B1F1DB53}"/>
    <cellStyle name="SAPBEXresDataEmph" xfId="82" xr:uid="{61761915-77A9-4CC1-8CBC-9C34144354BA}"/>
    <cellStyle name="SAPBEXresDataEmph 2" xfId="221" xr:uid="{84577536-E01D-4EB4-A7FF-C1837F68F8AB}"/>
    <cellStyle name="SAPBEXresItem" xfId="83" xr:uid="{96D4D177-C8A9-4957-BA9B-27B510BF4807}"/>
    <cellStyle name="SAPBEXresItem 2" xfId="222" xr:uid="{DCCF6FB8-9FDB-457D-8306-C6507F0D79F5}"/>
    <cellStyle name="SAPBEXresItemX" xfId="84" xr:uid="{56FA9B26-1C1C-4084-9979-95B792FB44FA}"/>
    <cellStyle name="SAPBEXresItemX 2" xfId="223" xr:uid="{13CDBEB5-737C-4B6E-9430-2D3CFA907577}"/>
    <cellStyle name="SAPBEXstdData" xfId="85" xr:uid="{2959499B-2792-42A1-BE89-7DFFF5B629DA}"/>
    <cellStyle name="SAPBEXstdData 2" xfId="224" xr:uid="{DA54978B-6E11-4CBD-926C-2A9C23A2DA5A}"/>
    <cellStyle name="SAPBEXstdData 2 2" xfId="253" xr:uid="{C135979D-4229-4864-8F3A-8B307A9281E8}"/>
    <cellStyle name="SAPBEXstdData 3" xfId="136" xr:uid="{B2607241-5427-4DA9-8D80-0150557B3180}"/>
    <cellStyle name="SAPBEXstdData_B4 Segment report" xfId="342" xr:uid="{0C918F37-524C-41DD-86FF-7178631603ED}"/>
    <cellStyle name="SAPBEXstdDataEmph" xfId="86" xr:uid="{E6287BE1-8957-4056-85F0-3E99E164309E}"/>
    <cellStyle name="SAPBEXstdDataEmph 2" xfId="225" xr:uid="{B1F48D02-73A7-4983-A1D6-C92F29054867}"/>
    <cellStyle name="SAPBEXstdItem" xfId="87" xr:uid="{999F76F8-A1E3-437C-8339-5260D06D3510}"/>
    <cellStyle name="SAPBEXstdItem 2" xfId="226" xr:uid="{51C26F1E-BB0D-4FDD-95F2-BF26EA1A5365}"/>
    <cellStyle name="SAPBEXstdItem 2 2" xfId="343" xr:uid="{83B91139-BAB9-4860-B7A8-D802B515871C}"/>
    <cellStyle name="SAPBEXstdItem 3" xfId="137" xr:uid="{B70EDF23-36BB-4479-B873-45BBA662E7A5}"/>
    <cellStyle name="SAPBEXstdItem_B4 Segment report" xfId="344" xr:uid="{176E294B-C373-4489-B14F-17F116FDE37E}"/>
    <cellStyle name="SAPBEXstdItemX" xfId="88" xr:uid="{F5C93054-FCF8-49A5-9519-267E6B625F78}"/>
    <cellStyle name="SAPBEXstdItemX 2" xfId="227" xr:uid="{4EB979D5-4167-4E35-8FCA-0D422FB25577}"/>
    <cellStyle name="SAPBEXtitle" xfId="89" xr:uid="{1F711EE5-53E5-444A-ABFC-3FAEA8AA48B8}"/>
    <cellStyle name="SAPBEXtitle 2" xfId="228" xr:uid="{5D78A068-11A9-4960-8C76-6E59B769814C}"/>
    <cellStyle name="SAPBEXunassignedItem" xfId="90" xr:uid="{6E540703-110C-47AE-B9BB-2F0E5ED5C0F5}"/>
    <cellStyle name="SAPBEXunassignedItem 2" xfId="138" xr:uid="{36EC9557-A039-4334-A286-0CBEC5068BE2}"/>
    <cellStyle name="SAPBEXundefined" xfId="91" xr:uid="{5816CC24-F385-46E9-B463-27078A27DFF4}"/>
    <cellStyle name="SAPBEXundefined 2" xfId="229" xr:uid="{43EA7425-81B3-430A-8E75-CE275DDD8F11}"/>
    <cellStyle name="Sheet Title" xfId="92" xr:uid="{63E917BF-A0C3-44DD-B80F-FC9DADD45026}"/>
    <cellStyle name="Style 1" xfId="1" xr:uid="{00000000-0005-0000-0000-000005000000}"/>
    <cellStyle name="Style 1 2" xfId="345" xr:uid="{A35632BC-2620-4825-AF5D-2D63D2BBDB85}"/>
    <cellStyle name="Table" xfId="232" xr:uid="{3DEC4BF0-9491-4D6D-ACF9-FFB5919A9366}"/>
    <cellStyle name="Total 2" xfId="139" xr:uid="{579D7F89-9C03-4E17-A3C3-9739C19A7244}"/>
    <cellStyle name="Total 3" xfId="93" xr:uid="{76C60372-6D7F-472C-859C-0F8F3A0C485A}"/>
    <cellStyle name="Tusental_A-listan (fixad)" xfId="233" xr:uid="{49602E3B-ADBA-46D9-9B23-DE78DAA59B98}"/>
    <cellStyle name="Valuta_NPV" xfId="234" xr:uid="{BF275421-7860-4BF5-A5B0-2DE5814A6B3A}"/>
    <cellStyle name="Warning Text 2" xfId="140" xr:uid="{9546F11F-E66F-474B-BE89-C5514F672C12}"/>
    <cellStyle name="Warning Text 3" xfId="94" xr:uid="{8F627333-5CC7-4EAE-90B7-59C786D75DA5}"/>
    <cellStyle name="WHead - Style2" xfId="235" xr:uid="{73D8758C-6DCC-410D-90BD-488B2B1125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showGridLines="0" view="pageBreakPreview" zoomScaleNormal="100" zoomScaleSheetLayoutView="100" workbookViewId="0">
      <selection activeCell="C29" sqref="C29"/>
    </sheetView>
  </sheetViews>
  <sheetFormatPr defaultColWidth="9.28515625" defaultRowHeight="15"/>
  <cols>
    <col min="1" max="8" width="9.28515625" style="78"/>
    <col min="9" max="9" width="15.28515625" style="78" customWidth="1"/>
    <col min="10" max="10" width="9.28515625" style="78"/>
    <col min="11" max="13" width="9.28515625" style="76"/>
    <col min="14" max="14" width="9.28515625" style="77"/>
    <col min="15" max="20" width="9.28515625" style="76"/>
    <col min="21" max="16384" width="9.28515625" style="78"/>
  </cols>
  <sheetData>
    <row r="1" spans="1:20" ht="15.75">
      <c r="A1" s="173" t="s">
        <v>307</v>
      </c>
      <c r="B1" s="174"/>
      <c r="C1" s="174"/>
      <c r="D1" s="74"/>
      <c r="E1" s="74"/>
      <c r="F1" s="74"/>
      <c r="G1" s="74"/>
      <c r="H1" s="74"/>
      <c r="I1" s="74"/>
      <c r="J1" s="75"/>
    </row>
    <row r="2" spans="1:20" ht="14.65" customHeight="1">
      <c r="A2" s="175" t="s">
        <v>323</v>
      </c>
      <c r="B2" s="176"/>
      <c r="C2" s="176"/>
      <c r="D2" s="176"/>
      <c r="E2" s="176"/>
      <c r="F2" s="176"/>
      <c r="G2" s="176"/>
      <c r="H2" s="176"/>
      <c r="I2" s="176"/>
      <c r="J2" s="177"/>
      <c r="N2" s="77">
        <v>1</v>
      </c>
    </row>
    <row r="3" spans="1:20">
      <c r="A3" s="79"/>
      <c r="B3" s="80"/>
      <c r="C3" s="80"/>
      <c r="D3" s="80"/>
      <c r="E3" s="80"/>
      <c r="F3" s="80"/>
      <c r="G3" s="80"/>
      <c r="H3" s="80"/>
      <c r="I3" s="80"/>
      <c r="J3" s="81"/>
      <c r="N3" s="77">
        <v>2</v>
      </c>
    </row>
    <row r="4" spans="1:20" ht="33.6" customHeight="1">
      <c r="A4" s="178" t="s">
        <v>308</v>
      </c>
      <c r="B4" s="179"/>
      <c r="C4" s="179"/>
      <c r="D4" s="179"/>
      <c r="E4" s="180">
        <v>45658</v>
      </c>
      <c r="F4" s="181"/>
      <c r="G4" s="82" t="s">
        <v>0</v>
      </c>
      <c r="H4" s="180">
        <v>45747</v>
      </c>
      <c r="I4" s="181"/>
      <c r="J4" s="83"/>
      <c r="N4" s="77">
        <v>3</v>
      </c>
    </row>
    <row r="5" spans="1:20" s="76" customFormat="1" ht="10.15" customHeight="1">
      <c r="A5" s="182"/>
      <c r="B5" s="183"/>
      <c r="C5" s="183"/>
      <c r="D5" s="183"/>
      <c r="E5" s="183"/>
      <c r="F5" s="183"/>
      <c r="G5" s="183"/>
      <c r="H5" s="183"/>
      <c r="I5" s="183"/>
      <c r="J5" s="184"/>
      <c r="N5" s="77">
        <v>4</v>
      </c>
    </row>
    <row r="6" spans="1:20" ht="20.65" customHeight="1">
      <c r="A6" s="84"/>
      <c r="B6" s="85" t="s">
        <v>328</v>
      </c>
      <c r="C6" s="86"/>
      <c r="D6" s="86"/>
      <c r="E6" s="40">
        <v>2025</v>
      </c>
      <c r="F6" s="37"/>
      <c r="G6" s="82"/>
      <c r="H6" s="37"/>
      <c r="I6" s="38"/>
      <c r="J6" s="87"/>
    </row>
    <row r="7" spans="1:20" s="90" customFormat="1" ht="10.9" customHeight="1">
      <c r="A7" s="84"/>
      <c r="B7" s="86"/>
      <c r="C7" s="86"/>
      <c r="D7" s="86"/>
      <c r="E7" s="39"/>
      <c r="F7" s="39"/>
      <c r="G7" s="82"/>
      <c r="H7" s="37"/>
      <c r="I7" s="38"/>
      <c r="J7" s="87"/>
      <c r="K7" s="88"/>
      <c r="L7" s="88"/>
      <c r="M7" s="88"/>
      <c r="N7" s="89"/>
      <c r="O7" s="88"/>
      <c r="P7" s="88"/>
      <c r="Q7" s="88"/>
      <c r="R7" s="88"/>
      <c r="S7" s="88"/>
      <c r="T7" s="88"/>
    </row>
    <row r="8" spans="1:20" ht="20.65" customHeight="1">
      <c r="A8" s="84"/>
      <c r="B8" s="85" t="s">
        <v>329</v>
      </c>
      <c r="C8" s="86"/>
      <c r="D8" s="86"/>
      <c r="E8" s="40">
        <v>1</v>
      </c>
      <c r="F8" s="37"/>
      <c r="G8" s="82"/>
      <c r="H8" s="37"/>
      <c r="I8" s="38"/>
      <c r="J8" s="87"/>
    </row>
    <row r="9" spans="1:20" s="90" customFormat="1" ht="10.9" customHeight="1">
      <c r="A9" s="84"/>
      <c r="B9" s="86"/>
      <c r="C9" s="86"/>
      <c r="D9" s="86"/>
      <c r="E9" s="39"/>
      <c r="F9" s="39"/>
      <c r="G9" s="82"/>
      <c r="H9" s="39"/>
      <c r="I9" s="41"/>
      <c r="J9" s="87"/>
      <c r="K9" s="88"/>
      <c r="L9" s="88"/>
      <c r="M9" s="88"/>
      <c r="N9" s="89"/>
      <c r="O9" s="88"/>
      <c r="P9" s="88"/>
      <c r="Q9" s="88"/>
      <c r="R9" s="88"/>
      <c r="S9" s="88"/>
      <c r="T9" s="88"/>
    </row>
    <row r="10" spans="1:20" ht="37.9" customHeight="1">
      <c r="A10" s="192" t="s">
        <v>330</v>
      </c>
      <c r="B10" s="193"/>
      <c r="C10" s="193"/>
      <c r="D10" s="193"/>
      <c r="E10" s="193"/>
      <c r="F10" s="193"/>
      <c r="G10" s="193"/>
      <c r="H10" s="193"/>
      <c r="I10" s="193"/>
      <c r="J10" s="91"/>
    </row>
    <row r="11" spans="1:20" ht="24.6" customHeight="1">
      <c r="A11" s="194" t="s">
        <v>309</v>
      </c>
      <c r="B11" s="195"/>
      <c r="C11" s="187" t="s">
        <v>447</v>
      </c>
      <c r="D11" s="188"/>
      <c r="E11" s="92"/>
      <c r="F11" s="196" t="s">
        <v>331</v>
      </c>
      <c r="G11" s="186"/>
      <c r="H11" s="197" t="s">
        <v>448</v>
      </c>
      <c r="I11" s="198"/>
      <c r="J11" s="93"/>
    </row>
    <row r="12" spans="1:20" ht="14.65" customHeight="1">
      <c r="A12" s="94"/>
      <c r="B12" s="73"/>
      <c r="C12" s="73"/>
      <c r="D12" s="73"/>
      <c r="E12" s="190"/>
      <c r="F12" s="190"/>
      <c r="G12" s="190"/>
      <c r="H12" s="190"/>
      <c r="I12" s="95"/>
      <c r="J12" s="93"/>
    </row>
    <row r="13" spans="1:20" ht="21" customHeight="1">
      <c r="A13" s="185" t="s">
        <v>324</v>
      </c>
      <c r="B13" s="186"/>
      <c r="C13" s="187" t="s">
        <v>449</v>
      </c>
      <c r="D13" s="188"/>
      <c r="E13" s="189"/>
      <c r="F13" s="190"/>
      <c r="G13" s="190"/>
      <c r="H13" s="190"/>
      <c r="I13" s="95"/>
      <c r="J13" s="93"/>
    </row>
    <row r="14" spans="1:20" ht="10.9" customHeight="1">
      <c r="A14" s="92"/>
      <c r="B14" s="95"/>
      <c r="C14" s="73"/>
      <c r="D14" s="73"/>
      <c r="E14" s="191"/>
      <c r="F14" s="191"/>
      <c r="G14" s="191"/>
      <c r="H14" s="191"/>
      <c r="I14" s="73"/>
      <c r="J14" s="96"/>
    </row>
    <row r="15" spans="1:20" ht="22.9" customHeight="1">
      <c r="A15" s="185" t="s">
        <v>310</v>
      </c>
      <c r="B15" s="186"/>
      <c r="C15" s="187" t="s">
        <v>450</v>
      </c>
      <c r="D15" s="188"/>
      <c r="E15" s="205"/>
      <c r="F15" s="206"/>
      <c r="G15" s="97" t="s">
        <v>332</v>
      </c>
      <c r="H15" s="197" t="s">
        <v>451</v>
      </c>
      <c r="I15" s="198"/>
      <c r="J15" s="98"/>
    </row>
    <row r="16" spans="1:20" ht="10.9" customHeight="1">
      <c r="A16" s="92"/>
      <c r="B16" s="95"/>
      <c r="C16" s="73"/>
      <c r="D16" s="73"/>
      <c r="E16" s="191"/>
      <c r="F16" s="191"/>
      <c r="G16" s="191"/>
      <c r="H16" s="191"/>
      <c r="I16" s="73"/>
      <c r="J16" s="96"/>
    </row>
    <row r="17" spans="1:10" ht="22.9" customHeight="1">
      <c r="A17" s="99"/>
      <c r="B17" s="97" t="s">
        <v>333</v>
      </c>
      <c r="C17" s="187" t="s">
        <v>452</v>
      </c>
      <c r="D17" s="188"/>
      <c r="E17" s="100"/>
      <c r="F17" s="100"/>
      <c r="G17" s="100"/>
      <c r="H17" s="100"/>
      <c r="I17" s="100"/>
      <c r="J17" s="98"/>
    </row>
    <row r="18" spans="1:10">
      <c r="A18" s="199"/>
      <c r="B18" s="200"/>
      <c r="C18" s="191"/>
      <c r="D18" s="191"/>
      <c r="E18" s="191"/>
      <c r="F18" s="191"/>
      <c r="G18" s="191"/>
      <c r="H18" s="191"/>
      <c r="I18" s="73"/>
      <c r="J18" s="96"/>
    </row>
    <row r="19" spans="1:10">
      <c r="A19" s="194" t="s">
        <v>311</v>
      </c>
      <c r="B19" s="201"/>
      <c r="C19" s="202" t="s">
        <v>453</v>
      </c>
      <c r="D19" s="203"/>
      <c r="E19" s="203"/>
      <c r="F19" s="203"/>
      <c r="G19" s="203"/>
      <c r="H19" s="203"/>
      <c r="I19" s="203"/>
      <c r="J19" s="204"/>
    </row>
    <row r="20" spans="1:10">
      <c r="A20" s="94"/>
      <c r="B20" s="73"/>
      <c r="C20" s="101"/>
      <c r="D20" s="73"/>
      <c r="E20" s="191"/>
      <c r="F20" s="191"/>
      <c r="G20" s="191"/>
      <c r="H20" s="191"/>
      <c r="I20" s="73"/>
      <c r="J20" s="96"/>
    </row>
    <row r="21" spans="1:10">
      <c r="A21" s="194" t="s">
        <v>312</v>
      </c>
      <c r="B21" s="201"/>
      <c r="C21" s="197">
        <v>10000</v>
      </c>
      <c r="D21" s="198"/>
      <c r="E21" s="191"/>
      <c r="F21" s="191"/>
      <c r="G21" s="202" t="s">
        <v>454</v>
      </c>
      <c r="H21" s="203"/>
      <c r="I21" s="203"/>
      <c r="J21" s="204"/>
    </row>
    <row r="22" spans="1:10">
      <c r="A22" s="94"/>
      <c r="B22" s="73"/>
      <c r="C22" s="73"/>
      <c r="D22" s="73"/>
      <c r="E22" s="191"/>
      <c r="F22" s="191"/>
      <c r="G22" s="191"/>
      <c r="H22" s="191"/>
      <c r="I22" s="73"/>
      <c r="J22" s="96"/>
    </row>
    <row r="23" spans="1:10">
      <c r="A23" s="194" t="s">
        <v>313</v>
      </c>
      <c r="B23" s="201"/>
      <c r="C23" s="202" t="s">
        <v>455</v>
      </c>
      <c r="D23" s="203"/>
      <c r="E23" s="203"/>
      <c r="F23" s="203"/>
      <c r="G23" s="203"/>
      <c r="H23" s="203"/>
      <c r="I23" s="203"/>
      <c r="J23" s="204"/>
    </row>
    <row r="24" spans="1:10">
      <c r="A24" s="94"/>
      <c r="B24" s="73"/>
      <c r="C24" s="73"/>
      <c r="D24" s="73"/>
      <c r="E24" s="191"/>
      <c r="F24" s="191"/>
      <c r="G24" s="191"/>
      <c r="H24" s="191"/>
      <c r="I24" s="73"/>
      <c r="J24" s="96"/>
    </row>
    <row r="25" spans="1:10">
      <c r="A25" s="194" t="s">
        <v>314</v>
      </c>
      <c r="B25" s="201"/>
      <c r="C25" s="208" t="s">
        <v>456</v>
      </c>
      <c r="D25" s="209"/>
      <c r="E25" s="209"/>
      <c r="F25" s="209"/>
      <c r="G25" s="209"/>
      <c r="H25" s="209"/>
      <c r="I25" s="209"/>
      <c r="J25" s="210"/>
    </row>
    <row r="26" spans="1:10">
      <c r="A26" s="94"/>
      <c r="B26" s="73"/>
      <c r="C26" s="101"/>
      <c r="D26" s="73"/>
      <c r="E26" s="191"/>
      <c r="F26" s="191"/>
      <c r="G26" s="191"/>
      <c r="H26" s="191"/>
      <c r="I26" s="73"/>
      <c r="J26" s="96"/>
    </row>
    <row r="27" spans="1:10">
      <c r="A27" s="194" t="s">
        <v>315</v>
      </c>
      <c r="B27" s="201"/>
      <c r="C27" s="208" t="s">
        <v>457</v>
      </c>
      <c r="D27" s="209"/>
      <c r="E27" s="209"/>
      <c r="F27" s="209"/>
      <c r="G27" s="209"/>
      <c r="H27" s="209"/>
      <c r="I27" s="209"/>
      <c r="J27" s="210"/>
    </row>
    <row r="28" spans="1:10" ht="13.9" customHeight="1">
      <c r="A28" s="94"/>
      <c r="B28" s="73"/>
      <c r="C28" s="101"/>
      <c r="D28" s="73"/>
      <c r="E28" s="191"/>
      <c r="F28" s="191"/>
      <c r="G28" s="191"/>
      <c r="H28" s="191"/>
      <c r="I28" s="73"/>
      <c r="J28" s="96"/>
    </row>
    <row r="29" spans="1:10" ht="22.9" customHeight="1">
      <c r="A29" s="185" t="s">
        <v>325</v>
      </c>
      <c r="B29" s="201"/>
      <c r="C29" s="42" t="s">
        <v>546</v>
      </c>
      <c r="D29" s="102"/>
      <c r="E29" s="207"/>
      <c r="F29" s="207"/>
      <c r="G29" s="207"/>
      <c r="H29" s="207"/>
      <c r="I29" s="103"/>
      <c r="J29" s="104"/>
    </row>
    <row r="30" spans="1:10">
      <c r="A30" s="94"/>
      <c r="B30" s="73"/>
      <c r="C30" s="73"/>
      <c r="D30" s="73"/>
      <c r="E30" s="191"/>
      <c r="F30" s="191"/>
      <c r="G30" s="191"/>
      <c r="H30" s="191"/>
      <c r="I30" s="103"/>
      <c r="J30" s="104"/>
    </row>
    <row r="31" spans="1:10">
      <c r="A31" s="194" t="s">
        <v>316</v>
      </c>
      <c r="B31" s="201"/>
      <c r="C31" s="43" t="s">
        <v>336</v>
      </c>
      <c r="D31" s="211" t="s">
        <v>334</v>
      </c>
      <c r="E31" s="212"/>
      <c r="F31" s="212"/>
      <c r="G31" s="212"/>
      <c r="H31" s="73"/>
      <c r="I31" s="105" t="s">
        <v>335</v>
      </c>
      <c r="J31" s="106" t="s">
        <v>336</v>
      </c>
    </row>
    <row r="32" spans="1:10">
      <c r="A32" s="194"/>
      <c r="B32" s="201"/>
      <c r="C32" s="107"/>
      <c r="D32" s="82"/>
      <c r="E32" s="206"/>
      <c r="F32" s="206"/>
      <c r="G32" s="206"/>
      <c r="H32" s="206"/>
      <c r="I32" s="103"/>
      <c r="J32" s="104"/>
    </row>
    <row r="33" spans="1:10">
      <c r="A33" s="194" t="s">
        <v>326</v>
      </c>
      <c r="B33" s="201"/>
      <c r="C33" s="42" t="s">
        <v>338</v>
      </c>
      <c r="D33" s="211" t="s">
        <v>337</v>
      </c>
      <c r="E33" s="212"/>
      <c r="F33" s="212"/>
      <c r="G33" s="212"/>
      <c r="H33" s="100"/>
      <c r="I33" s="105" t="s">
        <v>338</v>
      </c>
      <c r="J33" s="106" t="s">
        <v>339</v>
      </c>
    </row>
    <row r="34" spans="1:10">
      <c r="A34" s="94"/>
      <c r="B34" s="73"/>
      <c r="C34" s="73"/>
      <c r="D34" s="73"/>
      <c r="E34" s="191"/>
      <c r="F34" s="191"/>
      <c r="G34" s="191"/>
      <c r="H34" s="191"/>
      <c r="I34" s="73"/>
      <c r="J34" s="96"/>
    </row>
    <row r="35" spans="1:10">
      <c r="A35" s="211" t="s">
        <v>327</v>
      </c>
      <c r="B35" s="212"/>
      <c r="C35" s="212"/>
      <c r="D35" s="212"/>
      <c r="E35" s="212" t="s">
        <v>317</v>
      </c>
      <c r="F35" s="212"/>
      <c r="G35" s="212"/>
      <c r="H35" s="212"/>
      <c r="I35" s="212"/>
      <c r="J35" s="108" t="s">
        <v>318</v>
      </c>
    </row>
    <row r="36" spans="1:10">
      <c r="A36" s="94"/>
      <c r="B36" s="73"/>
      <c r="C36" s="73"/>
      <c r="D36" s="73"/>
      <c r="E36" s="191"/>
      <c r="F36" s="191"/>
      <c r="G36" s="191"/>
      <c r="H36" s="191"/>
      <c r="I36" s="73"/>
      <c r="J36" s="104"/>
    </row>
    <row r="37" spans="1:10">
      <c r="A37" s="213" t="s">
        <v>465</v>
      </c>
      <c r="B37" s="214"/>
      <c r="C37" s="214"/>
      <c r="D37" s="214"/>
      <c r="E37" s="213" t="s">
        <v>466</v>
      </c>
      <c r="F37" s="214"/>
      <c r="G37" s="214"/>
      <c r="H37" s="214"/>
      <c r="I37" s="215"/>
      <c r="J37" s="120">
        <v>1449613</v>
      </c>
    </row>
    <row r="38" spans="1:10">
      <c r="A38" s="94"/>
      <c r="B38" s="73"/>
      <c r="C38" s="101"/>
      <c r="D38" s="216"/>
      <c r="E38" s="216"/>
      <c r="F38" s="216"/>
      <c r="G38" s="216"/>
      <c r="H38" s="216"/>
      <c r="I38" s="216"/>
      <c r="J38" s="96"/>
    </row>
    <row r="39" spans="1:10">
      <c r="A39" s="213" t="s">
        <v>467</v>
      </c>
      <c r="B39" s="214"/>
      <c r="C39" s="214"/>
      <c r="D39" s="215"/>
      <c r="E39" s="213" t="s">
        <v>468</v>
      </c>
      <c r="F39" s="214"/>
      <c r="G39" s="214"/>
      <c r="H39" s="214"/>
      <c r="I39" s="215"/>
      <c r="J39" s="42" t="s">
        <v>469</v>
      </c>
    </row>
    <row r="40" spans="1:10">
      <c r="A40" s="94"/>
      <c r="B40" s="73"/>
      <c r="C40" s="101"/>
      <c r="D40" s="122"/>
      <c r="E40" s="216"/>
      <c r="F40" s="216"/>
      <c r="G40" s="216"/>
      <c r="H40" s="216"/>
      <c r="I40" s="95"/>
      <c r="J40" s="96"/>
    </row>
    <row r="41" spans="1:10">
      <c r="A41" s="213" t="s">
        <v>470</v>
      </c>
      <c r="B41" s="214"/>
      <c r="C41" s="214"/>
      <c r="D41" s="215"/>
      <c r="E41" s="213" t="s">
        <v>471</v>
      </c>
      <c r="F41" s="214"/>
      <c r="G41" s="214"/>
      <c r="H41" s="214"/>
      <c r="I41" s="215"/>
      <c r="J41" s="42">
        <v>80921748</v>
      </c>
    </row>
    <row r="42" spans="1:10">
      <c r="A42" s="94"/>
      <c r="B42" s="73"/>
      <c r="C42" s="101"/>
      <c r="D42" s="122"/>
      <c r="E42" s="216"/>
      <c r="F42" s="216"/>
      <c r="G42" s="216"/>
      <c r="H42" s="216"/>
      <c r="I42" s="95"/>
      <c r="J42" s="96"/>
    </row>
    <row r="43" spans="1:10">
      <c r="A43" s="213"/>
      <c r="B43" s="214"/>
      <c r="C43" s="214"/>
      <c r="D43" s="215"/>
      <c r="E43" s="213"/>
      <c r="F43" s="214"/>
      <c r="G43" s="214"/>
      <c r="H43" s="214"/>
      <c r="I43" s="215"/>
      <c r="J43" s="42"/>
    </row>
    <row r="44" spans="1:10">
      <c r="A44" s="109"/>
      <c r="B44" s="101"/>
      <c r="C44" s="217"/>
      <c r="D44" s="217"/>
      <c r="E44" s="191"/>
      <c r="F44" s="191"/>
      <c r="G44" s="217"/>
      <c r="H44" s="217"/>
      <c r="I44" s="217"/>
      <c r="J44" s="96"/>
    </row>
    <row r="45" spans="1:10">
      <c r="A45" s="213"/>
      <c r="B45" s="214"/>
      <c r="C45" s="214"/>
      <c r="D45" s="215"/>
      <c r="E45" s="213"/>
      <c r="F45" s="214"/>
      <c r="G45" s="214"/>
      <c r="H45" s="214"/>
      <c r="I45" s="215"/>
      <c r="J45" s="42"/>
    </row>
    <row r="46" spans="1:10">
      <c r="A46" s="109"/>
      <c r="B46" s="101"/>
      <c r="C46" s="101"/>
      <c r="D46" s="73"/>
      <c r="E46" s="191"/>
      <c r="F46" s="191"/>
      <c r="G46" s="217"/>
      <c r="H46" s="217"/>
      <c r="I46" s="73"/>
      <c r="J46" s="96"/>
    </row>
    <row r="47" spans="1:10">
      <c r="A47" s="213"/>
      <c r="B47" s="214"/>
      <c r="C47" s="214"/>
      <c r="D47" s="215"/>
      <c r="E47" s="213"/>
      <c r="F47" s="214"/>
      <c r="G47" s="214"/>
      <c r="H47" s="214"/>
      <c r="I47" s="215"/>
      <c r="J47" s="42"/>
    </row>
    <row r="48" spans="1:10">
      <c r="A48" s="109"/>
      <c r="B48" s="101"/>
      <c r="C48" s="101"/>
      <c r="D48" s="73"/>
      <c r="E48" s="191"/>
      <c r="F48" s="191"/>
      <c r="G48" s="217"/>
      <c r="H48" s="217"/>
      <c r="I48" s="73"/>
      <c r="J48" s="110" t="s">
        <v>340</v>
      </c>
    </row>
    <row r="49" spans="1:10">
      <c r="A49" s="109"/>
      <c r="B49" s="101"/>
      <c r="C49" s="101"/>
      <c r="D49" s="73"/>
      <c r="E49" s="191"/>
      <c r="F49" s="191"/>
      <c r="G49" s="217"/>
      <c r="H49" s="217"/>
      <c r="I49" s="73"/>
      <c r="J49" s="110" t="s">
        <v>341</v>
      </c>
    </row>
    <row r="50" spans="1:10" ht="14.65" customHeight="1">
      <c r="A50" s="185" t="s">
        <v>319</v>
      </c>
      <c r="B50" s="196"/>
      <c r="C50" s="197" t="s">
        <v>341</v>
      </c>
      <c r="D50" s="198"/>
      <c r="E50" s="222" t="s">
        <v>342</v>
      </c>
      <c r="F50" s="223"/>
      <c r="G50" s="202"/>
      <c r="H50" s="203"/>
      <c r="I50" s="203"/>
      <c r="J50" s="204"/>
    </row>
    <row r="51" spans="1:10">
      <c r="A51" s="109"/>
      <c r="B51" s="101"/>
      <c r="C51" s="217"/>
      <c r="D51" s="217"/>
      <c r="E51" s="191"/>
      <c r="F51" s="191"/>
      <c r="G51" s="224" t="s">
        <v>343</v>
      </c>
      <c r="H51" s="224"/>
      <c r="I51" s="224"/>
      <c r="J51" s="87"/>
    </row>
    <row r="52" spans="1:10" ht="13.9" customHeight="1">
      <c r="A52" s="185" t="s">
        <v>320</v>
      </c>
      <c r="B52" s="196"/>
      <c r="C52" s="202" t="s">
        <v>458</v>
      </c>
      <c r="D52" s="203"/>
      <c r="E52" s="203"/>
      <c r="F52" s="203"/>
      <c r="G52" s="203"/>
      <c r="H52" s="203"/>
      <c r="I52" s="203"/>
      <c r="J52" s="204"/>
    </row>
    <row r="53" spans="1:10">
      <c r="A53" s="94"/>
      <c r="B53" s="73"/>
      <c r="C53" s="207" t="s">
        <v>321</v>
      </c>
      <c r="D53" s="207"/>
      <c r="E53" s="207"/>
      <c r="F53" s="207"/>
      <c r="G53" s="207"/>
      <c r="H53" s="207"/>
      <c r="I53" s="207"/>
      <c r="J53" s="96"/>
    </row>
    <row r="54" spans="1:10">
      <c r="A54" s="185" t="s">
        <v>322</v>
      </c>
      <c r="B54" s="196"/>
      <c r="C54" s="218" t="s">
        <v>459</v>
      </c>
      <c r="D54" s="219"/>
      <c r="E54" s="220"/>
      <c r="F54" s="191"/>
      <c r="G54" s="191"/>
      <c r="H54" s="212"/>
      <c r="I54" s="212"/>
      <c r="J54" s="221"/>
    </row>
    <row r="55" spans="1:10">
      <c r="A55" s="94"/>
      <c r="B55" s="73"/>
      <c r="C55" s="101"/>
      <c r="D55" s="73"/>
      <c r="E55" s="191"/>
      <c r="F55" s="191"/>
      <c r="G55" s="191"/>
      <c r="H55" s="191"/>
      <c r="I55" s="73"/>
      <c r="J55" s="96"/>
    </row>
    <row r="56" spans="1:10" ht="14.65" customHeight="1">
      <c r="A56" s="185" t="s">
        <v>314</v>
      </c>
      <c r="B56" s="196"/>
      <c r="C56" s="225" t="s">
        <v>460</v>
      </c>
      <c r="D56" s="226"/>
      <c r="E56" s="226"/>
      <c r="F56" s="226"/>
      <c r="G56" s="226"/>
      <c r="H56" s="226"/>
      <c r="I56" s="226"/>
      <c r="J56" s="227"/>
    </row>
    <row r="57" spans="1:10">
      <c r="A57" s="94"/>
      <c r="B57" s="73"/>
      <c r="C57" s="73"/>
      <c r="D57" s="73"/>
      <c r="E57" s="191"/>
      <c r="F57" s="191"/>
      <c r="G57" s="191"/>
      <c r="H57" s="191"/>
      <c r="I57" s="73"/>
      <c r="J57" s="96"/>
    </row>
    <row r="58" spans="1:10">
      <c r="A58" s="185" t="s">
        <v>344</v>
      </c>
      <c r="B58" s="196"/>
      <c r="C58" s="225" t="s">
        <v>461</v>
      </c>
      <c r="D58" s="226"/>
      <c r="E58" s="226"/>
      <c r="F58" s="226"/>
      <c r="G58" s="226"/>
      <c r="H58" s="226"/>
      <c r="I58" s="226"/>
      <c r="J58" s="227"/>
    </row>
    <row r="59" spans="1:10" ht="14.65" customHeight="1">
      <c r="A59" s="94"/>
      <c r="B59" s="73"/>
      <c r="C59" s="228" t="s">
        <v>345</v>
      </c>
      <c r="D59" s="228"/>
      <c r="E59" s="228"/>
      <c r="F59" s="228"/>
      <c r="G59" s="73"/>
      <c r="H59" s="73"/>
      <c r="I59" s="73"/>
      <c r="J59" s="96"/>
    </row>
    <row r="60" spans="1:10">
      <c r="A60" s="185" t="s">
        <v>346</v>
      </c>
      <c r="B60" s="196"/>
      <c r="C60" s="225" t="s">
        <v>462</v>
      </c>
      <c r="D60" s="226"/>
      <c r="E60" s="226"/>
      <c r="F60" s="226"/>
      <c r="G60" s="226"/>
      <c r="H60" s="226"/>
      <c r="I60" s="226"/>
      <c r="J60" s="227"/>
    </row>
    <row r="61" spans="1:10" ht="14.65" customHeight="1">
      <c r="A61" s="111"/>
      <c r="B61" s="112"/>
      <c r="C61" s="229" t="s">
        <v>347</v>
      </c>
      <c r="D61" s="229"/>
      <c r="E61" s="229"/>
      <c r="F61" s="229"/>
      <c r="G61" s="229"/>
      <c r="H61" s="112"/>
      <c r="I61" s="112"/>
      <c r="J61" s="113"/>
    </row>
    <row r="68" ht="27" customHeight="1"/>
    <row r="72" ht="38.65" customHeight="1"/>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colBreaks count="1" manualBreakCount="1">
    <brk id="10" max="1048575"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tabSelected="1" view="pageBreakPreview" zoomScaleNormal="100" zoomScaleSheetLayoutView="100" workbookViewId="0">
      <selection sqref="A1:I1"/>
    </sheetView>
  </sheetViews>
  <sheetFormatPr defaultColWidth="8.7109375" defaultRowHeight="12.75"/>
  <cols>
    <col min="1" max="7" width="8.7109375" style="114"/>
    <col min="8" max="9" width="16.42578125" style="117" customWidth="1"/>
    <col min="10" max="10" width="10.28515625" style="114" bestFit="1" customWidth="1"/>
    <col min="11" max="16384" width="8.7109375" style="114"/>
  </cols>
  <sheetData>
    <row r="1" spans="1:9">
      <c r="A1" s="233" t="s">
        <v>1</v>
      </c>
      <c r="B1" s="234"/>
      <c r="C1" s="234"/>
      <c r="D1" s="234"/>
      <c r="E1" s="234"/>
      <c r="F1" s="234"/>
      <c r="G1" s="234"/>
      <c r="H1" s="234"/>
      <c r="I1" s="234"/>
    </row>
    <row r="2" spans="1:9" ht="12.75" customHeight="1">
      <c r="A2" s="235" t="s">
        <v>552</v>
      </c>
      <c r="B2" s="236"/>
      <c r="C2" s="236"/>
      <c r="D2" s="236"/>
      <c r="E2" s="236"/>
      <c r="F2" s="236"/>
      <c r="G2" s="236"/>
      <c r="H2" s="236"/>
      <c r="I2" s="236"/>
    </row>
    <row r="3" spans="1:9">
      <c r="A3" s="237" t="s">
        <v>446</v>
      </c>
      <c r="B3" s="237"/>
      <c r="C3" s="237"/>
      <c r="D3" s="237"/>
      <c r="E3" s="237"/>
      <c r="F3" s="237"/>
      <c r="G3" s="237"/>
      <c r="H3" s="237"/>
      <c r="I3" s="237"/>
    </row>
    <row r="4" spans="1:9" ht="12.75" customHeight="1">
      <c r="A4" s="238" t="s">
        <v>463</v>
      </c>
      <c r="B4" s="239"/>
      <c r="C4" s="239"/>
      <c r="D4" s="239"/>
      <c r="E4" s="239"/>
      <c r="F4" s="239"/>
      <c r="G4" s="239"/>
      <c r="H4" s="239"/>
      <c r="I4" s="240"/>
    </row>
    <row r="5" spans="1:9" ht="45">
      <c r="A5" s="243" t="s">
        <v>2</v>
      </c>
      <c r="B5" s="244"/>
      <c r="C5" s="244"/>
      <c r="D5" s="244"/>
      <c r="E5" s="244"/>
      <c r="F5" s="244"/>
      <c r="G5" s="119" t="s">
        <v>101</v>
      </c>
      <c r="H5" s="9" t="s">
        <v>296</v>
      </c>
      <c r="I5" s="9" t="s">
        <v>297</v>
      </c>
    </row>
    <row r="6" spans="1:9">
      <c r="A6" s="241">
        <v>1</v>
      </c>
      <c r="B6" s="242"/>
      <c r="C6" s="242"/>
      <c r="D6" s="242"/>
      <c r="E6" s="242"/>
      <c r="F6" s="242"/>
      <c r="G6" s="118">
        <v>2</v>
      </c>
      <c r="H6" s="9">
        <v>3</v>
      </c>
      <c r="I6" s="9">
        <v>4</v>
      </c>
    </row>
    <row r="7" spans="1:9">
      <c r="A7" s="245"/>
      <c r="B7" s="245"/>
      <c r="C7" s="245"/>
      <c r="D7" s="245"/>
      <c r="E7" s="245"/>
      <c r="F7" s="245"/>
      <c r="G7" s="245"/>
      <c r="H7" s="245"/>
      <c r="I7" s="245"/>
    </row>
    <row r="8" spans="1:9" ht="12.75" customHeight="1">
      <c r="A8" s="246" t="s">
        <v>4</v>
      </c>
      <c r="B8" s="246"/>
      <c r="C8" s="246"/>
      <c r="D8" s="246"/>
      <c r="E8" s="246"/>
      <c r="F8" s="246"/>
      <c r="G8" s="10">
        <v>1</v>
      </c>
      <c r="H8" s="17">
        <v>0</v>
      </c>
      <c r="I8" s="17">
        <v>0</v>
      </c>
    </row>
    <row r="9" spans="1:9" ht="12.75" customHeight="1">
      <c r="A9" s="232" t="s">
        <v>302</v>
      </c>
      <c r="B9" s="232"/>
      <c r="C9" s="232"/>
      <c r="D9" s="232"/>
      <c r="E9" s="232"/>
      <c r="F9" s="232"/>
      <c r="G9" s="11">
        <v>2</v>
      </c>
      <c r="H9" s="115">
        <f>H10+H17+H27+H38+H43</f>
        <v>34228715</v>
      </c>
      <c r="I9" s="115">
        <f>I10+I17+I27+I38+I43</f>
        <v>34071792</v>
      </c>
    </row>
    <row r="10" spans="1:9" ht="12.75" customHeight="1">
      <c r="A10" s="231" t="s">
        <v>5</v>
      </c>
      <c r="B10" s="231"/>
      <c r="C10" s="231"/>
      <c r="D10" s="231"/>
      <c r="E10" s="231"/>
      <c r="F10" s="231"/>
      <c r="G10" s="11">
        <v>3</v>
      </c>
      <c r="H10" s="115">
        <f>H11+H12+H13+H14+H15+H16</f>
        <v>1149669</v>
      </c>
      <c r="I10" s="115">
        <f>I11+I12+I13+I14+I15+I16</f>
        <v>1413912</v>
      </c>
    </row>
    <row r="11" spans="1:9" ht="12.75" customHeight="1">
      <c r="A11" s="230" t="s">
        <v>6</v>
      </c>
      <c r="B11" s="230"/>
      <c r="C11" s="230"/>
      <c r="D11" s="230"/>
      <c r="E11" s="230"/>
      <c r="F11" s="230"/>
      <c r="G11" s="10">
        <v>4</v>
      </c>
      <c r="H11" s="17">
        <v>0</v>
      </c>
      <c r="I11" s="17">
        <v>0</v>
      </c>
    </row>
    <row r="12" spans="1:9" ht="22.9" customHeight="1">
      <c r="A12" s="230" t="s">
        <v>7</v>
      </c>
      <c r="B12" s="230"/>
      <c r="C12" s="230"/>
      <c r="D12" s="230"/>
      <c r="E12" s="230"/>
      <c r="F12" s="230"/>
      <c r="G12" s="10">
        <v>5</v>
      </c>
      <c r="H12" s="17">
        <v>334388</v>
      </c>
      <c r="I12" s="17">
        <v>303108</v>
      </c>
    </row>
    <row r="13" spans="1:9" ht="12.75" customHeight="1">
      <c r="A13" s="230" t="s">
        <v>8</v>
      </c>
      <c r="B13" s="230"/>
      <c r="C13" s="230"/>
      <c r="D13" s="230"/>
      <c r="E13" s="230"/>
      <c r="F13" s="230"/>
      <c r="G13" s="10">
        <v>6</v>
      </c>
      <c r="H13" s="17">
        <v>0</v>
      </c>
      <c r="I13" s="17">
        <v>0</v>
      </c>
    </row>
    <row r="14" spans="1:9" ht="12.75" customHeight="1">
      <c r="A14" s="230" t="s">
        <v>9</v>
      </c>
      <c r="B14" s="230"/>
      <c r="C14" s="230"/>
      <c r="D14" s="230"/>
      <c r="E14" s="230"/>
      <c r="F14" s="230"/>
      <c r="G14" s="10">
        <v>7</v>
      </c>
      <c r="H14" s="17">
        <v>0</v>
      </c>
      <c r="I14" s="17">
        <v>0</v>
      </c>
    </row>
    <row r="15" spans="1:9" ht="12.75" customHeight="1">
      <c r="A15" s="230" t="s">
        <v>10</v>
      </c>
      <c r="B15" s="230"/>
      <c r="C15" s="230"/>
      <c r="D15" s="230"/>
      <c r="E15" s="230"/>
      <c r="F15" s="230"/>
      <c r="G15" s="10">
        <v>8</v>
      </c>
      <c r="H15" s="17">
        <v>815281</v>
      </c>
      <c r="I15" s="17">
        <v>1110804</v>
      </c>
    </row>
    <row r="16" spans="1:9" ht="12.75" customHeight="1">
      <c r="A16" s="230" t="s">
        <v>11</v>
      </c>
      <c r="B16" s="230"/>
      <c r="C16" s="230"/>
      <c r="D16" s="230"/>
      <c r="E16" s="230"/>
      <c r="F16" s="230"/>
      <c r="G16" s="10">
        <v>9</v>
      </c>
      <c r="H16" s="17">
        <v>0</v>
      </c>
      <c r="I16" s="17">
        <v>0</v>
      </c>
    </row>
    <row r="17" spans="1:9" ht="12.75" customHeight="1">
      <c r="A17" s="231" t="s">
        <v>12</v>
      </c>
      <c r="B17" s="231"/>
      <c r="C17" s="231"/>
      <c r="D17" s="231"/>
      <c r="E17" s="231"/>
      <c r="F17" s="231"/>
      <c r="G17" s="11">
        <v>10</v>
      </c>
      <c r="H17" s="115">
        <f>H18+H19+H20+H21+H22+H23+H24+H25+H26</f>
        <v>29154036</v>
      </c>
      <c r="I17" s="115">
        <f>I18+I19+I20+I21+I22+I23+I24+I25+I26</f>
        <v>28746847</v>
      </c>
    </row>
    <row r="18" spans="1:9" ht="12.75" customHeight="1">
      <c r="A18" s="230" t="s">
        <v>13</v>
      </c>
      <c r="B18" s="230"/>
      <c r="C18" s="230"/>
      <c r="D18" s="230"/>
      <c r="E18" s="230"/>
      <c r="F18" s="230"/>
      <c r="G18" s="10">
        <v>11</v>
      </c>
      <c r="H18" s="17">
        <v>2071185</v>
      </c>
      <c r="I18" s="17">
        <v>2071185</v>
      </c>
    </row>
    <row r="19" spans="1:9" ht="12.75" customHeight="1">
      <c r="A19" s="230" t="s">
        <v>14</v>
      </c>
      <c r="B19" s="230"/>
      <c r="C19" s="230"/>
      <c r="D19" s="230"/>
      <c r="E19" s="230"/>
      <c r="F19" s="230"/>
      <c r="G19" s="10">
        <v>12</v>
      </c>
      <c r="H19" s="17">
        <v>18407274</v>
      </c>
      <c r="I19" s="17">
        <v>17963736</v>
      </c>
    </row>
    <row r="20" spans="1:9" ht="12.75" customHeight="1">
      <c r="A20" s="230" t="s">
        <v>15</v>
      </c>
      <c r="B20" s="230"/>
      <c r="C20" s="230"/>
      <c r="D20" s="230"/>
      <c r="E20" s="230"/>
      <c r="F20" s="230"/>
      <c r="G20" s="10">
        <v>13</v>
      </c>
      <c r="H20" s="17">
        <v>4676666</v>
      </c>
      <c r="I20" s="17">
        <v>5664082</v>
      </c>
    </row>
    <row r="21" spans="1:9" ht="12.75" customHeight="1">
      <c r="A21" s="230" t="s">
        <v>16</v>
      </c>
      <c r="B21" s="230"/>
      <c r="C21" s="230"/>
      <c r="D21" s="230"/>
      <c r="E21" s="230"/>
      <c r="F21" s="230"/>
      <c r="G21" s="10">
        <v>14</v>
      </c>
      <c r="H21" s="17">
        <v>2589574</v>
      </c>
      <c r="I21" s="17">
        <v>2572338</v>
      </c>
    </row>
    <row r="22" spans="1:9" ht="12.75" customHeight="1">
      <c r="A22" s="230" t="s">
        <v>17</v>
      </c>
      <c r="B22" s="230"/>
      <c r="C22" s="230"/>
      <c r="D22" s="230"/>
      <c r="E22" s="230"/>
      <c r="F22" s="230"/>
      <c r="G22" s="10">
        <v>15</v>
      </c>
      <c r="H22" s="17">
        <v>0</v>
      </c>
      <c r="I22" s="17">
        <v>0</v>
      </c>
    </row>
    <row r="23" spans="1:9" ht="12.75" customHeight="1">
      <c r="A23" s="230" t="s">
        <v>18</v>
      </c>
      <c r="B23" s="230"/>
      <c r="C23" s="230"/>
      <c r="D23" s="230"/>
      <c r="E23" s="230"/>
      <c r="F23" s="230"/>
      <c r="G23" s="10">
        <v>16</v>
      </c>
      <c r="H23" s="17">
        <v>0</v>
      </c>
      <c r="I23" s="17">
        <v>0</v>
      </c>
    </row>
    <row r="24" spans="1:9" ht="12.75" customHeight="1">
      <c r="A24" s="230" t="s">
        <v>19</v>
      </c>
      <c r="B24" s="230"/>
      <c r="C24" s="230"/>
      <c r="D24" s="230"/>
      <c r="E24" s="230"/>
      <c r="F24" s="230"/>
      <c r="G24" s="10">
        <v>17</v>
      </c>
      <c r="H24" s="17">
        <v>1398862</v>
      </c>
      <c r="I24" s="17">
        <v>465130</v>
      </c>
    </row>
    <row r="25" spans="1:9" ht="12.75" customHeight="1">
      <c r="A25" s="230" t="s">
        <v>20</v>
      </c>
      <c r="B25" s="230"/>
      <c r="C25" s="230"/>
      <c r="D25" s="230"/>
      <c r="E25" s="230"/>
      <c r="F25" s="230"/>
      <c r="G25" s="10">
        <v>18</v>
      </c>
      <c r="H25" s="17">
        <v>10475</v>
      </c>
      <c r="I25" s="17">
        <v>10376</v>
      </c>
    </row>
    <row r="26" spans="1:9" ht="12.75" customHeight="1">
      <c r="A26" s="230" t="s">
        <v>21</v>
      </c>
      <c r="B26" s="230"/>
      <c r="C26" s="230"/>
      <c r="D26" s="230"/>
      <c r="E26" s="230"/>
      <c r="F26" s="230"/>
      <c r="G26" s="10">
        <v>19</v>
      </c>
      <c r="H26" s="17">
        <v>0</v>
      </c>
      <c r="I26" s="17">
        <v>0</v>
      </c>
    </row>
    <row r="27" spans="1:9" ht="12.75" customHeight="1">
      <c r="A27" s="231" t="s">
        <v>22</v>
      </c>
      <c r="B27" s="231"/>
      <c r="C27" s="231"/>
      <c r="D27" s="231"/>
      <c r="E27" s="231"/>
      <c r="F27" s="231"/>
      <c r="G27" s="11">
        <v>20</v>
      </c>
      <c r="H27" s="115">
        <f>SUM(H28:H37)</f>
        <v>852346</v>
      </c>
      <c r="I27" s="115">
        <f>SUM(I28:I37)</f>
        <v>852346</v>
      </c>
    </row>
    <row r="28" spans="1:9" ht="12.75" customHeight="1">
      <c r="A28" s="230" t="s">
        <v>23</v>
      </c>
      <c r="B28" s="230"/>
      <c r="C28" s="230"/>
      <c r="D28" s="230"/>
      <c r="E28" s="230"/>
      <c r="F28" s="230"/>
      <c r="G28" s="10">
        <v>21</v>
      </c>
      <c r="H28" s="17">
        <v>0</v>
      </c>
      <c r="I28" s="17">
        <v>0</v>
      </c>
    </row>
    <row r="29" spans="1:9" ht="12.75" customHeight="1">
      <c r="A29" s="230" t="s">
        <v>24</v>
      </c>
      <c r="B29" s="230"/>
      <c r="C29" s="230"/>
      <c r="D29" s="230"/>
      <c r="E29" s="230"/>
      <c r="F29" s="230"/>
      <c r="G29" s="10">
        <v>22</v>
      </c>
      <c r="H29" s="17">
        <v>0</v>
      </c>
      <c r="I29" s="17">
        <v>0</v>
      </c>
    </row>
    <row r="30" spans="1:9" ht="12.75" customHeight="1">
      <c r="A30" s="230" t="s">
        <v>25</v>
      </c>
      <c r="B30" s="230"/>
      <c r="C30" s="230"/>
      <c r="D30" s="230"/>
      <c r="E30" s="230"/>
      <c r="F30" s="230"/>
      <c r="G30" s="10">
        <v>23</v>
      </c>
      <c r="H30" s="17">
        <v>0</v>
      </c>
      <c r="I30" s="17">
        <v>0</v>
      </c>
    </row>
    <row r="31" spans="1:9" ht="24" customHeight="1">
      <c r="A31" s="230" t="s">
        <v>26</v>
      </c>
      <c r="B31" s="230"/>
      <c r="C31" s="230"/>
      <c r="D31" s="230"/>
      <c r="E31" s="230"/>
      <c r="F31" s="230"/>
      <c r="G31" s="10">
        <v>24</v>
      </c>
      <c r="H31" s="17">
        <v>0</v>
      </c>
      <c r="I31" s="17">
        <v>0</v>
      </c>
    </row>
    <row r="32" spans="1:9" ht="23.65" customHeight="1">
      <c r="A32" s="230" t="s">
        <v>27</v>
      </c>
      <c r="B32" s="230"/>
      <c r="C32" s="230"/>
      <c r="D32" s="230"/>
      <c r="E32" s="230"/>
      <c r="F32" s="230"/>
      <c r="G32" s="10">
        <v>25</v>
      </c>
      <c r="H32" s="17">
        <v>0</v>
      </c>
      <c r="I32" s="17">
        <v>0</v>
      </c>
    </row>
    <row r="33" spans="1:9" ht="21.6" customHeight="1">
      <c r="A33" s="230" t="s">
        <v>28</v>
      </c>
      <c r="B33" s="230"/>
      <c r="C33" s="230"/>
      <c r="D33" s="230"/>
      <c r="E33" s="230"/>
      <c r="F33" s="230"/>
      <c r="G33" s="10">
        <v>26</v>
      </c>
      <c r="H33" s="17">
        <v>0</v>
      </c>
      <c r="I33" s="17">
        <v>0</v>
      </c>
    </row>
    <row r="34" spans="1:9" ht="12.75" customHeight="1">
      <c r="A34" s="230" t="s">
        <v>29</v>
      </c>
      <c r="B34" s="230"/>
      <c r="C34" s="230"/>
      <c r="D34" s="230"/>
      <c r="E34" s="230"/>
      <c r="F34" s="230"/>
      <c r="G34" s="10">
        <v>27</v>
      </c>
      <c r="H34" s="17">
        <v>0</v>
      </c>
      <c r="I34" s="17">
        <v>0</v>
      </c>
    </row>
    <row r="35" spans="1:9" ht="12.75" customHeight="1">
      <c r="A35" s="230" t="s">
        <v>30</v>
      </c>
      <c r="B35" s="230"/>
      <c r="C35" s="230"/>
      <c r="D35" s="230"/>
      <c r="E35" s="230"/>
      <c r="F35" s="230"/>
      <c r="G35" s="10">
        <v>28</v>
      </c>
      <c r="H35" s="17">
        <v>852346</v>
      </c>
      <c r="I35" s="17">
        <v>852346</v>
      </c>
    </row>
    <row r="36" spans="1:9" ht="12.75" customHeight="1">
      <c r="A36" s="230" t="s">
        <v>31</v>
      </c>
      <c r="B36" s="230"/>
      <c r="C36" s="230"/>
      <c r="D36" s="230"/>
      <c r="E36" s="230"/>
      <c r="F36" s="230"/>
      <c r="G36" s="10">
        <v>29</v>
      </c>
      <c r="H36" s="17">
        <v>0</v>
      </c>
      <c r="I36" s="17">
        <v>0</v>
      </c>
    </row>
    <row r="37" spans="1:9" ht="12.75" customHeight="1">
      <c r="A37" s="230" t="s">
        <v>32</v>
      </c>
      <c r="B37" s="230"/>
      <c r="C37" s="230"/>
      <c r="D37" s="230"/>
      <c r="E37" s="230"/>
      <c r="F37" s="230"/>
      <c r="G37" s="10">
        <v>30</v>
      </c>
      <c r="H37" s="17">
        <v>0</v>
      </c>
      <c r="I37" s="17">
        <v>0</v>
      </c>
    </row>
    <row r="38" spans="1:9" ht="12.75" customHeight="1">
      <c r="A38" s="231" t="s">
        <v>33</v>
      </c>
      <c r="B38" s="231"/>
      <c r="C38" s="231"/>
      <c r="D38" s="231"/>
      <c r="E38" s="231"/>
      <c r="F38" s="231"/>
      <c r="G38" s="11">
        <v>31</v>
      </c>
      <c r="H38" s="115">
        <f>H39+H40+H41+H42</f>
        <v>415159</v>
      </c>
      <c r="I38" s="115">
        <f>I39+I40+I41+I42</f>
        <v>401182</v>
      </c>
    </row>
    <row r="39" spans="1:9" ht="12.75" customHeight="1">
      <c r="A39" s="230" t="s">
        <v>34</v>
      </c>
      <c r="B39" s="230"/>
      <c r="C39" s="230"/>
      <c r="D39" s="230"/>
      <c r="E39" s="230"/>
      <c r="F39" s="230"/>
      <c r="G39" s="10">
        <v>32</v>
      </c>
      <c r="H39" s="17">
        <v>0</v>
      </c>
      <c r="I39" s="17">
        <v>0</v>
      </c>
    </row>
    <row r="40" spans="1:9" ht="12.75" customHeight="1">
      <c r="A40" s="230" t="s">
        <v>35</v>
      </c>
      <c r="B40" s="230"/>
      <c r="C40" s="230"/>
      <c r="D40" s="230"/>
      <c r="E40" s="230"/>
      <c r="F40" s="230"/>
      <c r="G40" s="10">
        <v>33</v>
      </c>
      <c r="H40" s="17">
        <v>0</v>
      </c>
      <c r="I40" s="17">
        <v>0</v>
      </c>
    </row>
    <row r="41" spans="1:9" ht="12.75" customHeight="1">
      <c r="A41" s="230" t="s">
        <v>36</v>
      </c>
      <c r="B41" s="230"/>
      <c r="C41" s="230"/>
      <c r="D41" s="230"/>
      <c r="E41" s="230"/>
      <c r="F41" s="230"/>
      <c r="G41" s="10">
        <v>34</v>
      </c>
      <c r="H41" s="17">
        <v>311925</v>
      </c>
      <c r="I41" s="17">
        <v>299260</v>
      </c>
    </row>
    <row r="42" spans="1:9" ht="12.75" customHeight="1">
      <c r="A42" s="230" t="s">
        <v>37</v>
      </c>
      <c r="B42" s="230"/>
      <c r="C42" s="230"/>
      <c r="D42" s="230"/>
      <c r="E42" s="230"/>
      <c r="F42" s="230"/>
      <c r="G42" s="10">
        <v>35</v>
      </c>
      <c r="H42" s="17">
        <v>103234</v>
      </c>
      <c r="I42" s="17">
        <v>101922</v>
      </c>
    </row>
    <row r="43" spans="1:9" ht="12.75" customHeight="1">
      <c r="A43" s="230" t="s">
        <v>38</v>
      </c>
      <c r="B43" s="230"/>
      <c r="C43" s="230"/>
      <c r="D43" s="230"/>
      <c r="E43" s="230"/>
      <c r="F43" s="230"/>
      <c r="G43" s="10">
        <v>36</v>
      </c>
      <c r="H43" s="17">
        <v>2657505</v>
      </c>
      <c r="I43" s="17">
        <v>2657505</v>
      </c>
    </row>
    <row r="44" spans="1:9" ht="12.75" customHeight="1">
      <c r="A44" s="232" t="s">
        <v>303</v>
      </c>
      <c r="B44" s="232"/>
      <c r="C44" s="232"/>
      <c r="D44" s="232"/>
      <c r="E44" s="232"/>
      <c r="F44" s="232"/>
      <c r="G44" s="11">
        <v>37</v>
      </c>
      <c r="H44" s="115">
        <f>H45+H53+H60+H70</f>
        <v>142906788</v>
      </c>
      <c r="I44" s="115">
        <f>I45+I53+I60+I70</f>
        <v>141292274</v>
      </c>
    </row>
    <row r="45" spans="1:9" ht="12.75" customHeight="1">
      <c r="A45" s="231" t="s">
        <v>39</v>
      </c>
      <c r="B45" s="231"/>
      <c r="C45" s="231"/>
      <c r="D45" s="231"/>
      <c r="E45" s="231"/>
      <c r="F45" s="231"/>
      <c r="G45" s="11">
        <v>38</v>
      </c>
      <c r="H45" s="115">
        <f>SUM(H46:H52)</f>
        <v>9566943</v>
      </c>
      <c r="I45" s="115">
        <f>SUM(I46:I52)</f>
        <v>13698156</v>
      </c>
    </row>
    <row r="46" spans="1:9" ht="12.75" customHeight="1">
      <c r="A46" s="230" t="s">
        <v>40</v>
      </c>
      <c r="B46" s="230"/>
      <c r="C46" s="230"/>
      <c r="D46" s="230"/>
      <c r="E46" s="230"/>
      <c r="F46" s="230"/>
      <c r="G46" s="10">
        <v>39</v>
      </c>
      <c r="H46" s="17">
        <v>4620206</v>
      </c>
      <c r="I46" s="17">
        <v>5077498</v>
      </c>
    </row>
    <row r="47" spans="1:9" ht="12.75" customHeight="1">
      <c r="A47" s="230" t="s">
        <v>41</v>
      </c>
      <c r="B47" s="230"/>
      <c r="C47" s="230"/>
      <c r="D47" s="230"/>
      <c r="E47" s="230"/>
      <c r="F47" s="230"/>
      <c r="G47" s="10">
        <v>40</v>
      </c>
      <c r="H47" s="17">
        <v>4946498</v>
      </c>
      <c r="I47" s="17">
        <v>8620419</v>
      </c>
    </row>
    <row r="48" spans="1:9" ht="12.75" customHeight="1">
      <c r="A48" s="230" t="s">
        <v>42</v>
      </c>
      <c r="B48" s="230"/>
      <c r="C48" s="230"/>
      <c r="D48" s="230"/>
      <c r="E48" s="230"/>
      <c r="F48" s="230"/>
      <c r="G48" s="10">
        <v>41</v>
      </c>
      <c r="H48" s="17">
        <v>0</v>
      </c>
      <c r="I48" s="17">
        <v>0</v>
      </c>
    </row>
    <row r="49" spans="1:9" ht="12.75" customHeight="1">
      <c r="A49" s="230" t="s">
        <v>43</v>
      </c>
      <c r="B49" s="230"/>
      <c r="C49" s="230"/>
      <c r="D49" s="230"/>
      <c r="E49" s="230"/>
      <c r="F49" s="230"/>
      <c r="G49" s="10">
        <v>42</v>
      </c>
      <c r="H49" s="17">
        <v>0</v>
      </c>
      <c r="I49" s="17">
        <v>0</v>
      </c>
    </row>
    <row r="50" spans="1:9" ht="12.75" customHeight="1">
      <c r="A50" s="230" t="s">
        <v>44</v>
      </c>
      <c r="B50" s="230"/>
      <c r="C50" s="230"/>
      <c r="D50" s="230"/>
      <c r="E50" s="230"/>
      <c r="F50" s="230"/>
      <c r="G50" s="10">
        <v>43</v>
      </c>
      <c r="H50" s="17">
        <v>239</v>
      </c>
      <c r="I50" s="17">
        <v>239</v>
      </c>
    </row>
    <row r="51" spans="1:9" ht="12.75" customHeight="1">
      <c r="A51" s="230" t="s">
        <v>45</v>
      </c>
      <c r="B51" s="230"/>
      <c r="C51" s="230"/>
      <c r="D51" s="230"/>
      <c r="E51" s="230"/>
      <c r="F51" s="230"/>
      <c r="G51" s="10">
        <v>44</v>
      </c>
      <c r="H51" s="17">
        <v>0</v>
      </c>
      <c r="I51" s="17">
        <v>0</v>
      </c>
    </row>
    <row r="52" spans="1:9" ht="12.75" customHeight="1">
      <c r="A52" s="230" t="s">
        <v>46</v>
      </c>
      <c r="B52" s="230"/>
      <c r="C52" s="230"/>
      <c r="D52" s="230"/>
      <c r="E52" s="230"/>
      <c r="F52" s="230"/>
      <c r="G52" s="10">
        <v>45</v>
      </c>
      <c r="H52" s="17">
        <v>0</v>
      </c>
      <c r="I52" s="17">
        <v>0</v>
      </c>
    </row>
    <row r="53" spans="1:9" ht="12.75" customHeight="1">
      <c r="A53" s="231" t="s">
        <v>47</v>
      </c>
      <c r="B53" s="231"/>
      <c r="C53" s="231"/>
      <c r="D53" s="231"/>
      <c r="E53" s="231"/>
      <c r="F53" s="231"/>
      <c r="G53" s="11">
        <v>46</v>
      </c>
      <c r="H53" s="115">
        <f>SUM(H54:H59)</f>
        <v>69523734</v>
      </c>
      <c r="I53" s="115">
        <f>SUM(I54:I59)</f>
        <v>61871803</v>
      </c>
    </row>
    <row r="54" spans="1:9" ht="12.75" customHeight="1">
      <c r="A54" s="230" t="s">
        <v>48</v>
      </c>
      <c r="B54" s="230"/>
      <c r="C54" s="230"/>
      <c r="D54" s="230"/>
      <c r="E54" s="230"/>
      <c r="F54" s="230"/>
      <c r="G54" s="10">
        <v>47</v>
      </c>
      <c r="H54" s="17">
        <v>0</v>
      </c>
      <c r="I54" s="17">
        <v>0</v>
      </c>
    </row>
    <row r="55" spans="1:9" ht="12.75" customHeight="1">
      <c r="A55" s="230" t="s">
        <v>49</v>
      </c>
      <c r="B55" s="230"/>
      <c r="C55" s="230"/>
      <c r="D55" s="230"/>
      <c r="E55" s="230"/>
      <c r="F55" s="230"/>
      <c r="G55" s="10">
        <v>48</v>
      </c>
      <c r="H55" s="17">
        <v>39457767</v>
      </c>
      <c r="I55" s="17">
        <v>36348784</v>
      </c>
    </row>
    <row r="56" spans="1:9" ht="12.75" customHeight="1">
      <c r="A56" s="230" t="s">
        <v>50</v>
      </c>
      <c r="B56" s="230"/>
      <c r="C56" s="230"/>
      <c r="D56" s="230"/>
      <c r="E56" s="230"/>
      <c r="F56" s="230"/>
      <c r="G56" s="10">
        <v>49</v>
      </c>
      <c r="H56" s="17">
        <v>24959828</v>
      </c>
      <c r="I56" s="17">
        <v>22730338</v>
      </c>
    </row>
    <row r="57" spans="1:9" ht="12.75" customHeight="1">
      <c r="A57" s="230" t="s">
        <v>51</v>
      </c>
      <c r="B57" s="230"/>
      <c r="C57" s="230"/>
      <c r="D57" s="230"/>
      <c r="E57" s="230"/>
      <c r="F57" s="230"/>
      <c r="G57" s="10">
        <v>50</v>
      </c>
      <c r="H57" s="17">
        <v>0</v>
      </c>
      <c r="I57" s="17">
        <v>0</v>
      </c>
    </row>
    <row r="58" spans="1:9" ht="12.75" customHeight="1">
      <c r="A58" s="230" t="s">
        <v>52</v>
      </c>
      <c r="B58" s="230"/>
      <c r="C58" s="230"/>
      <c r="D58" s="230"/>
      <c r="E58" s="230"/>
      <c r="F58" s="230"/>
      <c r="G58" s="10">
        <v>51</v>
      </c>
      <c r="H58" s="17">
        <v>1358692</v>
      </c>
      <c r="I58" s="17">
        <v>1513280</v>
      </c>
    </row>
    <row r="59" spans="1:9" ht="12.75" customHeight="1">
      <c r="A59" s="230" t="s">
        <v>53</v>
      </c>
      <c r="B59" s="230"/>
      <c r="C59" s="230"/>
      <c r="D59" s="230"/>
      <c r="E59" s="230"/>
      <c r="F59" s="230"/>
      <c r="G59" s="10">
        <v>52</v>
      </c>
      <c r="H59" s="17">
        <v>3747447</v>
      </c>
      <c r="I59" s="17">
        <v>1279401</v>
      </c>
    </row>
    <row r="60" spans="1:9" ht="12.75" customHeight="1">
      <c r="A60" s="231" t="s">
        <v>54</v>
      </c>
      <c r="B60" s="231"/>
      <c r="C60" s="231"/>
      <c r="D60" s="231"/>
      <c r="E60" s="231"/>
      <c r="F60" s="231"/>
      <c r="G60" s="11">
        <v>53</v>
      </c>
      <c r="H60" s="115">
        <f>SUM(H61:H69)</f>
        <v>5083224</v>
      </c>
      <c r="I60" s="115">
        <f>SUM(I61:I69)</f>
        <v>5098784</v>
      </c>
    </row>
    <row r="61" spans="1:9" ht="12.75" customHeight="1">
      <c r="A61" s="230" t="s">
        <v>23</v>
      </c>
      <c r="B61" s="230"/>
      <c r="C61" s="230"/>
      <c r="D61" s="230"/>
      <c r="E61" s="230"/>
      <c r="F61" s="230"/>
      <c r="G61" s="10">
        <v>54</v>
      </c>
      <c r="H61" s="17">
        <v>0</v>
      </c>
      <c r="I61" s="17">
        <v>0</v>
      </c>
    </row>
    <row r="62" spans="1:9" ht="27.6" customHeight="1">
      <c r="A62" s="230" t="s">
        <v>24</v>
      </c>
      <c r="B62" s="230"/>
      <c r="C62" s="230"/>
      <c r="D62" s="230"/>
      <c r="E62" s="230"/>
      <c r="F62" s="230"/>
      <c r="G62" s="10">
        <v>55</v>
      </c>
      <c r="H62" s="17">
        <v>0</v>
      </c>
      <c r="I62" s="17">
        <v>0</v>
      </c>
    </row>
    <row r="63" spans="1:9" ht="12.75" customHeight="1">
      <c r="A63" s="230" t="s">
        <v>25</v>
      </c>
      <c r="B63" s="230"/>
      <c r="C63" s="230"/>
      <c r="D63" s="230"/>
      <c r="E63" s="230"/>
      <c r="F63" s="230"/>
      <c r="G63" s="10">
        <v>56</v>
      </c>
      <c r="H63" s="17">
        <v>0</v>
      </c>
      <c r="I63" s="17">
        <v>0</v>
      </c>
    </row>
    <row r="64" spans="1:9" ht="25.9" customHeight="1">
      <c r="A64" s="230" t="s">
        <v>55</v>
      </c>
      <c r="B64" s="230"/>
      <c r="C64" s="230"/>
      <c r="D64" s="230"/>
      <c r="E64" s="230"/>
      <c r="F64" s="230"/>
      <c r="G64" s="10">
        <v>57</v>
      </c>
      <c r="H64" s="17">
        <v>0</v>
      </c>
      <c r="I64" s="17">
        <v>0</v>
      </c>
    </row>
    <row r="65" spans="1:9" ht="21.6" customHeight="1">
      <c r="A65" s="230" t="s">
        <v>27</v>
      </c>
      <c r="B65" s="230"/>
      <c r="C65" s="230"/>
      <c r="D65" s="230"/>
      <c r="E65" s="230"/>
      <c r="F65" s="230"/>
      <c r="G65" s="10">
        <v>58</v>
      </c>
      <c r="H65" s="17">
        <v>0</v>
      </c>
      <c r="I65" s="17">
        <v>0</v>
      </c>
    </row>
    <row r="66" spans="1:9" ht="21.6" customHeight="1">
      <c r="A66" s="230" t="s">
        <v>28</v>
      </c>
      <c r="B66" s="230"/>
      <c r="C66" s="230"/>
      <c r="D66" s="230"/>
      <c r="E66" s="230"/>
      <c r="F66" s="230"/>
      <c r="G66" s="10">
        <v>59</v>
      </c>
      <c r="H66" s="17">
        <v>0</v>
      </c>
      <c r="I66" s="17">
        <v>0</v>
      </c>
    </row>
    <row r="67" spans="1:9" ht="12.75" customHeight="1">
      <c r="A67" s="230" t="s">
        <v>29</v>
      </c>
      <c r="B67" s="230"/>
      <c r="C67" s="230"/>
      <c r="D67" s="230"/>
      <c r="E67" s="230"/>
      <c r="F67" s="230"/>
      <c r="G67" s="10">
        <v>60</v>
      </c>
      <c r="H67" s="17">
        <v>4393065</v>
      </c>
      <c r="I67" s="17">
        <v>4408625</v>
      </c>
    </row>
    <row r="68" spans="1:9" ht="12.75" customHeight="1">
      <c r="A68" s="230" t="s">
        <v>30</v>
      </c>
      <c r="B68" s="230"/>
      <c r="C68" s="230"/>
      <c r="D68" s="230"/>
      <c r="E68" s="230"/>
      <c r="F68" s="230"/>
      <c r="G68" s="10">
        <v>61</v>
      </c>
      <c r="H68" s="17">
        <v>690159</v>
      </c>
      <c r="I68" s="17">
        <v>690159</v>
      </c>
    </row>
    <row r="69" spans="1:9" ht="12.75" customHeight="1">
      <c r="A69" s="230" t="s">
        <v>56</v>
      </c>
      <c r="B69" s="230"/>
      <c r="C69" s="230"/>
      <c r="D69" s="230"/>
      <c r="E69" s="230"/>
      <c r="F69" s="230"/>
      <c r="G69" s="10">
        <v>62</v>
      </c>
      <c r="H69" s="17">
        <v>0</v>
      </c>
      <c r="I69" s="17">
        <v>0</v>
      </c>
    </row>
    <row r="70" spans="1:9" ht="12.75" customHeight="1">
      <c r="A70" s="230" t="s">
        <v>57</v>
      </c>
      <c r="B70" s="230"/>
      <c r="C70" s="230"/>
      <c r="D70" s="230"/>
      <c r="E70" s="230"/>
      <c r="F70" s="230"/>
      <c r="G70" s="10">
        <v>63</v>
      </c>
      <c r="H70" s="17">
        <v>58732887</v>
      </c>
      <c r="I70" s="17">
        <v>60623531</v>
      </c>
    </row>
    <row r="71" spans="1:9" ht="12.75" customHeight="1">
      <c r="A71" s="246" t="s">
        <v>58</v>
      </c>
      <c r="B71" s="246"/>
      <c r="C71" s="246"/>
      <c r="D71" s="246"/>
      <c r="E71" s="246"/>
      <c r="F71" s="246"/>
      <c r="G71" s="10">
        <v>64</v>
      </c>
      <c r="H71" s="17">
        <v>2548905</v>
      </c>
      <c r="I71" s="17">
        <v>1790097</v>
      </c>
    </row>
    <row r="72" spans="1:9" ht="12.75" customHeight="1">
      <c r="A72" s="232" t="s">
        <v>304</v>
      </c>
      <c r="B72" s="232"/>
      <c r="C72" s="232"/>
      <c r="D72" s="232"/>
      <c r="E72" s="232"/>
      <c r="F72" s="232"/>
      <c r="G72" s="11">
        <v>65</v>
      </c>
      <c r="H72" s="115">
        <f>H8+H9+H44+H71</f>
        <v>179684408</v>
      </c>
      <c r="I72" s="115">
        <f>I8+I9+I44+I71</f>
        <v>177154163</v>
      </c>
    </row>
    <row r="73" spans="1:9" ht="12.75" customHeight="1">
      <c r="A73" s="246" t="s">
        <v>59</v>
      </c>
      <c r="B73" s="246"/>
      <c r="C73" s="246"/>
      <c r="D73" s="246"/>
      <c r="E73" s="246"/>
      <c r="F73" s="246"/>
      <c r="G73" s="10">
        <v>66</v>
      </c>
      <c r="H73" s="17">
        <v>0</v>
      </c>
      <c r="I73" s="17">
        <v>0</v>
      </c>
    </row>
    <row r="74" spans="1:9">
      <c r="A74" s="248" t="s">
        <v>60</v>
      </c>
      <c r="B74" s="249"/>
      <c r="C74" s="249"/>
      <c r="D74" s="249"/>
      <c r="E74" s="249"/>
      <c r="F74" s="249"/>
      <c r="G74" s="249"/>
      <c r="H74" s="249"/>
      <c r="I74" s="249"/>
    </row>
    <row r="75" spans="1:9" ht="12.75" customHeight="1">
      <c r="A75" s="232" t="s">
        <v>352</v>
      </c>
      <c r="B75" s="232"/>
      <c r="C75" s="232"/>
      <c r="D75" s="232"/>
      <c r="E75" s="232"/>
      <c r="F75" s="232"/>
      <c r="G75" s="11">
        <v>67</v>
      </c>
      <c r="H75" s="116">
        <f>H76+H77+H78+H84+H85+H91+H94+H97</f>
        <v>68012242</v>
      </c>
      <c r="I75" s="116">
        <f>I76+I77+I78+I84+I85+I91+I94+I97</f>
        <v>73844810</v>
      </c>
    </row>
    <row r="76" spans="1:9" ht="12.75" customHeight="1">
      <c r="A76" s="230" t="s">
        <v>61</v>
      </c>
      <c r="B76" s="230"/>
      <c r="C76" s="230"/>
      <c r="D76" s="230"/>
      <c r="E76" s="230"/>
      <c r="F76" s="230"/>
      <c r="G76" s="10">
        <v>68</v>
      </c>
      <c r="H76" s="17">
        <v>17674030</v>
      </c>
      <c r="I76" s="17">
        <v>17674030</v>
      </c>
    </row>
    <row r="77" spans="1:9" ht="12.75" customHeight="1">
      <c r="A77" s="230" t="s">
        <v>62</v>
      </c>
      <c r="B77" s="230"/>
      <c r="C77" s="230"/>
      <c r="D77" s="230"/>
      <c r="E77" s="230"/>
      <c r="F77" s="230"/>
      <c r="G77" s="10">
        <v>69</v>
      </c>
      <c r="H77" s="17">
        <v>0</v>
      </c>
      <c r="I77" s="17">
        <v>0</v>
      </c>
    </row>
    <row r="78" spans="1:9" ht="12.75" customHeight="1">
      <c r="A78" s="231" t="s">
        <v>63</v>
      </c>
      <c r="B78" s="231"/>
      <c r="C78" s="231"/>
      <c r="D78" s="231"/>
      <c r="E78" s="231"/>
      <c r="F78" s="231"/>
      <c r="G78" s="11">
        <v>70</v>
      </c>
      <c r="H78" s="116">
        <f>SUM(H79:H83)</f>
        <v>8292952</v>
      </c>
      <c r="I78" s="116">
        <f>SUM(I79:I83)</f>
        <v>8558386</v>
      </c>
    </row>
    <row r="79" spans="1:9" ht="12.75" customHeight="1">
      <c r="A79" s="230" t="s">
        <v>64</v>
      </c>
      <c r="B79" s="230"/>
      <c r="C79" s="230"/>
      <c r="D79" s="230"/>
      <c r="E79" s="230"/>
      <c r="F79" s="230"/>
      <c r="G79" s="10">
        <v>71</v>
      </c>
      <c r="H79" s="17">
        <v>2019936</v>
      </c>
      <c r="I79" s="17">
        <v>2285370</v>
      </c>
    </row>
    <row r="80" spans="1:9" ht="12.75" customHeight="1">
      <c r="A80" s="230" t="s">
        <v>65</v>
      </c>
      <c r="B80" s="230"/>
      <c r="C80" s="230"/>
      <c r="D80" s="230"/>
      <c r="E80" s="230"/>
      <c r="F80" s="230"/>
      <c r="G80" s="10">
        <v>72</v>
      </c>
      <c r="H80" s="17">
        <v>7413414</v>
      </c>
      <c r="I80" s="17">
        <v>7408171</v>
      </c>
    </row>
    <row r="81" spans="1:9" ht="12.75" customHeight="1">
      <c r="A81" s="230" t="s">
        <v>66</v>
      </c>
      <c r="B81" s="230"/>
      <c r="C81" s="230"/>
      <c r="D81" s="230"/>
      <c r="E81" s="230"/>
      <c r="F81" s="230"/>
      <c r="G81" s="10">
        <v>73</v>
      </c>
      <c r="H81" s="17">
        <v>-1140398</v>
      </c>
      <c r="I81" s="17">
        <v>-1135155</v>
      </c>
    </row>
    <row r="82" spans="1:9" ht="12.75" customHeight="1">
      <c r="A82" s="230" t="s">
        <v>67</v>
      </c>
      <c r="B82" s="230"/>
      <c r="C82" s="230"/>
      <c r="D82" s="230"/>
      <c r="E82" s="230"/>
      <c r="F82" s="230"/>
      <c r="G82" s="10">
        <v>74</v>
      </c>
      <c r="H82" s="17">
        <v>0</v>
      </c>
      <c r="I82" s="17">
        <v>0</v>
      </c>
    </row>
    <row r="83" spans="1:9" ht="12.75" customHeight="1">
      <c r="A83" s="230" t="s">
        <v>68</v>
      </c>
      <c r="B83" s="230"/>
      <c r="C83" s="230"/>
      <c r="D83" s="230"/>
      <c r="E83" s="230"/>
      <c r="F83" s="230"/>
      <c r="G83" s="10">
        <v>75</v>
      </c>
      <c r="H83" s="17">
        <v>0</v>
      </c>
      <c r="I83" s="17">
        <v>0</v>
      </c>
    </row>
    <row r="84" spans="1:9" ht="12.75" customHeight="1">
      <c r="A84" s="247" t="s">
        <v>69</v>
      </c>
      <c r="B84" s="247"/>
      <c r="C84" s="247"/>
      <c r="D84" s="247"/>
      <c r="E84" s="247"/>
      <c r="F84" s="247"/>
      <c r="G84" s="44">
        <v>76</v>
      </c>
      <c r="H84" s="45">
        <v>0</v>
      </c>
      <c r="I84" s="45">
        <v>0</v>
      </c>
    </row>
    <row r="85" spans="1:9" ht="12.75" customHeight="1">
      <c r="A85" s="231" t="s">
        <v>444</v>
      </c>
      <c r="B85" s="231"/>
      <c r="C85" s="231"/>
      <c r="D85" s="231"/>
      <c r="E85" s="231"/>
      <c r="F85" s="231"/>
      <c r="G85" s="11">
        <v>77</v>
      </c>
      <c r="H85" s="115">
        <f>H86+H87+H88+H89+H90</f>
        <v>0</v>
      </c>
      <c r="I85" s="115">
        <f>I86+I87+I88+I89+I90</f>
        <v>0</v>
      </c>
    </row>
    <row r="86" spans="1:9" ht="25.5" customHeight="1">
      <c r="A86" s="230" t="s">
        <v>445</v>
      </c>
      <c r="B86" s="230"/>
      <c r="C86" s="230"/>
      <c r="D86" s="230"/>
      <c r="E86" s="230"/>
      <c r="F86" s="230"/>
      <c r="G86" s="10">
        <v>78</v>
      </c>
      <c r="H86" s="17">
        <v>0</v>
      </c>
      <c r="I86" s="17">
        <v>0</v>
      </c>
    </row>
    <row r="87" spans="1:9" ht="12.75" customHeight="1">
      <c r="A87" s="230" t="s">
        <v>70</v>
      </c>
      <c r="B87" s="230"/>
      <c r="C87" s="230"/>
      <c r="D87" s="230"/>
      <c r="E87" s="230"/>
      <c r="F87" s="230"/>
      <c r="G87" s="10">
        <v>79</v>
      </c>
      <c r="H87" s="17">
        <v>0</v>
      </c>
      <c r="I87" s="17">
        <v>0</v>
      </c>
    </row>
    <row r="88" spans="1:9" ht="12.75" customHeight="1">
      <c r="A88" s="230" t="s">
        <v>71</v>
      </c>
      <c r="B88" s="230"/>
      <c r="C88" s="230"/>
      <c r="D88" s="230"/>
      <c r="E88" s="230"/>
      <c r="F88" s="230"/>
      <c r="G88" s="10">
        <v>80</v>
      </c>
      <c r="H88" s="17">
        <v>0</v>
      </c>
      <c r="I88" s="17">
        <v>0</v>
      </c>
    </row>
    <row r="89" spans="1:9" ht="12.75" customHeight="1">
      <c r="A89" s="230" t="s">
        <v>348</v>
      </c>
      <c r="B89" s="230"/>
      <c r="C89" s="230"/>
      <c r="D89" s="230"/>
      <c r="E89" s="230"/>
      <c r="F89" s="230"/>
      <c r="G89" s="10">
        <v>81</v>
      </c>
      <c r="H89" s="17">
        <v>0</v>
      </c>
      <c r="I89" s="17">
        <v>0</v>
      </c>
    </row>
    <row r="90" spans="1:9" ht="12.75" customHeight="1">
      <c r="A90" s="230" t="s">
        <v>349</v>
      </c>
      <c r="B90" s="230"/>
      <c r="C90" s="230"/>
      <c r="D90" s="230"/>
      <c r="E90" s="230"/>
      <c r="F90" s="230"/>
      <c r="G90" s="10">
        <v>82</v>
      </c>
      <c r="H90" s="17">
        <v>0</v>
      </c>
      <c r="I90" s="17">
        <v>0</v>
      </c>
    </row>
    <row r="91" spans="1:9" ht="12.75" customHeight="1">
      <c r="A91" s="231" t="s">
        <v>350</v>
      </c>
      <c r="B91" s="231"/>
      <c r="C91" s="231"/>
      <c r="D91" s="231"/>
      <c r="E91" s="231"/>
      <c r="F91" s="231"/>
      <c r="G91" s="11">
        <v>83</v>
      </c>
      <c r="H91" s="115">
        <f>H92-H93</f>
        <v>26447800</v>
      </c>
      <c r="I91" s="115">
        <f>I92-I93</f>
        <v>41807062</v>
      </c>
    </row>
    <row r="92" spans="1:9" ht="12.75" customHeight="1">
      <c r="A92" s="230" t="s">
        <v>72</v>
      </c>
      <c r="B92" s="230"/>
      <c r="C92" s="230"/>
      <c r="D92" s="230"/>
      <c r="E92" s="230"/>
      <c r="F92" s="230"/>
      <c r="G92" s="10">
        <v>84</v>
      </c>
      <c r="H92" s="17">
        <v>26447800</v>
      </c>
      <c r="I92" s="17">
        <v>41807062</v>
      </c>
    </row>
    <row r="93" spans="1:9" ht="12.75" customHeight="1">
      <c r="A93" s="230" t="s">
        <v>73</v>
      </c>
      <c r="B93" s="230"/>
      <c r="C93" s="230"/>
      <c r="D93" s="230"/>
      <c r="E93" s="230"/>
      <c r="F93" s="230"/>
      <c r="G93" s="10">
        <v>85</v>
      </c>
      <c r="H93" s="17">
        <v>0</v>
      </c>
      <c r="I93" s="17">
        <v>0</v>
      </c>
    </row>
    <row r="94" spans="1:9" ht="12.75" customHeight="1">
      <c r="A94" s="231" t="s">
        <v>351</v>
      </c>
      <c r="B94" s="231"/>
      <c r="C94" s="231"/>
      <c r="D94" s="231"/>
      <c r="E94" s="231"/>
      <c r="F94" s="231"/>
      <c r="G94" s="11">
        <v>86</v>
      </c>
      <c r="H94" s="115">
        <f>H95-H96</f>
        <v>15597460</v>
      </c>
      <c r="I94" s="115">
        <f>I95-I96</f>
        <v>5805332</v>
      </c>
    </row>
    <row r="95" spans="1:9" ht="12.75" customHeight="1">
      <c r="A95" s="230" t="s">
        <v>74</v>
      </c>
      <c r="B95" s="230"/>
      <c r="C95" s="230"/>
      <c r="D95" s="230"/>
      <c r="E95" s="230"/>
      <c r="F95" s="230"/>
      <c r="G95" s="10">
        <v>87</v>
      </c>
      <c r="H95" s="17">
        <v>15597460</v>
      </c>
      <c r="I95" s="17">
        <v>5805332</v>
      </c>
    </row>
    <row r="96" spans="1:9" ht="12.75" customHeight="1">
      <c r="A96" s="230" t="s">
        <v>75</v>
      </c>
      <c r="B96" s="230"/>
      <c r="C96" s="230"/>
      <c r="D96" s="230"/>
      <c r="E96" s="230"/>
      <c r="F96" s="230"/>
      <c r="G96" s="10">
        <v>88</v>
      </c>
      <c r="H96" s="17">
        <v>0</v>
      </c>
      <c r="I96" s="17">
        <v>0</v>
      </c>
    </row>
    <row r="97" spans="1:9" ht="12.75" customHeight="1">
      <c r="A97" s="230" t="s">
        <v>76</v>
      </c>
      <c r="B97" s="230"/>
      <c r="C97" s="230"/>
      <c r="D97" s="230"/>
      <c r="E97" s="230"/>
      <c r="F97" s="230"/>
      <c r="G97" s="10">
        <v>89</v>
      </c>
      <c r="H97" s="17">
        <v>0</v>
      </c>
      <c r="I97" s="17">
        <v>0</v>
      </c>
    </row>
    <row r="98" spans="1:9" ht="12.75" customHeight="1">
      <c r="A98" s="232" t="s">
        <v>353</v>
      </c>
      <c r="B98" s="232"/>
      <c r="C98" s="232"/>
      <c r="D98" s="232"/>
      <c r="E98" s="232"/>
      <c r="F98" s="232"/>
      <c r="G98" s="11">
        <v>90</v>
      </c>
      <c r="H98" s="115">
        <f>SUM(H99:H104)</f>
        <v>1047240</v>
      </c>
      <c r="I98" s="115">
        <f>SUM(I99:I104)</f>
        <v>1211264</v>
      </c>
    </row>
    <row r="99" spans="1:9" ht="12.75" customHeight="1">
      <c r="A99" s="230" t="s">
        <v>77</v>
      </c>
      <c r="B99" s="230"/>
      <c r="C99" s="230"/>
      <c r="D99" s="230"/>
      <c r="E99" s="230"/>
      <c r="F99" s="230"/>
      <c r="G99" s="10">
        <v>91</v>
      </c>
      <c r="H99" s="17">
        <v>1047240</v>
      </c>
      <c r="I99" s="17">
        <v>1211264</v>
      </c>
    </row>
    <row r="100" spans="1:9" ht="12.75" customHeight="1">
      <c r="A100" s="230" t="s">
        <v>78</v>
      </c>
      <c r="B100" s="230"/>
      <c r="C100" s="230"/>
      <c r="D100" s="230"/>
      <c r="E100" s="230"/>
      <c r="F100" s="230"/>
      <c r="G100" s="10">
        <v>92</v>
      </c>
      <c r="H100" s="17">
        <v>0</v>
      </c>
      <c r="I100" s="17">
        <v>0</v>
      </c>
    </row>
    <row r="101" spans="1:9" ht="12.75" customHeight="1">
      <c r="A101" s="230" t="s">
        <v>79</v>
      </c>
      <c r="B101" s="230"/>
      <c r="C101" s="230"/>
      <c r="D101" s="230"/>
      <c r="E101" s="230"/>
      <c r="F101" s="230"/>
      <c r="G101" s="10">
        <v>93</v>
      </c>
      <c r="H101" s="17">
        <v>0</v>
      </c>
      <c r="I101" s="17">
        <v>0</v>
      </c>
    </row>
    <row r="102" spans="1:9" ht="12.75" customHeight="1">
      <c r="A102" s="230" t="s">
        <v>80</v>
      </c>
      <c r="B102" s="230"/>
      <c r="C102" s="230"/>
      <c r="D102" s="230"/>
      <c r="E102" s="230"/>
      <c r="F102" s="230"/>
      <c r="G102" s="10">
        <v>94</v>
      </c>
      <c r="H102" s="17">
        <v>0</v>
      </c>
      <c r="I102" s="17">
        <v>0</v>
      </c>
    </row>
    <row r="103" spans="1:9" ht="12.75" customHeight="1">
      <c r="A103" s="230" t="s">
        <v>81</v>
      </c>
      <c r="B103" s="230"/>
      <c r="C103" s="230"/>
      <c r="D103" s="230"/>
      <c r="E103" s="230"/>
      <c r="F103" s="230"/>
      <c r="G103" s="10">
        <v>95</v>
      </c>
      <c r="H103" s="17">
        <v>0</v>
      </c>
      <c r="I103" s="17">
        <v>0</v>
      </c>
    </row>
    <row r="104" spans="1:9" ht="12.75" customHeight="1">
      <c r="A104" s="230" t="s">
        <v>82</v>
      </c>
      <c r="B104" s="230"/>
      <c r="C104" s="230"/>
      <c r="D104" s="230"/>
      <c r="E104" s="230"/>
      <c r="F104" s="230"/>
      <c r="G104" s="10">
        <v>96</v>
      </c>
      <c r="H104" s="17">
        <v>0</v>
      </c>
      <c r="I104" s="17">
        <v>0</v>
      </c>
    </row>
    <row r="105" spans="1:9" ht="12.75" customHeight="1">
      <c r="A105" s="232" t="s">
        <v>354</v>
      </c>
      <c r="B105" s="232"/>
      <c r="C105" s="232"/>
      <c r="D105" s="232"/>
      <c r="E105" s="232"/>
      <c r="F105" s="232"/>
      <c r="G105" s="11">
        <v>97</v>
      </c>
      <c r="H105" s="115">
        <f>SUM(H106:H116)</f>
        <v>12616479</v>
      </c>
      <c r="I105" s="115">
        <f>SUM(I106:I116)</f>
        <v>12339205</v>
      </c>
    </row>
    <row r="106" spans="1:9" ht="12.75" customHeight="1">
      <c r="A106" s="230" t="s">
        <v>83</v>
      </c>
      <c r="B106" s="230"/>
      <c r="C106" s="230"/>
      <c r="D106" s="230"/>
      <c r="E106" s="230"/>
      <c r="F106" s="230"/>
      <c r="G106" s="10">
        <v>98</v>
      </c>
      <c r="H106" s="17">
        <v>0</v>
      </c>
      <c r="I106" s="17">
        <v>0</v>
      </c>
    </row>
    <row r="107" spans="1:9" ht="24.6" customHeight="1">
      <c r="A107" s="230" t="s">
        <v>84</v>
      </c>
      <c r="B107" s="230"/>
      <c r="C107" s="230"/>
      <c r="D107" s="230"/>
      <c r="E107" s="230"/>
      <c r="F107" s="230"/>
      <c r="G107" s="10">
        <v>99</v>
      </c>
      <c r="H107" s="17">
        <v>0</v>
      </c>
      <c r="I107" s="17">
        <v>0</v>
      </c>
    </row>
    <row r="108" spans="1:9" ht="12.75" customHeight="1">
      <c r="A108" s="230" t="s">
        <v>85</v>
      </c>
      <c r="B108" s="230"/>
      <c r="C108" s="230"/>
      <c r="D108" s="230"/>
      <c r="E108" s="230"/>
      <c r="F108" s="230"/>
      <c r="G108" s="10">
        <v>100</v>
      </c>
      <c r="H108" s="17">
        <v>0</v>
      </c>
      <c r="I108" s="17">
        <v>0</v>
      </c>
    </row>
    <row r="109" spans="1:9" ht="21.6" customHeight="1">
      <c r="A109" s="230" t="s">
        <v>86</v>
      </c>
      <c r="B109" s="230"/>
      <c r="C109" s="230"/>
      <c r="D109" s="230"/>
      <c r="E109" s="230"/>
      <c r="F109" s="230"/>
      <c r="G109" s="10">
        <v>101</v>
      </c>
      <c r="H109" s="17">
        <v>0</v>
      </c>
      <c r="I109" s="17">
        <v>0</v>
      </c>
    </row>
    <row r="110" spans="1:9" ht="12.75" customHeight="1">
      <c r="A110" s="230" t="s">
        <v>87</v>
      </c>
      <c r="B110" s="230"/>
      <c r="C110" s="230"/>
      <c r="D110" s="230"/>
      <c r="E110" s="230"/>
      <c r="F110" s="230"/>
      <c r="G110" s="10">
        <v>102</v>
      </c>
      <c r="H110" s="17">
        <v>0</v>
      </c>
      <c r="I110" s="17">
        <v>0</v>
      </c>
    </row>
    <row r="111" spans="1:9" ht="12.75" customHeight="1">
      <c r="A111" s="230" t="s">
        <v>88</v>
      </c>
      <c r="B111" s="230"/>
      <c r="C111" s="230"/>
      <c r="D111" s="230"/>
      <c r="E111" s="230"/>
      <c r="F111" s="230"/>
      <c r="G111" s="10">
        <v>103</v>
      </c>
      <c r="H111" s="17">
        <v>12615692</v>
      </c>
      <c r="I111" s="17">
        <v>12337008</v>
      </c>
    </row>
    <row r="112" spans="1:9" ht="12.75" customHeight="1">
      <c r="A112" s="230" t="s">
        <v>89</v>
      </c>
      <c r="B112" s="230"/>
      <c r="C112" s="230"/>
      <c r="D112" s="230"/>
      <c r="E112" s="230"/>
      <c r="F112" s="230"/>
      <c r="G112" s="10">
        <v>104</v>
      </c>
      <c r="H112" s="17">
        <v>0</v>
      </c>
      <c r="I112" s="17">
        <v>0</v>
      </c>
    </row>
    <row r="113" spans="1:9" ht="12.75" customHeight="1">
      <c r="A113" s="230" t="s">
        <v>90</v>
      </c>
      <c r="B113" s="230"/>
      <c r="C113" s="230"/>
      <c r="D113" s="230"/>
      <c r="E113" s="230"/>
      <c r="F113" s="230"/>
      <c r="G113" s="10">
        <v>105</v>
      </c>
      <c r="H113" s="17">
        <v>0</v>
      </c>
      <c r="I113" s="17">
        <v>0</v>
      </c>
    </row>
    <row r="114" spans="1:9" ht="12.75" customHeight="1">
      <c r="A114" s="230" t="s">
        <v>91</v>
      </c>
      <c r="B114" s="230"/>
      <c r="C114" s="230"/>
      <c r="D114" s="230"/>
      <c r="E114" s="230"/>
      <c r="F114" s="230"/>
      <c r="G114" s="10">
        <v>106</v>
      </c>
      <c r="H114" s="17">
        <v>0</v>
      </c>
      <c r="I114" s="17">
        <v>0</v>
      </c>
    </row>
    <row r="115" spans="1:9" ht="12.75" customHeight="1">
      <c r="A115" s="230" t="s">
        <v>92</v>
      </c>
      <c r="B115" s="230"/>
      <c r="C115" s="230"/>
      <c r="D115" s="230"/>
      <c r="E115" s="230"/>
      <c r="F115" s="230"/>
      <c r="G115" s="10">
        <v>107</v>
      </c>
      <c r="H115" s="17">
        <v>787</v>
      </c>
      <c r="I115" s="17">
        <v>2197</v>
      </c>
    </row>
    <row r="116" spans="1:9" ht="12.75" customHeight="1">
      <c r="A116" s="230" t="s">
        <v>93</v>
      </c>
      <c r="B116" s="230"/>
      <c r="C116" s="230"/>
      <c r="D116" s="230"/>
      <c r="E116" s="230"/>
      <c r="F116" s="230"/>
      <c r="G116" s="10">
        <v>108</v>
      </c>
      <c r="H116" s="17">
        <v>0</v>
      </c>
      <c r="I116" s="17">
        <v>0</v>
      </c>
    </row>
    <row r="117" spans="1:9" ht="12.75" customHeight="1">
      <c r="A117" s="232" t="s">
        <v>355</v>
      </c>
      <c r="B117" s="232"/>
      <c r="C117" s="232"/>
      <c r="D117" s="232"/>
      <c r="E117" s="232"/>
      <c r="F117" s="232"/>
      <c r="G117" s="11">
        <v>109</v>
      </c>
      <c r="H117" s="115">
        <f>SUM(H118:H131)</f>
        <v>70853083</v>
      </c>
      <c r="I117" s="115">
        <f>SUM(I118:I131)</f>
        <v>57950061</v>
      </c>
    </row>
    <row r="118" spans="1:9" ht="12.75" customHeight="1">
      <c r="A118" s="230" t="s">
        <v>83</v>
      </c>
      <c r="B118" s="230"/>
      <c r="C118" s="230"/>
      <c r="D118" s="230"/>
      <c r="E118" s="230"/>
      <c r="F118" s="230"/>
      <c r="G118" s="10">
        <v>110</v>
      </c>
      <c r="H118" s="17">
        <v>0</v>
      </c>
      <c r="I118" s="17">
        <v>0</v>
      </c>
    </row>
    <row r="119" spans="1:9" ht="22.15" customHeight="1">
      <c r="A119" s="230" t="s">
        <v>84</v>
      </c>
      <c r="B119" s="230"/>
      <c r="C119" s="230"/>
      <c r="D119" s="230"/>
      <c r="E119" s="230"/>
      <c r="F119" s="230"/>
      <c r="G119" s="10">
        <v>111</v>
      </c>
      <c r="H119" s="17">
        <v>0</v>
      </c>
      <c r="I119" s="17">
        <v>0</v>
      </c>
    </row>
    <row r="120" spans="1:9" ht="12.75" customHeight="1">
      <c r="A120" s="230" t="s">
        <v>85</v>
      </c>
      <c r="B120" s="230"/>
      <c r="C120" s="230"/>
      <c r="D120" s="230"/>
      <c r="E120" s="230"/>
      <c r="F120" s="230"/>
      <c r="G120" s="10">
        <v>112</v>
      </c>
      <c r="H120" s="17">
        <v>16428258</v>
      </c>
      <c r="I120" s="17">
        <v>8780889</v>
      </c>
    </row>
    <row r="121" spans="1:9" ht="23.65" customHeight="1">
      <c r="A121" s="230" t="s">
        <v>86</v>
      </c>
      <c r="B121" s="230"/>
      <c r="C121" s="230"/>
      <c r="D121" s="230"/>
      <c r="E121" s="230"/>
      <c r="F121" s="230"/>
      <c r="G121" s="10">
        <v>113</v>
      </c>
      <c r="H121" s="17">
        <v>0</v>
      </c>
      <c r="I121" s="17">
        <v>0</v>
      </c>
    </row>
    <row r="122" spans="1:9" ht="12.75" customHeight="1">
      <c r="A122" s="230" t="s">
        <v>87</v>
      </c>
      <c r="B122" s="230"/>
      <c r="C122" s="230"/>
      <c r="D122" s="230"/>
      <c r="E122" s="230"/>
      <c r="F122" s="230"/>
      <c r="G122" s="10">
        <v>114</v>
      </c>
      <c r="H122" s="17">
        <v>0</v>
      </c>
      <c r="I122" s="17">
        <v>0</v>
      </c>
    </row>
    <row r="123" spans="1:9" ht="12.75" customHeight="1">
      <c r="A123" s="230" t="s">
        <v>88</v>
      </c>
      <c r="B123" s="230"/>
      <c r="C123" s="230"/>
      <c r="D123" s="230"/>
      <c r="E123" s="230"/>
      <c r="F123" s="230"/>
      <c r="G123" s="10">
        <v>115</v>
      </c>
      <c r="H123" s="17">
        <v>2122491</v>
      </c>
      <c r="I123" s="17">
        <v>2235385</v>
      </c>
    </row>
    <row r="124" spans="1:9" ht="12.75" customHeight="1">
      <c r="A124" s="230" t="s">
        <v>89</v>
      </c>
      <c r="B124" s="230"/>
      <c r="C124" s="230"/>
      <c r="D124" s="230"/>
      <c r="E124" s="230"/>
      <c r="F124" s="230"/>
      <c r="G124" s="10">
        <v>116</v>
      </c>
      <c r="H124" s="17">
        <v>9295486</v>
      </c>
      <c r="I124" s="17">
        <v>9155470</v>
      </c>
    </row>
    <row r="125" spans="1:9" ht="12.75" customHeight="1">
      <c r="A125" s="230" t="s">
        <v>90</v>
      </c>
      <c r="B125" s="230"/>
      <c r="C125" s="230"/>
      <c r="D125" s="230"/>
      <c r="E125" s="230"/>
      <c r="F125" s="230"/>
      <c r="G125" s="10">
        <v>117</v>
      </c>
      <c r="H125" s="17">
        <v>14980190</v>
      </c>
      <c r="I125" s="17">
        <v>10516642</v>
      </c>
    </row>
    <row r="126" spans="1:9">
      <c r="A126" s="230" t="s">
        <v>91</v>
      </c>
      <c r="B126" s="230"/>
      <c r="C126" s="230"/>
      <c r="D126" s="230"/>
      <c r="E126" s="230"/>
      <c r="F126" s="230"/>
      <c r="G126" s="10">
        <v>118</v>
      </c>
      <c r="H126" s="17">
        <v>0</v>
      </c>
      <c r="I126" s="17">
        <v>0</v>
      </c>
    </row>
    <row r="127" spans="1:9">
      <c r="A127" s="230" t="s">
        <v>94</v>
      </c>
      <c r="B127" s="230"/>
      <c r="C127" s="230"/>
      <c r="D127" s="230"/>
      <c r="E127" s="230"/>
      <c r="F127" s="230"/>
      <c r="G127" s="10">
        <v>119</v>
      </c>
      <c r="H127" s="17">
        <v>18136187</v>
      </c>
      <c r="I127" s="17">
        <v>16963821</v>
      </c>
    </row>
    <row r="128" spans="1:9">
      <c r="A128" s="230" t="s">
        <v>95</v>
      </c>
      <c r="B128" s="230"/>
      <c r="C128" s="230"/>
      <c r="D128" s="230"/>
      <c r="E128" s="230"/>
      <c r="F128" s="230"/>
      <c r="G128" s="10">
        <v>120</v>
      </c>
      <c r="H128" s="17">
        <v>8663597</v>
      </c>
      <c r="I128" s="17">
        <v>8747734</v>
      </c>
    </row>
    <row r="129" spans="1:9">
      <c r="A129" s="230" t="s">
        <v>96</v>
      </c>
      <c r="B129" s="230"/>
      <c r="C129" s="230"/>
      <c r="D129" s="230"/>
      <c r="E129" s="230"/>
      <c r="F129" s="230"/>
      <c r="G129" s="10">
        <v>121</v>
      </c>
      <c r="H129" s="17">
        <v>0</v>
      </c>
      <c r="I129" s="17">
        <v>0</v>
      </c>
    </row>
    <row r="130" spans="1:9">
      <c r="A130" s="230" t="s">
        <v>97</v>
      </c>
      <c r="B130" s="230"/>
      <c r="C130" s="230"/>
      <c r="D130" s="230"/>
      <c r="E130" s="230"/>
      <c r="F130" s="230"/>
      <c r="G130" s="10">
        <v>122</v>
      </c>
      <c r="H130" s="17">
        <v>0</v>
      </c>
      <c r="I130" s="17">
        <v>0</v>
      </c>
    </row>
    <row r="131" spans="1:9">
      <c r="A131" s="230" t="s">
        <v>98</v>
      </c>
      <c r="B131" s="230"/>
      <c r="C131" s="230"/>
      <c r="D131" s="230"/>
      <c r="E131" s="230"/>
      <c r="F131" s="230"/>
      <c r="G131" s="10">
        <v>123</v>
      </c>
      <c r="H131" s="17">
        <v>1226874</v>
      </c>
      <c r="I131" s="17">
        <v>1550120</v>
      </c>
    </row>
    <row r="132" spans="1:9" ht="22.15" customHeight="1">
      <c r="A132" s="246" t="s">
        <v>99</v>
      </c>
      <c r="B132" s="246"/>
      <c r="C132" s="246"/>
      <c r="D132" s="246"/>
      <c r="E132" s="246"/>
      <c r="F132" s="246"/>
      <c r="G132" s="10">
        <v>124</v>
      </c>
      <c r="H132" s="17">
        <v>27155364</v>
      </c>
      <c r="I132" s="17">
        <v>31808823</v>
      </c>
    </row>
    <row r="133" spans="1:9" ht="12.75" customHeight="1">
      <c r="A133" s="232" t="s">
        <v>356</v>
      </c>
      <c r="B133" s="232"/>
      <c r="C133" s="232"/>
      <c r="D133" s="232"/>
      <c r="E133" s="232"/>
      <c r="F133" s="232"/>
      <c r="G133" s="11">
        <v>125</v>
      </c>
      <c r="H133" s="115">
        <f>H75+H98+H105+H117+H132</f>
        <v>179684408</v>
      </c>
      <c r="I133" s="115">
        <f>I75+I98+I105+I117+I132</f>
        <v>177154163</v>
      </c>
    </row>
    <row r="134" spans="1:9">
      <c r="A134" s="246" t="s">
        <v>100</v>
      </c>
      <c r="B134" s="246"/>
      <c r="C134" s="246"/>
      <c r="D134" s="246"/>
      <c r="E134" s="246"/>
      <c r="F134" s="246"/>
      <c r="G134" s="10">
        <v>126</v>
      </c>
      <c r="H134" s="17">
        <v>0</v>
      </c>
      <c r="I134" s="17">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sqref="A1:I1"/>
    </sheetView>
  </sheetViews>
  <sheetFormatPr defaultRowHeight="12.75"/>
  <cols>
    <col min="1" max="7" width="9.28515625" style="47"/>
    <col min="8" max="11" width="19.28515625" style="46" customWidth="1"/>
    <col min="12" max="263" width="9.28515625" style="47"/>
    <col min="264" max="264" width="9.7109375" style="47" bestFit="1" customWidth="1"/>
    <col min="265" max="265" width="11.7109375" style="47" bestFit="1" customWidth="1"/>
    <col min="266" max="519" width="9.28515625" style="47"/>
    <col min="520" max="520" width="9.7109375" style="47" bestFit="1" customWidth="1"/>
    <col min="521" max="521" width="11.7109375" style="47" bestFit="1" customWidth="1"/>
    <col min="522" max="775" width="9.28515625" style="47"/>
    <col min="776" max="776" width="9.7109375" style="47" bestFit="1" customWidth="1"/>
    <col min="777" max="777" width="11.7109375" style="47" bestFit="1" customWidth="1"/>
    <col min="778" max="1031" width="9.28515625" style="47"/>
    <col min="1032" max="1032" width="9.7109375" style="47" bestFit="1" customWidth="1"/>
    <col min="1033" max="1033" width="11.7109375" style="47" bestFit="1" customWidth="1"/>
    <col min="1034" max="1287" width="9.28515625" style="47"/>
    <col min="1288" max="1288" width="9.7109375" style="47" bestFit="1" customWidth="1"/>
    <col min="1289" max="1289" width="11.7109375" style="47" bestFit="1" customWidth="1"/>
    <col min="1290" max="1543" width="9.28515625" style="47"/>
    <col min="1544" max="1544" width="9.7109375" style="47" bestFit="1" customWidth="1"/>
    <col min="1545" max="1545" width="11.7109375" style="47" bestFit="1" customWidth="1"/>
    <col min="1546" max="1799" width="9.28515625" style="47"/>
    <col min="1800" max="1800" width="9.7109375" style="47" bestFit="1" customWidth="1"/>
    <col min="1801" max="1801" width="11.7109375" style="47" bestFit="1" customWidth="1"/>
    <col min="1802" max="2055" width="9.28515625" style="47"/>
    <col min="2056" max="2056" width="9.7109375" style="47" bestFit="1" customWidth="1"/>
    <col min="2057" max="2057" width="11.7109375" style="47" bestFit="1" customWidth="1"/>
    <col min="2058" max="2311" width="9.28515625" style="47"/>
    <col min="2312" max="2312" width="9.7109375" style="47" bestFit="1" customWidth="1"/>
    <col min="2313" max="2313" width="11.7109375" style="47" bestFit="1" customWidth="1"/>
    <col min="2314" max="2567" width="9.28515625" style="47"/>
    <col min="2568" max="2568" width="9.7109375" style="47" bestFit="1" customWidth="1"/>
    <col min="2569" max="2569" width="11.7109375" style="47" bestFit="1" customWidth="1"/>
    <col min="2570" max="2823" width="9.28515625" style="47"/>
    <col min="2824" max="2824" width="9.7109375" style="47" bestFit="1" customWidth="1"/>
    <col min="2825" max="2825" width="11.7109375" style="47" bestFit="1" customWidth="1"/>
    <col min="2826" max="3079" width="9.28515625" style="47"/>
    <col min="3080" max="3080" width="9.7109375" style="47" bestFit="1" customWidth="1"/>
    <col min="3081" max="3081" width="11.7109375" style="47" bestFit="1" customWidth="1"/>
    <col min="3082" max="3335" width="9.28515625" style="47"/>
    <col min="3336" max="3336" width="9.7109375" style="47" bestFit="1" customWidth="1"/>
    <col min="3337" max="3337" width="11.7109375" style="47" bestFit="1" customWidth="1"/>
    <col min="3338" max="3591" width="9.28515625" style="47"/>
    <col min="3592" max="3592" width="9.7109375" style="47" bestFit="1" customWidth="1"/>
    <col min="3593" max="3593" width="11.7109375" style="47" bestFit="1" customWidth="1"/>
    <col min="3594" max="3847" width="9.28515625" style="47"/>
    <col min="3848" max="3848" width="9.7109375" style="47" bestFit="1" customWidth="1"/>
    <col min="3849" max="3849" width="11.7109375" style="47" bestFit="1" customWidth="1"/>
    <col min="3850" max="4103" width="9.28515625" style="47"/>
    <col min="4104" max="4104" width="9.7109375" style="47" bestFit="1" customWidth="1"/>
    <col min="4105" max="4105" width="11.7109375" style="47" bestFit="1" customWidth="1"/>
    <col min="4106" max="4359" width="9.28515625" style="47"/>
    <col min="4360" max="4360" width="9.7109375" style="47" bestFit="1" customWidth="1"/>
    <col min="4361" max="4361" width="11.7109375" style="47" bestFit="1" customWidth="1"/>
    <col min="4362" max="4615" width="9.28515625" style="47"/>
    <col min="4616" max="4616" width="9.7109375" style="47" bestFit="1" customWidth="1"/>
    <col min="4617" max="4617" width="11.7109375" style="47" bestFit="1" customWidth="1"/>
    <col min="4618" max="4871" width="9.28515625" style="47"/>
    <col min="4872" max="4872" width="9.7109375" style="47" bestFit="1" customWidth="1"/>
    <col min="4873" max="4873" width="11.7109375" style="47" bestFit="1" customWidth="1"/>
    <col min="4874" max="5127" width="9.28515625" style="47"/>
    <col min="5128" max="5128" width="9.7109375" style="47" bestFit="1" customWidth="1"/>
    <col min="5129" max="5129" width="11.7109375" style="47" bestFit="1" customWidth="1"/>
    <col min="5130" max="5383" width="9.28515625" style="47"/>
    <col min="5384" max="5384" width="9.7109375" style="47" bestFit="1" customWidth="1"/>
    <col min="5385" max="5385" width="11.7109375" style="47" bestFit="1" customWidth="1"/>
    <col min="5386" max="5639" width="9.28515625" style="47"/>
    <col min="5640" max="5640" width="9.7109375" style="47" bestFit="1" customWidth="1"/>
    <col min="5641" max="5641" width="11.7109375" style="47" bestFit="1" customWidth="1"/>
    <col min="5642" max="5895" width="9.28515625" style="47"/>
    <col min="5896" max="5896" width="9.7109375" style="47" bestFit="1" customWidth="1"/>
    <col min="5897" max="5897" width="11.7109375" style="47" bestFit="1" customWidth="1"/>
    <col min="5898" max="6151" width="9.28515625" style="47"/>
    <col min="6152" max="6152" width="9.7109375" style="47" bestFit="1" customWidth="1"/>
    <col min="6153" max="6153" width="11.7109375" style="47" bestFit="1" customWidth="1"/>
    <col min="6154" max="6407" width="9.28515625" style="47"/>
    <col min="6408" max="6408" width="9.7109375" style="47" bestFit="1" customWidth="1"/>
    <col min="6409" max="6409" width="11.7109375" style="47" bestFit="1" customWidth="1"/>
    <col min="6410" max="6663" width="9.28515625" style="47"/>
    <col min="6664" max="6664" width="9.7109375" style="47" bestFit="1" customWidth="1"/>
    <col min="6665" max="6665" width="11.7109375" style="47" bestFit="1" customWidth="1"/>
    <col min="6666" max="6919" width="9.28515625" style="47"/>
    <col min="6920" max="6920" width="9.7109375" style="47" bestFit="1" customWidth="1"/>
    <col min="6921" max="6921" width="11.7109375" style="47" bestFit="1" customWidth="1"/>
    <col min="6922" max="7175" width="9.28515625" style="47"/>
    <col min="7176" max="7176" width="9.7109375" style="47" bestFit="1" customWidth="1"/>
    <col min="7177" max="7177" width="11.7109375" style="47" bestFit="1" customWidth="1"/>
    <col min="7178" max="7431" width="9.28515625" style="47"/>
    <col min="7432" max="7432" width="9.7109375" style="47" bestFit="1" customWidth="1"/>
    <col min="7433" max="7433" width="11.7109375" style="47" bestFit="1" customWidth="1"/>
    <col min="7434" max="7687" width="9.28515625" style="47"/>
    <col min="7688" max="7688" width="9.7109375" style="47" bestFit="1" customWidth="1"/>
    <col min="7689" max="7689" width="11.7109375" style="47" bestFit="1" customWidth="1"/>
    <col min="7690" max="7943" width="9.28515625" style="47"/>
    <col min="7944" max="7944" width="9.7109375" style="47" bestFit="1" customWidth="1"/>
    <col min="7945" max="7945" width="11.7109375" style="47" bestFit="1" customWidth="1"/>
    <col min="7946" max="8199" width="9.28515625" style="47"/>
    <col min="8200" max="8200" width="9.7109375" style="47" bestFit="1" customWidth="1"/>
    <col min="8201" max="8201" width="11.7109375" style="47" bestFit="1" customWidth="1"/>
    <col min="8202" max="8455" width="9.28515625" style="47"/>
    <col min="8456" max="8456" width="9.7109375" style="47" bestFit="1" customWidth="1"/>
    <col min="8457" max="8457" width="11.7109375" style="47" bestFit="1" customWidth="1"/>
    <col min="8458" max="8711" width="9.28515625" style="47"/>
    <col min="8712" max="8712" width="9.7109375" style="47" bestFit="1" customWidth="1"/>
    <col min="8713" max="8713" width="11.7109375" style="47" bestFit="1" customWidth="1"/>
    <col min="8714" max="8967" width="9.28515625" style="47"/>
    <col min="8968" max="8968" width="9.7109375" style="47" bestFit="1" customWidth="1"/>
    <col min="8969" max="8969" width="11.7109375" style="47" bestFit="1" customWidth="1"/>
    <col min="8970" max="9223" width="9.28515625" style="47"/>
    <col min="9224" max="9224" width="9.7109375" style="47" bestFit="1" customWidth="1"/>
    <col min="9225" max="9225" width="11.7109375" style="47" bestFit="1" customWidth="1"/>
    <col min="9226" max="9479" width="9.28515625" style="47"/>
    <col min="9480" max="9480" width="9.7109375" style="47" bestFit="1" customWidth="1"/>
    <col min="9481" max="9481" width="11.7109375" style="47" bestFit="1" customWidth="1"/>
    <col min="9482" max="9735" width="9.28515625" style="47"/>
    <col min="9736" max="9736" width="9.7109375" style="47" bestFit="1" customWidth="1"/>
    <col min="9737" max="9737" width="11.7109375" style="47" bestFit="1" customWidth="1"/>
    <col min="9738" max="9991" width="9.28515625" style="47"/>
    <col min="9992" max="9992" width="9.7109375" style="47" bestFit="1" customWidth="1"/>
    <col min="9993" max="9993" width="11.7109375" style="47" bestFit="1" customWidth="1"/>
    <col min="9994" max="10247" width="9.28515625" style="47"/>
    <col min="10248" max="10248" width="9.7109375" style="47" bestFit="1" customWidth="1"/>
    <col min="10249" max="10249" width="11.7109375" style="47" bestFit="1" customWidth="1"/>
    <col min="10250" max="10503" width="9.28515625" style="47"/>
    <col min="10504" max="10504" width="9.7109375" style="47" bestFit="1" customWidth="1"/>
    <col min="10505" max="10505" width="11.7109375" style="47" bestFit="1" customWidth="1"/>
    <col min="10506" max="10759" width="9.28515625" style="47"/>
    <col min="10760" max="10760" width="9.7109375" style="47" bestFit="1" customWidth="1"/>
    <col min="10761" max="10761" width="11.7109375" style="47" bestFit="1" customWidth="1"/>
    <col min="10762" max="11015" width="9.28515625" style="47"/>
    <col min="11016" max="11016" width="9.7109375" style="47" bestFit="1" customWidth="1"/>
    <col min="11017" max="11017" width="11.7109375" style="47" bestFit="1" customWidth="1"/>
    <col min="11018" max="11271" width="9.28515625" style="47"/>
    <col min="11272" max="11272" width="9.7109375" style="47" bestFit="1" customWidth="1"/>
    <col min="11273" max="11273" width="11.7109375" style="47" bestFit="1" customWidth="1"/>
    <col min="11274" max="11527" width="9.28515625" style="47"/>
    <col min="11528" max="11528" width="9.7109375" style="47" bestFit="1" customWidth="1"/>
    <col min="11529" max="11529" width="11.7109375" style="47" bestFit="1" customWidth="1"/>
    <col min="11530" max="11783" width="9.28515625" style="47"/>
    <col min="11784" max="11784" width="9.7109375" style="47" bestFit="1" customWidth="1"/>
    <col min="11785" max="11785" width="11.7109375" style="47" bestFit="1" customWidth="1"/>
    <col min="11786" max="12039" width="9.28515625" style="47"/>
    <col min="12040" max="12040" width="9.7109375" style="47" bestFit="1" customWidth="1"/>
    <col min="12041" max="12041" width="11.7109375" style="47" bestFit="1" customWidth="1"/>
    <col min="12042" max="12295" width="9.28515625" style="47"/>
    <col min="12296" max="12296" width="9.7109375" style="47" bestFit="1" customWidth="1"/>
    <col min="12297" max="12297" width="11.7109375" style="47" bestFit="1" customWidth="1"/>
    <col min="12298" max="12551" width="9.28515625" style="47"/>
    <col min="12552" max="12552" width="9.7109375" style="47" bestFit="1" customWidth="1"/>
    <col min="12553" max="12553" width="11.7109375" style="47" bestFit="1" customWidth="1"/>
    <col min="12554" max="12807" width="9.28515625" style="47"/>
    <col min="12808" max="12808" width="9.7109375" style="47" bestFit="1" customWidth="1"/>
    <col min="12809" max="12809" width="11.7109375" style="47" bestFit="1" customWidth="1"/>
    <col min="12810" max="13063" width="9.28515625" style="47"/>
    <col min="13064" max="13064" width="9.7109375" style="47" bestFit="1" customWidth="1"/>
    <col min="13065" max="13065" width="11.7109375" style="47" bestFit="1" customWidth="1"/>
    <col min="13066" max="13319" width="9.28515625" style="47"/>
    <col min="13320" max="13320" width="9.7109375" style="47" bestFit="1" customWidth="1"/>
    <col min="13321" max="13321" width="11.7109375" style="47" bestFit="1" customWidth="1"/>
    <col min="13322" max="13575" width="9.28515625" style="47"/>
    <col min="13576" max="13576" width="9.7109375" style="47" bestFit="1" customWidth="1"/>
    <col min="13577" max="13577" width="11.7109375" style="47" bestFit="1" customWidth="1"/>
    <col min="13578" max="13831" width="9.28515625" style="47"/>
    <col min="13832" max="13832" width="9.7109375" style="47" bestFit="1" customWidth="1"/>
    <col min="13833" max="13833" width="11.7109375" style="47" bestFit="1" customWidth="1"/>
    <col min="13834" max="14087" width="9.28515625" style="47"/>
    <col min="14088" max="14088" width="9.7109375" style="47" bestFit="1" customWidth="1"/>
    <col min="14089" max="14089" width="11.7109375" style="47" bestFit="1" customWidth="1"/>
    <col min="14090" max="14343" width="9.28515625" style="47"/>
    <col min="14344" max="14344" width="9.7109375" style="47" bestFit="1" customWidth="1"/>
    <col min="14345" max="14345" width="11.7109375" style="47" bestFit="1" customWidth="1"/>
    <col min="14346" max="14599" width="9.28515625" style="47"/>
    <col min="14600" max="14600" width="9.7109375" style="47" bestFit="1" customWidth="1"/>
    <col min="14601" max="14601" width="11.7109375" style="47" bestFit="1" customWidth="1"/>
    <col min="14602" max="14855" width="9.28515625" style="47"/>
    <col min="14856" max="14856" width="9.7109375" style="47" bestFit="1" customWidth="1"/>
    <col min="14857" max="14857" width="11.7109375" style="47" bestFit="1" customWidth="1"/>
    <col min="14858" max="15111" width="9.28515625" style="47"/>
    <col min="15112" max="15112" width="9.7109375" style="47" bestFit="1" customWidth="1"/>
    <col min="15113" max="15113" width="11.7109375" style="47" bestFit="1" customWidth="1"/>
    <col min="15114" max="15367" width="9.28515625" style="47"/>
    <col min="15368" max="15368" width="9.7109375" style="47" bestFit="1" customWidth="1"/>
    <col min="15369" max="15369" width="11.7109375" style="47" bestFit="1" customWidth="1"/>
    <col min="15370" max="15623" width="9.28515625" style="47"/>
    <col min="15624" max="15624" width="9.7109375" style="47" bestFit="1" customWidth="1"/>
    <col min="15625" max="15625" width="11.7109375" style="47" bestFit="1" customWidth="1"/>
    <col min="15626" max="15879" width="9.28515625" style="47"/>
    <col min="15880" max="15880" width="9.7109375" style="47" bestFit="1" customWidth="1"/>
    <col min="15881" max="15881" width="11.7109375" style="47" bestFit="1" customWidth="1"/>
    <col min="15882" max="16135" width="9.28515625" style="47"/>
    <col min="16136" max="16136" width="9.7109375" style="47" bestFit="1" customWidth="1"/>
    <col min="16137" max="16137" width="11.7109375" style="47" bestFit="1" customWidth="1"/>
    <col min="16138" max="16384" width="9.28515625" style="47"/>
  </cols>
  <sheetData>
    <row r="1" spans="1:11">
      <c r="A1" s="250" t="s">
        <v>102</v>
      </c>
      <c r="B1" s="251"/>
      <c r="C1" s="251"/>
      <c r="D1" s="251"/>
      <c r="E1" s="251"/>
      <c r="F1" s="251"/>
      <c r="G1" s="251"/>
      <c r="H1" s="251"/>
      <c r="I1" s="251"/>
    </row>
    <row r="2" spans="1:11" ht="12.75" customHeight="1">
      <c r="A2" s="252" t="s">
        <v>551</v>
      </c>
      <c r="B2" s="252"/>
      <c r="C2" s="252"/>
      <c r="D2" s="252"/>
      <c r="E2" s="252"/>
      <c r="F2" s="252"/>
      <c r="G2" s="252"/>
      <c r="H2" s="252"/>
      <c r="I2" s="252"/>
    </row>
    <row r="3" spans="1:11">
      <c r="A3" s="253" t="s">
        <v>446</v>
      </c>
      <c r="B3" s="254"/>
      <c r="C3" s="254"/>
      <c r="D3" s="254"/>
      <c r="E3" s="254"/>
      <c r="F3" s="254"/>
      <c r="G3" s="254"/>
      <c r="H3" s="254"/>
      <c r="I3" s="254"/>
      <c r="J3" s="255"/>
      <c r="K3" s="255"/>
    </row>
    <row r="4" spans="1:11" ht="12.75" customHeight="1">
      <c r="A4" s="256" t="s">
        <v>464</v>
      </c>
      <c r="B4" s="257"/>
      <c r="C4" s="257"/>
      <c r="D4" s="257"/>
      <c r="E4" s="257"/>
      <c r="F4" s="257"/>
      <c r="G4" s="257"/>
      <c r="H4" s="257"/>
      <c r="I4" s="257"/>
      <c r="J4" s="258"/>
      <c r="K4" s="258"/>
    </row>
    <row r="5" spans="1:11" ht="22.15" customHeight="1">
      <c r="A5" s="259" t="s">
        <v>2</v>
      </c>
      <c r="B5" s="260"/>
      <c r="C5" s="260"/>
      <c r="D5" s="260"/>
      <c r="E5" s="260"/>
      <c r="F5" s="260"/>
      <c r="G5" s="259" t="s">
        <v>103</v>
      </c>
      <c r="H5" s="261" t="s">
        <v>301</v>
      </c>
      <c r="I5" s="262"/>
      <c r="J5" s="261" t="s">
        <v>279</v>
      </c>
      <c r="K5" s="262"/>
    </row>
    <row r="6" spans="1:11">
      <c r="A6" s="260"/>
      <c r="B6" s="260"/>
      <c r="C6" s="260"/>
      <c r="D6" s="260"/>
      <c r="E6" s="260"/>
      <c r="F6" s="260"/>
      <c r="G6" s="260"/>
      <c r="H6" s="48" t="s">
        <v>294</v>
      </c>
      <c r="I6" s="48" t="s">
        <v>295</v>
      </c>
      <c r="J6" s="48" t="s">
        <v>294</v>
      </c>
      <c r="K6" s="48" t="s">
        <v>295</v>
      </c>
    </row>
    <row r="7" spans="1:11">
      <c r="A7" s="265">
        <v>1</v>
      </c>
      <c r="B7" s="266"/>
      <c r="C7" s="266"/>
      <c r="D7" s="266"/>
      <c r="E7" s="266"/>
      <c r="F7" s="266"/>
      <c r="G7" s="49">
        <v>2</v>
      </c>
      <c r="H7" s="48">
        <v>3</v>
      </c>
      <c r="I7" s="48">
        <v>4</v>
      </c>
      <c r="J7" s="48">
        <v>5</v>
      </c>
      <c r="K7" s="48">
        <v>6</v>
      </c>
    </row>
    <row r="8" spans="1:11" ht="12.75" customHeight="1">
      <c r="A8" s="263" t="s">
        <v>357</v>
      </c>
      <c r="B8" s="263"/>
      <c r="C8" s="263"/>
      <c r="D8" s="263"/>
      <c r="E8" s="263"/>
      <c r="F8" s="263"/>
      <c r="G8" s="11">
        <v>1</v>
      </c>
      <c r="H8" s="50">
        <f>SUM(H9:H13)</f>
        <v>53452519</v>
      </c>
      <c r="I8" s="50">
        <f>SUM(I9:I13)</f>
        <v>53452519</v>
      </c>
      <c r="J8" s="50">
        <f>SUM(J9:J13)</f>
        <v>55680255</v>
      </c>
      <c r="K8" s="50">
        <f>SUM(K9:K13)</f>
        <v>55680255</v>
      </c>
    </row>
    <row r="9" spans="1:11" ht="12.75" customHeight="1">
      <c r="A9" s="230" t="s">
        <v>115</v>
      </c>
      <c r="B9" s="230"/>
      <c r="C9" s="230"/>
      <c r="D9" s="230"/>
      <c r="E9" s="230"/>
      <c r="F9" s="230"/>
      <c r="G9" s="10">
        <v>2</v>
      </c>
      <c r="H9" s="51">
        <v>0</v>
      </c>
      <c r="I9" s="51">
        <v>0</v>
      </c>
      <c r="J9" s="51">
        <v>0</v>
      </c>
      <c r="K9" s="51">
        <v>0</v>
      </c>
    </row>
    <row r="10" spans="1:11" ht="12.75" customHeight="1">
      <c r="A10" s="230" t="s">
        <v>116</v>
      </c>
      <c r="B10" s="230"/>
      <c r="C10" s="230"/>
      <c r="D10" s="230"/>
      <c r="E10" s="230"/>
      <c r="F10" s="230"/>
      <c r="G10" s="10">
        <v>3</v>
      </c>
      <c r="H10" s="51">
        <v>51987968</v>
      </c>
      <c r="I10" s="51">
        <v>51987968</v>
      </c>
      <c r="J10" s="51">
        <v>54181044</v>
      </c>
      <c r="K10" s="51">
        <v>54181044</v>
      </c>
    </row>
    <row r="11" spans="1:11" ht="12.75" customHeight="1">
      <c r="A11" s="230" t="s">
        <v>117</v>
      </c>
      <c r="B11" s="230"/>
      <c r="C11" s="230"/>
      <c r="D11" s="230"/>
      <c r="E11" s="230"/>
      <c r="F11" s="230"/>
      <c r="G11" s="10">
        <v>4</v>
      </c>
      <c r="H11" s="51">
        <v>0</v>
      </c>
      <c r="I11" s="51">
        <v>0</v>
      </c>
      <c r="J11" s="51">
        <v>0</v>
      </c>
      <c r="K11" s="51">
        <v>0</v>
      </c>
    </row>
    <row r="12" spans="1:11" ht="12.75" customHeight="1">
      <c r="A12" s="230" t="s">
        <v>118</v>
      </c>
      <c r="B12" s="230"/>
      <c r="C12" s="230"/>
      <c r="D12" s="230"/>
      <c r="E12" s="230"/>
      <c r="F12" s="230"/>
      <c r="G12" s="10">
        <v>5</v>
      </c>
      <c r="H12" s="51">
        <v>0</v>
      </c>
      <c r="I12" s="51">
        <v>0</v>
      </c>
      <c r="J12" s="51">
        <v>0</v>
      </c>
      <c r="K12" s="51">
        <v>0</v>
      </c>
    </row>
    <row r="13" spans="1:11" ht="12.75" customHeight="1">
      <c r="A13" s="230" t="s">
        <v>119</v>
      </c>
      <c r="B13" s="230"/>
      <c r="C13" s="230"/>
      <c r="D13" s="230"/>
      <c r="E13" s="230"/>
      <c r="F13" s="230"/>
      <c r="G13" s="10">
        <v>6</v>
      </c>
      <c r="H13" s="51">
        <v>1464551</v>
      </c>
      <c r="I13" s="51">
        <v>1464551</v>
      </c>
      <c r="J13" s="51">
        <v>1499211</v>
      </c>
      <c r="K13" s="51">
        <v>1499211</v>
      </c>
    </row>
    <row r="14" spans="1:11" ht="12.75" customHeight="1">
      <c r="A14" s="263" t="s">
        <v>358</v>
      </c>
      <c r="B14" s="263"/>
      <c r="C14" s="263"/>
      <c r="D14" s="263"/>
      <c r="E14" s="263"/>
      <c r="F14" s="263"/>
      <c r="G14" s="11">
        <v>7</v>
      </c>
      <c r="H14" s="50">
        <f>H15+H16+H20+H24+H25+H26+H29+H36</f>
        <v>46076974</v>
      </c>
      <c r="I14" s="50">
        <f>I15+I16+I20+I24+I25+I26+I29+I36</f>
        <v>46076974</v>
      </c>
      <c r="J14" s="50">
        <f>J15+J16+J20+J24+J25+J26+J29+J36</f>
        <v>48877195</v>
      </c>
      <c r="K14" s="50">
        <f>K15+K16+K20+K24+K25+K26+K29+K36</f>
        <v>48877195</v>
      </c>
    </row>
    <row r="15" spans="1:11" ht="12.75" customHeight="1">
      <c r="A15" s="230" t="s">
        <v>104</v>
      </c>
      <c r="B15" s="230"/>
      <c r="C15" s="230"/>
      <c r="D15" s="230"/>
      <c r="E15" s="230"/>
      <c r="F15" s="230"/>
      <c r="G15" s="10">
        <v>8</v>
      </c>
      <c r="H15" s="51">
        <v>-4927747</v>
      </c>
      <c r="I15" s="51">
        <v>-4927747</v>
      </c>
      <c r="J15" s="51">
        <v>-3593291</v>
      </c>
      <c r="K15" s="51">
        <v>-3593291</v>
      </c>
    </row>
    <row r="16" spans="1:11" ht="12.75" customHeight="1">
      <c r="A16" s="231" t="s">
        <v>438</v>
      </c>
      <c r="B16" s="231"/>
      <c r="C16" s="231"/>
      <c r="D16" s="231"/>
      <c r="E16" s="231"/>
      <c r="F16" s="231"/>
      <c r="G16" s="11">
        <v>9</v>
      </c>
      <c r="H16" s="50">
        <f>SUM(H17:H19)</f>
        <v>17168993</v>
      </c>
      <c r="I16" s="50">
        <f>SUM(I17:I19)</f>
        <v>17168993</v>
      </c>
      <c r="J16" s="50">
        <f>SUM(J17:J19)</f>
        <v>16659290</v>
      </c>
      <c r="K16" s="50">
        <f>SUM(K17:K19)</f>
        <v>16659290</v>
      </c>
    </row>
    <row r="17" spans="1:11" ht="12.75" customHeight="1">
      <c r="A17" s="264" t="s">
        <v>120</v>
      </c>
      <c r="B17" s="264"/>
      <c r="C17" s="264"/>
      <c r="D17" s="264"/>
      <c r="E17" s="264"/>
      <c r="F17" s="264"/>
      <c r="G17" s="10">
        <v>10</v>
      </c>
      <c r="H17" s="51">
        <v>13247879</v>
      </c>
      <c r="I17" s="51">
        <v>13247879</v>
      </c>
      <c r="J17" s="51">
        <v>12614761</v>
      </c>
      <c r="K17" s="51">
        <v>12614761</v>
      </c>
    </row>
    <row r="18" spans="1:11" ht="12.75" customHeight="1">
      <c r="A18" s="264" t="s">
        <v>121</v>
      </c>
      <c r="B18" s="264"/>
      <c r="C18" s="264"/>
      <c r="D18" s="264"/>
      <c r="E18" s="264"/>
      <c r="F18" s="264"/>
      <c r="G18" s="10">
        <v>11</v>
      </c>
      <c r="H18" s="51">
        <v>0</v>
      </c>
      <c r="I18" s="51">
        <v>0</v>
      </c>
      <c r="J18" s="51">
        <v>0</v>
      </c>
      <c r="K18" s="51">
        <v>0</v>
      </c>
    </row>
    <row r="19" spans="1:11" ht="12.75" customHeight="1">
      <c r="A19" s="264" t="s">
        <v>122</v>
      </c>
      <c r="B19" s="264"/>
      <c r="C19" s="264"/>
      <c r="D19" s="264"/>
      <c r="E19" s="264"/>
      <c r="F19" s="264"/>
      <c r="G19" s="10">
        <v>12</v>
      </c>
      <c r="H19" s="51">
        <v>3921114</v>
      </c>
      <c r="I19" s="51">
        <v>3921114</v>
      </c>
      <c r="J19" s="51">
        <v>4044529</v>
      </c>
      <c r="K19" s="51">
        <v>4044529</v>
      </c>
    </row>
    <row r="20" spans="1:11" ht="12.75" customHeight="1">
      <c r="A20" s="231" t="s">
        <v>439</v>
      </c>
      <c r="B20" s="231"/>
      <c r="C20" s="231"/>
      <c r="D20" s="231"/>
      <c r="E20" s="231"/>
      <c r="F20" s="231"/>
      <c r="G20" s="11">
        <v>13</v>
      </c>
      <c r="H20" s="50">
        <f>SUM(H21:H23)</f>
        <v>30201947</v>
      </c>
      <c r="I20" s="50">
        <f>SUM(I21:I23)</f>
        <v>30201947</v>
      </c>
      <c r="J20" s="50">
        <f>SUM(J21:J23)</f>
        <v>31709183</v>
      </c>
      <c r="K20" s="50">
        <f>SUM(K21:K23)</f>
        <v>31709183</v>
      </c>
    </row>
    <row r="21" spans="1:11" ht="12.75" customHeight="1">
      <c r="A21" s="264" t="s">
        <v>105</v>
      </c>
      <c r="B21" s="264"/>
      <c r="C21" s="264"/>
      <c r="D21" s="264"/>
      <c r="E21" s="264"/>
      <c r="F21" s="264"/>
      <c r="G21" s="10">
        <v>14</v>
      </c>
      <c r="H21" s="51">
        <v>19600659</v>
      </c>
      <c r="I21" s="51">
        <v>19600659</v>
      </c>
      <c r="J21" s="51">
        <v>20156108</v>
      </c>
      <c r="K21" s="51">
        <v>20156108</v>
      </c>
    </row>
    <row r="22" spans="1:11" ht="12.75" customHeight="1">
      <c r="A22" s="264" t="s">
        <v>106</v>
      </c>
      <c r="B22" s="264"/>
      <c r="C22" s="264"/>
      <c r="D22" s="264"/>
      <c r="E22" s="264"/>
      <c r="F22" s="264"/>
      <c r="G22" s="10">
        <v>15</v>
      </c>
      <c r="H22" s="51">
        <v>7600884</v>
      </c>
      <c r="I22" s="51">
        <v>7600884</v>
      </c>
      <c r="J22" s="51">
        <v>8095217</v>
      </c>
      <c r="K22" s="51">
        <v>8095217</v>
      </c>
    </row>
    <row r="23" spans="1:11" ht="12.75" customHeight="1">
      <c r="A23" s="264" t="s">
        <v>107</v>
      </c>
      <c r="B23" s="264"/>
      <c r="C23" s="264"/>
      <c r="D23" s="264"/>
      <c r="E23" s="264"/>
      <c r="F23" s="264"/>
      <c r="G23" s="10">
        <v>16</v>
      </c>
      <c r="H23" s="51">
        <v>3000404</v>
      </c>
      <c r="I23" s="51">
        <v>3000404</v>
      </c>
      <c r="J23" s="51">
        <v>3457858</v>
      </c>
      <c r="K23" s="51">
        <v>3457858</v>
      </c>
    </row>
    <row r="24" spans="1:11" ht="12.75" customHeight="1">
      <c r="A24" s="230" t="s">
        <v>108</v>
      </c>
      <c r="B24" s="230"/>
      <c r="C24" s="230"/>
      <c r="D24" s="230"/>
      <c r="E24" s="230"/>
      <c r="F24" s="230"/>
      <c r="G24" s="10">
        <v>17</v>
      </c>
      <c r="H24" s="51">
        <v>1389677</v>
      </c>
      <c r="I24" s="51">
        <v>1389677</v>
      </c>
      <c r="J24" s="51">
        <v>1264779</v>
      </c>
      <c r="K24" s="51">
        <v>1264779</v>
      </c>
    </row>
    <row r="25" spans="1:11" ht="12.75" customHeight="1">
      <c r="A25" s="230" t="s">
        <v>109</v>
      </c>
      <c r="B25" s="230"/>
      <c r="C25" s="230"/>
      <c r="D25" s="230"/>
      <c r="E25" s="230"/>
      <c r="F25" s="230"/>
      <c r="G25" s="10">
        <v>18</v>
      </c>
      <c r="H25" s="51">
        <v>2220430</v>
      </c>
      <c r="I25" s="51">
        <v>2220430</v>
      </c>
      <c r="J25" s="51">
        <v>2321297</v>
      </c>
      <c r="K25" s="51">
        <v>2321297</v>
      </c>
    </row>
    <row r="26" spans="1:11" ht="12.75" customHeight="1">
      <c r="A26" s="231" t="s">
        <v>440</v>
      </c>
      <c r="B26" s="231"/>
      <c r="C26" s="231"/>
      <c r="D26" s="231"/>
      <c r="E26" s="231"/>
      <c r="F26" s="231"/>
      <c r="G26" s="11">
        <v>19</v>
      </c>
      <c r="H26" s="50">
        <f>H27+H28</f>
        <v>-74511</v>
      </c>
      <c r="I26" s="50">
        <f>I27+I28</f>
        <v>-74511</v>
      </c>
      <c r="J26" s="50">
        <f>J27+J28</f>
        <v>0</v>
      </c>
      <c r="K26" s="50">
        <f>K27+K28</f>
        <v>0</v>
      </c>
    </row>
    <row r="27" spans="1:11" ht="12.75" customHeight="1">
      <c r="A27" s="264" t="s">
        <v>123</v>
      </c>
      <c r="B27" s="264"/>
      <c r="C27" s="264"/>
      <c r="D27" s="264"/>
      <c r="E27" s="264"/>
      <c r="F27" s="264"/>
      <c r="G27" s="10">
        <v>20</v>
      </c>
      <c r="H27" s="51">
        <v>0</v>
      </c>
      <c r="I27" s="51">
        <v>0</v>
      </c>
      <c r="J27" s="51">
        <v>0</v>
      </c>
      <c r="K27" s="51">
        <v>0</v>
      </c>
    </row>
    <row r="28" spans="1:11" ht="12.75" customHeight="1">
      <c r="A28" s="264" t="s">
        <v>124</v>
      </c>
      <c r="B28" s="264"/>
      <c r="C28" s="264"/>
      <c r="D28" s="264"/>
      <c r="E28" s="264"/>
      <c r="F28" s="264"/>
      <c r="G28" s="10">
        <v>21</v>
      </c>
      <c r="H28" s="51">
        <v>-74511</v>
      </c>
      <c r="I28" s="51">
        <v>-74511</v>
      </c>
      <c r="J28" s="51">
        <v>0</v>
      </c>
      <c r="K28" s="51">
        <v>0</v>
      </c>
    </row>
    <row r="29" spans="1:11" ht="12.75" customHeight="1">
      <c r="A29" s="231" t="s">
        <v>441</v>
      </c>
      <c r="B29" s="231"/>
      <c r="C29" s="231"/>
      <c r="D29" s="231"/>
      <c r="E29" s="231"/>
      <c r="F29" s="231"/>
      <c r="G29" s="11">
        <v>22</v>
      </c>
      <c r="H29" s="50">
        <f>SUM(H30:H35)</f>
        <v>98185</v>
      </c>
      <c r="I29" s="50">
        <f>SUM(I30:I35)</f>
        <v>98185</v>
      </c>
      <c r="J29" s="50">
        <f>SUM(J30:J35)</f>
        <v>515937</v>
      </c>
      <c r="K29" s="50">
        <f>SUM(K30:K35)</f>
        <v>515937</v>
      </c>
    </row>
    <row r="30" spans="1:11" ht="12.75" customHeight="1">
      <c r="A30" s="264" t="s">
        <v>125</v>
      </c>
      <c r="B30" s="264"/>
      <c r="C30" s="264"/>
      <c r="D30" s="264"/>
      <c r="E30" s="264"/>
      <c r="F30" s="264"/>
      <c r="G30" s="10">
        <v>23</v>
      </c>
      <c r="H30" s="51">
        <v>97331</v>
      </c>
      <c r="I30" s="51">
        <v>97331</v>
      </c>
      <c r="J30" s="51">
        <v>514767</v>
      </c>
      <c r="K30" s="51">
        <v>514767</v>
      </c>
    </row>
    <row r="31" spans="1:11" ht="12.75" customHeight="1">
      <c r="A31" s="264" t="s">
        <v>126</v>
      </c>
      <c r="B31" s="264"/>
      <c r="C31" s="264"/>
      <c r="D31" s="264"/>
      <c r="E31" s="264"/>
      <c r="F31" s="264"/>
      <c r="G31" s="10">
        <v>24</v>
      </c>
      <c r="H31" s="51">
        <v>0</v>
      </c>
      <c r="I31" s="51">
        <v>0</v>
      </c>
      <c r="J31" s="51">
        <v>0</v>
      </c>
      <c r="K31" s="51">
        <v>0</v>
      </c>
    </row>
    <row r="32" spans="1:11" ht="12.75" customHeight="1">
      <c r="A32" s="264" t="s">
        <v>127</v>
      </c>
      <c r="B32" s="264"/>
      <c r="C32" s="264"/>
      <c r="D32" s="264"/>
      <c r="E32" s="264"/>
      <c r="F32" s="264"/>
      <c r="G32" s="10">
        <v>25</v>
      </c>
      <c r="H32" s="51">
        <v>0</v>
      </c>
      <c r="I32" s="51">
        <v>0</v>
      </c>
      <c r="J32" s="51">
        <v>0</v>
      </c>
      <c r="K32" s="51">
        <v>0</v>
      </c>
    </row>
    <row r="33" spans="1:11" ht="12.75" customHeight="1">
      <c r="A33" s="264" t="s">
        <v>128</v>
      </c>
      <c r="B33" s="264"/>
      <c r="C33" s="264"/>
      <c r="D33" s="264"/>
      <c r="E33" s="264"/>
      <c r="F33" s="264"/>
      <c r="G33" s="10">
        <v>26</v>
      </c>
      <c r="H33" s="51">
        <v>0</v>
      </c>
      <c r="I33" s="51">
        <v>0</v>
      </c>
      <c r="J33" s="51">
        <v>0</v>
      </c>
      <c r="K33" s="51">
        <v>0</v>
      </c>
    </row>
    <row r="34" spans="1:11" ht="12.75" customHeight="1">
      <c r="A34" s="264" t="s">
        <v>129</v>
      </c>
      <c r="B34" s="264"/>
      <c r="C34" s="264"/>
      <c r="D34" s="264"/>
      <c r="E34" s="264"/>
      <c r="F34" s="264"/>
      <c r="G34" s="10">
        <v>27</v>
      </c>
      <c r="H34" s="51">
        <v>854</v>
      </c>
      <c r="I34" s="51">
        <v>854</v>
      </c>
      <c r="J34" s="51">
        <v>1170</v>
      </c>
      <c r="K34" s="51">
        <v>1170</v>
      </c>
    </row>
    <row r="35" spans="1:11" ht="12.75" customHeight="1">
      <c r="A35" s="264" t="s">
        <v>130</v>
      </c>
      <c r="B35" s="264"/>
      <c r="C35" s="264"/>
      <c r="D35" s="264"/>
      <c r="E35" s="264"/>
      <c r="F35" s="264"/>
      <c r="G35" s="10">
        <v>28</v>
      </c>
      <c r="H35" s="51">
        <v>0</v>
      </c>
      <c r="I35" s="51">
        <v>0</v>
      </c>
      <c r="J35" s="51">
        <v>0</v>
      </c>
      <c r="K35" s="51">
        <v>0</v>
      </c>
    </row>
    <row r="36" spans="1:11" ht="12.75" customHeight="1">
      <c r="A36" s="230" t="s">
        <v>110</v>
      </c>
      <c r="B36" s="230"/>
      <c r="C36" s="230"/>
      <c r="D36" s="230"/>
      <c r="E36" s="230"/>
      <c r="F36" s="230"/>
      <c r="G36" s="10">
        <v>29</v>
      </c>
      <c r="H36" s="51">
        <v>0</v>
      </c>
      <c r="I36" s="51">
        <v>0</v>
      </c>
      <c r="J36" s="51">
        <v>0</v>
      </c>
      <c r="K36" s="51">
        <v>0</v>
      </c>
    </row>
    <row r="37" spans="1:11" ht="12.75" customHeight="1">
      <c r="A37" s="263" t="s">
        <v>359</v>
      </c>
      <c r="B37" s="263"/>
      <c r="C37" s="263"/>
      <c r="D37" s="263"/>
      <c r="E37" s="263"/>
      <c r="F37" s="263"/>
      <c r="G37" s="11">
        <v>30</v>
      </c>
      <c r="H37" s="50">
        <f>SUM(H38:H47)</f>
        <v>579372</v>
      </c>
      <c r="I37" s="50">
        <f>SUM(I38:I47)</f>
        <v>579372</v>
      </c>
      <c r="J37" s="50">
        <f>SUM(J38:J47)</f>
        <v>370143</v>
      </c>
      <c r="K37" s="50">
        <f>SUM(K38:K47)</f>
        <v>370143</v>
      </c>
    </row>
    <row r="38" spans="1:11" ht="12.75" customHeight="1">
      <c r="A38" s="230" t="s">
        <v>131</v>
      </c>
      <c r="B38" s="230"/>
      <c r="C38" s="230"/>
      <c r="D38" s="230"/>
      <c r="E38" s="230"/>
      <c r="F38" s="230"/>
      <c r="G38" s="10">
        <v>31</v>
      </c>
      <c r="H38" s="51">
        <v>0</v>
      </c>
      <c r="I38" s="51">
        <v>0</v>
      </c>
      <c r="J38" s="51">
        <v>0</v>
      </c>
      <c r="K38" s="51">
        <v>0</v>
      </c>
    </row>
    <row r="39" spans="1:11" ht="25.15" customHeight="1">
      <c r="A39" s="230" t="s">
        <v>132</v>
      </c>
      <c r="B39" s="230"/>
      <c r="C39" s="230"/>
      <c r="D39" s="230"/>
      <c r="E39" s="230"/>
      <c r="F39" s="230"/>
      <c r="G39" s="10">
        <v>32</v>
      </c>
      <c r="H39" s="51">
        <v>0</v>
      </c>
      <c r="I39" s="51">
        <v>0</v>
      </c>
      <c r="J39" s="51">
        <v>0</v>
      </c>
      <c r="K39" s="51">
        <v>0</v>
      </c>
    </row>
    <row r="40" spans="1:11" ht="25.15" customHeight="1">
      <c r="A40" s="230" t="s">
        <v>133</v>
      </c>
      <c r="B40" s="230"/>
      <c r="C40" s="230"/>
      <c r="D40" s="230"/>
      <c r="E40" s="230"/>
      <c r="F40" s="230"/>
      <c r="G40" s="10">
        <v>33</v>
      </c>
      <c r="H40" s="51">
        <v>0</v>
      </c>
      <c r="I40" s="51">
        <v>0</v>
      </c>
      <c r="J40" s="51">
        <v>0</v>
      </c>
      <c r="K40" s="51">
        <v>0</v>
      </c>
    </row>
    <row r="41" spans="1:11" ht="25.15" customHeight="1">
      <c r="A41" s="230" t="s">
        <v>134</v>
      </c>
      <c r="B41" s="230"/>
      <c r="C41" s="230"/>
      <c r="D41" s="230"/>
      <c r="E41" s="230"/>
      <c r="F41" s="230"/>
      <c r="G41" s="10">
        <v>34</v>
      </c>
      <c r="H41" s="51">
        <v>0</v>
      </c>
      <c r="I41" s="51">
        <v>0</v>
      </c>
      <c r="J41" s="51">
        <v>0</v>
      </c>
      <c r="K41" s="51">
        <v>0</v>
      </c>
    </row>
    <row r="42" spans="1:11" ht="25.15" customHeight="1">
      <c r="A42" s="230" t="s">
        <v>135</v>
      </c>
      <c r="B42" s="230"/>
      <c r="C42" s="230"/>
      <c r="D42" s="230"/>
      <c r="E42" s="230"/>
      <c r="F42" s="230"/>
      <c r="G42" s="10">
        <v>35</v>
      </c>
      <c r="H42" s="51">
        <v>0</v>
      </c>
      <c r="I42" s="51">
        <v>0</v>
      </c>
      <c r="J42" s="51">
        <v>0</v>
      </c>
      <c r="K42" s="51">
        <v>0</v>
      </c>
    </row>
    <row r="43" spans="1:11" ht="12.75" customHeight="1">
      <c r="A43" s="230" t="s">
        <v>136</v>
      </c>
      <c r="B43" s="230"/>
      <c r="C43" s="230"/>
      <c r="D43" s="230"/>
      <c r="E43" s="230"/>
      <c r="F43" s="230"/>
      <c r="G43" s="10">
        <v>36</v>
      </c>
      <c r="H43" s="51">
        <v>0</v>
      </c>
      <c r="I43" s="51">
        <v>0</v>
      </c>
      <c r="J43" s="51">
        <v>0</v>
      </c>
      <c r="K43" s="51">
        <v>0</v>
      </c>
    </row>
    <row r="44" spans="1:11" ht="12.75" customHeight="1">
      <c r="A44" s="230" t="s">
        <v>137</v>
      </c>
      <c r="B44" s="230"/>
      <c r="C44" s="230"/>
      <c r="D44" s="230"/>
      <c r="E44" s="230"/>
      <c r="F44" s="230"/>
      <c r="G44" s="10">
        <v>37</v>
      </c>
      <c r="H44" s="51">
        <v>523749</v>
      </c>
      <c r="I44" s="51">
        <v>523749</v>
      </c>
      <c r="J44" s="51">
        <v>350169</v>
      </c>
      <c r="K44" s="51">
        <v>350169</v>
      </c>
    </row>
    <row r="45" spans="1:11" ht="12.75" customHeight="1">
      <c r="A45" s="230" t="s">
        <v>138</v>
      </c>
      <c r="B45" s="230"/>
      <c r="C45" s="230"/>
      <c r="D45" s="230"/>
      <c r="E45" s="230"/>
      <c r="F45" s="230"/>
      <c r="G45" s="10">
        <v>38</v>
      </c>
      <c r="H45" s="51">
        <v>16484</v>
      </c>
      <c r="I45" s="51">
        <v>16484</v>
      </c>
      <c r="J45" s="51">
        <v>410</v>
      </c>
      <c r="K45" s="51">
        <v>410</v>
      </c>
    </row>
    <row r="46" spans="1:11" ht="12.75" customHeight="1">
      <c r="A46" s="230" t="s">
        <v>139</v>
      </c>
      <c r="B46" s="230"/>
      <c r="C46" s="230"/>
      <c r="D46" s="230"/>
      <c r="E46" s="230"/>
      <c r="F46" s="230"/>
      <c r="G46" s="10">
        <v>39</v>
      </c>
      <c r="H46" s="51">
        <v>0</v>
      </c>
      <c r="I46" s="51">
        <v>0</v>
      </c>
      <c r="J46" s="51">
        <v>0</v>
      </c>
      <c r="K46" s="51">
        <v>0</v>
      </c>
    </row>
    <row r="47" spans="1:11" ht="12.75" customHeight="1">
      <c r="A47" s="230" t="s">
        <v>140</v>
      </c>
      <c r="B47" s="230"/>
      <c r="C47" s="230"/>
      <c r="D47" s="230"/>
      <c r="E47" s="230"/>
      <c r="F47" s="230"/>
      <c r="G47" s="10">
        <v>40</v>
      </c>
      <c r="H47" s="51">
        <v>39139</v>
      </c>
      <c r="I47" s="51">
        <v>39139</v>
      </c>
      <c r="J47" s="51">
        <v>19564</v>
      </c>
      <c r="K47" s="51">
        <v>19564</v>
      </c>
    </row>
    <row r="48" spans="1:11" ht="12.75" customHeight="1">
      <c r="A48" s="263" t="s">
        <v>360</v>
      </c>
      <c r="B48" s="263"/>
      <c r="C48" s="263"/>
      <c r="D48" s="263"/>
      <c r="E48" s="263"/>
      <c r="F48" s="263"/>
      <c r="G48" s="11">
        <v>41</v>
      </c>
      <c r="H48" s="50">
        <f>SUM(H49:H55)</f>
        <v>110921</v>
      </c>
      <c r="I48" s="50">
        <f>SUM(I49:I55)</f>
        <v>110921</v>
      </c>
      <c r="J48" s="50">
        <f>SUM(J49:J55)</f>
        <v>104818</v>
      </c>
      <c r="K48" s="50">
        <f>SUM(K49:K55)</f>
        <v>104818</v>
      </c>
    </row>
    <row r="49" spans="1:11" ht="25.15" customHeight="1">
      <c r="A49" s="230" t="s">
        <v>141</v>
      </c>
      <c r="B49" s="230"/>
      <c r="C49" s="230"/>
      <c r="D49" s="230"/>
      <c r="E49" s="230"/>
      <c r="F49" s="230"/>
      <c r="G49" s="10">
        <v>42</v>
      </c>
      <c r="H49" s="51">
        <v>0</v>
      </c>
      <c r="I49" s="51">
        <v>0</v>
      </c>
      <c r="J49" s="51">
        <v>0</v>
      </c>
      <c r="K49" s="51">
        <v>0</v>
      </c>
    </row>
    <row r="50" spans="1:11" ht="12.75" customHeight="1">
      <c r="A50" s="267" t="s">
        <v>142</v>
      </c>
      <c r="B50" s="267"/>
      <c r="C50" s="267"/>
      <c r="D50" s="267"/>
      <c r="E50" s="267"/>
      <c r="F50" s="267"/>
      <c r="G50" s="10">
        <v>43</v>
      </c>
      <c r="H50" s="51">
        <v>0</v>
      </c>
      <c r="I50" s="51">
        <v>0</v>
      </c>
      <c r="J50" s="51">
        <v>0</v>
      </c>
      <c r="K50" s="51">
        <v>0</v>
      </c>
    </row>
    <row r="51" spans="1:11" ht="12.75" customHeight="1">
      <c r="A51" s="267" t="s">
        <v>143</v>
      </c>
      <c r="B51" s="267"/>
      <c r="C51" s="267"/>
      <c r="D51" s="267"/>
      <c r="E51" s="267"/>
      <c r="F51" s="267"/>
      <c r="G51" s="10">
        <v>44</v>
      </c>
      <c r="H51" s="51">
        <v>110921</v>
      </c>
      <c r="I51" s="51">
        <v>110921</v>
      </c>
      <c r="J51" s="51">
        <v>104818</v>
      </c>
      <c r="K51" s="51">
        <v>104818</v>
      </c>
    </row>
    <row r="52" spans="1:11" ht="12.75" customHeight="1">
      <c r="A52" s="267" t="s">
        <v>144</v>
      </c>
      <c r="B52" s="267"/>
      <c r="C52" s="267"/>
      <c r="D52" s="267"/>
      <c r="E52" s="267"/>
      <c r="F52" s="267"/>
      <c r="G52" s="10">
        <v>45</v>
      </c>
      <c r="H52" s="51">
        <v>0</v>
      </c>
      <c r="I52" s="51">
        <v>0</v>
      </c>
      <c r="J52" s="51">
        <v>0</v>
      </c>
      <c r="K52" s="51">
        <v>0</v>
      </c>
    </row>
    <row r="53" spans="1:11" ht="12.75" customHeight="1">
      <c r="A53" s="267" t="s">
        <v>145</v>
      </c>
      <c r="B53" s="267"/>
      <c r="C53" s="267"/>
      <c r="D53" s="267"/>
      <c r="E53" s="267"/>
      <c r="F53" s="267"/>
      <c r="G53" s="10">
        <v>46</v>
      </c>
      <c r="H53" s="51">
        <v>0</v>
      </c>
      <c r="I53" s="51">
        <v>0</v>
      </c>
      <c r="J53" s="51">
        <v>0</v>
      </c>
      <c r="K53" s="51">
        <v>0</v>
      </c>
    </row>
    <row r="54" spans="1:11" ht="12.75" customHeight="1">
      <c r="A54" s="267" t="s">
        <v>146</v>
      </c>
      <c r="B54" s="267"/>
      <c r="C54" s="267"/>
      <c r="D54" s="267"/>
      <c r="E54" s="267"/>
      <c r="F54" s="267"/>
      <c r="G54" s="10">
        <v>47</v>
      </c>
      <c r="H54" s="51">
        <v>0</v>
      </c>
      <c r="I54" s="51">
        <v>0</v>
      </c>
      <c r="J54" s="51">
        <v>0</v>
      </c>
      <c r="K54" s="51">
        <v>0</v>
      </c>
    </row>
    <row r="55" spans="1:11" ht="12.75" customHeight="1">
      <c r="A55" s="267" t="s">
        <v>147</v>
      </c>
      <c r="B55" s="267"/>
      <c r="C55" s="267"/>
      <c r="D55" s="267"/>
      <c r="E55" s="267"/>
      <c r="F55" s="267"/>
      <c r="G55" s="10">
        <v>48</v>
      </c>
      <c r="H55" s="51">
        <v>0</v>
      </c>
      <c r="I55" s="51">
        <v>0</v>
      </c>
      <c r="J55" s="51">
        <v>0</v>
      </c>
      <c r="K55" s="51">
        <v>0</v>
      </c>
    </row>
    <row r="56" spans="1:11" ht="22.15" customHeight="1">
      <c r="A56" s="269" t="s">
        <v>148</v>
      </c>
      <c r="B56" s="269"/>
      <c r="C56" s="269"/>
      <c r="D56" s="269"/>
      <c r="E56" s="269"/>
      <c r="F56" s="269"/>
      <c r="G56" s="10">
        <v>49</v>
      </c>
      <c r="H56" s="51">
        <v>0</v>
      </c>
      <c r="I56" s="51">
        <v>0</v>
      </c>
      <c r="J56" s="51">
        <v>0</v>
      </c>
      <c r="K56" s="51">
        <v>0</v>
      </c>
    </row>
    <row r="57" spans="1:11" ht="12.75" customHeight="1">
      <c r="A57" s="269" t="s">
        <v>149</v>
      </c>
      <c r="B57" s="269"/>
      <c r="C57" s="269"/>
      <c r="D57" s="269"/>
      <c r="E57" s="269"/>
      <c r="F57" s="269"/>
      <c r="G57" s="10">
        <v>50</v>
      </c>
      <c r="H57" s="51">
        <v>0</v>
      </c>
      <c r="I57" s="51">
        <v>0</v>
      </c>
      <c r="J57" s="51">
        <v>0</v>
      </c>
      <c r="K57" s="51">
        <v>0</v>
      </c>
    </row>
    <row r="58" spans="1:11" ht="24.6" customHeight="1">
      <c r="A58" s="269" t="s">
        <v>150</v>
      </c>
      <c r="B58" s="269"/>
      <c r="C58" s="269"/>
      <c r="D58" s="269"/>
      <c r="E58" s="269"/>
      <c r="F58" s="269"/>
      <c r="G58" s="10">
        <v>51</v>
      </c>
      <c r="H58" s="51">
        <v>0</v>
      </c>
      <c r="I58" s="51">
        <v>0</v>
      </c>
      <c r="J58" s="51">
        <v>0</v>
      </c>
      <c r="K58" s="51">
        <v>0</v>
      </c>
    </row>
    <row r="59" spans="1:11" ht="12.75" customHeight="1">
      <c r="A59" s="269" t="s">
        <v>151</v>
      </c>
      <c r="B59" s="269"/>
      <c r="C59" s="269"/>
      <c r="D59" s="269"/>
      <c r="E59" s="269"/>
      <c r="F59" s="269"/>
      <c r="G59" s="10">
        <v>52</v>
      </c>
      <c r="H59" s="51">
        <v>0</v>
      </c>
      <c r="I59" s="51">
        <v>0</v>
      </c>
      <c r="J59" s="51">
        <v>0</v>
      </c>
      <c r="K59" s="51">
        <v>0</v>
      </c>
    </row>
    <row r="60" spans="1:11" ht="12.75" customHeight="1">
      <c r="A60" s="263" t="s">
        <v>361</v>
      </c>
      <c r="B60" s="263"/>
      <c r="C60" s="263"/>
      <c r="D60" s="263"/>
      <c r="E60" s="263"/>
      <c r="F60" s="263"/>
      <c r="G60" s="11">
        <v>53</v>
      </c>
      <c r="H60" s="50">
        <f>H8+H37+H56+H57</f>
        <v>54031891</v>
      </c>
      <c r="I60" s="50">
        <f t="shared" ref="I60:K60" si="0">I8+I37+I56+I57</f>
        <v>54031891</v>
      </c>
      <c r="J60" s="50">
        <f t="shared" si="0"/>
        <v>56050398</v>
      </c>
      <c r="K60" s="50">
        <f t="shared" si="0"/>
        <v>56050398</v>
      </c>
    </row>
    <row r="61" spans="1:11" ht="12.75" customHeight="1">
      <c r="A61" s="263" t="s">
        <v>362</v>
      </c>
      <c r="B61" s="263"/>
      <c r="C61" s="263"/>
      <c r="D61" s="263"/>
      <c r="E61" s="263"/>
      <c r="F61" s="263"/>
      <c r="G61" s="11">
        <v>54</v>
      </c>
      <c r="H61" s="50">
        <f>H14+H48+H58+H59</f>
        <v>46187895</v>
      </c>
      <c r="I61" s="50">
        <f t="shared" ref="I61:K61" si="1">I14+I48+I58+I59</f>
        <v>46187895</v>
      </c>
      <c r="J61" s="50">
        <f t="shared" si="1"/>
        <v>48982013</v>
      </c>
      <c r="K61" s="50">
        <f t="shared" si="1"/>
        <v>48982013</v>
      </c>
    </row>
    <row r="62" spans="1:11" ht="12.75" customHeight="1">
      <c r="A62" s="263" t="s">
        <v>363</v>
      </c>
      <c r="B62" s="263"/>
      <c r="C62" s="263"/>
      <c r="D62" s="263"/>
      <c r="E62" s="263"/>
      <c r="F62" s="263"/>
      <c r="G62" s="11">
        <v>55</v>
      </c>
      <c r="H62" s="50">
        <f>H60-H61</f>
        <v>7843996</v>
      </c>
      <c r="I62" s="50">
        <f t="shared" ref="I62:K62" si="2">I60-I61</f>
        <v>7843996</v>
      </c>
      <c r="J62" s="50">
        <f t="shared" si="2"/>
        <v>7068385</v>
      </c>
      <c r="K62" s="50">
        <f t="shared" si="2"/>
        <v>7068385</v>
      </c>
    </row>
    <row r="63" spans="1:11" ht="12.75" customHeight="1">
      <c r="A63" s="268" t="s">
        <v>364</v>
      </c>
      <c r="B63" s="268"/>
      <c r="C63" s="268"/>
      <c r="D63" s="268"/>
      <c r="E63" s="268"/>
      <c r="F63" s="268"/>
      <c r="G63" s="11">
        <v>56</v>
      </c>
      <c r="H63" s="50">
        <f>+IF((H60-H61)&gt;0,(H60-H61),0)</f>
        <v>7843996</v>
      </c>
      <c r="I63" s="50">
        <f t="shared" ref="I63:K63" si="3">+IF((I60-I61)&gt;0,(I60-I61),0)</f>
        <v>7843996</v>
      </c>
      <c r="J63" s="50">
        <f t="shared" si="3"/>
        <v>7068385</v>
      </c>
      <c r="K63" s="50">
        <f t="shared" si="3"/>
        <v>7068385</v>
      </c>
    </row>
    <row r="64" spans="1:11" ht="12.75" customHeight="1">
      <c r="A64" s="268" t="s">
        <v>365</v>
      </c>
      <c r="B64" s="268"/>
      <c r="C64" s="268"/>
      <c r="D64" s="268"/>
      <c r="E64" s="268"/>
      <c r="F64" s="268"/>
      <c r="G64" s="11">
        <v>57</v>
      </c>
      <c r="H64" s="50">
        <f>+IF((H60-H61)&lt;0,(H60-H61),0)</f>
        <v>0</v>
      </c>
      <c r="I64" s="50">
        <f t="shared" ref="I64:K64" si="4">+IF((I60-I61)&lt;0,(I60-I61),0)</f>
        <v>0</v>
      </c>
      <c r="J64" s="50">
        <f t="shared" si="4"/>
        <v>0</v>
      </c>
      <c r="K64" s="50">
        <f t="shared" si="4"/>
        <v>0</v>
      </c>
    </row>
    <row r="65" spans="1:11" ht="12.75" customHeight="1">
      <c r="A65" s="269" t="s">
        <v>111</v>
      </c>
      <c r="B65" s="269"/>
      <c r="C65" s="269"/>
      <c r="D65" s="269"/>
      <c r="E65" s="269"/>
      <c r="F65" s="269"/>
      <c r="G65" s="10">
        <v>58</v>
      </c>
      <c r="H65" s="51">
        <v>1456699</v>
      </c>
      <c r="I65" s="51">
        <v>1456699</v>
      </c>
      <c r="J65" s="51">
        <v>1263053</v>
      </c>
      <c r="K65" s="51">
        <v>1263053</v>
      </c>
    </row>
    <row r="66" spans="1:11" ht="12.75" customHeight="1">
      <c r="A66" s="263" t="s">
        <v>366</v>
      </c>
      <c r="B66" s="263"/>
      <c r="C66" s="263"/>
      <c r="D66" s="263"/>
      <c r="E66" s="263"/>
      <c r="F66" s="263"/>
      <c r="G66" s="11">
        <v>59</v>
      </c>
      <c r="H66" s="50">
        <f>H62-H65</f>
        <v>6387297</v>
      </c>
      <c r="I66" s="50">
        <f t="shared" ref="I66:K66" si="5">I62-I65</f>
        <v>6387297</v>
      </c>
      <c r="J66" s="50">
        <f t="shared" si="5"/>
        <v>5805332</v>
      </c>
      <c r="K66" s="50">
        <f t="shared" si="5"/>
        <v>5805332</v>
      </c>
    </row>
    <row r="67" spans="1:11" ht="12.75" customHeight="1">
      <c r="A67" s="268" t="s">
        <v>367</v>
      </c>
      <c r="B67" s="268"/>
      <c r="C67" s="268"/>
      <c r="D67" s="268"/>
      <c r="E67" s="268"/>
      <c r="F67" s="268"/>
      <c r="G67" s="11">
        <v>60</v>
      </c>
      <c r="H67" s="50">
        <f>+IF((H62-H65)&gt;0,(H62-H65),0)</f>
        <v>6387297</v>
      </c>
      <c r="I67" s="50">
        <f t="shared" ref="I67:K67" si="6">+IF((I62-I65)&gt;0,(I62-I65),0)</f>
        <v>6387297</v>
      </c>
      <c r="J67" s="50">
        <f t="shared" si="6"/>
        <v>5805332</v>
      </c>
      <c r="K67" s="50">
        <f t="shared" si="6"/>
        <v>5805332</v>
      </c>
    </row>
    <row r="68" spans="1:11" ht="12.75" customHeight="1">
      <c r="A68" s="268" t="s">
        <v>368</v>
      </c>
      <c r="B68" s="268"/>
      <c r="C68" s="268"/>
      <c r="D68" s="268"/>
      <c r="E68" s="268"/>
      <c r="F68" s="268"/>
      <c r="G68" s="11">
        <v>61</v>
      </c>
      <c r="H68" s="50">
        <f>+IF((H62-H65)&lt;0,(H62-H65),0)</f>
        <v>0</v>
      </c>
      <c r="I68" s="50">
        <f t="shared" ref="I68:K68" si="7">+IF((I62-I65)&lt;0,(I62-I65),0)</f>
        <v>0</v>
      </c>
      <c r="J68" s="50">
        <f t="shared" si="7"/>
        <v>0</v>
      </c>
      <c r="K68" s="50">
        <f t="shared" si="7"/>
        <v>0</v>
      </c>
    </row>
    <row r="69" spans="1:11">
      <c r="A69" s="270" t="s">
        <v>152</v>
      </c>
      <c r="B69" s="270"/>
      <c r="C69" s="270"/>
      <c r="D69" s="270"/>
      <c r="E69" s="270"/>
      <c r="F69" s="270"/>
      <c r="G69" s="271"/>
      <c r="H69" s="271"/>
      <c r="I69" s="271"/>
      <c r="J69" s="272"/>
      <c r="K69" s="272"/>
    </row>
    <row r="70" spans="1:11" ht="22.15" customHeight="1">
      <c r="A70" s="263" t="s">
        <v>369</v>
      </c>
      <c r="B70" s="263"/>
      <c r="C70" s="263"/>
      <c r="D70" s="263"/>
      <c r="E70" s="263"/>
      <c r="F70" s="263"/>
      <c r="G70" s="11">
        <v>62</v>
      </c>
      <c r="H70" s="50">
        <f>H71-H72</f>
        <v>0</v>
      </c>
      <c r="I70" s="50">
        <f>I71-I72</f>
        <v>0</v>
      </c>
      <c r="J70" s="50">
        <f>J71-J72</f>
        <v>0</v>
      </c>
      <c r="K70" s="50">
        <f>K71-K72</f>
        <v>0</v>
      </c>
    </row>
    <row r="71" spans="1:11" ht="12.75" customHeight="1">
      <c r="A71" s="267" t="s">
        <v>153</v>
      </c>
      <c r="B71" s="267"/>
      <c r="C71" s="267"/>
      <c r="D71" s="267"/>
      <c r="E71" s="267"/>
      <c r="F71" s="267"/>
      <c r="G71" s="10">
        <v>63</v>
      </c>
      <c r="H71" s="51">
        <v>0</v>
      </c>
      <c r="I71" s="51">
        <v>0</v>
      </c>
      <c r="J71" s="51">
        <v>0</v>
      </c>
      <c r="K71" s="51">
        <v>0</v>
      </c>
    </row>
    <row r="72" spans="1:11" ht="12.75" customHeight="1">
      <c r="A72" s="267" t="s">
        <v>154</v>
      </c>
      <c r="B72" s="267"/>
      <c r="C72" s="267"/>
      <c r="D72" s="267"/>
      <c r="E72" s="267"/>
      <c r="F72" s="267"/>
      <c r="G72" s="10">
        <v>64</v>
      </c>
      <c r="H72" s="51">
        <v>0</v>
      </c>
      <c r="I72" s="51">
        <v>0</v>
      </c>
      <c r="J72" s="51">
        <v>0</v>
      </c>
      <c r="K72" s="51">
        <v>0</v>
      </c>
    </row>
    <row r="73" spans="1:11" ht="12.75" customHeight="1">
      <c r="A73" s="269" t="s">
        <v>155</v>
      </c>
      <c r="B73" s="269"/>
      <c r="C73" s="269"/>
      <c r="D73" s="269"/>
      <c r="E73" s="269"/>
      <c r="F73" s="269"/>
      <c r="G73" s="10">
        <v>65</v>
      </c>
      <c r="H73" s="51">
        <v>0</v>
      </c>
      <c r="I73" s="51">
        <v>0</v>
      </c>
      <c r="J73" s="51">
        <v>0</v>
      </c>
      <c r="K73" s="51">
        <v>0</v>
      </c>
    </row>
    <row r="74" spans="1:11" ht="12.75" customHeight="1">
      <c r="A74" s="268" t="s">
        <v>370</v>
      </c>
      <c r="B74" s="268"/>
      <c r="C74" s="268"/>
      <c r="D74" s="268"/>
      <c r="E74" s="268"/>
      <c r="F74" s="268"/>
      <c r="G74" s="11">
        <v>66</v>
      </c>
      <c r="H74" s="72">
        <v>0</v>
      </c>
      <c r="I74" s="72">
        <v>0</v>
      </c>
      <c r="J74" s="72">
        <v>0</v>
      </c>
      <c r="K74" s="72">
        <v>0</v>
      </c>
    </row>
    <row r="75" spans="1:11" ht="12.75" customHeight="1">
      <c r="A75" s="268" t="s">
        <v>371</v>
      </c>
      <c r="B75" s="268"/>
      <c r="C75" s="268"/>
      <c r="D75" s="268"/>
      <c r="E75" s="268"/>
      <c r="F75" s="268"/>
      <c r="G75" s="11">
        <v>67</v>
      </c>
      <c r="H75" s="72">
        <v>0</v>
      </c>
      <c r="I75" s="72">
        <v>0</v>
      </c>
      <c r="J75" s="72">
        <v>0</v>
      </c>
      <c r="K75" s="72">
        <v>0</v>
      </c>
    </row>
    <row r="76" spans="1:11">
      <c r="A76" s="270" t="s">
        <v>156</v>
      </c>
      <c r="B76" s="270"/>
      <c r="C76" s="270"/>
      <c r="D76" s="270"/>
      <c r="E76" s="270"/>
      <c r="F76" s="270"/>
      <c r="G76" s="271"/>
      <c r="H76" s="271"/>
      <c r="I76" s="271"/>
      <c r="J76" s="272"/>
      <c r="K76" s="272"/>
    </row>
    <row r="77" spans="1:11" ht="12.75" customHeight="1">
      <c r="A77" s="263" t="s">
        <v>372</v>
      </c>
      <c r="B77" s="263"/>
      <c r="C77" s="263"/>
      <c r="D77" s="263"/>
      <c r="E77" s="263"/>
      <c r="F77" s="263"/>
      <c r="G77" s="11">
        <v>68</v>
      </c>
      <c r="H77" s="72">
        <v>0</v>
      </c>
      <c r="I77" s="72">
        <v>0</v>
      </c>
      <c r="J77" s="72">
        <v>0</v>
      </c>
      <c r="K77" s="72">
        <v>0</v>
      </c>
    </row>
    <row r="78" spans="1:11" ht="12.75" customHeight="1">
      <c r="A78" s="273" t="s">
        <v>373</v>
      </c>
      <c r="B78" s="273"/>
      <c r="C78" s="273"/>
      <c r="D78" s="273"/>
      <c r="E78" s="273"/>
      <c r="F78" s="273"/>
      <c r="G78" s="44">
        <v>69</v>
      </c>
      <c r="H78" s="51">
        <v>0</v>
      </c>
      <c r="I78" s="51">
        <v>0</v>
      </c>
      <c r="J78" s="51">
        <v>0</v>
      </c>
      <c r="K78" s="51">
        <v>0</v>
      </c>
    </row>
    <row r="79" spans="1:11" ht="12.75" customHeight="1">
      <c r="A79" s="273" t="s">
        <v>374</v>
      </c>
      <c r="B79" s="273"/>
      <c r="C79" s="273"/>
      <c r="D79" s="273"/>
      <c r="E79" s="273"/>
      <c r="F79" s="273"/>
      <c r="G79" s="44">
        <v>70</v>
      </c>
      <c r="H79" s="51">
        <v>0</v>
      </c>
      <c r="I79" s="51">
        <v>0</v>
      </c>
      <c r="J79" s="51">
        <v>0</v>
      </c>
      <c r="K79" s="51">
        <v>0</v>
      </c>
    </row>
    <row r="80" spans="1:11" ht="12.75" customHeight="1">
      <c r="A80" s="263" t="s">
        <v>375</v>
      </c>
      <c r="B80" s="263"/>
      <c r="C80" s="263"/>
      <c r="D80" s="263"/>
      <c r="E80" s="263"/>
      <c r="F80" s="263"/>
      <c r="G80" s="11">
        <v>71</v>
      </c>
      <c r="H80" s="72">
        <v>0</v>
      </c>
      <c r="I80" s="72">
        <v>0</v>
      </c>
      <c r="J80" s="72">
        <v>0</v>
      </c>
      <c r="K80" s="72">
        <v>0</v>
      </c>
    </row>
    <row r="81" spans="1:11" ht="12.75" customHeight="1">
      <c r="A81" s="263" t="s">
        <v>376</v>
      </c>
      <c r="B81" s="263"/>
      <c r="C81" s="263"/>
      <c r="D81" s="263"/>
      <c r="E81" s="263"/>
      <c r="F81" s="263"/>
      <c r="G81" s="11">
        <v>72</v>
      </c>
      <c r="H81" s="72">
        <v>0</v>
      </c>
      <c r="I81" s="72">
        <v>0</v>
      </c>
      <c r="J81" s="72">
        <v>0</v>
      </c>
      <c r="K81" s="72">
        <v>0</v>
      </c>
    </row>
    <row r="82" spans="1:11" ht="12.75" customHeight="1">
      <c r="A82" s="268" t="s">
        <v>377</v>
      </c>
      <c r="B82" s="268"/>
      <c r="C82" s="268"/>
      <c r="D82" s="268"/>
      <c r="E82" s="268"/>
      <c r="F82" s="268"/>
      <c r="G82" s="11">
        <v>73</v>
      </c>
      <c r="H82" s="72">
        <v>0</v>
      </c>
      <c r="I82" s="72">
        <v>0</v>
      </c>
      <c r="J82" s="72">
        <v>0</v>
      </c>
      <c r="K82" s="72">
        <v>0</v>
      </c>
    </row>
    <row r="83" spans="1:11" ht="12.75" customHeight="1">
      <c r="A83" s="268" t="s">
        <v>378</v>
      </c>
      <c r="B83" s="268"/>
      <c r="C83" s="268"/>
      <c r="D83" s="268"/>
      <c r="E83" s="268"/>
      <c r="F83" s="268"/>
      <c r="G83" s="11">
        <v>74</v>
      </c>
      <c r="H83" s="72">
        <v>0</v>
      </c>
      <c r="I83" s="72">
        <v>0</v>
      </c>
      <c r="J83" s="72">
        <v>0</v>
      </c>
      <c r="K83" s="72">
        <v>0</v>
      </c>
    </row>
    <row r="84" spans="1:11">
      <c r="A84" s="270" t="s">
        <v>112</v>
      </c>
      <c r="B84" s="270"/>
      <c r="C84" s="270"/>
      <c r="D84" s="270"/>
      <c r="E84" s="270"/>
      <c r="F84" s="270"/>
      <c r="G84" s="271"/>
      <c r="H84" s="271"/>
      <c r="I84" s="271"/>
      <c r="J84" s="272"/>
      <c r="K84" s="272"/>
    </row>
    <row r="85" spans="1:11" ht="12.75" customHeight="1">
      <c r="A85" s="274" t="s">
        <v>379</v>
      </c>
      <c r="B85" s="274"/>
      <c r="C85" s="274"/>
      <c r="D85" s="274"/>
      <c r="E85" s="274"/>
      <c r="F85" s="274"/>
      <c r="G85" s="11">
        <v>75</v>
      </c>
      <c r="H85" s="52">
        <f>H86+H87</f>
        <v>0</v>
      </c>
      <c r="I85" s="52">
        <f>I86+I87</f>
        <v>0</v>
      </c>
      <c r="J85" s="52">
        <f>J86+J87</f>
        <v>0</v>
      </c>
      <c r="K85" s="52">
        <f>K86+K87</f>
        <v>0</v>
      </c>
    </row>
    <row r="86" spans="1:11" ht="12.75" customHeight="1">
      <c r="A86" s="275" t="s">
        <v>157</v>
      </c>
      <c r="B86" s="275"/>
      <c r="C86" s="275"/>
      <c r="D86" s="275"/>
      <c r="E86" s="275"/>
      <c r="F86" s="275"/>
      <c r="G86" s="10">
        <v>76</v>
      </c>
      <c r="H86" s="53">
        <v>0</v>
      </c>
      <c r="I86" s="53">
        <v>0</v>
      </c>
      <c r="J86" s="51">
        <v>0</v>
      </c>
      <c r="K86" s="51">
        <v>0</v>
      </c>
    </row>
    <row r="87" spans="1:11" ht="12.75" customHeight="1">
      <c r="A87" s="275" t="s">
        <v>158</v>
      </c>
      <c r="B87" s="275"/>
      <c r="C87" s="275"/>
      <c r="D87" s="275"/>
      <c r="E87" s="275"/>
      <c r="F87" s="275"/>
      <c r="G87" s="10">
        <v>77</v>
      </c>
      <c r="H87" s="53">
        <v>0</v>
      </c>
      <c r="I87" s="53">
        <v>0</v>
      </c>
      <c r="J87" s="51">
        <v>0</v>
      </c>
      <c r="K87" s="51">
        <v>0</v>
      </c>
    </row>
    <row r="88" spans="1:11">
      <c r="A88" s="276" t="s">
        <v>114</v>
      </c>
      <c r="B88" s="276"/>
      <c r="C88" s="276"/>
      <c r="D88" s="276"/>
      <c r="E88" s="276"/>
      <c r="F88" s="276"/>
      <c r="G88" s="277"/>
      <c r="H88" s="277"/>
      <c r="I88" s="277"/>
      <c r="J88" s="272"/>
      <c r="K88" s="272"/>
    </row>
    <row r="89" spans="1:11" ht="12.75" customHeight="1">
      <c r="A89" s="246" t="s">
        <v>159</v>
      </c>
      <c r="B89" s="246"/>
      <c r="C89" s="246"/>
      <c r="D89" s="246"/>
      <c r="E89" s="246"/>
      <c r="F89" s="246"/>
      <c r="G89" s="10">
        <v>78</v>
      </c>
      <c r="H89" s="53">
        <v>6387297</v>
      </c>
      <c r="I89" s="53">
        <v>6387297</v>
      </c>
      <c r="J89" s="53">
        <v>5805332</v>
      </c>
      <c r="K89" s="53">
        <v>5805332</v>
      </c>
    </row>
    <row r="90" spans="1:11" ht="24" customHeight="1">
      <c r="A90" s="232" t="s">
        <v>435</v>
      </c>
      <c r="B90" s="232"/>
      <c r="C90" s="232"/>
      <c r="D90" s="232"/>
      <c r="E90" s="232"/>
      <c r="F90" s="232"/>
      <c r="G90" s="11">
        <v>79</v>
      </c>
      <c r="H90" s="70">
        <f>H91+H98</f>
        <v>0</v>
      </c>
      <c r="I90" s="70">
        <f>I91+I98</f>
        <v>0</v>
      </c>
      <c r="J90" s="70">
        <f t="shared" ref="J90:K90" si="8">J91+J98</f>
        <v>0</v>
      </c>
      <c r="K90" s="70">
        <f t="shared" si="8"/>
        <v>0</v>
      </c>
    </row>
    <row r="91" spans="1:11" ht="24" customHeight="1">
      <c r="A91" s="278" t="s">
        <v>442</v>
      </c>
      <c r="B91" s="278"/>
      <c r="C91" s="278"/>
      <c r="D91" s="278"/>
      <c r="E91" s="278"/>
      <c r="F91" s="278"/>
      <c r="G91" s="11">
        <v>80</v>
      </c>
      <c r="H91" s="70">
        <f>SUM(H92:H96)</f>
        <v>0</v>
      </c>
      <c r="I91" s="70">
        <f>SUM(I92:I96)</f>
        <v>0</v>
      </c>
      <c r="J91" s="70">
        <f t="shared" ref="J91:K91" si="9">SUM(J92:J96)</f>
        <v>0</v>
      </c>
      <c r="K91" s="70">
        <f t="shared" si="9"/>
        <v>0</v>
      </c>
    </row>
    <row r="92" spans="1:11" ht="25.5" customHeight="1">
      <c r="A92" s="267" t="s">
        <v>380</v>
      </c>
      <c r="B92" s="267"/>
      <c r="C92" s="267"/>
      <c r="D92" s="267"/>
      <c r="E92" s="267"/>
      <c r="F92" s="267"/>
      <c r="G92" s="11">
        <v>81</v>
      </c>
      <c r="H92" s="53">
        <v>0</v>
      </c>
      <c r="I92" s="53">
        <v>0</v>
      </c>
      <c r="J92" s="53">
        <v>0</v>
      </c>
      <c r="K92" s="53">
        <v>0</v>
      </c>
    </row>
    <row r="93" spans="1:11" ht="38.25" customHeight="1">
      <c r="A93" s="267" t="s">
        <v>381</v>
      </c>
      <c r="B93" s="267"/>
      <c r="C93" s="267"/>
      <c r="D93" s="267"/>
      <c r="E93" s="267"/>
      <c r="F93" s="267"/>
      <c r="G93" s="11">
        <v>82</v>
      </c>
      <c r="H93" s="53">
        <v>0</v>
      </c>
      <c r="I93" s="53">
        <v>0</v>
      </c>
      <c r="J93" s="53">
        <v>0</v>
      </c>
      <c r="K93" s="53">
        <v>0</v>
      </c>
    </row>
    <row r="94" spans="1:11" ht="38.25" customHeight="1">
      <c r="A94" s="267" t="s">
        <v>382</v>
      </c>
      <c r="B94" s="267"/>
      <c r="C94" s="267"/>
      <c r="D94" s="267"/>
      <c r="E94" s="267"/>
      <c r="F94" s="267"/>
      <c r="G94" s="11">
        <v>83</v>
      </c>
      <c r="H94" s="53">
        <v>0</v>
      </c>
      <c r="I94" s="53">
        <v>0</v>
      </c>
      <c r="J94" s="53">
        <v>0</v>
      </c>
      <c r="K94" s="53">
        <v>0</v>
      </c>
    </row>
    <row r="95" spans="1:11">
      <c r="A95" s="267" t="s">
        <v>383</v>
      </c>
      <c r="B95" s="267"/>
      <c r="C95" s="267"/>
      <c r="D95" s="267"/>
      <c r="E95" s="267"/>
      <c r="F95" s="267"/>
      <c r="G95" s="11">
        <v>84</v>
      </c>
      <c r="H95" s="53">
        <v>0</v>
      </c>
      <c r="I95" s="53">
        <v>0</v>
      </c>
      <c r="J95" s="53">
        <v>0</v>
      </c>
      <c r="K95" s="53">
        <v>0</v>
      </c>
    </row>
    <row r="96" spans="1:11">
      <c r="A96" s="267" t="s">
        <v>384</v>
      </c>
      <c r="B96" s="267"/>
      <c r="C96" s="267"/>
      <c r="D96" s="267"/>
      <c r="E96" s="267"/>
      <c r="F96" s="267"/>
      <c r="G96" s="11">
        <v>85</v>
      </c>
      <c r="H96" s="53">
        <v>0</v>
      </c>
      <c r="I96" s="53">
        <v>0</v>
      </c>
      <c r="J96" s="53">
        <v>0</v>
      </c>
      <c r="K96" s="53">
        <v>0</v>
      </c>
    </row>
    <row r="97" spans="1:11" ht="26.25" customHeight="1">
      <c r="A97" s="267" t="s">
        <v>385</v>
      </c>
      <c r="B97" s="267"/>
      <c r="C97" s="267"/>
      <c r="D97" s="267"/>
      <c r="E97" s="267"/>
      <c r="F97" s="267"/>
      <c r="G97" s="11">
        <v>86</v>
      </c>
      <c r="H97" s="53">
        <v>0</v>
      </c>
      <c r="I97" s="53">
        <v>0</v>
      </c>
      <c r="J97" s="53">
        <v>0</v>
      </c>
      <c r="K97" s="53">
        <v>0</v>
      </c>
    </row>
    <row r="98" spans="1:11" ht="25.5" customHeight="1">
      <c r="A98" s="278" t="s">
        <v>436</v>
      </c>
      <c r="B98" s="278"/>
      <c r="C98" s="278"/>
      <c r="D98" s="278"/>
      <c r="E98" s="278"/>
      <c r="F98" s="278"/>
      <c r="G98" s="11">
        <v>87</v>
      </c>
      <c r="H98" s="70">
        <f>SUM(H99:H106)</f>
        <v>0</v>
      </c>
      <c r="I98" s="70">
        <f>SUM(I99:I106)</f>
        <v>0</v>
      </c>
      <c r="J98" s="70">
        <f t="shared" ref="J98:K98" si="10">SUM(J99:J106)</f>
        <v>0</v>
      </c>
      <c r="K98" s="70">
        <f t="shared" si="10"/>
        <v>0</v>
      </c>
    </row>
    <row r="99" spans="1:11">
      <c r="A99" s="279" t="s">
        <v>160</v>
      </c>
      <c r="B99" s="279"/>
      <c r="C99" s="279"/>
      <c r="D99" s="279"/>
      <c r="E99" s="279"/>
      <c r="F99" s="279"/>
      <c r="G99" s="10">
        <v>88</v>
      </c>
      <c r="H99" s="53">
        <v>0</v>
      </c>
      <c r="I99" s="53">
        <v>0</v>
      </c>
      <c r="J99" s="53">
        <v>0</v>
      </c>
      <c r="K99" s="53">
        <v>0</v>
      </c>
    </row>
    <row r="100" spans="1:11" ht="36" customHeight="1">
      <c r="A100" s="267" t="s">
        <v>386</v>
      </c>
      <c r="B100" s="267"/>
      <c r="C100" s="267"/>
      <c r="D100" s="267"/>
      <c r="E100" s="267"/>
      <c r="F100" s="267"/>
      <c r="G100" s="10">
        <v>89</v>
      </c>
      <c r="H100" s="53">
        <v>0</v>
      </c>
      <c r="I100" s="53">
        <v>0</v>
      </c>
      <c r="J100" s="53">
        <v>0</v>
      </c>
      <c r="K100" s="53">
        <v>0</v>
      </c>
    </row>
    <row r="101" spans="1:11" ht="22.15" customHeight="1">
      <c r="A101" s="279" t="s">
        <v>161</v>
      </c>
      <c r="B101" s="279"/>
      <c r="C101" s="279"/>
      <c r="D101" s="279"/>
      <c r="E101" s="279"/>
      <c r="F101" s="279"/>
      <c r="G101" s="10">
        <v>90</v>
      </c>
      <c r="H101" s="53">
        <v>0</v>
      </c>
      <c r="I101" s="53">
        <v>0</v>
      </c>
      <c r="J101" s="53">
        <v>0</v>
      </c>
      <c r="K101" s="53">
        <v>0</v>
      </c>
    </row>
    <row r="102" spans="1:11" ht="22.15" customHeight="1">
      <c r="A102" s="279" t="s">
        <v>162</v>
      </c>
      <c r="B102" s="279"/>
      <c r="C102" s="279"/>
      <c r="D102" s="279"/>
      <c r="E102" s="279"/>
      <c r="F102" s="279"/>
      <c r="G102" s="10">
        <v>91</v>
      </c>
      <c r="H102" s="53">
        <v>0</v>
      </c>
      <c r="I102" s="53">
        <v>0</v>
      </c>
      <c r="J102" s="53">
        <v>0</v>
      </c>
      <c r="K102" s="53">
        <v>0</v>
      </c>
    </row>
    <row r="103" spans="1:11" ht="22.15" customHeight="1">
      <c r="A103" s="279" t="s">
        <v>163</v>
      </c>
      <c r="B103" s="279"/>
      <c r="C103" s="279"/>
      <c r="D103" s="279"/>
      <c r="E103" s="279"/>
      <c r="F103" s="279"/>
      <c r="G103" s="10">
        <v>92</v>
      </c>
      <c r="H103" s="53">
        <v>0</v>
      </c>
      <c r="I103" s="53">
        <v>0</v>
      </c>
      <c r="J103" s="53">
        <v>0</v>
      </c>
      <c r="K103" s="53">
        <v>0</v>
      </c>
    </row>
    <row r="104" spans="1:11" ht="12.75" customHeight="1">
      <c r="A104" s="267" t="s">
        <v>387</v>
      </c>
      <c r="B104" s="267"/>
      <c r="C104" s="267"/>
      <c r="D104" s="267"/>
      <c r="E104" s="267"/>
      <c r="F104" s="267"/>
      <c r="G104" s="10">
        <v>93</v>
      </c>
      <c r="H104" s="53">
        <v>0</v>
      </c>
      <c r="I104" s="53">
        <v>0</v>
      </c>
      <c r="J104" s="53">
        <v>0</v>
      </c>
      <c r="K104" s="53">
        <v>0</v>
      </c>
    </row>
    <row r="105" spans="1:11" ht="26.25" customHeight="1">
      <c r="A105" s="267" t="s">
        <v>388</v>
      </c>
      <c r="B105" s="267"/>
      <c r="C105" s="267"/>
      <c r="D105" s="267"/>
      <c r="E105" s="267"/>
      <c r="F105" s="267"/>
      <c r="G105" s="10">
        <v>94</v>
      </c>
      <c r="H105" s="53">
        <v>0</v>
      </c>
      <c r="I105" s="53">
        <v>0</v>
      </c>
      <c r="J105" s="53">
        <v>0</v>
      </c>
      <c r="K105" s="53">
        <v>0</v>
      </c>
    </row>
    <row r="106" spans="1:11">
      <c r="A106" s="267" t="s">
        <v>389</v>
      </c>
      <c r="B106" s="267"/>
      <c r="C106" s="267"/>
      <c r="D106" s="267"/>
      <c r="E106" s="267"/>
      <c r="F106" s="267"/>
      <c r="G106" s="10">
        <v>95</v>
      </c>
      <c r="H106" s="53">
        <v>0</v>
      </c>
      <c r="I106" s="53">
        <v>0</v>
      </c>
      <c r="J106" s="53">
        <v>0</v>
      </c>
      <c r="K106" s="53">
        <v>0</v>
      </c>
    </row>
    <row r="107" spans="1:11" ht="24.75" customHeight="1">
      <c r="A107" s="267" t="s">
        <v>390</v>
      </c>
      <c r="B107" s="267"/>
      <c r="C107" s="267"/>
      <c r="D107" s="267"/>
      <c r="E107" s="267"/>
      <c r="F107" s="267"/>
      <c r="G107" s="10">
        <v>96</v>
      </c>
      <c r="H107" s="53">
        <v>0</v>
      </c>
      <c r="I107" s="53">
        <v>0</v>
      </c>
      <c r="J107" s="53">
        <v>0</v>
      </c>
      <c r="K107" s="53">
        <v>0</v>
      </c>
    </row>
    <row r="108" spans="1:11" ht="22.9" customHeight="1">
      <c r="A108" s="232" t="s">
        <v>437</v>
      </c>
      <c r="B108" s="232"/>
      <c r="C108" s="232"/>
      <c r="D108" s="232"/>
      <c r="E108" s="232"/>
      <c r="F108" s="232"/>
      <c r="G108" s="11">
        <v>97</v>
      </c>
      <c r="H108" s="70">
        <f>H91+H98-H107-H97</f>
        <v>0</v>
      </c>
      <c r="I108" s="70">
        <f>I91+I98-I107-I97</f>
        <v>0</v>
      </c>
      <c r="J108" s="70">
        <f t="shared" ref="J108:K108" si="11">J91+J98-J107-J97</f>
        <v>0</v>
      </c>
      <c r="K108" s="70">
        <f t="shared" si="11"/>
        <v>0</v>
      </c>
    </row>
    <row r="109" spans="1:11" ht="12.75" customHeight="1">
      <c r="A109" s="232" t="s">
        <v>391</v>
      </c>
      <c r="B109" s="232"/>
      <c r="C109" s="232"/>
      <c r="D109" s="232"/>
      <c r="E109" s="232"/>
      <c r="F109" s="232"/>
      <c r="G109" s="11">
        <v>98</v>
      </c>
      <c r="H109" s="52">
        <f>H89+H108</f>
        <v>6387297</v>
      </c>
      <c r="I109" s="52">
        <f>I89+I108</f>
        <v>6387297</v>
      </c>
      <c r="J109" s="52">
        <f t="shared" ref="J109:K109" si="12">J89+J108</f>
        <v>5805332</v>
      </c>
      <c r="K109" s="52">
        <f t="shared" si="12"/>
        <v>5805332</v>
      </c>
    </row>
    <row r="110" spans="1:11">
      <c r="A110" s="270" t="s">
        <v>164</v>
      </c>
      <c r="B110" s="270"/>
      <c r="C110" s="270"/>
      <c r="D110" s="270"/>
      <c r="E110" s="270"/>
      <c r="F110" s="270"/>
      <c r="G110" s="271"/>
      <c r="H110" s="271"/>
      <c r="I110" s="271"/>
      <c r="J110" s="272"/>
      <c r="K110" s="272"/>
    </row>
    <row r="111" spans="1:11" ht="12.75" customHeight="1">
      <c r="A111" s="274" t="s">
        <v>392</v>
      </c>
      <c r="B111" s="274"/>
      <c r="C111" s="274"/>
      <c r="D111" s="274"/>
      <c r="E111" s="274"/>
      <c r="F111" s="274"/>
      <c r="G111" s="11">
        <v>99</v>
      </c>
      <c r="H111" s="52">
        <f>H112+H113</f>
        <v>6387297</v>
      </c>
      <c r="I111" s="52">
        <f>I112+I113</f>
        <v>6387297</v>
      </c>
      <c r="J111" s="52">
        <f>J112+J113</f>
        <v>5805332</v>
      </c>
      <c r="K111" s="52">
        <f>K112+K113</f>
        <v>5805332</v>
      </c>
    </row>
    <row r="112" spans="1:11" ht="12.75" customHeight="1">
      <c r="A112" s="275" t="s">
        <v>113</v>
      </c>
      <c r="B112" s="275"/>
      <c r="C112" s="275"/>
      <c r="D112" s="275"/>
      <c r="E112" s="275"/>
      <c r="F112" s="275"/>
      <c r="G112" s="10">
        <v>100</v>
      </c>
      <c r="H112" s="53">
        <v>6387297</v>
      </c>
      <c r="I112" s="53">
        <v>6387297</v>
      </c>
      <c r="J112" s="53">
        <v>5805332</v>
      </c>
      <c r="K112" s="53">
        <v>5805332</v>
      </c>
    </row>
    <row r="113" spans="1:11" ht="12.75" customHeight="1">
      <c r="A113" s="275" t="s">
        <v>165</v>
      </c>
      <c r="B113" s="275"/>
      <c r="C113" s="275"/>
      <c r="D113" s="275"/>
      <c r="E113" s="275"/>
      <c r="F113" s="275"/>
      <c r="G113" s="10">
        <v>101</v>
      </c>
      <c r="H113" s="53">
        <v>0</v>
      </c>
      <c r="I113" s="53">
        <v>0</v>
      </c>
      <c r="J113" s="53">
        <v>0</v>
      </c>
      <c r="K113" s="53">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4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sqref="A1:I1"/>
    </sheetView>
  </sheetViews>
  <sheetFormatPr defaultColWidth="9.28515625" defaultRowHeight="12.75"/>
  <cols>
    <col min="1" max="7" width="9.28515625" style="12"/>
    <col min="8" max="9" width="30.28515625" style="21" customWidth="1"/>
    <col min="10" max="16384" width="9.28515625" style="12"/>
  </cols>
  <sheetData>
    <row r="1" spans="1:9">
      <c r="A1" s="280" t="s">
        <v>166</v>
      </c>
      <c r="B1" s="281"/>
      <c r="C1" s="281"/>
      <c r="D1" s="281"/>
      <c r="E1" s="281"/>
      <c r="F1" s="281"/>
      <c r="G1" s="281"/>
      <c r="H1" s="281"/>
      <c r="I1" s="281"/>
    </row>
    <row r="2" spans="1:9" ht="12.75" customHeight="1">
      <c r="A2" s="252" t="s">
        <v>551</v>
      </c>
      <c r="B2" s="236"/>
      <c r="C2" s="236"/>
      <c r="D2" s="236"/>
      <c r="E2" s="236"/>
      <c r="F2" s="236"/>
      <c r="G2" s="236"/>
      <c r="H2" s="236"/>
      <c r="I2" s="236"/>
    </row>
    <row r="3" spans="1:9">
      <c r="A3" s="283" t="s">
        <v>446</v>
      </c>
      <c r="B3" s="284"/>
      <c r="C3" s="284"/>
      <c r="D3" s="284"/>
      <c r="E3" s="284"/>
      <c r="F3" s="284"/>
      <c r="G3" s="284"/>
      <c r="H3" s="284"/>
      <c r="I3" s="284"/>
    </row>
    <row r="4" spans="1:9" ht="12.75" customHeight="1">
      <c r="A4" s="282" t="s">
        <v>464</v>
      </c>
      <c r="B4" s="239"/>
      <c r="C4" s="239"/>
      <c r="D4" s="239"/>
      <c r="E4" s="239"/>
      <c r="F4" s="239"/>
      <c r="G4" s="239"/>
      <c r="H4" s="239"/>
      <c r="I4" s="240"/>
    </row>
    <row r="5" spans="1:9" ht="23.25">
      <c r="A5" s="287" t="s">
        <v>2</v>
      </c>
      <c r="B5" s="244"/>
      <c r="C5" s="244"/>
      <c r="D5" s="244"/>
      <c r="E5" s="244"/>
      <c r="F5" s="244"/>
      <c r="G5" s="61" t="s">
        <v>103</v>
      </c>
      <c r="H5" s="62" t="s">
        <v>301</v>
      </c>
      <c r="I5" s="62" t="s">
        <v>279</v>
      </c>
    </row>
    <row r="6" spans="1:9">
      <c r="A6" s="288">
        <v>1</v>
      </c>
      <c r="B6" s="244"/>
      <c r="C6" s="244"/>
      <c r="D6" s="244"/>
      <c r="E6" s="244"/>
      <c r="F6" s="244"/>
      <c r="G6" s="63">
        <v>2</v>
      </c>
      <c r="H6" s="62" t="s">
        <v>167</v>
      </c>
      <c r="I6" s="62" t="s">
        <v>168</v>
      </c>
    </row>
    <row r="7" spans="1:9">
      <c r="A7" s="289" t="s">
        <v>169</v>
      </c>
      <c r="B7" s="289"/>
      <c r="C7" s="289"/>
      <c r="D7" s="289"/>
      <c r="E7" s="289"/>
      <c r="F7" s="289"/>
      <c r="G7" s="289"/>
      <c r="H7" s="289"/>
      <c r="I7" s="289"/>
    </row>
    <row r="8" spans="1:9" ht="12.75" customHeight="1">
      <c r="A8" s="230" t="s">
        <v>170</v>
      </c>
      <c r="B8" s="230"/>
      <c r="C8" s="230"/>
      <c r="D8" s="230"/>
      <c r="E8" s="230"/>
      <c r="F8" s="230"/>
      <c r="G8" s="64">
        <v>1</v>
      </c>
      <c r="H8" s="65">
        <v>7843996</v>
      </c>
      <c r="I8" s="65">
        <v>7068385</v>
      </c>
    </row>
    <row r="9" spans="1:9" ht="12.75" customHeight="1">
      <c r="A9" s="286" t="s">
        <v>171</v>
      </c>
      <c r="B9" s="286"/>
      <c r="C9" s="286"/>
      <c r="D9" s="286"/>
      <c r="E9" s="286"/>
      <c r="F9" s="286"/>
      <c r="G9" s="66">
        <v>2</v>
      </c>
      <c r="H9" s="67">
        <f>H10+H11+H12+H13+H14+H15+H16+H17</f>
        <v>922544</v>
      </c>
      <c r="I9" s="67">
        <f>I10+I11+I12+I13+I14+I15+I16+I17</f>
        <v>1013087</v>
      </c>
    </row>
    <row r="10" spans="1:9" ht="12.75" customHeight="1">
      <c r="A10" s="264" t="s">
        <v>172</v>
      </c>
      <c r="B10" s="264"/>
      <c r="C10" s="264"/>
      <c r="D10" s="264"/>
      <c r="E10" s="264"/>
      <c r="F10" s="264"/>
      <c r="G10" s="64">
        <v>3</v>
      </c>
      <c r="H10" s="65">
        <v>1389677</v>
      </c>
      <c r="I10" s="65">
        <v>1264779</v>
      </c>
    </row>
    <row r="11" spans="1:9" ht="22.15" customHeight="1">
      <c r="A11" s="264" t="s">
        <v>173</v>
      </c>
      <c r="B11" s="264"/>
      <c r="C11" s="264"/>
      <c r="D11" s="264"/>
      <c r="E11" s="264"/>
      <c r="F11" s="264"/>
      <c r="G11" s="64">
        <v>4</v>
      </c>
      <c r="H11" s="65">
        <v>305</v>
      </c>
      <c r="I11" s="65">
        <v>-35193</v>
      </c>
    </row>
    <row r="12" spans="1:9" ht="23.65" customHeight="1">
      <c r="A12" s="264" t="s">
        <v>174</v>
      </c>
      <c r="B12" s="264"/>
      <c r="C12" s="264"/>
      <c r="D12" s="264"/>
      <c r="E12" s="264"/>
      <c r="F12" s="264"/>
      <c r="G12" s="64">
        <v>5</v>
      </c>
      <c r="H12" s="65">
        <v>-39139</v>
      </c>
      <c r="I12" s="65">
        <v>-15560</v>
      </c>
    </row>
    <row r="13" spans="1:9" ht="12.75" customHeight="1">
      <c r="A13" s="264" t="s">
        <v>175</v>
      </c>
      <c r="B13" s="264"/>
      <c r="C13" s="264"/>
      <c r="D13" s="264"/>
      <c r="E13" s="264"/>
      <c r="F13" s="264"/>
      <c r="G13" s="64">
        <v>6</v>
      </c>
      <c r="H13" s="65">
        <v>-523749</v>
      </c>
      <c r="I13" s="65">
        <v>-354173</v>
      </c>
    </row>
    <row r="14" spans="1:9" ht="12.75" customHeight="1">
      <c r="A14" s="264" t="s">
        <v>176</v>
      </c>
      <c r="B14" s="264"/>
      <c r="C14" s="264"/>
      <c r="D14" s="264"/>
      <c r="E14" s="264"/>
      <c r="F14" s="264"/>
      <c r="G14" s="64">
        <v>7</v>
      </c>
      <c r="H14" s="65">
        <v>100258</v>
      </c>
      <c r="I14" s="65">
        <v>104818</v>
      </c>
    </row>
    <row r="15" spans="1:9" ht="12.75" customHeight="1">
      <c r="A15" s="264" t="s">
        <v>177</v>
      </c>
      <c r="B15" s="264"/>
      <c r="C15" s="264"/>
      <c r="D15" s="264"/>
      <c r="E15" s="264"/>
      <c r="F15" s="264"/>
      <c r="G15" s="64">
        <v>8</v>
      </c>
      <c r="H15" s="65">
        <v>0</v>
      </c>
      <c r="I15" s="65">
        <v>0</v>
      </c>
    </row>
    <row r="16" spans="1:9" ht="12.75" customHeight="1">
      <c r="A16" s="264" t="s">
        <v>178</v>
      </c>
      <c r="B16" s="264"/>
      <c r="C16" s="264"/>
      <c r="D16" s="264"/>
      <c r="E16" s="264"/>
      <c r="F16" s="264"/>
      <c r="G16" s="64">
        <v>9</v>
      </c>
      <c r="H16" s="65">
        <v>-67533</v>
      </c>
      <c r="I16" s="65">
        <v>-5395</v>
      </c>
    </row>
    <row r="17" spans="1:9" ht="25.15" customHeight="1">
      <c r="A17" s="264" t="s">
        <v>179</v>
      </c>
      <c r="B17" s="264"/>
      <c r="C17" s="264"/>
      <c r="D17" s="264"/>
      <c r="E17" s="264"/>
      <c r="F17" s="264"/>
      <c r="G17" s="64">
        <v>10</v>
      </c>
      <c r="H17" s="65">
        <v>62725</v>
      </c>
      <c r="I17" s="65">
        <v>53811</v>
      </c>
    </row>
    <row r="18" spans="1:9" ht="28.15" customHeight="1">
      <c r="A18" s="285" t="s">
        <v>306</v>
      </c>
      <c r="B18" s="285"/>
      <c r="C18" s="285"/>
      <c r="D18" s="285"/>
      <c r="E18" s="285"/>
      <c r="F18" s="285"/>
      <c r="G18" s="66">
        <v>11</v>
      </c>
      <c r="H18" s="67">
        <f>H8+H9</f>
        <v>8766540</v>
      </c>
      <c r="I18" s="67">
        <f>I8+I9</f>
        <v>8081472</v>
      </c>
    </row>
    <row r="19" spans="1:9" ht="12.75" customHeight="1">
      <c r="A19" s="286" t="s">
        <v>180</v>
      </c>
      <c r="B19" s="286"/>
      <c r="C19" s="286"/>
      <c r="D19" s="286"/>
      <c r="E19" s="286"/>
      <c r="F19" s="286"/>
      <c r="G19" s="66">
        <v>12</v>
      </c>
      <c r="H19" s="67">
        <f>H20+H21+H22+H23</f>
        <v>-6913802</v>
      </c>
      <c r="I19" s="67">
        <f>I20+I21+I22+I23</f>
        <v>-2949634</v>
      </c>
    </row>
    <row r="20" spans="1:9" ht="12.75" customHeight="1">
      <c r="A20" s="264" t="s">
        <v>181</v>
      </c>
      <c r="B20" s="264"/>
      <c r="C20" s="264"/>
      <c r="D20" s="264"/>
      <c r="E20" s="264"/>
      <c r="F20" s="264"/>
      <c r="G20" s="64">
        <v>13</v>
      </c>
      <c r="H20" s="65">
        <v>-15338661</v>
      </c>
      <c r="I20" s="65">
        <v>-7743253</v>
      </c>
    </row>
    <row r="21" spans="1:9" ht="12.75" customHeight="1">
      <c r="A21" s="264" t="s">
        <v>182</v>
      </c>
      <c r="B21" s="264"/>
      <c r="C21" s="264"/>
      <c r="D21" s="264"/>
      <c r="E21" s="264"/>
      <c r="F21" s="264"/>
      <c r="G21" s="64">
        <v>14</v>
      </c>
      <c r="H21" s="65">
        <v>13198324</v>
      </c>
      <c r="I21" s="65">
        <v>8437561</v>
      </c>
    </row>
    <row r="22" spans="1:9" ht="12.75" customHeight="1">
      <c r="A22" s="264" t="s">
        <v>183</v>
      </c>
      <c r="B22" s="264"/>
      <c r="C22" s="264"/>
      <c r="D22" s="264"/>
      <c r="E22" s="264"/>
      <c r="F22" s="264"/>
      <c r="G22" s="64">
        <v>15</v>
      </c>
      <c r="H22" s="65">
        <v>-4489378</v>
      </c>
      <c r="I22" s="65">
        <v>-4131213</v>
      </c>
    </row>
    <row r="23" spans="1:9" ht="12.75" customHeight="1">
      <c r="A23" s="264" t="s">
        <v>184</v>
      </c>
      <c r="B23" s="264"/>
      <c r="C23" s="264"/>
      <c r="D23" s="264"/>
      <c r="E23" s="264"/>
      <c r="F23" s="264"/>
      <c r="G23" s="64">
        <v>16</v>
      </c>
      <c r="H23" s="65">
        <v>-284087</v>
      </c>
      <c r="I23" s="65">
        <v>487271</v>
      </c>
    </row>
    <row r="24" spans="1:9" ht="12.75" customHeight="1">
      <c r="A24" s="285" t="s">
        <v>185</v>
      </c>
      <c r="B24" s="285"/>
      <c r="C24" s="285"/>
      <c r="D24" s="285"/>
      <c r="E24" s="285"/>
      <c r="F24" s="285"/>
      <c r="G24" s="66">
        <v>17</v>
      </c>
      <c r="H24" s="67">
        <f>H18+H19</f>
        <v>1852738</v>
      </c>
      <c r="I24" s="67">
        <f>I18+I19</f>
        <v>5131838</v>
      </c>
    </row>
    <row r="25" spans="1:9" ht="12.75" customHeight="1">
      <c r="A25" s="230" t="s">
        <v>186</v>
      </c>
      <c r="B25" s="230"/>
      <c r="C25" s="230"/>
      <c r="D25" s="230"/>
      <c r="E25" s="230"/>
      <c r="F25" s="230"/>
      <c r="G25" s="64">
        <v>18</v>
      </c>
      <c r="H25" s="65">
        <v>-110919</v>
      </c>
      <c r="I25" s="65">
        <v>-104824</v>
      </c>
    </row>
    <row r="26" spans="1:9" ht="12.75" customHeight="1">
      <c r="A26" s="230" t="s">
        <v>187</v>
      </c>
      <c r="B26" s="230"/>
      <c r="C26" s="230"/>
      <c r="D26" s="230"/>
      <c r="E26" s="230"/>
      <c r="F26" s="230"/>
      <c r="G26" s="64">
        <v>19</v>
      </c>
      <c r="H26" s="65">
        <v>-616611</v>
      </c>
      <c r="I26" s="65">
        <v>-665458</v>
      </c>
    </row>
    <row r="27" spans="1:9" ht="25.9" customHeight="1">
      <c r="A27" s="290" t="s">
        <v>188</v>
      </c>
      <c r="B27" s="290"/>
      <c r="C27" s="290"/>
      <c r="D27" s="290"/>
      <c r="E27" s="290"/>
      <c r="F27" s="290"/>
      <c r="G27" s="66">
        <v>20</v>
      </c>
      <c r="H27" s="67">
        <f>H24+H25+H26</f>
        <v>1125208</v>
      </c>
      <c r="I27" s="67">
        <f>I24+I25+I26</f>
        <v>4361556</v>
      </c>
    </row>
    <row r="28" spans="1:9">
      <c r="A28" s="289" t="s">
        <v>189</v>
      </c>
      <c r="B28" s="289"/>
      <c r="C28" s="289"/>
      <c r="D28" s="289"/>
      <c r="E28" s="289"/>
      <c r="F28" s="289"/>
      <c r="G28" s="289"/>
      <c r="H28" s="289"/>
      <c r="I28" s="289"/>
    </row>
    <row r="29" spans="1:9" ht="30.6" customHeight="1">
      <c r="A29" s="230" t="s">
        <v>190</v>
      </c>
      <c r="B29" s="230"/>
      <c r="C29" s="230"/>
      <c r="D29" s="230"/>
      <c r="E29" s="230"/>
      <c r="F29" s="230"/>
      <c r="G29" s="64">
        <v>21</v>
      </c>
      <c r="H29" s="68">
        <v>408</v>
      </c>
      <c r="I29" s="68">
        <v>13700</v>
      </c>
    </row>
    <row r="30" spans="1:9" ht="12.75" customHeight="1">
      <c r="A30" s="230" t="s">
        <v>191</v>
      </c>
      <c r="B30" s="230"/>
      <c r="C30" s="230"/>
      <c r="D30" s="230"/>
      <c r="E30" s="230"/>
      <c r="F30" s="230"/>
      <c r="G30" s="64">
        <v>22</v>
      </c>
      <c r="H30" s="68">
        <v>0</v>
      </c>
      <c r="I30" s="68">
        <v>0</v>
      </c>
    </row>
    <row r="31" spans="1:9" ht="12.75" customHeight="1">
      <c r="A31" s="230" t="s">
        <v>192</v>
      </c>
      <c r="B31" s="230"/>
      <c r="C31" s="230"/>
      <c r="D31" s="230"/>
      <c r="E31" s="230"/>
      <c r="F31" s="230"/>
      <c r="G31" s="64">
        <v>23</v>
      </c>
      <c r="H31" s="68">
        <v>464915</v>
      </c>
      <c r="I31" s="68">
        <v>324913</v>
      </c>
    </row>
    <row r="32" spans="1:9" ht="12.75" customHeight="1">
      <c r="A32" s="230" t="s">
        <v>193</v>
      </c>
      <c r="B32" s="230"/>
      <c r="C32" s="230"/>
      <c r="D32" s="230"/>
      <c r="E32" s="230"/>
      <c r="F32" s="230"/>
      <c r="G32" s="64">
        <v>24</v>
      </c>
      <c r="H32" s="68">
        <v>0</v>
      </c>
      <c r="I32" s="68">
        <v>4003</v>
      </c>
    </row>
    <row r="33" spans="1:9" ht="12.75" customHeight="1">
      <c r="A33" s="230" t="s">
        <v>194</v>
      </c>
      <c r="B33" s="230"/>
      <c r="C33" s="230"/>
      <c r="D33" s="230"/>
      <c r="E33" s="230"/>
      <c r="F33" s="230"/>
      <c r="G33" s="64">
        <v>25</v>
      </c>
      <c r="H33" s="68">
        <v>0</v>
      </c>
      <c r="I33" s="68">
        <v>0</v>
      </c>
    </row>
    <row r="34" spans="1:9" ht="12.75" customHeight="1">
      <c r="A34" s="230" t="s">
        <v>195</v>
      </c>
      <c r="B34" s="230"/>
      <c r="C34" s="230"/>
      <c r="D34" s="230"/>
      <c r="E34" s="230"/>
      <c r="F34" s="230"/>
      <c r="G34" s="64">
        <v>26</v>
      </c>
      <c r="H34" s="68">
        <v>0</v>
      </c>
      <c r="I34" s="68">
        <v>0</v>
      </c>
    </row>
    <row r="35" spans="1:9" ht="26.65" customHeight="1">
      <c r="A35" s="285" t="s">
        <v>196</v>
      </c>
      <c r="B35" s="285"/>
      <c r="C35" s="285"/>
      <c r="D35" s="285"/>
      <c r="E35" s="285"/>
      <c r="F35" s="285"/>
      <c r="G35" s="66">
        <v>27</v>
      </c>
      <c r="H35" s="69">
        <f>H29+H30+H31+H32+H33+H34</f>
        <v>465323</v>
      </c>
      <c r="I35" s="69">
        <f>I29+I30+I31+I32+I33+I34</f>
        <v>342616</v>
      </c>
    </row>
    <row r="36" spans="1:9" ht="22.9" customHeight="1">
      <c r="A36" s="230" t="s">
        <v>197</v>
      </c>
      <c r="B36" s="230"/>
      <c r="C36" s="230"/>
      <c r="D36" s="230"/>
      <c r="E36" s="230"/>
      <c r="F36" s="230"/>
      <c r="G36" s="64">
        <v>28</v>
      </c>
      <c r="H36" s="68">
        <v>-547245</v>
      </c>
      <c r="I36" s="68">
        <v>-2130340</v>
      </c>
    </row>
    <row r="37" spans="1:9" ht="12.75" customHeight="1">
      <c r="A37" s="230" t="s">
        <v>198</v>
      </c>
      <c r="B37" s="230"/>
      <c r="C37" s="230"/>
      <c r="D37" s="230"/>
      <c r="E37" s="230"/>
      <c r="F37" s="230"/>
      <c r="G37" s="64">
        <v>29</v>
      </c>
      <c r="H37" s="68">
        <v>0</v>
      </c>
      <c r="I37" s="68">
        <v>0</v>
      </c>
    </row>
    <row r="38" spans="1:9" ht="12.75" customHeight="1">
      <c r="A38" s="230" t="s">
        <v>199</v>
      </c>
      <c r="B38" s="230"/>
      <c r="C38" s="230"/>
      <c r="D38" s="230"/>
      <c r="E38" s="230"/>
      <c r="F38" s="230"/>
      <c r="G38" s="64">
        <v>30</v>
      </c>
      <c r="H38" s="68">
        <v>0</v>
      </c>
      <c r="I38" s="68">
        <v>0</v>
      </c>
    </row>
    <row r="39" spans="1:9" ht="12.75" customHeight="1">
      <c r="A39" s="230" t="s">
        <v>200</v>
      </c>
      <c r="B39" s="230"/>
      <c r="C39" s="230"/>
      <c r="D39" s="230"/>
      <c r="E39" s="230"/>
      <c r="F39" s="230"/>
      <c r="G39" s="64">
        <v>31</v>
      </c>
      <c r="H39" s="68">
        <v>0</v>
      </c>
      <c r="I39" s="68">
        <v>0</v>
      </c>
    </row>
    <row r="40" spans="1:9" ht="12.75" customHeight="1">
      <c r="A40" s="230" t="s">
        <v>201</v>
      </c>
      <c r="B40" s="230"/>
      <c r="C40" s="230"/>
      <c r="D40" s="230"/>
      <c r="E40" s="230"/>
      <c r="F40" s="230"/>
      <c r="G40" s="64">
        <v>32</v>
      </c>
      <c r="H40" s="68">
        <v>0</v>
      </c>
      <c r="I40" s="68">
        <v>0</v>
      </c>
    </row>
    <row r="41" spans="1:9" ht="24" customHeight="1">
      <c r="A41" s="285" t="s">
        <v>202</v>
      </c>
      <c r="B41" s="285"/>
      <c r="C41" s="285"/>
      <c r="D41" s="285"/>
      <c r="E41" s="285"/>
      <c r="F41" s="285"/>
      <c r="G41" s="66">
        <v>33</v>
      </c>
      <c r="H41" s="69">
        <f>H36+H37+H38+H39+H40</f>
        <v>-547245</v>
      </c>
      <c r="I41" s="69">
        <f>I36+I37+I38+I39+I40</f>
        <v>-2130340</v>
      </c>
    </row>
    <row r="42" spans="1:9" ht="29.65" customHeight="1">
      <c r="A42" s="290" t="s">
        <v>203</v>
      </c>
      <c r="B42" s="290"/>
      <c r="C42" s="290"/>
      <c r="D42" s="290"/>
      <c r="E42" s="290"/>
      <c r="F42" s="290"/>
      <c r="G42" s="66">
        <v>34</v>
      </c>
      <c r="H42" s="69">
        <f>H35+H41</f>
        <v>-81922</v>
      </c>
      <c r="I42" s="69">
        <f>I35+I41</f>
        <v>-1787724</v>
      </c>
    </row>
    <row r="43" spans="1:9">
      <c r="A43" s="289" t="s">
        <v>204</v>
      </c>
      <c r="B43" s="289"/>
      <c r="C43" s="289"/>
      <c r="D43" s="289"/>
      <c r="E43" s="289"/>
      <c r="F43" s="289"/>
      <c r="G43" s="289"/>
      <c r="H43" s="289"/>
      <c r="I43" s="289"/>
    </row>
    <row r="44" spans="1:9" ht="12.75" customHeight="1">
      <c r="A44" s="230" t="s">
        <v>205</v>
      </c>
      <c r="B44" s="230"/>
      <c r="C44" s="230"/>
      <c r="D44" s="230"/>
      <c r="E44" s="230"/>
      <c r="F44" s="230"/>
      <c r="G44" s="64">
        <v>35</v>
      </c>
      <c r="H44" s="68">
        <v>0</v>
      </c>
      <c r="I44" s="68">
        <v>0</v>
      </c>
    </row>
    <row r="45" spans="1:9" ht="25.15" customHeight="1">
      <c r="A45" s="230" t="s">
        <v>206</v>
      </c>
      <c r="B45" s="230"/>
      <c r="C45" s="230"/>
      <c r="D45" s="230"/>
      <c r="E45" s="230"/>
      <c r="F45" s="230"/>
      <c r="G45" s="64">
        <v>36</v>
      </c>
      <c r="H45" s="68">
        <v>0</v>
      </c>
      <c r="I45" s="68">
        <v>0</v>
      </c>
    </row>
    <row r="46" spans="1:9" ht="12.75" customHeight="1">
      <c r="A46" s="230" t="s">
        <v>207</v>
      </c>
      <c r="B46" s="230"/>
      <c r="C46" s="230"/>
      <c r="D46" s="230"/>
      <c r="E46" s="230"/>
      <c r="F46" s="230"/>
      <c r="G46" s="64">
        <v>37</v>
      </c>
      <c r="H46" s="68">
        <v>0</v>
      </c>
      <c r="I46" s="68">
        <v>0</v>
      </c>
    </row>
    <row r="47" spans="1:9" ht="12.75" customHeight="1">
      <c r="A47" s="230" t="s">
        <v>208</v>
      </c>
      <c r="B47" s="230"/>
      <c r="C47" s="230"/>
      <c r="D47" s="230"/>
      <c r="E47" s="230"/>
      <c r="F47" s="230"/>
      <c r="G47" s="64">
        <v>38</v>
      </c>
      <c r="H47" s="68">
        <v>0</v>
      </c>
      <c r="I47" s="68">
        <v>0</v>
      </c>
    </row>
    <row r="48" spans="1:9" ht="22.15" customHeight="1">
      <c r="A48" s="285" t="s">
        <v>209</v>
      </c>
      <c r="B48" s="285"/>
      <c r="C48" s="285"/>
      <c r="D48" s="285"/>
      <c r="E48" s="285"/>
      <c r="F48" s="285"/>
      <c r="G48" s="66">
        <v>39</v>
      </c>
      <c r="H48" s="69">
        <f>H44+H45+H46+H47</f>
        <v>0</v>
      </c>
      <c r="I48" s="69">
        <f>I44+I45+I46+I47</f>
        <v>0</v>
      </c>
    </row>
    <row r="49" spans="1:9" ht="24.6" customHeight="1">
      <c r="A49" s="230" t="s">
        <v>305</v>
      </c>
      <c r="B49" s="230"/>
      <c r="C49" s="230"/>
      <c r="D49" s="230"/>
      <c r="E49" s="230"/>
      <c r="F49" s="230"/>
      <c r="G49" s="64">
        <v>40</v>
      </c>
      <c r="H49" s="68">
        <v>-467459</v>
      </c>
      <c r="I49" s="68">
        <v>0</v>
      </c>
    </row>
    <row r="50" spans="1:9" ht="12.75" customHeight="1">
      <c r="A50" s="230" t="s">
        <v>210</v>
      </c>
      <c r="B50" s="230"/>
      <c r="C50" s="230"/>
      <c r="D50" s="230"/>
      <c r="E50" s="230"/>
      <c r="F50" s="230"/>
      <c r="G50" s="64">
        <v>41</v>
      </c>
      <c r="H50" s="68">
        <v>-5004</v>
      </c>
      <c r="I50" s="68">
        <v>-131861</v>
      </c>
    </row>
    <row r="51" spans="1:9" ht="12.75" customHeight="1">
      <c r="A51" s="230" t="s">
        <v>211</v>
      </c>
      <c r="B51" s="230"/>
      <c r="C51" s="230"/>
      <c r="D51" s="230"/>
      <c r="E51" s="230"/>
      <c r="F51" s="230"/>
      <c r="G51" s="64">
        <v>42</v>
      </c>
      <c r="H51" s="68">
        <v>-502045</v>
      </c>
      <c r="I51" s="68">
        <v>-549915</v>
      </c>
    </row>
    <row r="52" spans="1:9" ht="22.9" customHeight="1">
      <c r="A52" s="230" t="s">
        <v>212</v>
      </c>
      <c r="B52" s="230"/>
      <c r="C52" s="230"/>
      <c r="D52" s="230"/>
      <c r="E52" s="230"/>
      <c r="F52" s="230"/>
      <c r="G52" s="64">
        <v>43</v>
      </c>
      <c r="H52" s="68">
        <v>-257764</v>
      </c>
      <c r="I52" s="68">
        <v>0</v>
      </c>
    </row>
    <row r="53" spans="1:9" ht="12.75" customHeight="1">
      <c r="A53" s="230" t="s">
        <v>213</v>
      </c>
      <c r="B53" s="230"/>
      <c r="C53" s="230"/>
      <c r="D53" s="230"/>
      <c r="E53" s="230"/>
      <c r="F53" s="230"/>
      <c r="G53" s="64">
        <v>44</v>
      </c>
      <c r="H53" s="68">
        <v>0</v>
      </c>
      <c r="I53" s="68">
        <v>0</v>
      </c>
    </row>
    <row r="54" spans="1:9" ht="30.6" customHeight="1">
      <c r="A54" s="285" t="s">
        <v>214</v>
      </c>
      <c r="B54" s="285"/>
      <c r="C54" s="285"/>
      <c r="D54" s="285"/>
      <c r="E54" s="285"/>
      <c r="F54" s="285"/>
      <c r="G54" s="66">
        <v>45</v>
      </c>
      <c r="H54" s="69">
        <f>H49+H50+H51+H52+H53</f>
        <v>-1232272</v>
      </c>
      <c r="I54" s="69">
        <f>I49+I50+I51+I52+I53</f>
        <v>-681776</v>
      </c>
    </row>
    <row r="55" spans="1:9" ht="29.65" customHeight="1">
      <c r="A55" s="290" t="s">
        <v>215</v>
      </c>
      <c r="B55" s="290"/>
      <c r="C55" s="290"/>
      <c r="D55" s="290"/>
      <c r="E55" s="290"/>
      <c r="F55" s="290"/>
      <c r="G55" s="66">
        <v>46</v>
      </c>
      <c r="H55" s="69">
        <f>H48+H54</f>
        <v>-1232272</v>
      </c>
      <c r="I55" s="69">
        <f>I48+I54</f>
        <v>-681776</v>
      </c>
    </row>
    <row r="56" spans="1:9">
      <c r="A56" s="230" t="s">
        <v>216</v>
      </c>
      <c r="B56" s="230"/>
      <c r="C56" s="230"/>
      <c r="D56" s="230"/>
      <c r="E56" s="230"/>
      <c r="F56" s="230"/>
      <c r="G56" s="64">
        <v>47</v>
      </c>
      <c r="H56" s="68">
        <v>11884</v>
      </c>
      <c r="I56" s="68">
        <v>-1412</v>
      </c>
    </row>
    <row r="57" spans="1:9" ht="26.65" customHeight="1">
      <c r="A57" s="290" t="s">
        <v>217</v>
      </c>
      <c r="B57" s="290"/>
      <c r="C57" s="290"/>
      <c r="D57" s="290"/>
      <c r="E57" s="290"/>
      <c r="F57" s="290"/>
      <c r="G57" s="66">
        <v>48</v>
      </c>
      <c r="H57" s="69">
        <f>H27+H42+H55+H56</f>
        <v>-177102</v>
      </c>
      <c r="I57" s="69">
        <f>I27+I42+I55+I56</f>
        <v>1890644</v>
      </c>
    </row>
    <row r="58" spans="1:9">
      <c r="A58" s="291" t="s">
        <v>218</v>
      </c>
      <c r="B58" s="291"/>
      <c r="C58" s="291"/>
      <c r="D58" s="291"/>
      <c r="E58" s="291"/>
      <c r="F58" s="291"/>
      <c r="G58" s="64">
        <v>49</v>
      </c>
      <c r="H58" s="68">
        <v>72654979</v>
      </c>
      <c r="I58" s="68">
        <v>58732887</v>
      </c>
    </row>
    <row r="59" spans="1:9" ht="31.15" customHeight="1">
      <c r="A59" s="290" t="s">
        <v>219</v>
      </c>
      <c r="B59" s="290"/>
      <c r="C59" s="290"/>
      <c r="D59" s="290"/>
      <c r="E59" s="290"/>
      <c r="F59" s="290"/>
      <c r="G59" s="66">
        <v>50</v>
      </c>
      <c r="H59" s="69">
        <f>H57+H58</f>
        <v>72477877</v>
      </c>
      <c r="I59" s="69">
        <f>I57+I58</f>
        <v>60623531</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9"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sqref="A1:I1"/>
    </sheetView>
  </sheetViews>
  <sheetFormatPr defaultRowHeight="12.75"/>
  <cols>
    <col min="1" max="7" width="9.28515625" style="1"/>
    <col min="8" max="9" width="22.28515625" style="18" customWidth="1"/>
    <col min="10" max="10" width="12" style="1" bestFit="1" customWidth="1"/>
    <col min="11" max="11" width="10.28515625" style="1" bestFit="1" customWidth="1"/>
    <col min="12" max="12" width="12.28515625" style="1" bestFit="1" customWidth="1"/>
    <col min="13" max="263" width="9.28515625" style="1"/>
    <col min="264" max="265" width="9.7109375" style="1" bestFit="1" customWidth="1"/>
    <col min="266" max="266" width="12" style="1" bestFit="1" customWidth="1"/>
    <col min="267" max="267" width="10.28515625" style="1" bestFit="1" customWidth="1"/>
    <col min="268" max="268" width="12.28515625" style="1" bestFit="1" customWidth="1"/>
    <col min="269" max="519" width="9.28515625" style="1"/>
    <col min="520" max="521" width="9.7109375" style="1" bestFit="1" customWidth="1"/>
    <col min="522" max="522" width="12" style="1" bestFit="1" customWidth="1"/>
    <col min="523" max="523" width="10.28515625" style="1" bestFit="1" customWidth="1"/>
    <col min="524" max="524" width="12.28515625" style="1" bestFit="1" customWidth="1"/>
    <col min="525" max="775" width="9.28515625" style="1"/>
    <col min="776" max="777" width="9.7109375" style="1" bestFit="1" customWidth="1"/>
    <col min="778" max="778" width="12" style="1" bestFit="1" customWidth="1"/>
    <col min="779" max="779" width="10.28515625" style="1" bestFit="1" customWidth="1"/>
    <col min="780" max="780" width="12.28515625" style="1" bestFit="1" customWidth="1"/>
    <col min="781" max="1031" width="9.28515625" style="1"/>
    <col min="1032" max="1033" width="9.7109375" style="1" bestFit="1" customWidth="1"/>
    <col min="1034" max="1034" width="12" style="1" bestFit="1" customWidth="1"/>
    <col min="1035" max="1035" width="10.28515625" style="1" bestFit="1" customWidth="1"/>
    <col min="1036" max="1036" width="12.28515625" style="1" bestFit="1" customWidth="1"/>
    <col min="1037" max="1287" width="9.28515625" style="1"/>
    <col min="1288" max="1289" width="9.7109375" style="1" bestFit="1" customWidth="1"/>
    <col min="1290" max="1290" width="12" style="1" bestFit="1" customWidth="1"/>
    <col min="1291" max="1291" width="10.28515625" style="1" bestFit="1" customWidth="1"/>
    <col min="1292" max="1292" width="12.28515625" style="1" bestFit="1" customWidth="1"/>
    <col min="1293" max="1543" width="9.28515625" style="1"/>
    <col min="1544" max="1545" width="9.7109375" style="1" bestFit="1" customWidth="1"/>
    <col min="1546" max="1546" width="12" style="1" bestFit="1" customWidth="1"/>
    <col min="1547" max="1547" width="10.28515625" style="1" bestFit="1" customWidth="1"/>
    <col min="1548" max="1548" width="12.28515625" style="1" bestFit="1" customWidth="1"/>
    <col min="1549" max="1799" width="9.28515625" style="1"/>
    <col min="1800" max="1801" width="9.7109375" style="1" bestFit="1" customWidth="1"/>
    <col min="1802" max="1802" width="12" style="1" bestFit="1" customWidth="1"/>
    <col min="1803" max="1803" width="10.28515625" style="1" bestFit="1" customWidth="1"/>
    <col min="1804" max="1804" width="12.28515625" style="1" bestFit="1" customWidth="1"/>
    <col min="1805" max="2055" width="9.28515625" style="1"/>
    <col min="2056" max="2057" width="9.7109375" style="1" bestFit="1" customWidth="1"/>
    <col min="2058" max="2058" width="12" style="1" bestFit="1" customWidth="1"/>
    <col min="2059" max="2059" width="10.28515625" style="1" bestFit="1" customWidth="1"/>
    <col min="2060" max="2060" width="12.28515625" style="1" bestFit="1" customWidth="1"/>
    <col min="2061" max="2311" width="9.28515625" style="1"/>
    <col min="2312" max="2313" width="9.7109375" style="1" bestFit="1" customWidth="1"/>
    <col min="2314" max="2314" width="12" style="1" bestFit="1" customWidth="1"/>
    <col min="2315" max="2315" width="10.28515625" style="1" bestFit="1" customWidth="1"/>
    <col min="2316" max="2316" width="12.28515625" style="1" bestFit="1" customWidth="1"/>
    <col min="2317" max="2567" width="9.28515625" style="1"/>
    <col min="2568" max="2569" width="9.7109375" style="1" bestFit="1" customWidth="1"/>
    <col min="2570" max="2570" width="12" style="1" bestFit="1" customWidth="1"/>
    <col min="2571" max="2571" width="10.28515625" style="1" bestFit="1" customWidth="1"/>
    <col min="2572" max="2572" width="12.28515625" style="1" bestFit="1" customWidth="1"/>
    <col min="2573" max="2823" width="9.28515625" style="1"/>
    <col min="2824" max="2825" width="9.7109375" style="1" bestFit="1" customWidth="1"/>
    <col min="2826" max="2826" width="12" style="1" bestFit="1" customWidth="1"/>
    <col min="2827" max="2827" width="10.28515625" style="1" bestFit="1" customWidth="1"/>
    <col min="2828" max="2828" width="12.28515625" style="1" bestFit="1" customWidth="1"/>
    <col min="2829" max="3079" width="9.28515625" style="1"/>
    <col min="3080" max="3081" width="9.7109375" style="1" bestFit="1" customWidth="1"/>
    <col min="3082" max="3082" width="12" style="1" bestFit="1" customWidth="1"/>
    <col min="3083" max="3083" width="10.28515625" style="1" bestFit="1" customWidth="1"/>
    <col min="3084" max="3084" width="12.28515625" style="1" bestFit="1" customWidth="1"/>
    <col min="3085" max="3335" width="9.28515625" style="1"/>
    <col min="3336" max="3337" width="9.7109375" style="1" bestFit="1" customWidth="1"/>
    <col min="3338" max="3338" width="12" style="1" bestFit="1" customWidth="1"/>
    <col min="3339" max="3339" width="10.28515625" style="1" bestFit="1" customWidth="1"/>
    <col min="3340" max="3340" width="12.28515625" style="1" bestFit="1" customWidth="1"/>
    <col min="3341" max="3591" width="9.28515625" style="1"/>
    <col min="3592" max="3593" width="9.7109375" style="1" bestFit="1" customWidth="1"/>
    <col min="3594" max="3594" width="12" style="1" bestFit="1" customWidth="1"/>
    <col min="3595" max="3595" width="10.28515625" style="1" bestFit="1" customWidth="1"/>
    <col min="3596" max="3596" width="12.28515625" style="1" bestFit="1" customWidth="1"/>
    <col min="3597" max="3847" width="9.28515625" style="1"/>
    <col min="3848" max="3849" width="9.7109375" style="1" bestFit="1" customWidth="1"/>
    <col min="3850" max="3850" width="12" style="1" bestFit="1" customWidth="1"/>
    <col min="3851" max="3851" width="10.28515625" style="1" bestFit="1" customWidth="1"/>
    <col min="3852" max="3852" width="12.28515625" style="1" bestFit="1" customWidth="1"/>
    <col min="3853" max="4103" width="9.28515625" style="1"/>
    <col min="4104" max="4105" width="9.7109375" style="1" bestFit="1" customWidth="1"/>
    <col min="4106" max="4106" width="12" style="1" bestFit="1" customWidth="1"/>
    <col min="4107" max="4107" width="10.28515625" style="1" bestFit="1" customWidth="1"/>
    <col min="4108" max="4108" width="12.28515625" style="1" bestFit="1" customWidth="1"/>
    <col min="4109" max="4359" width="9.28515625" style="1"/>
    <col min="4360" max="4361" width="9.7109375" style="1" bestFit="1" customWidth="1"/>
    <col min="4362" max="4362" width="12" style="1" bestFit="1" customWidth="1"/>
    <col min="4363" max="4363" width="10.28515625" style="1" bestFit="1" customWidth="1"/>
    <col min="4364" max="4364" width="12.28515625" style="1" bestFit="1" customWidth="1"/>
    <col min="4365" max="4615" width="9.28515625" style="1"/>
    <col min="4616" max="4617" width="9.7109375" style="1" bestFit="1" customWidth="1"/>
    <col min="4618" max="4618" width="12" style="1" bestFit="1" customWidth="1"/>
    <col min="4619" max="4619" width="10.28515625" style="1" bestFit="1" customWidth="1"/>
    <col min="4620" max="4620" width="12.28515625" style="1" bestFit="1" customWidth="1"/>
    <col min="4621" max="4871" width="9.28515625" style="1"/>
    <col min="4872" max="4873" width="9.7109375" style="1" bestFit="1" customWidth="1"/>
    <col min="4874" max="4874" width="12" style="1" bestFit="1" customWidth="1"/>
    <col min="4875" max="4875" width="10.28515625" style="1" bestFit="1" customWidth="1"/>
    <col min="4876" max="4876" width="12.28515625" style="1" bestFit="1" customWidth="1"/>
    <col min="4877" max="5127" width="9.28515625" style="1"/>
    <col min="5128" max="5129" width="9.7109375" style="1" bestFit="1" customWidth="1"/>
    <col min="5130" max="5130" width="12" style="1" bestFit="1" customWidth="1"/>
    <col min="5131" max="5131" width="10.28515625" style="1" bestFit="1" customWidth="1"/>
    <col min="5132" max="5132" width="12.28515625" style="1" bestFit="1" customWidth="1"/>
    <col min="5133" max="5383" width="9.28515625" style="1"/>
    <col min="5384" max="5385" width="9.7109375" style="1" bestFit="1" customWidth="1"/>
    <col min="5386" max="5386" width="12" style="1" bestFit="1" customWidth="1"/>
    <col min="5387" max="5387" width="10.28515625" style="1" bestFit="1" customWidth="1"/>
    <col min="5388" max="5388" width="12.28515625" style="1" bestFit="1" customWidth="1"/>
    <col min="5389" max="5639" width="9.28515625" style="1"/>
    <col min="5640" max="5641" width="9.7109375" style="1" bestFit="1" customWidth="1"/>
    <col min="5642" max="5642" width="12" style="1" bestFit="1" customWidth="1"/>
    <col min="5643" max="5643" width="10.28515625" style="1" bestFit="1" customWidth="1"/>
    <col min="5644" max="5644" width="12.28515625" style="1" bestFit="1" customWidth="1"/>
    <col min="5645" max="5895" width="9.28515625" style="1"/>
    <col min="5896" max="5897" width="9.7109375" style="1" bestFit="1" customWidth="1"/>
    <col min="5898" max="5898" width="12" style="1" bestFit="1" customWidth="1"/>
    <col min="5899" max="5899" width="10.28515625" style="1" bestFit="1" customWidth="1"/>
    <col min="5900" max="5900" width="12.28515625" style="1" bestFit="1" customWidth="1"/>
    <col min="5901" max="6151" width="9.28515625" style="1"/>
    <col min="6152" max="6153" width="9.7109375" style="1" bestFit="1" customWidth="1"/>
    <col min="6154" max="6154" width="12" style="1" bestFit="1" customWidth="1"/>
    <col min="6155" max="6155" width="10.28515625" style="1" bestFit="1" customWidth="1"/>
    <col min="6156" max="6156" width="12.28515625" style="1" bestFit="1" customWidth="1"/>
    <col min="6157" max="6407" width="9.28515625" style="1"/>
    <col min="6408" max="6409" width="9.7109375" style="1" bestFit="1" customWidth="1"/>
    <col min="6410" max="6410" width="12" style="1" bestFit="1" customWidth="1"/>
    <col min="6411" max="6411" width="10.28515625" style="1" bestFit="1" customWidth="1"/>
    <col min="6412" max="6412" width="12.28515625" style="1" bestFit="1" customWidth="1"/>
    <col min="6413" max="6663" width="9.28515625" style="1"/>
    <col min="6664" max="6665" width="9.7109375" style="1" bestFit="1" customWidth="1"/>
    <col min="6666" max="6666" width="12" style="1" bestFit="1" customWidth="1"/>
    <col min="6667" max="6667" width="10.28515625" style="1" bestFit="1" customWidth="1"/>
    <col min="6668" max="6668" width="12.28515625" style="1" bestFit="1" customWidth="1"/>
    <col min="6669" max="6919" width="9.28515625" style="1"/>
    <col min="6920" max="6921" width="9.7109375" style="1" bestFit="1" customWidth="1"/>
    <col min="6922" max="6922" width="12" style="1" bestFit="1" customWidth="1"/>
    <col min="6923" max="6923" width="10.28515625" style="1" bestFit="1" customWidth="1"/>
    <col min="6924" max="6924" width="12.28515625" style="1" bestFit="1" customWidth="1"/>
    <col min="6925" max="7175" width="9.28515625" style="1"/>
    <col min="7176" max="7177" width="9.7109375" style="1" bestFit="1" customWidth="1"/>
    <col min="7178" max="7178" width="12" style="1" bestFit="1" customWidth="1"/>
    <col min="7179" max="7179" width="10.28515625" style="1" bestFit="1" customWidth="1"/>
    <col min="7180" max="7180" width="12.28515625" style="1" bestFit="1" customWidth="1"/>
    <col min="7181" max="7431" width="9.28515625" style="1"/>
    <col min="7432" max="7433" width="9.7109375" style="1" bestFit="1" customWidth="1"/>
    <col min="7434" max="7434" width="12" style="1" bestFit="1" customWidth="1"/>
    <col min="7435" max="7435" width="10.28515625" style="1" bestFit="1" customWidth="1"/>
    <col min="7436" max="7436" width="12.28515625" style="1" bestFit="1" customWidth="1"/>
    <col min="7437" max="7687" width="9.28515625" style="1"/>
    <col min="7688" max="7689" width="9.7109375" style="1" bestFit="1" customWidth="1"/>
    <col min="7690" max="7690" width="12" style="1" bestFit="1" customWidth="1"/>
    <col min="7691" max="7691" width="10.28515625" style="1" bestFit="1" customWidth="1"/>
    <col min="7692" max="7692" width="12.28515625" style="1" bestFit="1" customWidth="1"/>
    <col min="7693" max="7943" width="9.28515625" style="1"/>
    <col min="7944" max="7945" width="9.7109375" style="1" bestFit="1" customWidth="1"/>
    <col min="7946" max="7946" width="12" style="1" bestFit="1" customWidth="1"/>
    <col min="7947" max="7947" width="10.28515625" style="1" bestFit="1" customWidth="1"/>
    <col min="7948" max="7948" width="12.28515625" style="1" bestFit="1" customWidth="1"/>
    <col min="7949" max="8199" width="9.28515625" style="1"/>
    <col min="8200" max="8201" width="9.7109375" style="1" bestFit="1" customWidth="1"/>
    <col min="8202" max="8202" width="12" style="1" bestFit="1" customWidth="1"/>
    <col min="8203" max="8203" width="10.28515625" style="1" bestFit="1" customWidth="1"/>
    <col min="8204" max="8204" width="12.28515625" style="1" bestFit="1" customWidth="1"/>
    <col min="8205" max="8455" width="9.28515625" style="1"/>
    <col min="8456" max="8457" width="9.7109375" style="1" bestFit="1" customWidth="1"/>
    <col min="8458" max="8458" width="12" style="1" bestFit="1" customWidth="1"/>
    <col min="8459" max="8459" width="10.28515625" style="1" bestFit="1" customWidth="1"/>
    <col min="8460" max="8460" width="12.28515625" style="1" bestFit="1" customWidth="1"/>
    <col min="8461" max="8711" width="9.28515625" style="1"/>
    <col min="8712" max="8713" width="9.7109375" style="1" bestFit="1" customWidth="1"/>
    <col min="8714" max="8714" width="12" style="1" bestFit="1" customWidth="1"/>
    <col min="8715" max="8715" width="10.28515625" style="1" bestFit="1" customWidth="1"/>
    <col min="8716" max="8716" width="12.28515625" style="1" bestFit="1" customWidth="1"/>
    <col min="8717" max="8967" width="9.28515625" style="1"/>
    <col min="8968" max="8969" width="9.7109375" style="1" bestFit="1" customWidth="1"/>
    <col min="8970" max="8970" width="12" style="1" bestFit="1" customWidth="1"/>
    <col min="8971" max="8971" width="10.28515625" style="1" bestFit="1" customWidth="1"/>
    <col min="8972" max="8972" width="12.28515625" style="1" bestFit="1" customWidth="1"/>
    <col min="8973" max="9223" width="9.28515625" style="1"/>
    <col min="9224" max="9225" width="9.7109375" style="1" bestFit="1" customWidth="1"/>
    <col min="9226" max="9226" width="12" style="1" bestFit="1" customWidth="1"/>
    <col min="9227" max="9227" width="10.28515625" style="1" bestFit="1" customWidth="1"/>
    <col min="9228" max="9228" width="12.28515625" style="1" bestFit="1" customWidth="1"/>
    <col min="9229" max="9479" width="9.28515625" style="1"/>
    <col min="9480" max="9481" width="9.7109375" style="1" bestFit="1" customWidth="1"/>
    <col min="9482" max="9482" width="12" style="1" bestFit="1" customWidth="1"/>
    <col min="9483" max="9483" width="10.28515625" style="1" bestFit="1" customWidth="1"/>
    <col min="9484" max="9484" width="12.28515625" style="1" bestFit="1" customWidth="1"/>
    <col min="9485" max="9735" width="9.28515625" style="1"/>
    <col min="9736" max="9737" width="9.7109375" style="1" bestFit="1" customWidth="1"/>
    <col min="9738" max="9738" width="12" style="1" bestFit="1" customWidth="1"/>
    <col min="9739" max="9739" width="10.28515625" style="1" bestFit="1" customWidth="1"/>
    <col min="9740" max="9740" width="12.28515625" style="1" bestFit="1" customWidth="1"/>
    <col min="9741" max="9991" width="9.28515625" style="1"/>
    <col min="9992" max="9993" width="9.7109375" style="1" bestFit="1" customWidth="1"/>
    <col min="9994" max="9994" width="12" style="1" bestFit="1" customWidth="1"/>
    <col min="9995" max="9995" width="10.28515625" style="1" bestFit="1" customWidth="1"/>
    <col min="9996" max="9996" width="12.28515625" style="1" bestFit="1" customWidth="1"/>
    <col min="9997" max="10247" width="9.28515625" style="1"/>
    <col min="10248" max="10249" width="9.7109375" style="1" bestFit="1" customWidth="1"/>
    <col min="10250" max="10250" width="12" style="1" bestFit="1" customWidth="1"/>
    <col min="10251" max="10251" width="10.28515625" style="1" bestFit="1" customWidth="1"/>
    <col min="10252" max="10252" width="12.28515625" style="1" bestFit="1" customWidth="1"/>
    <col min="10253" max="10503" width="9.28515625" style="1"/>
    <col min="10504" max="10505" width="9.7109375" style="1" bestFit="1" customWidth="1"/>
    <col min="10506" max="10506" width="12" style="1" bestFit="1" customWidth="1"/>
    <col min="10507" max="10507" width="10.28515625" style="1" bestFit="1" customWidth="1"/>
    <col min="10508" max="10508" width="12.28515625" style="1" bestFit="1" customWidth="1"/>
    <col min="10509" max="10759" width="9.28515625" style="1"/>
    <col min="10760" max="10761" width="9.7109375" style="1" bestFit="1" customWidth="1"/>
    <col min="10762" max="10762" width="12" style="1" bestFit="1" customWidth="1"/>
    <col min="10763" max="10763" width="10.28515625" style="1" bestFit="1" customWidth="1"/>
    <col min="10764" max="10764" width="12.28515625" style="1" bestFit="1" customWidth="1"/>
    <col min="10765" max="11015" width="9.28515625" style="1"/>
    <col min="11016" max="11017" width="9.7109375" style="1" bestFit="1" customWidth="1"/>
    <col min="11018" max="11018" width="12" style="1" bestFit="1" customWidth="1"/>
    <col min="11019" max="11019" width="10.28515625" style="1" bestFit="1" customWidth="1"/>
    <col min="11020" max="11020" width="12.28515625" style="1" bestFit="1" customWidth="1"/>
    <col min="11021" max="11271" width="9.28515625" style="1"/>
    <col min="11272" max="11273" width="9.7109375" style="1" bestFit="1" customWidth="1"/>
    <col min="11274" max="11274" width="12" style="1" bestFit="1" customWidth="1"/>
    <col min="11275" max="11275" width="10.28515625" style="1" bestFit="1" customWidth="1"/>
    <col min="11276" max="11276" width="12.28515625" style="1" bestFit="1" customWidth="1"/>
    <col min="11277" max="11527" width="9.28515625" style="1"/>
    <col min="11528" max="11529" width="9.7109375" style="1" bestFit="1" customWidth="1"/>
    <col min="11530" max="11530" width="12" style="1" bestFit="1" customWidth="1"/>
    <col min="11531" max="11531" width="10.28515625" style="1" bestFit="1" customWidth="1"/>
    <col min="11532" max="11532" width="12.28515625" style="1" bestFit="1" customWidth="1"/>
    <col min="11533" max="11783" width="9.28515625" style="1"/>
    <col min="11784" max="11785" width="9.7109375" style="1" bestFit="1" customWidth="1"/>
    <col min="11786" max="11786" width="12" style="1" bestFit="1" customWidth="1"/>
    <col min="11787" max="11787" width="10.28515625" style="1" bestFit="1" customWidth="1"/>
    <col min="11788" max="11788" width="12.28515625" style="1" bestFit="1" customWidth="1"/>
    <col min="11789" max="12039" width="9.28515625" style="1"/>
    <col min="12040" max="12041" width="9.7109375" style="1" bestFit="1" customWidth="1"/>
    <col min="12042" max="12042" width="12" style="1" bestFit="1" customWidth="1"/>
    <col min="12043" max="12043" width="10.28515625" style="1" bestFit="1" customWidth="1"/>
    <col min="12044" max="12044" width="12.28515625" style="1" bestFit="1" customWidth="1"/>
    <col min="12045" max="12295" width="9.28515625" style="1"/>
    <col min="12296" max="12297" width="9.7109375" style="1" bestFit="1" customWidth="1"/>
    <col min="12298" max="12298" width="12" style="1" bestFit="1" customWidth="1"/>
    <col min="12299" max="12299" width="10.28515625" style="1" bestFit="1" customWidth="1"/>
    <col min="12300" max="12300" width="12.28515625" style="1" bestFit="1" customWidth="1"/>
    <col min="12301" max="12551" width="9.28515625" style="1"/>
    <col min="12552" max="12553" width="9.7109375" style="1" bestFit="1" customWidth="1"/>
    <col min="12554" max="12554" width="12" style="1" bestFit="1" customWidth="1"/>
    <col min="12555" max="12555" width="10.28515625" style="1" bestFit="1" customWidth="1"/>
    <col min="12556" max="12556" width="12.28515625" style="1" bestFit="1" customWidth="1"/>
    <col min="12557" max="12807" width="9.28515625" style="1"/>
    <col min="12808" max="12809" width="9.7109375" style="1" bestFit="1" customWidth="1"/>
    <col min="12810" max="12810" width="12" style="1" bestFit="1" customWidth="1"/>
    <col min="12811" max="12811" width="10.28515625" style="1" bestFit="1" customWidth="1"/>
    <col min="12812" max="12812" width="12.28515625" style="1" bestFit="1" customWidth="1"/>
    <col min="12813" max="13063" width="9.28515625" style="1"/>
    <col min="13064" max="13065" width="9.7109375" style="1" bestFit="1" customWidth="1"/>
    <col min="13066" max="13066" width="12" style="1" bestFit="1" customWidth="1"/>
    <col min="13067" max="13067" width="10.28515625" style="1" bestFit="1" customWidth="1"/>
    <col min="13068" max="13068" width="12.28515625" style="1" bestFit="1" customWidth="1"/>
    <col min="13069" max="13319" width="9.28515625" style="1"/>
    <col min="13320" max="13321" width="9.7109375" style="1" bestFit="1" customWidth="1"/>
    <col min="13322" max="13322" width="12" style="1" bestFit="1" customWidth="1"/>
    <col min="13323" max="13323" width="10.28515625" style="1" bestFit="1" customWidth="1"/>
    <col min="13324" max="13324" width="12.28515625" style="1" bestFit="1" customWidth="1"/>
    <col min="13325" max="13575" width="9.28515625" style="1"/>
    <col min="13576" max="13577" width="9.7109375" style="1" bestFit="1" customWidth="1"/>
    <col min="13578" max="13578" width="12" style="1" bestFit="1" customWidth="1"/>
    <col min="13579" max="13579" width="10.28515625" style="1" bestFit="1" customWidth="1"/>
    <col min="13580" max="13580" width="12.28515625" style="1" bestFit="1" customWidth="1"/>
    <col min="13581" max="13831" width="9.28515625" style="1"/>
    <col min="13832" max="13833" width="9.7109375" style="1" bestFit="1" customWidth="1"/>
    <col min="13834" max="13834" width="12" style="1" bestFit="1" customWidth="1"/>
    <col min="13835" max="13835" width="10.28515625" style="1" bestFit="1" customWidth="1"/>
    <col min="13836" max="13836" width="12.28515625" style="1" bestFit="1" customWidth="1"/>
    <col min="13837" max="14087" width="9.28515625" style="1"/>
    <col min="14088" max="14089" width="9.7109375" style="1" bestFit="1" customWidth="1"/>
    <col min="14090" max="14090" width="12" style="1" bestFit="1" customWidth="1"/>
    <col min="14091" max="14091" width="10.28515625" style="1" bestFit="1" customWidth="1"/>
    <col min="14092" max="14092" width="12.28515625" style="1" bestFit="1" customWidth="1"/>
    <col min="14093" max="14343" width="9.28515625" style="1"/>
    <col min="14344" max="14345" width="9.7109375" style="1" bestFit="1" customWidth="1"/>
    <col min="14346" max="14346" width="12" style="1" bestFit="1" customWidth="1"/>
    <col min="14347" max="14347" width="10.28515625" style="1" bestFit="1" customWidth="1"/>
    <col min="14348" max="14348" width="12.28515625" style="1" bestFit="1" customWidth="1"/>
    <col min="14349" max="14599" width="9.28515625" style="1"/>
    <col min="14600" max="14601" width="9.7109375" style="1" bestFit="1" customWidth="1"/>
    <col min="14602" max="14602" width="12" style="1" bestFit="1" customWidth="1"/>
    <col min="14603" max="14603" width="10.28515625" style="1" bestFit="1" customWidth="1"/>
    <col min="14604" max="14604" width="12.28515625" style="1" bestFit="1" customWidth="1"/>
    <col min="14605" max="14855" width="9.28515625" style="1"/>
    <col min="14856" max="14857" width="9.7109375" style="1" bestFit="1" customWidth="1"/>
    <col min="14858" max="14858" width="12" style="1" bestFit="1" customWidth="1"/>
    <col min="14859" max="14859" width="10.28515625" style="1" bestFit="1" customWidth="1"/>
    <col min="14860" max="14860" width="12.28515625" style="1" bestFit="1" customWidth="1"/>
    <col min="14861" max="15111" width="9.28515625" style="1"/>
    <col min="15112" max="15113" width="9.7109375" style="1" bestFit="1" customWidth="1"/>
    <col min="15114" max="15114" width="12" style="1" bestFit="1" customWidth="1"/>
    <col min="15115" max="15115" width="10.28515625" style="1" bestFit="1" customWidth="1"/>
    <col min="15116" max="15116" width="12.28515625" style="1" bestFit="1" customWidth="1"/>
    <col min="15117" max="15367" width="9.28515625" style="1"/>
    <col min="15368" max="15369" width="9.7109375" style="1" bestFit="1" customWidth="1"/>
    <col min="15370" max="15370" width="12" style="1" bestFit="1" customWidth="1"/>
    <col min="15371" max="15371" width="10.28515625" style="1" bestFit="1" customWidth="1"/>
    <col min="15372" max="15372" width="12.28515625" style="1" bestFit="1" customWidth="1"/>
    <col min="15373" max="15623" width="9.28515625" style="1"/>
    <col min="15624" max="15625" width="9.7109375" style="1" bestFit="1" customWidth="1"/>
    <col min="15626" max="15626" width="12" style="1" bestFit="1" customWidth="1"/>
    <col min="15627" max="15627" width="10.28515625" style="1" bestFit="1" customWidth="1"/>
    <col min="15628" max="15628" width="12.28515625" style="1" bestFit="1" customWidth="1"/>
    <col min="15629" max="15879" width="9.28515625" style="1"/>
    <col min="15880" max="15881" width="9.7109375" style="1" bestFit="1" customWidth="1"/>
    <col min="15882" max="15882" width="12" style="1" bestFit="1" customWidth="1"/>
    <col min="15883" max="15883" width="10.28515625" style="1" bestFit="1" customWidth="1"/>
    <col min="15884" max="15884" width="12.28515625" style="1" bestFit="1" customWidth="1"/>
    <col min="15885" max="16135" width="9.28515625" style="1"/>
    <col min="16136" max="16137" width="9.7109375" style="1" bestFit="1" customWidth="1"/>
    <col min="16138" max="16138" width="12" style="1" bestFit="1" customWidth="1"/>
    <col min="16139" max="16139" width="10.28515625" style="1" bestFit="1" customWidth="1"/>
    <col min="16140" max="16140" width="12.28515625" style="1" bestFit="1" customWidth="1"/>
    <col min="16141" max="16384" width="9.28515625" style="1"/>
  </cols>
  <sheetData>
    <row r="1" spans="1:9" ht="12.75" customHeight="1">
      <c r="A1" s="280" t="s">
        <v>220</v>
      </c>
      <c r="B1" s="281"/>
      <c r="C1" s="281"/>
      <c r="D1" s="281"/>
      <c r="E1" s="281"/>
      <c r="F1" s="281"/>
      <c r="G1" s="281"/>
      <c r="H1" s="281"/>
      <c r="I1" s="281"/>
    </row>
    <row r="2" spans="1:9" ht="12.75" customHeight="1">
      <c r="A2" s="252" t="s">
        <v>551</v>
      </c>
      <c r="B2" s="252"/>
      <c r="C2" s="252"/>
      <c r="D2" s="252"/>
      <c r="E2" s="252"/>
      <c r="F2" s="252"/>
      <c r="G2" s="252"/>
      <c r="H2" s="252"/>
      <c r="I2" s="252"/>
    </row>
    <row r="3" spans="1:9">
      <c r="A3" s="305" t="s">
        <v>446</v>
      </c>
      <c r="B3" s="306"/>
      <c r="C3" s="306"/>
      <c r="D3" s="306"/>
      <c r="E3" s="306"/>
      <c r="F3" s="306"/>
      <c r="G3" s="306"/>
      <c r="H3" s="306"/>
      <c r="I3" s="306"/>
    </row>
    <row r="4" spans="1:9" ht="12.75" customHeight="1">
      <c r="A4" s="282" t="s">
        <v>464</v>
      </c>
      <c r="B4" s="239"/>
      <c r="C4" s="239"/>
      <c r="D4" s="239"/>
      <c r="E4" s="239"/>
      <c r="F4" s="239"/>
      <c r="G4" s="239"/>
      <c r="H4" s="239"/>
      <c r="I4" s="240"/>
    </row>
    <row r="5" spans="1:9" ht="24" thickBot="1">
      <c r="A5" s="292" t="s">
        <v>2</v>
      </c>
      <c r="B5" s="293"/>
      <c r="C5" s="293"/>
      <c r="D5" s="293"/>
      <c r="E5" s="293"/>
      <c r="F5" s="294"/>
      <c r="G5" s="13" t="s">
        <v>103</v>
      </c>
      <c r="H5" s="19" t="s">
        <v>301</v>
      </c>
      <c r="I5" s="19" t="s">
        <v>279</v>
      </c>
    </row>
    <row r="6" spans="1:9">
      <c r="A6" s="309">
        <v>1</v>
      </c>
      <c r="B6" s="310"/>
      <c r="C6" s="310"/>
      <c r="D6" s="310"/>
      <c r="E6" s="310"/>
      <c r="F6" s="311"/>
      <c r="G6" s="14">
        <v>2</v>
      </c>
      <c r="H6" s="20" t="s">
        <v>167</v>
      </c>
      <c r="I6" s="20" t="s">
        <v>168</v>
      </c>
    </row>
    <row r="7" spans="1:9">
      <c r="A7" s="299" t="s">
        <v>169</v>
      </c>
      <c r="B7" s="300"/>
      <c r="C7" s="300"/>
      <c r="D7" s="300"/>
      <c r="E7" s="300"/>
      <c r="F7" s="300"/>
      <c r="G7" s="300"/>
      <c r="H7" s="300"/>
      <c r="I7" s="301"/>
    </row>
    <row r="8" spans="1:9">
      <c r="A8" s="303" t="s">
        <v>221</v>
      </c>
      <c r="B8" s="303"/>
      <c r="C8" s="303"/>
      <c r="D8" s="303"/>
      <c r="E8" s="303"/>
      <c r="F8" s="303"/>
      <c r="G8" s="15">
        <v>1</v>
      </c>
      <c r="H8" s="22">
        <v>0</v>
      </c>
      <c r="I8" s="22">
        <v>0</v>
      </c>
    </row>
    <row r="9" spans="1:9">
      <c r="A9" s="296" t="s">
        <v>222</v>
      </c>
      <c r="B9" s="296"/>
      <c r="C9" s="296"/>
      <c r="D9" s="296"/>
      <c r="E9" s="296"/>
      <c r="F9" s="296"/>
      <c r="G9" s="16">
        <v>2</v>
      </c>
      <c r="H9" s="22">
        <v>0</v>
      </c>
      <c r="I9" s="22">
        <v>0</v>
      </c>
    </row>
    <row r="10" spans="1:9">
      <c r="A10" s="296" t="s">
        <v>223</v>
      </c>
      <c r="B10" s="296"/>
      <c r="C10" s="296"/>
      <c r="D10" s="296"/>
      <c r="E10" s="296"/>
      <c r="F10" s="296"/>
      <c r="G10" s="16">
        <v>3</v>
      </c>
      <c r="H10" s="22">
        <v>0</v>
      </c>
      <c r="I10" s="22">
        <v>0</v>
      </c>
    </row>
    <row r="11" spans="1:9">
      <c r="A11" s="296" t="s">
        <v>224</v>
      </c>
      <c r="B11" s="296"/>
      <c r="C11" s="296"/>
      <c r="D11" s="296"/>
      <c r="E11" s="296"/>
      <c r="F11" s="296"/>
      <c r="G11" s="16">
        <v>4</v>
      </c>
      <c r="H11" s="22">
        <v>0</v>
      </c>
      <c r="I11" s="22">
        <v>0</v>
      </c>
    </row>
    <row r="12" spans="1:9">
      <c r="A12" s="296" t="s">
        <v>393</v>
      </c>
      <c r="B12" s="296"/>
      <c r="C12" s="296"/>
      <c r="D12" s="296"/>
      <c r="E12" s="296"/>
      <c r="F12" s="296"/>
      <c r="G12" s="16">
        <v>5</v>
      </c>
      <c r="H12" s="22">
        <v>0</v>
      </c>
      <c r="I12" s="22">
        <v>0</v>
      </c>
    </row>
    <row r="13" spans="1:9">
      <c r="A13" s="304" t="s">
        <v>394</v>
      </c>
      <c r="B13" s="304"/>
      <c r="C13" s="304"/>
      <c r="D13" s="304"/>
      <c r="E13" s="304"/>
      <c r="F13" s="304"/>
      <c r="G13" s="54">
        <v>6</v>
      </c>
      <c r="H13" s="57">
        <f>SUM(H8:H12)</f>
        <v>0</v>
      </c>
      <c r="I13" s="57">
        <f>SUM(I8:I12)</f>
        <v>0</v>
      </c>
    </row>
    <row r="14" spans="1:9" ht="12.75" customHeight="1">
      <c r="A14" s="296" t="s">
        <v>395</v>
      </c>
      <c r="B14" s="296"/>
      <c r="C14" s="296"/>
      <c r="D14" s="296"/>
      <c r="E14" s="296"/>
      <c r="F14" s="296"/>
      <c r="G14" s="16">
        <v>7</v>
      </c>
      <c r="H14" s="22">
        <v>0</v>
      </c>
      <c r="I14" s="22">
        <v>0</v>
      </c>
    </row>
    <row r="15" spans="1:9" ht="12.75" customHeight="1">
      <c r="A15" s="296" t="s">
        <v>396</v>
      </c>
      <c r="B15" s="296"/>
      <c r="C15" s="296"/>
      <c r="D15" s="296"/>
      <c r="E15" s="296"/>
      <c r="F15" s="296"/>
      <c r="G15" s="16">
        <v>8</v>
      </c>
      <c r="H15" s="22">
        <v>0</v>
      </c>
      <c r="I15" s="22">
        <v>0</v>
      </c>
    </row>
    <row r="16" spans="1:9" ht="12.75" customHeight="1">
      <c r="A16" s="296" t="s">
        <v>397</v>
      </c>
      <c r="B16" s="296"/>
      <c r="C16" s="296"/>
      <c r="D16" s="296"/>
      <c r="E16" s="296"/>
      <c r="F16" s="296"/>
      <c r="G16" s="16">
        <v>9</v>
      </c>
      <c r="H16" s="22">
        <v>0</v>
      </c>
      <c r="I16" s="22">
        <v>0</v>
      </c>
    </row>
    <row r="17" spans="1:9" ht="12.75" customHeight="1">
      <c r="A17" s="296" t="s">
        <v>398</v>
      </c>
      <c r="B17" s="296"/>
      <c r="C17" s="296"/>
      <c r="D17" s="296"/>
      <c r="E17" s="296"/>
      <c r="F17" s="296"/>
      <c r="G17" s="16">
        <v>10</v>
      </c>
      <c r="H17" s="22">
        <v>0</v>
      </c>
      <c r="I17" s="22">
        <v>0</v>
      </c>
    </row>
    <row r="18" spans="1:9" ht="12.75" customHeight="1">
      <c r="A18" s="296" t="s">
        <v>399</v>
      </c>
      <c r="B18" s="296"/>
      <c r="C18" s="296"/>
      <c r="D18" s="296"/>
      <c r="E18" s="296"/>
      <c r="F18" s="296"/>
      <c r="G18" s="16">
        <v>11</v>
      </c>
      <c r="H18" s="22">
        <v>0</v>
      </c>
      <c r="I18" s="22">
        <v>0</v>
      </c>
    </row>
    <row r="19" spans="1:9" ht="12.75" customHeight="1">
      <c r="A19" s="296" t="s">
        <v>400</v>
      </c>
      <c r="B19" s="296"/>
      <c r="C19" s="296"/>
      <c r="D19" s="296"/>
      <c r="E19" s="296"/>
      <c r="F19" s="296"/>
      <c r="G19" s="16">
        <v>12</v>
      </c>
      <c r="H19" s="22">
        <v>0</v>
      </c>
      <c r="I19" s="22">
        <v>0</v>
      </c>
    </row>
    <row r="20" spans="1:9" ht="26.25" customHeight="1">
      <c r="A20" s="304" t="s">
        <v>401</v>
      </c>
      <c r="B20" s="304"/>
      <c r="C20" s="304"/>
      <c r="D20" s="304"/>
      <c r="E20" s="304"/>
      <c r="F20" s="304"/>
      <c r="G20" s="54">
        <v>13</v>
      </c>
      <c r="H20" s="57">
        <f>SUM(H14:H19)</f>
        <v>0</v>
      </c>
      <c r="I20" s="57">
        <f>SUM(I14:I19)</f>
        <v>0</v>
      </c>
    </row>
    <row r="21" spans="1:9" ht="27.6" customHeight="1">
      <c r="A21" s="302" t="s">
        <v>402</v>
      </c>
      <c r="B21" s="302"/>
      <c r="C21" s="302"/>
      <c r="D21" s="302"/>
      <c r="E21" s="302"/>
      <c r="F21" s="302"/>
      <c r="G21" s="55">
        <v>14</v>
      </c>
      <c r="H21" s="23">
        <f>H13+H20</f>
        <v>0</v>
      </c>
      <c r="I21" s="23">
        <f>I13+I20</f>
        <v>0</v>
      </c>
    </row>
    <row r="22" spans="1:9">
      <c r="A22" s="299" t="s">
        <v>189</v>
      </c>
      <c r="B22" s="300"/>
      <c r="C22" s="300"/>
      <c r="D22" s="300"/>
      <c r="E22" s="300"/>
      <c r="F22" s="300"/>
      <c r="G22" s="300"/>
      <c r="H22" s="300"/>
      <c r="I22" s="301"/>
    </row>
    <row r="23" spans="1:9" ht="26.65" customHeight="1">
      <c r="A23" s="303" t="s">
        <v>225</v>
      </c>
      <c r="B23" s="303"/>
      <c r="C23" s="303"/>
      <c r="D23" s="303"/>
      <c r="E23" s="303"/>
      <c r="F23" s="303"/>
      <c r="G23" s="15">
        <v>15</v>
      </c>
      <c r="H23" s="22">
        <v>0</v>
      </c>
      <c r="I23" s="22">
        <v>0</v>
      </c>
    </row>
    <row r="24" spans="1:9" ht="12.75" customHeight="1">
      <c r="A24" s="296" t="s">
        <v>226</v>
      </c>
      <c r="B24" s="296"/>
      <c r="C24" s="296"/>
      <c r="D24" s="296"/>
      <c r="E24" s="296"/>
      <c r="F24" s="296"/>
      <c r="G24" s="15">
        <v>16</v>
      </c>
      <c r="H24" s="22">
        <v>0</v>
      </c>
      <c r="I24" s="22">
        <v>0</v>
      </c>
    </row>
    <row r="25" spans="1:9" ht="12.75" customHeight="1">
      <c r="A25" s="296" t="s">
        <v>227</v>
      </c>
      <c r="B25" s="296"/>
      <c r="C25" s="296"/>
      <c r="D25" s="296"/>
      <c r="E25" s="296"/>
      <c r="F25" s="296"/>
      <c r="G25" s="15">
        <v>17</v>
      </c>
      <c r="H25" s="22">
        <v>0</v>
      </c>
      <c r="I25" s="22">
        <v>0</v>
      </c>
    </row>
    <row r="26" spans="1:9" ht="12.75" customHeight="1">
      <c r="A26" s="296" t="s">
        <v>228</v>
      </c>
      <c r="B26" s="296"/>
      <c r="C26" s="296"/>
      <c r="D26" s="296"/>
      <c r="E26" s="296"/>
      <c r="F26" s="296"/>
      <c r="G26" s="15">
        <v>18</v>
      </c>
      <c r="H26" s="22">
        <v>0</v>
      </c>
      <c r="I26" s="22">
        <v>0</v>
      </c>
    </row>
    <row r="27" spans="1:9" ht="12.75" customHeight="1">
      <c r="A27" s="296" t="s">
        <v>229</v>
      </c>
      <c r="B27" s="296"/>
      <c r="C27" s="296"/>
      <c r="D27" s="296"/>
      <c r="E27" s="296"/>
      <c r="F27" s="296"/>
      <c r="G27" s="15">
        <v>19</v>
      </c>
      <c r="H27" s="22">
        <v>0</v>
      </c>
      <c r="I27" s="22">
        <v>0</v>
      </c>
    </row>
    <row r="28" spans="1:9" ht="12.75" customHeight="1">
      <c r="A28" s="296" t="s">
        <v>230</v>
      </c>
      <c r="B28" s="296"/>
      <c r="C28" s="296"/>
      <c r="D28" s="296"/>
      <c r="E28" s="296"/>
      <c r="F28" s="296"/>
      <c r="G28" s="15">
        <v>20</v>
      </c>
      <c r="H28" s="22">
        <v>0</v>
      </c>
      <c r="I28" s="22">
        <v>0</v>
      </c>
    </row>
    <row r="29" spans="1:9" ht="24" customHeight="1">
      <c r="A29" s="297" t="s">
        <v>403</v>
      </c>
      <c r="B29" s="297"/>
      <c r="C29" s="297"/>
      <c r="D29" s="297"/>
      <c r="E29" s="297"/>
      <c r="F29" s="297"/>
      <c r="G29" s="54">
        <v>21</v>
      </c>
      <c r="H29" s="58">
        <f>SUM(H23:H28)</f>
        <v>0</v>
      </c>
      <c r="I29" s="58">
        <f>SUM(I23:I28)</f>
        <v>0</v>
      </c>
    </row>
    <row r="30" spans="1:9" ht="27" customHeight="1">
      <c r="A30" s="296" t="s">
        <v>231</v>
      </c>
      <c r="B30" s="296"/>
      <c r="C30" s="296"/>
      <c r="D30" s="296"/>
      <c r="E30" s="296"/>
      <c r="F30" s="296"/>
      <c r="G30" s="16">
        <v>22</v>
      </c>
      <c r="H30" s="22">
        <v>0</v>
      </c>
      <c r="I30" s="22">
        <v>0</v>
      </c>
    </row>
    <row r="31" spans="1:9" ht="12.75" customHeight="1">
      <c r="A31" s="296" t="s">
        <v>232</v>
      </c>
      <c r="B31" s="296"/>
      <c r="C31" s="296"/>
      <c r="D31" s="296"/>
      <c r="E31" s="296"/>
      <c r="F31" s="296"/>
      <c r="G31" s="16">
        <v>23</v>
      </c>
      <c r="H31" s="22">
        <v>0</v>
      </c>
      <c r="I31" s="22">
        <v>0</v>
      </c>
    </row>
    <row r="32" spans="1:9" ht="12.75" customHeight="1">
      <c r="A32" s="296" t="s">
        <v>404</v>
      </c>
      <c r="B32" s="296"/>
      <c r="C32" s="296"/>
      <c r="D32" s="296"/>
      <c r="E32" s="296"/>
      <c r="F32" s="296"/>
      <c r="G32" s="16">
        <v>24</v>
      </c>
      <c r="H32" s="22">
        <v>0</v>
      </c>
      <c r="I32" s="22">
        <v>0</v>
      </c>
    </row>
    <row r="33" spans="1:9" ht="12.75" customHeight="1">
      <c r="A33" s="296" t="s">
        <v>233</v>
      </c>
      <c r="B33" s="296"/>
      <c r="C33" s="296"/>
      <c r="D33" s="296"/>
      <c r="E33" s="296"/>
      <c r="F33" s="296"/>
      <c r="G33" s="16">
        <v>25</v>
      </c>
      <c r="H33" s="22">
        <v>0</v>
      </c>
      <c r="I33" s="22">
        <v>0</v>
      </c>
    </row>
    <row r="34" spans="1:9" ht="12.75" customHeight="1">
      <c r="A34" s="296" t="s">
        <v>234</v>
      </c>
      <c r="B34" s="296"/>
      <c r="C34" s="296"/>
      <c r="D34" s="296"/>
      <c r="E34" s="296"/>
      <c r="F34" s="296"/>
      <c r="G34" s="16">
        <v>26</v>
      </c>
      <c r="H34" s="22">
        <v>0</v>
      </c>
      <c r="I34" s="22">
        <v>0</v>
      </c>
    </row>
    <row r="35" spans="1:9" ht="25.9" customHeight="1">
      <c r="A35" s="297" t="s">
        <v>405</v>
      </c>
      <c r="B35" s="297"/>
      <c r="C35" s="297"/>
      <c r="D35" s="297"/>
      <c r="E35" s="297"/>
      <c r="F35" s="297"/>
      <c r="G35" s="54">
        <v>27</v>
      </c>
      <c r="H35" s="58">
        <f>SUM(H30:H34)</f>
        <v>0</v>
      </c>
      <c r="I35" s="58">
        <f>SUM(I30:I34)</f>
        <v>0</v>
      </c>
    </row>
    <row r="36" spans="1:9" ht="28.15" customHeight="1">
      <c r="A36" s="302" t="s">
        <v>406</v>
      </c>
      <c r="B36" s="302"/>
      <c r="C36" s="302"/>
      <c r="D36" s="302"/>
      <c r="E36" s="302"/>
      <c r="F36" s="302"/>
      <c r="G36" s="55">
        <v>28</v>
      </c>
      <c r="H36" s="59">
        <f>H29+H35</f>
        <v>0</v>
      </c>
      <c r="I36" s="59">
        <f>I29+I35</f>
        <v>0</v>
      </c>
    </row>
    <row r="37" spans="1:9">
      <c r="A37" s="299" t="s">
        <v>204</v>
      </c>
      <c r="B37" s="300"/>
      <c r="C37" s="300"/>
      <c r="D37" s="300"/>
      <c r="E37" s="300"/>
      <c r="F37" s="300"/>
      <c r="G37" s="300">
        <v>0</v>
      </c>
      <c r="H37" s="300"/>
      <c r="I37" s="301"/>
    </row>
    <row r="38" spans="1:9" ht="12.75" customHeight="1">
      <c r="A38" s="298" t="s">
        <v>235</v>
      </c>
      <c r="B38" s="298"/>
      <c r="C38" s="298"/>
      <c r="D38" s="298"/>
      <c r="E38" s="298"/>
      <c r="F38" s="298"/>
      <c r="G38" s="15">
        <v>29</v>
      </c>
      <c r="H38" s="22">
        <v>0</v>
      </c>
      <c r="I38" s="22">
        <v>0</v>
      </c>
    </row>
    <row r="39" spans="1:9" ht="25.15" customHeight="1">
      <c r="A39" s="295" t="s">
        <v>236</v>
      </c>
      <c r="B39" s="295"/>
      <c r="C39" s="295"/>
      <c r="D39" s="295"/>
      <c r="E39" s="295"/>
      <c r="F39" s="295"/>
      <c r="G39" s="16">
        <v>30</v>
      </c>
      <c r="H39" s="22">
        <v>0</v>
      </c>
      <c r="I39" s="22">
        <v>0</v>
      </c>
    </row>
    <row r="40" spans="1:9" ht="12.75" customHeight="1">
      <c r="A40" s="295" t="s">
        <v>237</v>
      </c>
      <c r="B40" s="295"/>
      <c r="C40" s="295"/>
      <c r="D40" s="295"/>
      <c r="E40" s="295"/>
      <c r="F40" s="295"/>
      <c r="G40" s="16">
        <v>31</v>
      </c>
      <c r="H40" s="22">
        <v>0</v>
      </c>
      <c r="I40" s="22">
        <v>0</v>
      </c>
    </row>
    <row r="41" spans="1:9" ht="12.75" customHeight="1">
      <c r="A41" s="295" t="s">
        <v>238</v>
      </c>
      <c r="B41" s="295"/>
      <c r="C41" s="295"/>
      <c r="D41" s="295"/>
      <c r="E41" s="295"/>
      <c r="F41" s="295"/>
      <c r="G41" s="16">
        <v>32</v>
      </c>
      <c r="H41" s="22">
        <v>0</v>
      </c>
      <c r="I41" s="22">
        <v>0</v>
      </c>
    </row>
    <row r="42" spans="1:9" ht="25.9" customHeight="1">
      <c r="A42" s="297" t="s">
        <v>407</v>
      </c>
      <c r="B42" s="297"/>
      <c r="C42" s="297"/>
      <c r="D42" s="297"/>
      <c r="E42" s="297"/>
      <c r="F42" s="297"/>
      <c r="G42" s="54">
        <v>33</v>
      </c>
      <c r="H42" s="58">
        <f>H41+H40+H39+H38</f>
        <v>0</v>
      </c>
      <c r="I42" s="58">
        <f>I41+I40+I39+I38</f>
        <v>0</v>
      </c>
    </row>
    <row r="43" spans="1:9" ht="24.6" customHeight="1">
      <c r="A43" s="295" t="s">
        <v>239</v>
      </c>
      <c r="B43" s="295"/>
      <c r="C43" s="295"/>
      <c r="D43" s="295"/>
      <c r="E43" s="295"/>
      <c r="F43" s="295"/>
      <c r="G43" s="16">
        <v>34</v>
      </c>
      <c r="H43" s="22">
        <v>0</v>
      </c>
      <c r="I43" s="22">
        <v>0</v>
      </c>
    </row>
    <row r="44" spans="1:9" ht="12.75" customHeight="1">
      <c r="A44" s="295" t="s">
        <v>240</v>
      </c>
      <c r="B44" s="295"/>
      <c r="C44" s="295"/>
      <c r="D44" s="295"/>
      <c r="E44" s="295"/>
      <c r="F44" s="295"/>
      <c r="G44" s="16">
        <v>35</v>
      </c>
      <c r="H44" s="22">
        <v>0</v>
      </c>
      <c r="I44" s="22">
        <v>0</v>
      </c>
    </row>
    <row r="45" spans="1:9" ht="12.75" customHeight="1">
      <c r="A45" s="295" t="s">
        <v>241</v>
      </c>
      <c r="B45" s="295"/>
      <c r="C45" s="295"/>
      <c r="D45" s="295"/>
      <c r="E45" s="295"/>
      <c r="F45" s="295"/>
      <c r="G45" s="16">
        <v>36</v>
      </c>
      <c r="H45" s="22">
        <v>0</v>
      </c>
      <c r="I45" s="22">
        <v>0</v>
      </c>
    </row>
    <row r="46" spans="1:9" ht="21" customHeight="1">
      <c r="A46" s="295" t="s">
        <v>242</v>
      </c>
      <c r="B46" s="295"/>
      <c r="C46" s="295"/>
      <c r="D46" s="295"/>
      <c r="E46" s="295"/>
      <c r="F46" s="295"/>
      <c r="G46" s="16">
        <v>37</v>
      </c>
      <c r="H46" s="22">
        <v>0</v>
      </c>
      <c r="I46" s="22">
        <v>0</v>
      </c>
    </row>
    <row r="47" spans="1:9" ht="12.75" customHeight="1">
      <c r="A47" s="295" t="s">
        <v>243</v>
      </c>
      <c r="B47" s="295"/>
      <c r="C47" s="295"/>
      <c r="D47" s="295"/>
      <c r="E47" s="295"/>
      <c r="F47" s="295"/>
      <c r="G47" s="16">
        <v>38</v>
      </c>
      <c r="H47" s="22">
        <v>0</v>
      </c>
      <c r="I47" s="22">
        <v>0</v>
      </c>
    </row>
    <row r="48" spans="1:9" ht="22.9" customHeight="1">
      <c r="A48" s="297" t="s">
        <v>408</v>
      </c>
      <c r="B48" s="297"/>
      <c r="C48" s="297"/>
      <c r="D48" s="297"/>
      <c r="E48" s="297"/>
      <c r="F48" s="297"/>
      <c r="G48" s="54">
        <v>39</v>
      </c>
      <c r="H48" s="58">
        <f>H47+H46+H45+H44+H43</f>
        <v>0</v>
      </c>
      <c r="I48" s="58">
        <f>I47+I46+I45+I44+I43</f>
        <v>0</v>
      </c>
    </row>
    <row r="49" spans="1:9" ht="25.9" customHeight="1">
      <c r="A49" s="308" t="s">
        <v>443</v>
      </c>
      <c r="B49" s="308"/>
      <c r="C49" s="308"/>
      <c r="D49" s="308"/>
      <c r="E49" s="308"/>
      <c r="F49" s="308"/>
      <c r="G49" s="54">
        <v>40</v>
      </c>
      <c r="H49" s="58">
        <f>H48+H42</f>
        <v>0</v>
      </c>
      <c r="I49" s="58">
        <f>I48+I42</f>
        <v>0</v>
      </c>
    </row>
    <row r="50" spans="1:9" ht="12.75" customHeight="1">
      <c r="A50" s="296" t="s">
        <v>244</v>
      </c>
      <c r="B50" s="296"/>
      <c r="C50" s="296"/>
      <c r="D50" s="296"/>
      <c r="E50" s="296"/>
      <c r="F50" s="296"/>
      <c r="G50" s="16">
        <v>41</v>
      </c>
      <c r="H50" s="22">
        <v>0</v>
      </c>
      <c r="I50" s="22">
        <v>0</v>
      </c>
    </row>
    <row r="51" spans="1:9" ht="25.9" customHeight="1">
      <c r="A51" s="308" t="s">
        <v>409</v>
      </c>
      <c r="B51" s="308"/>
      <c r="C51" s="308"/>
      <c r="D51" s="308"/>
      <c r="E51" s="308"/>
      <c r="F51" s="308"/>
      <c r="G51" s="54">
        <v>42</v>
      </c>
      <c r="H51" s="58">
        <f>H21+H36+H49+H50</f>
        <v>0</v>
      </c>
      <c r="I51" s="58">
        <f>I21+I36+I49+I50</f>
        <v>0</v>
      </c>
    </row>
    <row r="52" spans="1:9" ht="12.75" customHeight="1">
      <c r="A52" s="312" t="s">
        <v>218</v>
      </c>
      <c r="B52" s="312"/>
      <c r="C52" s="312"/>
      <c r="D52" s="312"/>
      <c r="E52" s="312"/>
      <c r="F52" s="312"/>
      <c r="G52" s="16">
        <v>43</v>
      </c>
      <c r="H52" s="22">
        <v>0</v>
      </c>
      <c r="I52" s="22">
        <v>0</v>
      </c>
    </row>
    <row r="53" spans="1:9" ht="31.9" customHeight="1">
      <c r="A53" s="307" t="s">
        <v>410</v>
      </c>
      <c r="B53" s="307"/>
      <c r="C53" s="307"/>
      <c r="D53" s="307"/>
      <c r="E53" s="307"/>
      <c r="F53" s="307"/>
      <c r="G53" s="56">
        <v>44</v>
      </c>
      <c r="H53" s="60">
        <f>H52+H51</f>
        <v>0</v>
      </c>
      <c r="I53" s="60">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Normal="100" zoomScaleSheetLayoutView="100" workbookViewId="0">
      <selection sqref="A1:J1"/>
    </sheetView>
  </sheetViews>
  <sheetFormatPr defaultRowHeight="12.75"/>
  <cols>
    <col min="1" max="4" width="9.28515625" style="1"/>
    <col min="5" max="5" width="10.28515625" style="1" bestFit="1" customWidth="1"/>
    <col min="6" max="6" width="9.28515625" style="1"/>
    <col min="7" max="7" width="12.42578125" style="1" customWidth="1"/>
    <col min="8" max="25" width="13.42578125" style="18" customWidth="1"/>
    <col min="26" max="26" width="13.42578125" style="1" customWidth="1"/>
    <col min="27" max="261" width="9.28515625" style="1"/>
    <col min="262" max="262" width="10.28515625" style="1" bestFit="1" customWidth="1"/>
    <col min="263" max="266" width="9.28515625" style="1"/>
    <col min="267" max="268" width="9.7109375" style="1" bestFit="1" customWidth="1"/>
    <col min="269" max="517" width="9.28515625" style="1"/>
    <col min="518" max="518" width="10.28515625" style="1" bestFit="1" customWidth="1"/>
    <col min="519" max="522" width="9.28515625" style="1"/>
    <col min="523" max="524" width="9.7109375" style="1" bestFit="1" customWidth="1"/>
    <col min="525" max="773" width="9.28515625" style="1"/>
    <col min="774" max="774" width="10.28515625" style="1" bestFit="1" customWidth="1"/>
    <col min="775" max="778" width="9.28515625" style="1"/>
    <col min="779" max="780" width="9.7109375" style="1" bestFit="1" customWidth="1"/>
    <col min="781" max="1029" width="9.28515625" style="1"/>
    <col min="1030" max="1030" width="10.28515625" style="1" bestFit="1" customWidth="1"/>
    <col min="1031" max="1034" width="9.28515625" style="1"/>
    <col min="1035" max="1036" width="9.7109375" style="1" bestFit="1" customWidth="1"/>
    <col min="1037" max="1285" width="9.28515625" style="1"/>
    <col min="1286" max="1286" width="10.28515625" style="1" bestFit="1" customWidth="1"/>
    <col min="1287" max="1290" width="9.28515625" style="1"/>
    <col min="1291" max="1292" width="9.7109375" style="1" bestFit="1" customWidth="1"/>
    <col min="1293" max="1541" width="9.28515625" style="1"/>
    <col min="1542" max="1542" width="10.28515625" style="1" bestFit="1" customWidth="1"/>
    <col min="1543" max="1546" width="9.28515625" style="1"/>
    <col min="1547" max="1548" width="9.7109375" style="1" bestFit="1" customWidth="1"/>
    <col min="1549" max="1797" width="9.28515625" style="1"/>
    <col min="1798" max="1798" width="10.28515625" style="1" bestFit="1" customWidth="1"/>
    <col min="1799" max="1802" width="9.28515625" style="1"/>
    <col min="1803" max="1804" width="9.7109375" style="1" bestFit="1" customWidth="1"/>
    <col min="1805" max="2053" width="9.28515625" style="1"/>
    <col min="2054" max="2054" width="10.28515625" style="1" bestFit="1" customWidth="1"/>
    <col min="2055" max="2058" width="9.28515625" style="1"/>
    <col min="2059" max="2060" width="9.7109375" style="1" bestFit="1" customWidth="1"/>
    <col min="2061" max="2309" width="9.28515625" style="1"/>
    <col min="2310" max="2310" width="10.28515625" style="1" bestFit="1" customWidth="1"/>
    <col min="2311" max="2314" width="9.28515625" style="1"/>
    <col min="2315" max="2316" width="9.7109375" style="1" bestFit="1" customWidth="1"/>
    <col min="2317" max="2565" width="9.28515625" style="1"/>
    <col min="2566" max="2566" width="10.28515625" style="1" bestFit="1" customWidth="1"/>
    <col min="2567" max="2570" width="9.28515625" style="1"/>
    <col min="2571" max="2572" width="9.7109375" style="1" bestFit="1" customWidth="1"/>
    <col min="2573" max="2821" width="9.28515625" style="1"/>
    <col min="2822" max="2822" width="10.28515625" style="1" bestFit="1" customWidth="1"/>
    <col min="2823" max="2826" width="9.28515625" style="1"/>
    <col min="2827" max="2828" width="9.7109375" style="1" bestFit="1" customWidth="1"/>
    <col min="2829" max="3077" width="9.28515625" style="1"/>
    <col min="3078" max="3078" width="10.28515625" style="1" bestFit="1" customWidth="1"/>
    <col min="3079" max="3082" width="9.28515625" style="1"/>
    <col min="3083" max="3084" width="9.7109375" style="1" bestFit="1" customWidth="1"/>
    <col min="3085" max="3333" width="9.28515625" style="1"/>
    <col min="3334" max="3334" width="10.28515625" style="1" bestFit="1" customWidth="1"/>
    <col min="3335" max="3338" width="9.28515625" style="1"/>
    <col min="3339" max="3340" width="9.7109375" style="1" bestFit="1" customWidth="1"/>
    <col min="3341" max="3589" width="9.28515625" style="1"/>
    <col min="3590" max="3590" width="10.28515625" style="1" bestFit="1" customWidth="1"/>
    <col min="3591" max="3594" width="9.28515625" style="1"/>
    <col min="3595" max="3596" width="9.7109375" style="1" bestFit="1" customWidth="1"/>
    <col min="3597" max="3845" width="9.28515625" style="1"/>
    <col min="3846" max="3846" width="10.28515625" style="1" bestFit="1" customWidth="1"/>
    <col min="3847" max="3850" width="9.28515625" style="1"/>
    <col min="3851" max="3852" width="9.7109375" style="1" bestFit="1" customWidth="1"/>
    <col min="3853" max="4101" width="9.28515625" style="1"/>
    <col min="4102" max="4102" width="10.28515625" style="1" bestFit="1" customWidth="1"/>
    <col min="4103" max="4106" width="9.28515625" style="1"/>
    <col min="4107" max="4108" width="9.7109375" style="1" bestFit="1" customWidth="1"/>
    <col min="4109" max="4357" width="9.28515625" style="1"/>
    <col min="4358" max="4358" width="10.28515625" style="1" bestFit="1" customWidth="1"/>
    <col min="4359" max="4362" width="9.28515625" style="1"/>
    <col min="4363" max="4364" width="9.7109375" style="1" bestFit="1" customWidth="1"/>
    <col min="4365" max="4613" width="9.28515625" style="1"/>
    <col min="4614" max="4614" width="10.28515625" style="1" bestFit="1" customWidth="1"/>
    <col min="4615" max="4618" width="9.28515625" style="1"/>
    <col min="4619" max="4620" width="9.7109375" style="1" bestFit="1" customWidth="1"/>
    <col min="4621" max="4869" width="9.28515625" style="1"/>
    <col min="4870" max="4870" width="10.28515625" style="1" bestFit="1" customWidth="1"/>
    <col min="4871" max="4874" width="9.28515625" style="1"/>
    <col min="4875" max="4876" width="9.7109375" style="1" bestFit="1" customWidth="1"/>
    <col min="4877" max="5125" width="9.28515625" style="1"/>
    <col min="5126" max="5126" width="10.28515625" style="1" bestFit="1" customWidth="1"/>
    <col min="5127" max="5130" width="9.28515625" style="1"/>
    <col min="5131" max="5132" width="9.7109375" style="1" bestFit="1" customWidth="1"/>
    <col min="5133" max="5381" width="9.28515625" style="1"/>
    <col min="5382" max="5382" width="10.28515625" style="1" bestFit="1" customWidth="1"/>
    <col min="5383" max="5386" width="9.28515625" style="1"/>
    <col min="5387" max="5388" width="9.7109375" style="1" bestFit="1" customWidth="1"/>
    <col min="5389" max="5637" width="9.28515625" style="1"/>
    <col min="5638" max="5638" width="10.28515625" style="1" bestFit="1" customWidth="1"/>
    <col min="5639" max="5642" width="9.28515625" style="1"/>
    <col min="5643" max="5644" width="9.7109375" style="1" bestFit="1" customWidth="1"/>
    <col min="5645" max="5893" width="9.28515625" style="1"/>
    <col min="5894" max="5894" width="10.28515625" style="1" bestFit="1" customWidth="1"/>
    <col min="5895" max="5898" width="9.28515625" style="1"/>
    <col min="5899" max="5900" width="9.7109375" style="1" bestFit="1" customWidth="1"/>
    <col min="5901" max="6149" width="9.28515625" style="1"/>
    <col min="6150" max="6150" width="10.28515625" style="1" bestFit="1" customWidth="1"/>
    <col min="6151" max="6154" width="9.28515625" style="1"/>
    <col min="6155" max="6156" width="9.7109375" style="1" bestFit="1" customWidth="1"/>
    <col min="6157" max="6405" width="9.28515625" style="1"/>
    <col min="6406" max="6406" width="10.28515625" style="1" bestFit="1" customWidth="1"/>
    <col min="6407" max="6410" width="9.28515625" style="1"/>
    <col min="6411" max="6412" width="9.7109375" style="1" bestFit="1" customWidth="1"/>
    <col min="6413" max="6661" width="9.28515625" style="1"/>
    <col min="6662" max="6662" width="10.28515625" style="1" bestFit="1" customWidth="1"/>
    <col min="6663" max="6666" width="9.28515625" style="1"/>
    <col min="6667" max="6668" width="9.7109375" style="1" bestFit="1" customWidth="1"/>
    <col min="6669" max="6917" width="9.28515625" style="1"/>
    <col min="6918" max="6918" width="10.28515625" style="1" bestFit="1" customWidth="1"/>
    <col min="6919" max="6922" width="9.28515625" style="1"/>
    <col min="6923" max="6924" width="9.7109375" style="1" bestFit="1" customWidth="1"/>
    <col min="6925" max="7173" width="9.28515625" style="1"/>
    <col min="7174" max="7174" width="10.28515625" style="1" bestFit="1" customWidth="1"/>
    <col min="7175" max="7178" width="9.28515625" style="1"/>
    <col min="7179" max="7180" width="9.7109375" style="1" bestFit="1" customWidth="1"/>
    <col min="7181" max="7429" width="9.28515625" style="1"/>
    <col min="7430" max="7430" width="10.28515625" style="1" bestFit="1" customWidth="1"/>
    <col min="7431" max="7434" width="9.28515625" style="1"/>
    <col min="7435" max="7436" width="9.7109375" style="1" bestFit="1" customWidth="1"/>
    <col min="7437" max="7685" width="9.28515625" style="1"/>
    <col min="7686" max="7686" width="10.28515625" style="1" bestFit="1" customWidth="1"/>
    <col min="7687" max="7690" width="9.28515625" style="1"/>
    <col min="7691" max="7692" width="9.7109375" style="1" bestFit="1" customWidth="1"/>
    <col min="7693" max="7941" width="9.28515625" style="1"/>
    <col min="7942" max="7942" width="10.28515625" style="1" bestFit="1" customWidth="1"/>
    <col min="7943" max="7946" width="9.28515625" style="1"/>
    <col min="7947" max="7948" width="9.7109375" style="1" bestFit="1" customWidth="1"/>
    <col min="7949" max="8197" width="9.28515625" style="1"/>
    <col min="8198" max="8198" width="10.28515625" style="1" bestFit="1" customWidth="1"/>
    <col min="8199" max="8202" width="9.28515625" style="1"/>
    <col min="8203" max="8204" width="9.7109375" style="1" bestFit="1" customWidth="1"/>
    <col min="8205" max="8453" width="9.28515625" style="1"/>
    <col min="8454" max="8454" width="10.28515625" style="1" bestFit="1" customWidth="1"/>
    <col min="8455" max="8458" width="9.28515625" style="1"/>
    <col min="8459" max="8460" width="9.7109375" style="1" bestFit="1" customWidth="1"/>
    <col min="8461" max="8709" width="9.28515625" style="1"/>
    <col min="8710" max="8710" width="10.28515625" style="1" bestFit="1" customWidth="1"/>
    <col min="8711" max="8714" width="9.28515625" style="1"/>
    <col min="8715" max="8716" width="9.7109375" style="1" bestFit="1" customWidth="1"/>
    <col min="8717" max="8965" width="9.28515625" style="1"/>
    <col min="8966" max="8966" width="10.28515625" style="1" bestFit="1" customWidth="1"/>
    <col min="8967" max="8970" width="9.28515625" style="1"/>
    <col min="8971" max="8972" width="9.7109375" style="1" bestFit="1" customWidth="1"/>
    <col min="8973" max="9221" width="9.28515625" style="1"/>
    <col min="9222" max="9222" width="10.28515625" style="1" bestFit="1" customWidth="1"/>
    <col min="9223" max="9226" width="9.28515625" style="1"/>
    <col min="9227" max="9228" width="9.7109375" style="1" bestFit="1" customWidth="1"/>
    <col min="9229" max="9477" width="9.28515625" style="1"/>
    <col min="9478" max="9478" width="10.28515625" style="1" bestFit="1" customWidth="1"/>
    <col min="9479" max="9482" width="9.28515625" style="1"/>
    <col min="9483" max="9484" width="9.7109375" style="1" bestFit="1" customWidth="1"/>
    <col min="9485" max="9733" width="9.28515625" style="1"/>
    <col min="9734" max="9734" width="10.28515625" style="1" bestFit="1" customWidth="1"/>
    <col min="9735" max="9738" width="9.28515625" style="1"/>
    <col min="9739" max="9740" width="9.7109375" style="1" bestFit="1" customWidth="1"/>
    <col min="9741" max="9989" width="9.28515625" style="1"/>
    <col min="9990" max="9990" width="10.28515625" style="1" bestFit="1" customWidth="1"/>
    <col min="9991" max="9994" width="9.28515625" style="1"/>
    <col min="9995" max="9996" width="9.7109375" style="1" bestFit="1" customWidth="1"/>
    <col min="9997" max="10245" width="9.28515625" style="1"/>
    <col min="10246" max="10246" width="10.28515625" style="1" bestFit="1" customWidth="1"/>
    <col min="10247" max="10250" width="9.28515625" style="1"/>
    <col min="10251" max="10252" width="9.7109375" style="1" bestFit="1" customWidth="1"/>
    <col min="10253" max="10501" width="9.28515625" style="1"/>
    <col min="10502" max="10502" width="10.28515625" style="1" bestFit="1" customWidth="1"/>
    <col min="10503" max="10506" width="9.28515625" style="1"/>
    <col min="10507" max="10508" width="9.7109375" style="1" bestFit="1" customWidth="1"/>
    <col min="10509" max="10757" width="9.28515625" style="1"/>
    <col min="10758" max="10758" width="10.28515625" style="1" bestFit="1" customWidth="1"/>
    <col min="10759" max="10762" width="9.28515625" style="1"/>
    <col min="10763" max="10764" width="9.7109375" style="1" bestFit="1" customWidth="1"/>
    <col min="10765" max="11013" width="9.28515625" style="1"/>
    <col min="11014" max="11014" width="10.28515625" style="1" bestFit="1" customWidth="1"/>
    <col min="11015" max="11018" width="9.28515625" style="1"/>
    <col min="11019" max="11020" width="9.7109375" style="1" bestFit="1" customWidth="1"/>
    <col min="11021" max="11269" width="9.28515625" style="1"/>
    <col min="11270" max="11270" width="10.28515625" style="1" bestFit="1" customWidth="1"/>
    <col min="11271" max="11274" width="9.28515625" style="1"/>
    <col min="11275" max="11276" width="9.7109375" style="1" bestFit="1" customWidth="1"/>
    <col min="11277" max="11525" width="9.28515625" style="1"/>
    <col min="11526" max="11526" width="10.28515625" style="1" bestFit="1" customWidth="1"/>
    <col min="11527" max="11530" width="9.28515625" style="1"/>
    <col min="11531" max="11532" width="9.7109375" style="1" bestFit="1" customWidth="1"/>
    <col min="11533" max="11781" width="9.28515625" style="1"/>
    <col min="11782" max="11782" width="10.28515625" style="1" bestFit="1" customWidth="1"/>
    <col min="11783" max="11786" width="9.28515625" style="1"/>
    <col min="11787" max="11788" width="9.7109375" style="1" bestFit="1" customWidth="1"/>
    <col min="11789" max="12037" width="9.28515625" style="1"/>
    <col min="12038" max="12038" width="10.28515625" style="1" bestFit="1" customWidth="1"/>
    <col min="12039" max="12042" width="9.28515625" style="1"/>
    <col min="12043" max="12044" width="9.7109375" style="1" bestFit="1" customWidth="1"/>
    <col min="12045" max="12293" width="9.28515625" style="1"/>
    <col min="12294" max="12294" width="10.28515625" style="1" bestFit="1" customWidth="1"/>
    <col min="12295" max="12298" width="9.28515625" style="1"/>
    <col min="12299" max="12300" width="9.7109375" style="1" bestFit="1" customWidth="1"/>
    <col min="12301" max="12549" width="9.28515625" style="1"/>
    <col min="12550" max="12550" width="10.28515625" style="1" bestFit="1" customWidth="1"/>
    <col min="12551" max="12554" width="9.28515625" style="1"/>
    <col min="12555" max="12556" width="9.7109375" style="1" bestFit="1" customWidth="1"/>
    <col min="12557" max="12805" width="9.28515625" style="1"/>
    <col min="12806" max="12806" width="10.28515625" style="1" bestFit="1" customWidth="1"/>
    <col min="12807" max="12810" width="9.28515625" style="1"/>
    <col min="12811" max="12812" width="9.7109375" style="1" bestFit="1" customWidth="1"/>
    <col min="12813" max="13061" width="9.28515625" style="1"/>
    <col min="13062" max="13062" width="10.28515625" style="1" bestFit="1" customWidth="1"/>
    <col min="13063" max="13066" width="9.28515625" style="1"/>
    <col min="13067" max="13068" width="9.7109375" style="1" bestFit="1" customWidth="1"/>
    <col min="13069" max="13317" width="9.28515625" style="1"/>
    <col min="13318" max="13318" width="10.28515625" style="1" bestFit="1" customWidth="1"/>
    <col min="13319" max="13322" width="9.28515625" style="1"/>
    <col min="13323" max="13324" width="9.7109375" style="1" bestFit="1" customWidth="1"/>
    <col min="13325" max="13573" width="9.28515625" style="1"/>
    <col min="13574" max="13574" width="10.28515625" style="1" bestFit="1" customWidth="1"/>
    <col min="13575" max="13578" width="9.28515625" style="1"/>
    <col min="13579" max="13580" width="9.7109375" style="1" bestFit="1" customWidth="1"/>
    <col min="13581" max="13829" width="9.28515625" style="1"/>
    <col min="13830" max="13830" width="10.28515625" style="1" bestFit="1" customWidth="1"/>
    <col min="13831" max="13834" width="9.28515625" style="1"/>
    <col min="13835" max="13836" width="9.7109375" style="1" bestFit="1" customWidth="1"/>
    <col min="13837" max="14085" width="9.28515625" style="1"/>
    <col min="14086" max="14086" width="10.28515625" style="1" bestFit="1" customWidth="1"/>
    <col min="14087" max="14090" width="9.28515625" style="1"/>
    <col min="14091" max="14092" width="9.7109375" style="1" bestFit="1" customWidth="1"/>
    <col min="14093" max="14341" width="9.28515625" style="1"/>
    <col min="14342" max="14342" width="10.28515625" style="1" bestFit="1" customWidth="1"/>
    <col min="14343" max="14346" width="9.28515625" style="1"/>
    <col min="14347" max="14348" width="9.7109375" style="1" bestFit="1" customWidth="1"/>
    <col min="14349" max="14597" width="9.28515625" style="1"/>
    <col min="14598" max="14598" width="10.28515625" style="1" bestFit="1" customWidth="1"/>
    <col min="14599" max="14602" width="9.28515625" style="1"/>
    <col min="14603" max="14604" width="9.7109375" style="1" bestFit="1" customWidth="1"/>
    <col min="14605" max="14853" width="9.28515625" style="1"/>
    <col min="14854" max="14854" width="10.28515625" style="1" bestFit="1" customWidth="1"/>
    <col min="14855" max="14858" width="9.28515625" style="1"/>
    <col min="14859" max="14860" width="9.7109375" style="1" bestFit="1" customWidth="1"/>
    <col min="14861" max="15109" width="9.28515625" style="1"/>
    <col min="15110" max="15110" width="10.28515625" style="1" bestFit="1" customWidth="1"/>
    <col min="15111" max="15114" width="9.28515625" style="1"/>
    <col min="15115" max="15116" width="9.7109375" style="1" bestFit="1" customWidth="1"/>
    <col min="15117" max="15365" width="9.28515625" style="1"/>
    <col min="15366" max="15366" width="10.28515625" style="1" bestFit="1" customWidth="1"/>
    <col min="15367" max="15370" width="9.28515625" style="1"/>
    <col min="15371" max="15372" width="9.7109375" style="1" bestFit="1" customWidth="1"/>
    <col min="15373" max="15621" width="9.28515625" style="1"/>
    <col min="15622" max="15622" width="10.28515625" style="1" bestFit="1" customWidth="1"/>
    <col min="15623" max="15626" width="9.28515625" style="1"/>
    <col min="15627" max="15628" width="9.7109375" style="1" bestFit="1" customWidth="1"/>
    <col min="15629" max="15877" width="9.28515625" style="1"/>
    <col min="15878" max="15878" width="10.28515625" style="1" bestFit="1" customWidth="1"/>
    <col min="15879" max="15882" width="9.28515625" style="1"/>
    <col min="15883" max="15884" width="9.7109375" style="1" bestFit="1" customWidth="1"/>
    <col min="15885" max="16133" width="9.28515625" style="1"/>
    <col min="16134" max="16134" width="10.28515625" style="1" bestFit="1" customWidth="1"/>
    <col min="16135" max="16138" width="9.28515625" style="1"/>
    <col min="16139" max="16140" width="9.7109375" style="1" bestFit="1" customWidth="1"/>
    <col min="16141" max="16384" width="9.28515625" style="1"/>
  </cols>
  <sheetData>
    <row r="1" spans="1:25">
      <c r="A1" s="313" t="s">
        <v>245</v>
      </c>
      <c r="B1" s="314"/>
      <c r="C1" s="314"/>
      <c r="D1" s="314"/>
      <c r="E1" s="314"/>
      <c r="F1" s="314"/>
      <c r="G1" s="314"/>
      <c r="H1" s="314"/>
      <c r="I1" s="314"/>
      <c r="J1" s="314"/>
      <c r="K1" s="24"/>
    </row>
    <row r="2" spans="1:25" ht="15.75">
      <c r="A2" s="2"/>
      <c r="B2" s="3"/>
      <c r="C2" s="315" t="s">
        <v>246</v>
      </c>
      <c r="D2" s="315"/>
      <c r="E2" s="121">
        <v>45658</v>
      </c>
      <c r="F2" s="4" t="s">
        <v>0</v>
      </c>
      <c r="G2" s="121">
        <v>45747</v>
      </c>
      <c r="H2" s="25"/>
      <c r="I2" s="25"/>
      <c r="J2" s="25"/>
      <c r="K2" s="24"/>
      <c r="X2" s="26" t="s">
        <v>446</v>
      </c>
    </row>
    <row r="3" spans="1:25" ht="13.5" customHeight="1" thickBot="1">
      <c r="A3" s="318" t="s">
        <v>247</v>
      </c>
      <c r="B3" s="319"/>
      <c r="C3" s="319"/>
      <c r="D3" s="319"/>
      <c r="E3" s="319"/>
      <c r="F3" s="319"/>
      <c r="G3" s="322" t="s">
        <v>3</v>
      </c>
      <c r="H3" s="324" t="s">
        <v>248</v>
      </c>
      <c r="I3" s="324"/>
      <c r="J3" s="324"/>
      <c r="K3" s="324"/>
      <c r="L3" s="324"/>
      <c r="M3" s="324"/>
      <c r="N3" s="324"/>
      <c r="O3" s="324"/>
      <c r="P3" s="324"/>
      <c r="Q3" s="324"/>
      <c r="R3" s="324"/>
      <c r="S3" s="324"/>
      <c r="T3" s="324"/>
      <c r="U3" s="324"/>
      <c r="V3" s="324"/>
      <c r="W3" s="324"/>
      <c r="X3" s="324" t="s">
        <v>249</v>
      </c>
      <c r="Y3" s="326" t="s">
        <v>250</v>
      </c>
    </row>
    <row r="4" spans="1:25" ht="90.75" thickBot="1">
      <c r="A4" s="320"/>
      <c r="B4" s="321"/>
      <c r="C4" s="321"/>
      <c r="D4" s="321"/>
      <c r="E4" s="321"/>
      <c r="F4" s="321"/>
      <c r="G4" s="323"/>
      <c r="H4" s="27" t="s">
        <v>251</v>
      </c>
      <c r="I4" s="27" t="s">
        <v>252</v>
      </c>
      <c r="J4" s="27" t="s">
        <v>253</v>
      </c>
      <c r="K4" s="27" t="s">
        <v>254</v>
      </c>
      <c r="L4" s="27" t="s">
        <v>255</v>
      </c>
      <c r="M4" s="27" t="s">
        <v>256</v>
      </c>
      <c r="N4" s="27" t="s">
        <v>257</v>
      </c>
      <c r="O4" s="27" t="s">
        <v>258</v>
      </c>
      <c r="P4" s="71" t="s">
        <v>411</v>
      </c>
      <c r="Q4" s="27" t="s">
        <v>259</v>
      </c>
      <c r="R4" s="27" t="s">
        <v>260</v>
      </c>
      <c r="S4" s="71" t="s">
        <v>412</v>
      </c>
      <c r="T4" s="71" t="s">
        <v>413</v>
      </c>
      <c r="U4" s="27" t="s">
        <v>261</v>
      </c>
      <c r="V4" s="27" t="s">
        <v>262</v>
      </c>
      <c r="W4" s="27" t="s">
        <v>263</v>
      </c>
      <c r="X4" s="325"/>
      <c r="Y4" s="327"/>
    </row>
    <row r="5" spans="1:25" ht="22.5">
      <c r="A5" s="328">
        <v>1</v>
      </c>
      <c r="B5" s="329"/>
      <c r="C5" s="329"/>
      <c r="D5" s="329"/>
      <c r="E5" s="329"/>
      <c r="F5" s="329"/>
      <c r="G5" s="5">
        <v>2</v>
      </c>
      <c r="H5" s="28" t="s">
        <v>167</v>
      </c>
      <c r="I5" s="29" t="s">
        <v>168</v>
      </c>
      <c r="J5" s="28" t="s">
        <v>282</v>
      </c>
      <c r="K5" s="29" t="s">
        <v>283</v>
      </c>
      <c r="L5" s="28" t="s">
        <v>284</v>
      </c>
      <c r="M5" s="29" t="s">
        <v>285</v>
      </c>
      <c r="N5" s="28" t="s">
        <v>286</v>
      </c>
      <c r="O5" s="29" t="s">
        <v>287</v>
      </c>
      <c r="P5" s="28" t="s">
        <v>288</v>
      </c>
      <c r="Q5" s="29" t="s">
        <v>289</v>
      </c>
      <c r="R5" s="28" t="s">
        <v>290</v>
      </c>
      <c r="S5" s="28" t="s">
        <v>291</v>
      </c>
      <c r="T5" s="28" t="s">
        <v>292</v>
      </c>
      <c r="U5" s="28" t="s">
        <v>414</v>
      </c>
      <c r="V5" s="28" t="s">
        <v>293</v>
      </c>
      <c r="W5" s="28" t="s">
        <v>415</v>
      </c>
      <c r="X5" s="28">
        <v>19</v>
      </c>
      <c r="Y5" s="30" t="s">
        <v>416</v>
      </c>
    </row>
    <row r="6" spans="1:25">
      <c r="A6" s="330" t="s">
        <v>264</v>
      </c>
      <c r="B6" s="330"/>
      <c r="C6" s="330"/>
      <c r="D6" s="330"/>
      <c r="E6" s="330"/>
      <c r="F6" s="330"/>
      <c r="G6" s="330"/>
      <c r="H6" s="330"/>
      <c r="I6" s="330"/>
      <c r="J6" s="330"/>
      <c r="K6" s="330"/>
      <c r="L6" s="330"/>
      <c r="M6" s="330"/>
      <c r="N6" s="331"/>
      <c r="O6" s="331"/>
      <c r="P6" s="331"/>
      <c r="Q6" s="331"/>
      <c r="R6" s="331"/>
      <c r="S6" s="331"/>
      <c r="T6" s="331"/>
      <c r="U6" s="331"/>
      <c r="V6" s="331"/>
      <c r="W6" s="331"/>
      <c r="X6" s="331"/>
      <c r="Y6" s="332"/>
    </row>
    <row r="7" spans="1:25">
      <c r="A7" s="333" t="s">
        <v>298</v>
      </c>
      <c r="B7" s="333"/>
      <c r="C7" s="333"/>
      <c r="D7" s="333"/>
      <c r="E7" s="333"/>
      <c r="F7" s="333"/>
      <c r="G7" s="6">
        <v>1</v>
      </c>
      <c r="H7" s="31">
        <v>17674030</v>
      </c>
      <c r="I7" s="31">
        <v>0</v>
      </c>
      <c r="J7" s="31">
        <v>1230445</v>
      </c>
      <c r="K7" s="31">
        <v>4156663</v>
      </c>
      <c r="L7" s="31">
        <v>1255883</v>
      </c>
      <c r="M7" s="31">
        <v>0</v>
      </c>
      <c r="N7" s="31">
        <v>0</v>
      </c>
      <c r="O7" s="31">
        <v>0</v>
      </c>
      <c r="P7" s="31">
        <v>0</v>
      </c>
      <c r="Q7" s="31">
        <v>0</v>
      </c>
      <c r="R7" s="31">
        <v>0</v>
      </c>
      <c r="S7" s="31">
        <v>0</v>
      </c>
      <c r="T7" s="31">
        <v>0</v>
      </c>
      <c r="U7" s="31">
        <v>50659562</v>
      </c>
      <c r="V7" s="31">
        <v>0</v>
      </c>
      <c r="W7" s="32">
        <f>H7+I7+J7+K7-L7+M7+N7+O7+P7+Q7+R7+U7+V7+S7+T7</f>
        <v>72464817</v>
      </c>
      <c r="X7" s="31">
        <v>0</v>
      </c>
      <c r="Y7" s="32">
        <f>W7+X7</f>
        <v>72464817</v>
      </c>
    </row>
    <row r="8" spans="1:25">
      <c r="A8" s="316" t="s">
        <v>265</v>
      </c>
      <c r="B8" s="316"/>
      <c r="C8" s="316"/>
      <c r="D8" s="316"/>
      <c r="E8" s="316"/>
      <c r="F8" s="316"/>
      <c r="G8" s="6">
        <v>2</v>
      </c>
      <c r="H8" s="31">
        <v>0</v>
      </c>
      <c r="I8" s="31">
        <v>0</v>
      </c>
      <c r="J8" s="31">
        <v>0</v>
      </c>
      <c r="K8" s="31">
        <v>0</v>
      </c>
      <c r="L8" s="31">
        <v>0</v>
      </c>
      <c r="M8" s="31">
        <v>0</v>
      </c>
      <c r="N8" s="31">
        <v>0</v>
      </c>
      <c r="O8" s="31">
        <v>0</v>
      </c>
      <c r="P8" s="31">
        <v>0</v>
      </c>
      <c r="Q8" s="31">
        <v>0</v>
      </c>
      <c r="R8" s="31">
        <v>0</v>
      </c>
      <c r="S8" s="31">
        <v>0</v>
      </c>
      <c r="T8" s="31">
        <v>0</v>
      </c>
      <c r="U8" s="31">
        <v>0</v>
      </c>
      <c r="V8" s="31">
        <v>0</v>
      </c>
      <c r="W8" s="32">
        <f t="shared" ref="W8:W9" si="0">H8+I8+J8+K8-L8+M8+N8+O8+P8+Q8+R8+U8+V8+S8+T8</f>
        <v>0</v>
      </c>
      <c r="X8" s="31">
        <v>0</v>
      </c>
      <c r="Y8" s="32">
        <f t="shared" ref="Y8:Y9" si="1">W8+X8</f>
        <v>0</v>
      </c>
    </row>
    <row r="9" spans="1:25">
      <c r="A9" s="316" t="s">
        <v>266</v>
      </c>
      <c r="B9" s="316"/>
      <c r="C9" s="316"/>
      <c r="D9" s="316"/>
      <c r="E9" s="316"/>
      <c r="F9" s="316"/>
      <c r="G9" s="6">
        <v>3</v>
      </c>
      <c r="H9" s="31">
        <v>0</v>
      </c>
      <c r="I9" s="31">
        <v>0</v>
      </c>
      <c r="J9" s="31">
        <v>0</v>
      </c>
      <c r="K9" s="31">
        <v>0</v>
      </c>
      <c r="L9" s="31">
        <v>0</v>
      </c>
      <c r="M9" s="31">
        <v>0</v>
      </c>
      <c r="N9" s="31">
        <v>0</v>
      </c>
      <c r="O9" s="31">
        <v>0</v>
      </c>
      <c r="P9" s="31">
        <v>0</v>
      </c>
      <c r="Q9" s="31">
        <v>0</v>
      </c>
      <c r="R9" s="31">
        <v>0</v>
      </c>
      <c r="S9" s="31">
        <v>0</v>
      </c>
      <c r="T9" s="31">
        <v>0</v>
      </c>
      <c r="U9" s="31">
        <v>0</v>
      </c>
      <c r="V9" s="31">
        <v>0</v>
      </c>
      <c r="W9" s="32">
        <f t="shared" si="0"/>
        <v>0</v>
      </c>
      <c r="X9" s="31">
        <v>0</v>
      </c>
      <c r="Y9" s="32">
        <f t="shared" si="1"/>
        <v>0</v>
      </c>
    </row>
    <row r="10" spans="1:25" ht="24" customHeight="1">
      <c r="A10" s="317" t="s">
        <v>299</v>
      </c>
      <c r="B10" s="317"/>
      <c r="C10" s="317"/>
      <c r="D10" s="317"/>
      <c r="E10" s="317"/>
      <c r="F10" s="317"/>
      <c r="G10" s="7">
        <v>4</v>
      </c>
      <c r="H10" s="32">
        <f>H7+H8+H9</f>
        <v>17674030</v>
      </c>
      <c r="I10" s="32">
        <f t="shared" ref="I10:Y10" si="2">I7+I8+I9</f>
        <v>0</v>
      </c>
      <c r="J10" s="32">
        <f t="shared" si="2"/>
        <v>1230445</v>
      </c>
      <c r="K10" s="32">
        <f>K7+K8+K9</f>
        <v>4156663</v>
      </c>
      <c r="L10" s="32">
        <f t="shared" si="2"/>
        <v>1255883</v>
      </c>
      <c r="M10" s="32">
        <f t="shared" si="2"/>
        <v>0</v>
      </c>
      <c r="N10" s="32">
        <f t="shared" si="2"/>
        <v>0</v>
      </c>
      <c r="O10" s="32">
        <f t="shared" si="2"/>
        <v>0</v>
      </c>
      <c r="P10" s="32">
        <f t="shared" si="2"/>
        <v>0</v>
      </c>
      <c r="Q10" s="32">
        <f t="shared" si="2"/>
        <v>0</v>
      </c>
      <c r="R10" s="32">
        <f t="shared" si="2"/>
        <v>0</v>
      </c>
      <c r="S10" s="32">
        <f t="shared" si="2"/>
        <v>0</v>
      </c>
      <c r="T10" s="32">
        <f t="shared" si="2"/>
        <v>0</v>
      </c>
      <c r="U10" s="32">
        <f t="shared" si="2"/>
        <v>50659562</v>
      </c>
      <c r="V10" s="32">
        <f t="shared" si="2"/>
        <v>0</v>
      </c>
      <c r="W10" s="32">
        <f t="shared" si="2"/>
        <v>72464817</v>
      </c>
      <c r="X10" s="32">
        <f t="shared" si="2"/>
        <v>0</v>
      </c>
      <c r="Y10" s="32">
        <f t="shared" si="2"/>
        <v>72464817</v>
      </c>
    </row>
    <row r="11" spans="1:25">
      <c r="A11" s="316" t="s">
        <v>267</v>
      </c>
      <c r="B11" s="316"/>
      <c r="C11" s="316"/>
      <c r="D11" s="316"/>
      <c r="E11" s="316"/>
      <c r="F11" s="316"/>
      <c r="G11" s="6">
        <v>5</v>
      </c>
      <c r="H11" s="33">
        <v>0</v>
      </c>
      <c r="I11" s="33">
        <v>0</v>
      </c>
      <c r="J11" s="33">
        <v>0</v>
      </c>
      <c r="K11" s="33">
        <v>0</v>
      </c>
      <c r="L11" s="33">
        <v>0</v>
      </c>
      <c r="M11" s="33">
        <v>0</v>
      </c>
      <c r="N11" s="33">
        <v>0</v>
      </c>
      <c r="O11" s="33">
        <v>0</v>
      </c>
      <c r="P11" s="33">
        <v>0</v>
      </c>
      <c r="Q11" s="33">
        <v>0</v>
      </c>
      <c r="R11" s="33">
        <v>0</v>
      </c>
      <c r="S11" s="31">
        <v>0</v>
      </c>
      <c r="T11" s="31">
        <v>0</v>
      </c>
      <c r="U11" s="33">
        <v>0</v>
      </c>
      <c r="V11" s="31">
        <v>15597460</v>
      </c>
      <c r="W11" s="32">
        <f t="shared" ref="W11:W29" si="3">H11+I11+J11+K11-L11+M11+N11+O11+P11+Q11+R11+U11+V11+S11+T11</f>
        <v>15597460</v>
      </c>
      <c r="X11" s="31">
        <v>0</v>
      </c>
      <c r="Y11" s="32">
        <f t="shared" ref="Y11:Y29" si="4">W11+X11</f>
        <v>15597460</v>
      </c>
    </row>
    <row r="12" spans="1:25">
      <c r="A12" s="316" t="s">
        <v>268</v>
      </c>
      <c r="B12" s="316"/>
      <c r="C12" s="316"/>
      <c r="D12" s="316"/>
      <c r="E12" s="316"/>
      <c r="F12" s="316"/>
      <c r="G12" s="6">
        <v>6</v>
      </c>
      <c r="H12" s="33">
        <v>0</v>
      </c>
      <c r="I12" s="33">
        <v>0</v>
      </c>
      <c r="J12" s="33">
        <v>0</v>
      </c>
      <c r="K12" s="33">
        <v>0</v>
      </c>
      <c r="L12" s="33">
        <v>0</v>
      </c>
      <c r="M12" s="33">
        <v>0</v>
      </c>
      <c r="N12" s="31">
        <v>0</v>
      </c>
      <c r="O12" s="33">
        <v>0</v>
      </c>
      <c r="P12" s="33">
        <v>0</v>
      </c>
      <c r="Q12" s="33">
        <v>0</v>
      </c>
      <c r="R12" s="33">
        <v>0</v>
      </c>
      <c r="S12" s="31">
        <v>0</v>
      </c>
      <c r="T12" s="31">
        <v>0</v>
      </c>
      <c r="U12" s="33">
        <v>0</v>
      </c>
      <c r="V12" s="33">
        <v>0</v>
      </c>
      <c r="W12" s="32">
        <f t="shared" si="3"/>
        <v>0</v>
      </c>
      <c r="X12" s="31">
        <v>0</v>
      </c>
      <c r="Y12" s="32">
        <f t="shared" si="4"/>
        <v>0</v>
      </c>
    </row>
    <row r="13" spans="1:25" ht="26.25" customHeight="1">
      <c r="A13" s="316" t="s">
        <v>269</v>
      </c>
      <c r="B13" s="316"/>
      <c r="C13" s="316"/>
      <c r="D13" s="316"/>
      <c r="E13" s="316"/>
      <c r="F13" s="316"/>
      <c r="G13" s="6">
        <v>7</v>
      </c>
      <c r="H13" s="33">
        <v>0</v>
      </c>
      <c r="I13" s="33">
        <v>0</v>
      </c>
      <c r="J13" s="33">
        <v>0</v>
      </c>
      <c r="K13" s="33">
        <v>0</v>
      </c>
      <c r="L13" s="33">
        <v>0</v>
      </c>
      <c r="M13" s="33">
        <v>0</v>
      </c>
      <c r="N13" s="33">
        <v>0</v>
      </c>
      <c r="O13" s="31">
        <v>0</v>
      </c>
      <c r="P13" s="33">
        <v>0</v>
      </c>
      <c r="Q13" s="33">
        <v>0</v>
      </c>
      <c r="R13" s="33">
        <v>0</v>
      </c>
      <c r="S13" s="31">
        <v>0</v>
      </c>
      <c r="T13" s="31">
        <v>0</v>
      </c>
      <c r="U13" s="31">
        <v>0</v>
      </c>
      <c r="V13" s="31">
        <v>0</v>
      </c>
      <c r="W13" s="32">
        <f t="shared" si="3"/>
        <v>0</v>
      </c>
      <c r="X13" s="31">
        <v>0</v>
      </c>
      <c r="Y13" s="32">
        <f t="shared" si="4"/>
        <v>0</v>
      </c>
    </row>
    <row r="14" spans="1:25" ht="39" customHeight="1">
      <c r="A14" s="316" t="s">
        <v>417</v>
      </c>
      <c r="B14" s="316"/>
      <c r="C14" s="316"/>
      <c r="D14" s="316"/>
      <c r="E14" s="316"/>
      <c r="F14" s="316"/>
      <c r="G14" s="6">
        <v>8</v>
      </c>
      <c r="H14" s="33">
        <v>0</v>
      </c>
      <c r="I14" s="33">
        <v>0</v>
      </c>
      <c r="J14" s="33">
        <v>0</v>
      </c>
      <c r="K14" s="33">
        <v>0</v>
      </c>
      <c r="L14" s="33">
        <v>0</v>
      </c>
      <c r="M14" s="33">
        <v>0</v>
      </c>
      <c r="N14" s="33">
        <v>0</v>
      </c>
      <c r="O14" s="33">
        <v>0</v>
      </c>
      <c r="P14" s="31">
        <v>0</v>
      </c>
      <c r="Q14" s="33">
        <v>0</v>
      </c>
      <c r="R14" s="33">
        <v>0</v>
      </c>
      <c r="S14" s="31">
        <v>0</v>
      </c>
      <c r="T14" s="31">
        <v>0</v>
      </c>
      <c r="U14" s="31">
        <v>0</v>
      </c>
      <c r="V14" s="31">
        <v>0</v>
      </c>
      <c r="W14" s="32">
        <f t="shared" si="3"/>
        <v>0</v>
      </c>
      <c r="X14" s="31">
        <v>0</v>
      </c>
      <c r="Y14" s="32">
        <f t="shared" si="4"/>
        <v>0</v>
      </c>
    </row>
    <row r="15" spans="1:25">
      <c r="A15" s="316" t="s">
        <v>270</v>
      </c>
      <c r="B15" s="316"/>
      <c r="C15" s="316"/>
      <c r="D15" s="316"/>
      <c r="E15" s="316"/>
      <c r="F15" s="316"/>
      <c r="G15" s="6">
        <v>9</v>
      </c>
      <c r="H15" s="33">
        <v>0</v>
      </c>
      <c r="I15" s="33">
        <v>0</v>
      </c>
      <c r="J15" s="33">
        <v>0</v>
      </c>
      <c r="K15" s="33">
        <v>0</v>
      </c>
      <c r="L15" s="33">
        <v>0</v>
      </c>
      <c r="M15" s="33">
        <v>0</v>
      </c>
      <c r="N15" s="33">
        <v>0</v>
      </c>
      <c r="O15" s="33">
        <v>0</v>
      </c>
      <c r="P15" s="33">
        <v>0</v>
      </c>
      <c r="Q15" s="31">
        <v>0</v>
      </c>
      <c r="R15" s="33">
        <v>0</v>
      </c>
      <c r="S15" s="31">
        <v>0</v>
      </c>
      <c r="T15" s="31">
        <v>0</v>
      </c>
      <c r="U15" s="31">
        <v>0</v>
      </c>
      <c r="V15" s="31">
        <v>0</v>
      </c>
      <c r="W15" s="32">
        <f t="shared" si="3"/>
        <v>0</v>
      </c>
      <c r="X15" s="31">
        <v>0</v>
      </c>
      <c r="Y15" s="32">
        <f t="shared" si="4"/>
        <v>0</v>
      </c>
    </row>
    <row r="16" spans="1:25" ht="28.5" customHeight="1">
      <c r="A16" s="316" t="s">
        <v>271</v>
      </c>
      <c r="B16" s="316"/>
      <c r="C16" s="316"/>
      <c r="D16" s="316"/>
      <c r="E16" s="316"/>
      <c r="F16" s="316"/>
      <c r="G16" s="6">
        <v>10</v>
      </c>
      <c r="H16" s="33">
        <v>0</v>
      </c>
      <c r="I16" s="33">
        <v>0</v>
      </c>
      <c r="J16" s="33">
        <v>0</v>
      </c>
      <c r="K16" s="33">
        <v>0</v>
      </c>
      <c r="L16" s="33">
        <v>0</v>
      </c>
      <c r="M16" s="33">
        <v>0</v>
      </c>
      <c r="N16" s="33">
        <v>0</v>
      </c>
      <c r="O16" s="33">
        <v>0</v>
      </c>
      <c r="P16" s="33">
        <v>0</v>
      </c>
      <c r="Q16" s="33">
        <v>0</v>
      </c>
      <c r="R16" s="31">
        <v>0</v>
      </c>
      <c r="S16" s="31">
        <v>0</v>
      </c>
      <c r="T16" s="31">
        <v>0</v>
      </c>
      <c r="U16" s="31">
        <v>0</v>
      </c>
      <c r="V16" s="31">
        <v>0</v>
      </c>
      <c r="W16" s="32">
        <f t="shared" si="3"/>
        <v>0</v>
      </c>
      <c r="X16" s="31">
        <v>0</v>
      </c>
      <c r="Y16" s="32">
        <f t="shared" si="4"/>
        <v>0</v>
      </c>
    </row>
    <row r="17" spans="1:25" ht="23.25" customHeight="1">
      <c r="A17" s="316" t="s">
        <v>272</v>
      </c>
      <c r="B17" s="316"/>
      <c r="C17" s="316"/>
      <c r="D17" s="316"/>
      <c r="E17" s="316"/>
      <c r="F17" s="316"/>
      <c r="G17" s="6">
        <v>11</v>
      </c>
      <c r="H17" s="33">
        <v>0</v>
      </c>
      <c r="I17" s="33">
        <v>0</v>
      </c>
      <c r="J17" s="33">
        <v>0</v>
      </c>
      <c r="K17" s="33">
        <v>0</v>
      </c>
      <c r="L17" s="33">
        <v>0</v>
      </c>
      <c r="M17" s="33">
        <v>0</v>
      </c>
      <c r="N17" s="31">
        <v>0</v>
      </c>
      <c r="O17" s="31">
        <v>0</v>
      </c>
      <c r="P17" s="31">
        <v>0</v>
      </c>
      <c r="Q17" s="31">
        <v>0</v>
      </c>
      <c r="R17" s="31">
        <v>0</v>
      </c>
      <c r="S17" s="31">
        <v>0</v>
      </c>
      <c r="T17" s="31">
        <v>0</v>
      </c>
      <c r="U17" s="31">
        <v>0</v>
      </c>
      <c r="V17" s="31">
        <v>0</v>
      </c>
      <c r="W17" s="32">
        <f t="shared" si="3"/>
        <v>0</v>
      </c>
      <c r="X17" s="31">
        <v>0</v>
      </c>
      <c r="Y17" s="32">
        <f t="shared" si="4"/>
        <v>0</v>
      </c>
    </row>
    <row r="18" spans="1:25">
      <c r="A18" s="316" t="s">
        <v>273</v>
      </c>
      <c r="B18" s="316"/>
      <c r="C18" s="316"/>
      <c r="D18" s="316"/>
      <c r="E18" s="316"/>
      <c r="F18" s="316"/>
      <c r="G18" s="6">
        <v>12</v>
      </c>
      <c r="H18" s="33">
        <v>0</v>
      </c>
      <c r="I18" s="33">
        <v>0</v>
      </c>
      <c r="J18" s="33">
        <v>0</v>
      </c>
      <c r="K18" s="33">
        <v>0</v>
      </c>
      <c r="L18" s="33">
        <v>0</v>
      </c>
      <c r="M18" s="33">
        <v>0</v>
      </c>
      <c r="N18" s="31">
        <v>0</v>
      </c>
      <c r="O18" s="31">
        <v>0</v>
      </c>
      <c r="P18" s="31">
        <v>0</v>
      </c>
      <c r="Q18" s="31">
        <v>0</v>
      </c>
      <c r="R18" s="31">
        <v>0</v>
      </c>
      <c r="S18" s="31">
        <v>0</v>
      </c>
      <c r="T18" s="31">
        <v>0</v>
      </c>
      <c r="U18" s="31">
        <v>0</v>
      </c>
      <c r="V18" s="31">
        <v>0</v>
      </c>
      <c r="W18" s="32">
        <f t="shared" si="3"/>
        <v>0</v>
      </c>
      <c r="X18" s="31">
        <v>0</v>
      </c>
      <c r="Y18" s="32">
        <f t="shared" si="4"/>
        <v>0</v>
      </c>
    </row>
    <row r="19" spans="1:25">
      <c r="A19" s="316" t="s">
        <v>274</v>
      </c>
      <c r="B19" s="316"/>
      <c r="C19" s="316"/>
      <c r="D19" s="316"/>
      <c r="E19" s="316"/>
      <c r="F19" s="316"/>
      <c r="G19" s="6">
        <v>13</v>
      </c>
      <c r="H19" s="31">
        <v>0</v>
      </c>
      <c r="I19" s="31">
        <v>0</v>
      </c>
      <c r="J19" s="31">
        <v>0</v>
      </c>
      <c r="K19" s="31">
        <v>0</v>
      </c>
      <c r="L19" s="31">
        <v>0</v>
      </c>
      <c r="M19" s="31">
        <v>0</v>
      </c>
      <c r="N19" s="31">
        <v>0</v>
      </c>
      <c r="O19" s="31">
        <v>0</v>
      </c>
      <c r="P19" s="31">
        <v>0</v>
      </c>
      <c r="Q19" s="31">
        <v>0</v>
      </c>
      <c r="R19" s="31">
        <v>0</v>
      </c>
      <c r="S19" s="31">
        <v>0</v>
      </c>
      <c r="T19" s="31">
        <v>0</v>
      </c>
      <c r="U19" s="31">
        <v>0</v>
      </c>
      <c r="V19" s="31">
        <v>0</v>
      </c>
      <c r="W19" s="32">
        <f t="shared" si="3"/>
        <v>0</v>
      </c>
      <c r="X19" s="31">
        <v>0</v>
      </c>
      <c r="Y19" s="32">
        <f t="shared" si="4"/>
        <v>0</v>
      </c>
    </row>
    <row r="20" spans="1:25">
      <c r="A20" s="316" t="s">
        <v>275</v>
      </c>
      <c r="B20" s="316"/>
      <c r="C20" s="316"/>
      <c r="D20" s="316"/>
      <c r="E20" s="316"/>
      <c r="F20" s="316"/>
      <c r="G20" s="6">
        <v>14</v>
      </c>
      <c r="H20" s="33">
        <v>0</v>
      </c>
      <c r="I20" s="33">
        <v>0</v>
      </c>
      <c r="J20" s="33">
        <v>0</v>
      </c>
      <c r="K20" s="33">
        <v>0</v>
      </c>
      <c r="L20" s="33">
        <v>0</v>
      </c>
      <c r="M20" s="33">
        <v>0</v>
      </c>
      <c r="N20" s="31">
        <v>0</v>
      </c>
      <c r="O20" s="31">
        <v>0</v>
      </c>
      <c r="P20" s="31">
        <v>0</v>
      </c>
      <c r="Q20" s="31">
        <v>0</v>
      </c>
      <c r="R20" s="31">
        <v>0</v>
      </c>
      <c r="S20" s="31">
        <v>0</v>
      </c>
      <c r="T20" s="31">
        <v>0</v>
      </c>
      <c r="U20" s="31">
        <v>0</v>
      </c>
      <c r="V20" s="31">
        <v>0</v>
      </c>
      <c r="W20" s="32">
        <f t="shared" si="3"/>
        <v>0</v>
      </c>
      <c r="X20" s="31">
        <v>0</v>
      </c>
      <c r="Y20" s="32">
        <f t="shared" si="4"/>
        <v>0</v>
      </c>
    </row>
    <row r="21" spans="1:25" ht="30.75" customHeight="1">
      <c r="A21" s="316" t="s">
        <v>418</v>
      </c>
      <c r="B21" s="316"/>
      <c r="C21" s="316"/>
      <c r="D21" s="316"/>
      <c r="E21" s="316"/>
      <c r="F21" s="316"/>
      <c r="G21" s="6">
        <v>15</v>
      </c>
      <c r="H21" s="31">
        <v>0</v>
      </c>
      <c r="I21" s="31">
        <v>0</v>
      </c>
      <c r="J21" s="31">
        <v>0</v>
      </c>
      <c r="K21" s="31">
        <v>0</v>
      </c>
      <c r="L21" s="31">
        <v>0</v>
      </c>
      <c r="M21" s="31">
        <v>0</v>
      </c>
      <c r="N21" s="31">
        <v>0</v>
      </c>
      <c r="O21" s="31">
        <v>0</v>
      </c>
      <c r="P21" s="31">
        <v>0</v>
      </c>
      <c r="Q21" s="31">
        <v>0</v>
      </c>
      <c r="R21" s="31">
        <v>0</v>
      </c>
      <c r="S21" s="31">
        <v>0</v>
      </c>
      <c r="T21" s="31">
        <v>0</v>
      </c>
      <c r="U21" s="31">
        <v>0</v>
      </c>
      <c r="V21" s="31">
        <v>0</v>
      </c>
      <c r="W21" s="32">
        <f t="shared" si="3"/>
        <v>0</v>
      </c>
      <c r="X21" s="31">
        <v>0</v>
      </c>
      <c r="Y21" s="32">
        <f t="shared" si="4"/>
        <v>0</v>
      </c>
    </row>
    <row r="22" spans="1:25" ht="28.5" customHeight="1">
      <c r="A22" s="316" t="s">
        <v>419</v>
      </c>
      <c r="B22" s="316"/>
      <c r="C22" s="316"/>
      <c r="D22" s="316"/>
      <c r="E22" s="316"/>
      <c r="F22" s="316"/>
      <c r="G22" s="6">
        <v>16</v>
      </c>
      <c r="H22" s="31">
        <v>0</v>
      </c>
      <c r="I22" s="31">
        <v>0</v>
      </c>
      <c r="J22" s="31">
        <v>0</v>
      </c>
      <c r="K22" s="31">
        <v>0</v>
      </c>
      <c r="L22" s="31">
        <v>0</v>
      </c>
      <c r="M22" s="31">
        <v>0</v>
      </c>
      <c r="N22" s="31">
        <v>0</v>
      </c>
      <c r="O22" s="31">
        <v>0</v>
      </c>
      <c r="P22" s="31">
        <v>0</v>
      </c>
      <c r="Q22" s="31">
        <v>0</v>
      </c>
      <c r="R22" s="31">
        <v>0</v>
      </c>
      <c r="S22" s="31">
        <v>0</v>
      </c>
      <c r="T22" s="31">
        <v>0</v>
      </c>
      <c r="U22" s="31">
        <v>0</v>
      </c>
      <c r="V22" s="31">
        <v>0</v>
      </c>
      <c r="W22" s="32">
        <f t="shared" si="3"/>
        <v>0</v>
      </c>
      <c r="X22" s="31">
        <v>0</v>
      </c>
      <c r="Y22" s="32">
        <f t="shared" si="4"/>
        <v>0</v>
      </c>
    </row>
    <row r="23" spans="1:25" ht="26.25" customHeight="1">
      <c r="A23" s="316" t="s">
        <v>420</v>
      </c>
      <c r="B23" s="316"/>
      <c r="C23" s="316"/>
      <c r="D23" s="316"/>
      <c r="E23" s="316"/>
      <c r="F23" s="316"/>
      <c r="G23" s="6">
        <v>17</v>
      </c>
      <c r="H23" s="31">
        <v>0</v>
      </c>
      <c r="I23" s="31">
        <v>0</v>
      </c>
      <c r="J23" s="31">
        <v>0</v>
      </c>
      <c r="K23" s="31">
        <v>0</v>
      </c>
      <c r="L23" s="31">
        <v>0</v>
      </c>
      <c r="M23" s="31">
        <v>0</v>
      </c>
      <c r="N23" s="31">
        <v>0</v>
      </c>
      <c r="O23" s="31">
        <v>0</v>
      </c>
      <c r="P23" s="31">
        <v>0</v>
      </c>
      <c r="Q23" s="31">
        <v>0</v>
      </c>
      <c r="R23" s="31">
        <v>0</v>
      </c>
      <c r="S23" s="31">
        <v>0</v>
      </c>
      <c r="T23" s="31">
        <v>0</v>
      </c>
      <c r="U23" s="31">
        <v>0</v>
      </c>
      <c r="V23" s="31">
        <v>0</v>
      </c>
      <c r="W23" s="32">
        <f t="shared" si="3"/>
        <v>0</v>
      </c>
      <c r="X23" s="31">
        <v>0</v>
      </c>
      <c r="Y23" s="32">
        <f t="shared" si="4"/>
        <v>0</v>
      </c>
    </row>
    <row r="24" spans="1:25">
      <c r="A24" s="316" t="s">
        <v>276</v>
      </c>
      <c r="B24" s="316"/>
      <c r="C24" s="316"/>
      <c r="D24" s="316"/>
      <c r="E24" s="316"/>
      <c r="F24" s="316"/>
      <c r="G24" s="6">
        <v>18</v>
      </c>
      <c r="H24" s="31">
        <v>0</v>
      </c>
      <c r="I24" s="31">
        <v>0</v>
      </c>
      <c r="J24" s="31">
        <v>0</v>
      </c>
      <c r="K24" s="31">
        <v>4000000</v>
      </c>
      <c r="L24" s="31">
        <v>627764</v>
      </c>
      <c r="M24" s="31">
        <v>0</v>
      </c>
      <c r="N24" s="31">
        <v>0</v>
      </c>
      <c r="O24" s="31">
        <v>0</v>
      </c>
      <c r="P24" s="31">
        <v>0</v>
      </c>
      <c r="Q24" s="31">
        <v>0</v>
      </c>
      <c r="R24" s="31">
        <v>0</v>
      </c>
      <c r="S24" s="31">
        <v>0</v>
      </c>
      <c r="T24" s="31">
        <v>0</v>
      </c>
      <c r="U24" s="31">
        <v>-4000000</v>
      </c>
      <c r="V24" s="31">
        <v>0</v>
      </c>
      <c r="W24" s="32">
        <f t="shared" si="3"/>
        <v>-627764</v>
      </c>
      <c r="X24" s="31">
        <v>0</v>
      </c>
      <c r="Y24" s="32">
        <f t="shared" si="4"/>
        <v>-627764</v>
      </c>
    </row>
    <row r="25" spans="1:25">
      <c r="A25" s="316" t="s">
        <v>421</v>
      </c>
      <c r="B25" s="316"/>
      <c r="C25" s="316"/>
      <c r="D25" s="316"/>
      <c r="E25" s="316"/>
      <c r="F25" s="316"/>
      <c r="G25" s="6">
        <v>19</v>
      </c>
      <c r="H25" s="31">
        <v>0</v>
      </c>
      <c r="I25" s="31">
        <v>0</v>
      </c>
      <c r="J25" s="31">
        <v>0</v>
      </c>
      <c r="K25" s="31">
        <v>0</v>
      </c>
      <c r="L25" s="31">
        <v>0</v>
      </c>
      <c r="M25" s="31">
        <v>0</v>
      </c>
      <c r="N25" s="31">
        <v>0</v>
      </c>
      <c r="O25" s="31">
        <v>0</v>
      </c>
      <c r="P25" s="31">
        <v>0</v>
      </c>
      <c r="Q25" s="31">
        <v>0</v>
      </c>
      <c r="R25" s="31">
        <v>0</v>
      </c>
      <c r="S25" s="31">
        <v>0</v>
      </c>
      <c r="T25" s="31">
        <v>0</v>
      </c>
      <c r="U25" s="31">
        <v>0</v>
      </c>
      <c r="V25" s="31">
        <v>0</v>
      </c>
      <c r="W25" s="32">
        <f t="shared" si="3"/>
        <v>0</v>
      </c>
      <c r="X25" s="31">
        <v>0</v>
      </c>
      <c r="Y25" s="32">
        <f t="shared" si="4"/>
        <v>0</v>
      </c>
    </row>
    <row r="26" spans="1:25" ht="12.75" customHeight="1">
      <c r="A26" s="316" t="s">
        <v>429</v>
      </c>
      <c r="B26" s="316"/>
      <c r="C26" s="316"/>
      <c r="D26" s="316"/>
      <c r="E26" s="316"/>
      <c r="F26" s="316"/>
      <c r="G26" s="6">
        <v>20</v>
      </c>
      <c r="H26" s="31">
        <v>0</v>
      </c>
      <c r="I26" s="31">
        <v>0</v>
      </c>
      <c r="J26" s="31">
        <v>0</v>
      </c>
      <c r="K26" s="31">
        <v>0</v>
      </c>
      <c r="L26" s="31">
        <v>0</v>
      </c>
      <c r="M26" s="31">
        <v>0</v>
      </c>
      <c r="N26" s="31">
        <v>0</v>
      </c>
      <c r="O26" s="31">
        <v>0</v>
      </c>
      <c r="P26" s="31">
        <v>0</v>
      </c>
      <c r="Q26" s="31">
        <v>0</v>
      </c>
      <c r="R26" s="31">
        <v>0</v>
      </c>
      <c r="S26" s="31">
        <v>0</v>
      </c>
      <c r="T26" s="31">
        <v>0</v>
      </c>
      <c r="U26" s="31">
        <v>-19879530</v>
      </c>
      <c r="V26" s="31">
        <v>0</v>
      </c>
      <c r="W26" s="32">
        <f t="shared" si="3"/>
        <v>-19879530</v>
      </c>
      <c r="X26" s="31">
        <v>0</v>
      </c>
      <c r="Y26" s="32">
        <f t="shared" si="4"/>
        <v>-19879530</v>
      </c>
    </row>
    <row r="27" spans="1:25" ht="12.75" customHeight="1">
      <c r="A27" s="316" t="s">
        <v>422</v>
      </c>
      <c r="B27" s="316"/>
      <c r="C27" s="316"/>
      <c r="D27" s="316"/>
      <c r="E27" s="316"/>
      <c r="F27" s="316"/>
      <c r="G27" s="6">
        <v>21</v>
      </c>
      <c r="H27" s="31">
        <v>0</v>
      </c>
      <c r="I27" s="31">
        <v>0</v>
      </c>
      <c r="J27" s="31">
        <v>0</v>
      </c>
      <c r="K27" s="31">
        <v>-743249</v>
      </c>
      <c r="L27" s="31">
        <v>-743249</v>
      </c>
      <c r="M27" s="31">
        <v>0</v>
      </c>
      <c r="N27" s="31">
        <v>0</v>
      </c>
      <c r="O27" s="31">
        <v>0</v>
      </c>
      <c r="P27" s="31">
        <v>0</v>
      </c>
      <c r="Q27" s="31">
        <v>0</v>
      </c>
      <c r="R27" s="31">
        <v>0</v>
      </c>
      <c r="S27" s="31">
        <v>0</v>
      </c>
      <c r="T27" s="31">
        <v>0</v>
      </c>
      <c r="U27" s="31">
        <v>457259</v>
      </c>
      <c r="V27" s="31">
        <v>0</v>
      </c>
      <c r="W27" s="32">
        <f t="shared" si="3"/>
        <v>457259</v>
      </c>
      <c r="X27" s="31">
        <v>0</v>
      </c>
      <c r="Y27" s="32">
        <f t="shared" si="4"/>
        <v>457259</v>
      </c>
    </row>
    <row r="28" spans="1:25" ht="12.75" customHeight="1">
      <c r="A28" s="316" t="s">
        <v>423</v>
      </c>
      <c r="B28" s="316"/>
      <c r="C28" s="316"/>
      <c r="D28" s="316"/>
      <c r="E28" s="316"/>
      <c r="F28" s="316"/>
      <c r="G28" s="6">
        <v>22</v>
      </c>
      <c r="H28" s="31">
        <v>0</v>
      </c>
      <c r="I28" s="31">
        <v>0</v>
      </c>
      <c r="J28" s="31">
        <v>789491</v>
      </c>
      <c r="K28" s="31">
        <v>0</v>
      </c>
      <c r="L28" s="31">
        <v>0</v>
      </c>
      <c r="M28" s="31">
        <v>0</v>
      </c>
      <c r="N28" s="31">
        <v>0</v>
      </c>
      <c r="O28" s="31">
        <v>0</v>
      </c>
      <c r="P28" s="31">
        <v>0</v>
      </c>
      <c r="Q28" s="31">
        <v>0</v>
      </c>
      <c r="R28" s="31">
        <v>0</v>
      </c>
      <c r="S28" s="31">
        <v>0</v>
      </c>
      <c r="T28" s="31">
        <v>0</v>
      </c>
      <c r="U28" s="31">
        <v>-789491</v>
      </c>
      <c r="V28" s="31">
        <v>0</v>
      </c>
      <c r="W28" s="32">
        <f t="shared" si="3"/>
        <v>0</v>
      </c>
      <c r="X28" s="31">
        <v>0</v>
      </c>
      <c r="Y28" s="32">
        <f t="shared" si="4"/>
        <v>0</v>
      </c>
    </row>
    <row r="29" spans="1:25" ht="12.75" customHeight="1">
      <c r="A29" s="316" t="s">
        <v>424</v>
      </c>
      <c r="B29" s="316"/>
      <c r="C29" s="316"/>
      <c r="D29" s="316"/>
      <c r="E29" s="316"/>
      <c r="F29" s="316"/>
      <c r="G29" s="6">
        <v>23</v>
      </c>
      <c r="H29" s="31">
        <v>0</v>
      </c>
      <c r="I29" s="31">
        <v>0</v>
      </c>
      <c r="J29" s="31">
        <v>0</v>
      </c>
      <c r="K29" s="31">
        <v>0</v>
      </c>
      <c r="L29" s="31">
        <v>0</v>
      </c>
      <c r="M29" s="31">
        <v>0</v>
      </c>
      <c r="N29" s="31">
        <v>0</v>
      </c>
      <c r="O29" s="31">
        <v>0</v>
      </c>
      <c r="P29" s="31">
        <v>0</v>
      </c>
      <c r="Q29" s="31">
        <v>0</v>
      </c>
      <c r="R29" s="31">
        <v>0</v>
      </c>
      <c r="S29" s="31">
        <v>0</v>
      </c>
      <c r="T29" s="31">
        <v>0</v>
      </c>
      <c r="U29" s="31">
        <v>0</v>
      </c>
      <c r="V29" s="31">
        <v>0</v>
      </c>
      <c r="W29" s="32">
        <f t="shared" si="3"/>
        <v>0</v>
      </c>
      <c r="X29" s="31">
        <v>0</v>
      </c>
      <c r="Y29" s="32">
        <f t="shared" si="4"/>
        <v>0</v>
      </c>
    </row>
    <row r="30" spans="1:25" ht="21.75" customHeight="1">
      <c r="A30" s="334" t="s">
        <v>425</v>
      </c>
      <c r="B30" s="334"/>
      <c r="C30" s="334"/>
      <c r="D30" s="334"/>
      <c r="E30" s="334"/>
      <c r="F30" s="334"/>
      <c r="G30" s="8">
        <v>24</v>
      </c>
      <c r="H30" s="34">
        <f>SUM(H10:H29)</f>
        <v>17674030</v>
      </c>
      <c r="I30" s="34">
        <f t="shared" ref="I30:Y30" si="5">SUM(I10:I29)</f>
        <v>0</v>
      </c>
      <c r="J30" s="34">
        <f t="shared" si="5"/>
        <v>2019936</v>
      </c>
      <c r="K30" s="34">
        <f t="shared" si="5"/>
        <v>7413414</v>
      </c>
      <c r="L30" s="34">
        <f t="shared" si="5"/>
        <v>1140398</v>
      </c>
      <c r="M30" s="34">
        <f t="shared" si="5"/>
        <v>0</v>
      </c>
      <c r="N30" s="34">
        <f t="shared" si="5"/>
        <v>0</v>
      </c>
      <c r="O30" s="34">
        <f t="shared" si="5"/>
        <v>0</v>
      </c>
      <c r="P30" s="34">
        <f t="shared" si="5"/>
        <v>0</v>
      </c>
      <c r="Q30" s="34">
        <f t="shared" si="5"/>
        <v>0</v>
      </c>
      <c r="R30" s="34">
        <f t="shared" si="5"/>
        <v>0</v>
      </c>
      <c r="S30" s="34">
        <f t="shared" si="5"/>
        <v>0</v>
      </c>
      <c r="T30" s="34">
        <f t="shared" si="5"/>
        <v>0</v>
      </c>
      <c r="U30" s="34">
        <f t="shared" si="5"/>
        <v>26447800</v>
      </c>
      <c r="V30" s="34">
        <f t="shared" si="5"/>
        <v>15597460</v>
      </c>
      <c r="W30" s="34">
        <f t="shared" si="5"/>
        <v>68012242</v>
      </c>
      <c r="X30" s="34">
        <f t="shared" si="5"/>
        <v>0</v>
      </c>
      <c r="Y30" s="34">
        <f t="shared" si="5"/>
        <v>68012242</v>
      </c>
    </row>
    <row r="31" spans="1:25">
      <c r="A31" s="335" t="s">
        <v>277</v>
      </c>
      <c r="B31" s="336"/>
      <c r="C31" s="336"/>
      <c r="D31" s="336"/>
      <c r="E31" s="336"/>
      <c r="F31" s="336"/>
      <c r="G31" s="336"/>
      <c r="H31" s="336"/>
      <c r="I31" s="336"/>
      <c r="J31" s="336"/>
      <c r="K31" s="336"/>
      <c r="L31" s="336"/>
      <c r="M31" s="336"/>
      <c r="N31" s="336"/>
      <c r="O31" s="336"/>
      <c r="P31" s="336"/>
      <c r="Q31" s="336"/>
      <c r="R31" s="336"/>
      <c r="S31" s="336"/>
      <c r="T31" s="336"/>
      <c r="U31" s="336"/>
      <c r="V31" s="336"/>
      <c r="W31" s="336"/>
      <c r="X31" s="336"/>
      <c r="Y31" s="336"/>
    </row>
    <row r="32" spans="1:25" ht="36.75" customHeight="1">
      <c r="A32" s="337" t="s">
        <v>278</v>
      </c>
      <c r="B32" s="337"/>
      <c r="C32" s="337"/>
      <c r="D32" s="337"/>
      <c r="E32" s="337"/>
      <c r="F32" s="337"/>
      <c r="G32" s="7">
        <v>25</v>
      </c>
      <c r="H32" s="32">
        <f>SUM(H12:H20)</f>
        <v>0</v>
      </c>
      <c r="I32" s="32">
        <f t="shared" ref="I32:Y32" si="6">SUM(I12:I20)</f>
        <v>0</v>
      </c>
      <c r="J32" s="32">
        <f t="shared" si="6"/>
        <v>0</v>
      </c>
      <c r="K32" s="32">
        <f t="shared" si="6"/>
        <v>0</v>
      </c>
      <c r="L32" s="32">
        <f t="shared" si="6"/>
        <v>0</v>
      </c>
      <c r="M32" s="32">
        <f t="shared" si="6"/>
        <v>0</v>
      </c>
      <c r="N32" s="32">
        <f t="shared" si="6"/>
        <v>0</v>
      </c>
      <c r="O32" s="32">
        <f t="shared" si="6"/>
        <v>0</v>
      </c>
      <c r="P32" s="32">
        <f t="shared" si="6"/>
        <v>0</v>
      </c>
      <c r="Q32" s="32">
        <f t="shared" si="6"/>
        <v>0</v>
      </c>
      <c r="R32" s="32">
        <f t="shared" si="6"/>
        <v>0</v>
      </c>
      <c r="S32" s="32">
        <f t="shared" ref="S32:T32" si="7">SUM(S12:S20)</f>
        <v>0</v>
      </c>
      <c r="T32" s="32">
        <f t="shared" si="7"/>
        <v>0</v>
      </c>
      <c r="U32" s="32">
        <f t="shared" si="6"/>
        <v>0</v>
      </c>
      <c r="V32" s="32">
        <f t="shared" si="6"/>
        <v>0</v>
      </c>
      <c r="W32" s="32">
        <f t="shared" si="6"/>
        <v>0</v>
      </c>
      <c r="X32" s="32">
        <f t="shared" si="6"/>
        <v>0</v>
      </c>
      <c r="Y32" s="32">
        <f t="shared" si="6"/>
        <v>0</v>
      </c>
    </row>
    <row r="33" spans="1:25" ht="31.5" customHeight="1">
      <c r="A33" s="337" t="s">
        <v>426</v>
      </c>
      <c r="B33" s="337"/>
      <c r="C33" s="337"/>
      <c r="D33" s="337"/>
      <c r="E33" s="337"/>
      <c r="F33" s="337"/>
      <c r="G33" s="7">
        <v>26</v>
      </c>
      <c r="H33" s="32">
        <f>H11+H32</f>
        <v>0</v>
      </c>
      <c r="I33" s="32">
        <f t="shared" ref="I33:Y33" si="8">I11+I32</f>
        <v>0</v>
      </c>
      <c r="J33" s="32">
        <f t="shared" si="8"/>
        <v>0</v>
      </c>
      <c r="K33" s="32">
        <f t="shared" si="8"/>
        <v>0</v>
      </c>
      <c r="L33" s="32">
        <f t="shared" si="8"/>
        <v>0</v>
      </c>
      <c r="M33" s="32">
        <f t="shared" si="8"/>
        <v>0</v>
      </c>
      <c r="N33" s="32">
        <f t="shared" si="8"/>
        <v>0</v>
      </c>
      <c r="O33" s="32">
        <f t="shared" si="8"/>
        <v>0</v>
      </c>
      <c r="P33" s="32">
        <f t="shared" si="8"/>
        <v>0</v>
      </c>
      <c r="Q33" s="32">
        <f t="shared" si="8"/>
        <v>0</v>
      </c>
      <c r="R33" s="32">
        <f t="shared" si="8"/>
        <v>0</v>
      </c>
      <c r="S33" s="32">
        <f t="shared" ref="S33:T33" si="9">S11+S32</f>
        <v>0</v>
      </c>
      <c r="T33" s="32">
        <f t="shared" si="9"/>
        <v>0</v>
      </c>
      <c r="U33" s="32">
        <f t="shared" si="8"/>
        <v>0</v>
      </c>
      <c r="V33" s="32">
        <f t="shared" si="8"/>
        <v>15597460</v>
      </c>
      <c r="W33" s="32">
        <f t="shared" si="8"/>
        <v>15597460</v>
      </c>
      <c r="X33" s="32">
        <f t="shared" si="8"/>
        <v>0</v>
      </c>
      <c r="Y33" s="32">
        <f t="shared" si="8"/>
        <v>15597460</v>
      </c>
    </row>
    <row r="34" spans="1:25" ht="30.75" customHeight="1">
      <c r="A34" s="338" t="s">
        <v>427</v>
      </c>
      <c r="B34" s="338"/>
      <c r="C34" s="338"/>
      <c r="D34" s="338"/>
      <c r="E34" s="338"/>
      <c r="F34" s="338"/>
      <c r="G34" s="8">
        <v>27</v>
      </c>
      <c r="H34" s="34">
        <f>SUM(H21:H29)</f>
        <v>0</v>
      </c>
      <c r="I34" s="34">
        <f t="shared" ref="I34:Y34" si="10">SUM(I21:I29)</f>
        <v>0</v>
      </c>
      <c r="J34" s="34">
        <f t="shared" si="10"/>
        <v>789491</v>
      </c>
      <c r="K34" s="34">
        <f t="shared" si="10"/>
        <v>3256751</v>
      </c>
      <c r="L34" s="34">
        <f t="shared" si="10"/>
        <v>-115485</v>
      </c>
      <c r="M34" s="34">
        <f t="shared" si="10"/>
        <v>0</v>
      </c>
      <c r="N34" s="34">
        <f t="shared" si="10"/>
        <v>0</v>
      </c>
      <c r="O34" s="34">
        <f t="shared" si="10"/>
        <v>0</v>
      </c>
      <c r="P34" s="34">
        <f t="shared" si="10"/>
        <v>0</v>
      </c>
      <c r="Q34" s="34">
        <f t="shared" si="10"/>
        <v>0</v>
      </c>
      <c r="R34" s="34">
        <f t="shared" si="10"/>
        <v>0</v>
      </c>
      <c r="S34" s="34">
        <f t="shared" ref="S34:T34" si="11">SUM(S21:S29)</f>
        <v>0</v>
      </c>
      <c r="T34" s="34">
        <f t="shared" si="11"/>
        <v>0</v>
      </c>
      <c r="U34" s="34">
        <f t="shared" si="10"/>
        <v>-24211762</v>
      </c>
      <c r="V34" s="34">
        <f t="shared" si="10"/>
        <v>0</v>
      </c>
      <c r="W34" s="34">
        <f t="shared" si="10"/>
        <v>-20050035</v>
      </c>
      <c r="X34" s="34">
        <f t="shared" si="10"/>
        <v>0</v>
      </c>
      <c r="Y34" s="34">
        <f t="shared" si="10"/>
        <v>-20050035</v>
      </c>
    </row>
    <row r="35" spans="1:25">
      <c r="A35" s="335" t="s">
        <v>279</v>
      </c>
      <c r="B35" s="339"/>
      <c r="C35" s="339"/>
      <c r="D35" s="339"/>
      <c r="E35" s="339"/>
      <c r="F35" s="339"/>
      <c r="G35" s="339"/>
      <c r="H35" s="339"/>
      <c r="I35" s="339"/>
      <c r="J35" s="339"/>
      <c r="K35" s="339"/>
      <c r="L35" s="339"/>
      <c r="M35" s="339"/>
      <c r="N35" s="339"/>
      <c r="O35" s="339"/>
      <c r="P35" s="339"/>
      <c r="Q35" s="339"/>
      <c r="R35" s="339"/>
      <c r="S35" s="339"/>
      <c r="T35" s="339"/>
      <c r="U35" s="339"/>
      <c r="V35" s="339"/>
      <c r="W35" s="339"/>
      <c r="X35" s="339"/>
      <c r="Y35" s="339"/>
    </row>
    <row r="36" spans="1:25" ht="12.75" customHeight="1">
      <c r="A36" s="333" t="s">
        <v>300</v>
      </c>
      <c r="B36" s="333"/>
      <c r="C36" s="333"/>
      <c r="D36" s="333"/>
      <c r="E36" s="333"/>
      <c r="F36" s="333"/>
      <c r="G36" s="6">
        <v>28</v>
      </c>
      <c r="H36" s="31">
        <v>17674030</v>
      </c>
      <c r="I36" s="31">
        <v>0</v>
      </c>
      <c r="J36" s="31">
        <v>2019936</v>
      </c>
      <c r="K36" s="31">
        <v>7413414</v>
      </c>
      <c r="L36" s="31">
        <v>1140398</v>
      </c>
      <c r="M36" s="31">
        <v>0</v>
      </c>
      <c r="N36" s="31">
        <v>0</v>
      </c>
      <c r="O36" s="31">
        <v>0</v>
      </c>
      <c r="P36" s="31">
        <v>0</v>
      </c>
      <c r="Q36" s="31">
        <v>0</v>
      </c>
      <c r="R36" s="31">
        <v>0</v>
      </c>
      <c r="S36" s="31">
        <v>0</v>
      </c>
      <c r="T36" s="31">
        <v>0</v>
      </c>
      <c r="U36" s="31">
        <v>42045260</v>
      </c>
      <c r="V36" s="31">
        <v>0</v>
      </c>
      <c r="W36" s="35">
        <f>H36+I36+J36+K36-L36+M36+N36+O36+P36+Q36+R36+U36+V36+S36+T36</f>
        <v>68012242</v>
      </c>
      <c r="X36" s="31">
        <v>0</v>
      </c>
      <c r="Y36" s="35">
        <f t="shared" ref="Y36:Y38" si="12">W36+X36</f>
        <v>68012242</v>
      </c>
    </row>
    <row r="37" spans="1:25" ht="12.75" customHeight="1">
      <c r="A37" s="316" t="s">
        <v>265</v>
      </c>
      <c r="B37" s="316"/>
      <c r="C37" s="316"/>
      <c r="D37" s="316"/>
      <c r="E37" s="316"/>
      <c r="F37" s="316"/>
      <c r="G37" s="6">
        <v>29</v>
      </c>
      <c r="H37" s="31">
        <v>0</v>
      </c>
      <c r="I37" s="31">
        <v>0</v>
      </c>
      <c r="J37" s="31">
        <v>0</v>
      </c>
      <c r="K37" s="31">
        <v>0</v>
      </c>
      <c r="L37" s="31">
        <v>0</v>
      </c>
      <c r="M37" s="31">
        <v>0</v>
      </c>
      <c r="N37" s="31">
        <v>0</v>
      </c>
      <c r="O37" s="31">
        <v>0</v>
      </c>
      <c r="P37" s="31">
        <v>0</v>
      </c>
      <c r="Q37" s="31">
        <v>0</v>
      </c>
      <c r="R37" s="31">
        <v>0</v>
      </c>
      <c r="S37" s="31">
        <v>0</v>
      </c>
      <c r="T37" s="31">
        <v>0</v>
      </c>
      <c r="U37" s="31">
        <v>0</v>
      </c>
      <c r="V37" s="31">
        <v>0</v>
      </c>
      <c r="W37" s="35">
        <f t="shared" ref="W37:W38" si="13">H37+I37+J37+K37-L37+M37+N37+O37+P37+Q37+R37+U37+V37+S37+T37</f>
        <v>0</v>
      </c>
      <c r="X37" s="31">
        <v>0</v>
      </c>
      <c r="Y37" s="35">
        <f t="shared" si="12"/>
        <v>0</v>
      </c>
    </row>
    <row r="38" spans="1:25" ht="12.75" customHeight="1">
      <c r="A38" s="316" t="s">
        <v>266</v>
      </c>
      <c r="B38" s="316"/>
      <c r="C38" s="316"/>
      <c r="D38" s="316"/>
      <c r="E38" s="316"/>
      <c r="F38" s="316"/>
      <c r="G38" s="6">
        <v>30</v>
      </c>
      <c r="H38" s="31">
        <v>0</v>
      </c>
      <c r="I38" s="31">
        <v>0</v>
      </c>
      <c r="J38" s="31">
        <v>0</v>
      </c>
      <c r="K38" s="31">
        <v>0</v>
      </c>
      <c r="L38" s="31">
        <v>0</v>
      </c>
      <c r="M38" s="31">
        <v>0</v>
      </c>
      <c r="N38" s="31">
        <v>0</v>
      </c>
      <c r="O38" s="31">
        <v>0</v>
      </c>
      <c r="P38" s="31">
        <v>0</v>
      </c>
      <c r="Q38" s="31">
        <v>0</v>
      </c>
      <c r="R38" s="31">
        <v>0</v>
      </c>
      <c r="S38" s="31">
        <v>0</v>
      </c>
      <c r="T38" s="31">
        <v>0</v>
      </c>
      <c r="U38" s="31">
        <v>0</v>
      </c>
      <c r="V38" s="31">
        <v>0</v>
      </c>
      <c r="W38" s="35">
        <f t="shared" si="13"/>
        <v>0</v>
      </c>
      <c r="X38" s="31">
        <v>0</v>
      </c>
      <c r="Y38" s="35">
        <f t="shared" si="12"/>
        <v>0</v>
      </c>
    </row>
    <row r="39" spans="1:25" ht="25.5" customHeight="1">
      <c r="A39" s="317" t="s">
        <v>428</v>
      </c>
      <c r="B39" s="317"/>
      <c r="C39" s="317"/>
      <c r="D39" s="317"/>
      <c r="E39" s="317"/>
      <c r="F39" s="317"/>
      <c r="G39" s="7">
        <v>31</v>
      </c>
      <c r="H39" s="32">
        <f>H36+H37+H38</f>
        <v>17674030</v>
      </c>
      <c r="I39" s="32">
        <f t="shared" ref="I39:Y39" si="14">I36+I37+I38</f>
        <v>0</v>
      </c>
      <c r="J39" s="32">
        <f t="shared" si="14"/>
        <v>2019936</v>
      </c>
      <c r="K39" s="32">
        <f t="shared" si="14"/>
        <v>7413414</v>
      </c>
      <c r="L39" s="32">
        <f t="shared" si="14"/>
        <v>1140398</v>
      </c>
      <c r="M39" s="32">
        <f t="shared" si="14"/>
        <v>0</v>
      </c>
      <c r="N39" s="32">
        <f t="shared" si="14"/>
        <v>0</v>
      </c>
      <c r="O39" s="32">
        <f t="shared" si="14"/>
        <v>0</v>
      </c>
      <c r="P39" s="32">
        <f t="shared" si="14"/>
        <v>0</v>
      </c>
      <c r="Q39" s="32">
        <f t="shared" si="14"/>
        <v>0</v>
      </c>
      <c r="R39" s="32">
        <f t="shared" si="14"/>
        <v>0</v>
      </c>
      <c r="S39" s="32">
        <f t="shared" si="14"/>
        <v>0</v>
      </c>
      <c r="T39" s="32">
        <f t="shared" si="14"/>
        <v>0</v>
      </c>
      <c r="U39" s="32">
        <f t="shared" si="14"/>
        <v>42045260</v>
      </c>
      <c r="V39" s="32">
        <f t="shared" si="14"/>
        <v>0</v>
      </c>
      <c r="W39" s="32">
        <f t="shared" si="14"/>
        <v>68012242</v>
      </c>
      <c r="X39" s="32">
        <f t="shared" si="14"/>
        <v>0</v>
      </c>
      <c r="Y39" s="32">
        <f t="shared" si="14"/>
        <v>68012242</v>
      </c>
    </row>
    <row r="40" spans="1:25" ht="12.75" customHeight="1">
      <c r="A40" s="316" t="s">
        <v>267</v>
      </c>
      <c r="B40" s="316"/>
      <c r="C40" s="316"/>
      <c r="D40" s="316"/>
      <c r="E40" s="316"/>
      <c r="F40" s="316"/>
      <c r="G40" s="6">
        <v>32</v>
      </c>
      <c r="H40" s="33">
        <v>0</v>
      </c>
      <c r="I40" s="33">
        <v>0</v>
      </c>
      <c r="J40" s="33">
        <v>0</v>
      </c>
      <c r="K40" s="33">
        <v>0</v>
      </c>
      <c r="L40" s="33">
        <v>0</v>
      </c>
      <c r="M40" s="33">
        <v>0</v>
      </c>
      <c r="N40" s="33">
        <v>0</v>
      </c>
      <c r="O40" s="33">
        <v>0</v>
      </c>
      <c r="P40" s="33">
        <v>0</v>
      </c>
      <c r="Q40" s="33">
        <v>0</v>
      </c>
      <c r="R40" s="33">
        <v>0</v>
      </c>
      <c r="S40" s="31">
        <v>0</v>
      </c>
      <c r="T40" s="31">
        <v>0</v>
      </c>
      <c r="U40" s="33">
        <v>0</v>
      </c>
      <c r="V40" s="31">
        <v>5805332</v>
      </c>
      <c r="W40" s="35">
        <f t="shared" ref="W40:W58" si="15">H40+I40+J40+K40-L40+M40+N40+O40+P40+Q40+R40+U40+V40+S40+T40</f>
        <v>5805332</v>
      </c>
      <c r="X40" s="31">
        <v>0</v>
      </c>
      <c r="Y40" s="35">
        <f t="shared" ref="Y40:Y58" si="16">W40+X40</f>
        <v>5805332</v>
      </c>
    </row>
    <row r="41" spans="1:25" ht="12.75" customHeight="1">
      <c r="A41" s="316" t="s">
        <v>268</v>
      </c>
      <c r="B41" s="316"/>
      <c r="C41" s="316"/>
      <c r="D41" s="316"/>
      <c r="E41" s="316"/>
      <c r="F41" s="316"/>
      <c r="G41" s="6">
        <v>33</v>
      </c>
      <c r="H41" s="33">
        <v>0</v>
      </c>
      <c r="I41" s="33">
        <v>0</v>
      </c>
      <c r="J41" s="33">
        <v>0</v>
      </c>
      <c r="K41" s="33">
        <v>0</v>
      </c>
      <c r="L41" s="33">
        <v>0</v>
      </c>
      <c r="M41" s="33">
        <v>0</v>
      </c>
      <c r="N41" s="31">
        <v>0</v>
      </c>
      <c r="O41" s="33">
        <v>0</v>
      </c>
      <c r="P41" s="33">
        <v>0</v>
      </c>
      <c r="Q41" s="33">
        <v>0</v>
      </c>
      <c r="R41" s="33">
        <v>0</v>
      </c>
      <c r="S41" s="31">
        <v>0</v>
      </c>
      <c r="T41" s="31">
        <v>0</v>
      </c>
      <c r="U41" s="33">
        <v>0</v>
      </c>
      <c r="V41" s="33">
        <v>0</v>
      </c>
      <c r="W41" s="35">
        <f t="shared" si="15"/>
        <v>0</v>
      </c>
      <c r="X41" s="31">
        <v>0</v>
      </c>
      <c r="Y41" s="35">
        <f t="shared" si="16"/>
        <v>0</v>
      </c>
    </row>
    <row r="42" spans="1:25" ht="27" customHeight="1">
      <c r="A42" s="316" t="s">
        <v>280</v>
      </c>
      <c r="B42" s="316"/>
      <c r="C42" s="316"/>
      <c r="D42" s="316"/>
      <c r="E42" s="316"/>
      <c r="F42" s="316"/>
      <c r="G42" s="6">
        <v>34</v>
      </c>
      <c r="H42" s="33">
        <v>0</v>
      </c>
      <c r="I42" s="33">
        <v>0</v>
      </c>
      <c r="J42" s="33">
        <v>0</v>
      </c>
      <c r="K42" s="33">
        <v>0</v>
      </c>
      <c r="L42" s="33">
        <v>0</v>
      </c>
      <c r="M42" s="33">
        <v>0</v>
      </c>
      <c r="N42" s="33">
        <v>0</v>
      </c>
      <c r="O42" s="31">
        <v>0</v>
      </c>
      <c r="P42" s="33">
        <v>0</v>
      </c>
      <c r="Q42" s="33">
        <v>0</v>
      </c>
      <c r="R42" s="33">
        <v>0</v>
      </c>
      <c r="S42" s="31">
        <v>0</v>
      </c>
      <c r="T42" s="31">
        <v>0</v>
      </c>
      <c r="U42" s="31">
        <v>0</v>
      </c>
      <c r="V42" s="31">
        <v>0</v>
      </c>
      <c r="W42" s="35">
        <f t="shared" si="15"/>
        <v>0</v>
      </c>
      <c r="X42" s="31">
        <v>0</v>
      </c>
      <c r="Y42" s="35">
        <f t="shared" si="16"/>
        <v>0</v>
      </c>
    </row>
    <row r="43" spans="1:25" ht="20.25" customHeight="1">
      <c r="A43" s="316" t="s">
        <v>417</v>
      </c>
      <c r="B43" s="316"/>
      <c r="C43" s="316"/>
      <c r="D43" s="316"/>
      <c r="E43" s="316"/>
      <c r="F43" s="316"/>
      <c r="G43" s="6">
        <v>35</v>
      </c>
      <c r="H43" s="33">
        <v>0</v>
      </c>
      <c r="I43" s="33">
        <v>0</v>
      </c>
      <c r="J43" s="33">
        <v>0</v>
      </c>
      <c r="K43" s="33">
        <v>0</v>
      </c>
      <c r="L43" s="33">
        <v>0</v>
      </c>
      <c r="M43" s="33">
        <v>0</v>
      </c>
      <c r="N43" s="33">
        <v>0</v>
      </c>
      <c r="O43" s="33">
        <v>0</v>
      </c>
      <c r="P43" s="31">
        <v>0</v>
      </c>
      <c r="Q43" s="33">
        <v>0</v>
      </c>
      <c r="R43" s="33">
        <v>0</v>
      </c>
      <c r="S43" s="31">
        <v>0</v>
      </c>
      <c r="T43" s="31">
        <v>0</v>
      </c>
      <c r="U43" s="31">
        <v>0</v>
      </c>
      <c r="V43" s="31">
        <v>0</v>
      </c>
      <c r="W43" s="35">
        <f t="shared" si="15"/>
        <v>0</v>
      </c>
      <c r="X43" s="31">
        <v>0</v>
      </c>
      <c r="Y43" s="35">
        <f t="shared" si="16"/>
        <v>0</v>
      </c>
    </row>
    <row r="44" spans="1:25" ht="21" customHeight="1">
      <c r="A44" s="316" t="s">
        <v>270</v>
      </c>
      <c r="B44" s="316"/>
      <c r="C44" s="316"/>
      <c r="D44" s="316"/>
      <c r="E44" s="316"/>
      <c r="F44" s="316"/>
      <c r="G44" s="6">
        <v>36</v>
      </c>
      <c r="H44" s="33">
        <v>0</v>
      </c>
      <c r="I44" s="33">
        <v>0</v>
      </c>
      <c r="J44" s="33">
        <v>0</v>
      </c>
      <c r="K44" s="33">
        <v>0</v>
      </c>
      <c r="L44" s="33">
        <v>0</v>
      </c>
      <c r="M44" s="33">
        <v>0</v>
      </c>
      <c r="N44" s="33">
        <v>0</v>
      </c>
      <c r="O44" s="33">
        <v>0</v>
      </c>
      <c r="P44" s="33">
        <v>0</v>
      </c>
      <c r="Q44" s="31">
        <v>0</v>
      </c>
      <c r="R44" s="33">
        <v>0</v>
      </c>
      <c r="S44" s="31">
        <v>0</v>
      </c>
      <c r="T44" s="31">
        <v>0</v>
      </c>
      <c r="U44" s="31">
        <v>0</v>
      </c>
      <c r="V44" s="31">
        <v>0</v>
      </c>
      <c r="W44" s="35">
        <f t="shared" si="15"/>
        <v>0</v>
      </c>
      <c r="X44" s="31">
        <v>0</v>
      </c>
      <c r="Y44" s="35">
        <f t="shared" si="16"/>
        <v>0</v>
      </c>
    </row>
    <row r="45" spans="1:25" ht="29.25" customHeight="1">
      <c r="A45" s="316" t="s">
        <v>271</v>
      </c>
      <c r="B45" s="316"/>
      <c r="C45" s="316"/>
      <c r="D45" s="316"/>
      <c r="E45" s="316"/>
      <c r="F45" s="316"/>
      <c r="G45" s="6">
        <v>37</v>
      </c>
      <c r="H45" s="33">
        <v>0</v>
      </c>
      <c r="I45" s="33">
        <v>0</v>
      </c>
      <c r="J45" s="33">
        <v>0</v>
      </c>
      <c r="K45" s="33">
        <v>0</v>
      </c>
      <c r="L45" s="33">
        <v>0</v>
      </c>
      <c r="M45" s="33">
        <v>0</v>
      </c>
      <c r="N45" s="33">
        <v>0</v>
      </c>
      <c r="O45" s="33">
        <v>0</v>
      </c>
      <c r="P45" s="33">
        <v>0</v>
      </c>
      <c r="Q45" s="33">
        <v>0</v>
      </c>
      <c r="R45" s="31">
        <v>0</v>
      </c>
      <c r="S45" s="31">
        <v>0</v>
      </c>
      <c r="T45" s="31">
        <v>0</v>
      </c>
      <c r="U45" s="31">
        <v>0</v>
      </c>
      <c r="V45" s="31">
        <v>0</v>
      </c>
      <c r="W45" s="35">
        <f t="shared" si="15"/>
        <v>0</v>
      </c>
      <c r="X45" s="31">
        <v>0</v>
      </c>
      <c r="Y45" s="35">
        <f t="shared" si="16"/>
        <v>0</v>
      </c>
    </row>
    <row r="46" spans="1:25" ht="21" customHeight="1">
      <c r="A46" s="316" t="s">
        <v>281</v>
      </c>
      <c r="B46" s="316"/>
      <c r="C46" s="316"/>
      <c r="D46" s="316"/>
      <c r="E46" s="316"/>
      <c r="F46" s="316"/>
      <c r="G46" s="6">
        <v>38</v>
      </c>
      <c r="H46" s="33">
        <v>0</v>
      </c>
      <c r="I46" s="33">
        <v>0</v>
      </c>
      <c r="J46" s="33">
        <v>0</v>
      </c>
      <c r="K46" s="33">
        <v>0</v>
      </c>
      <c r="L46" s="33">
        <v>0</v>
      </c>
      <c r="M46" s="33">
        <v>0</v>
      </c>
      <c r="N46" s="31">
        <v>0</v>
      </c>
      <c r="O46" s="31">
        <v>0</v>
      </c>
      <c r="P46" s="31">
        <v>0</v>
      </c>
      <c r="Q46" s="31">
        <v>0</v>
      </c>
      <c r="R46" s="31">
        <v>0</v>
      </c>
      <c r="S46" s="31">
        <v>0</v>
      </c>
      <c r="T46" s="31">
        <v>0</v>
      </c>
      <c r="U46" s="31">
        <v>0</v>
      </c>
      <c r="V46" s="31">
        <v>0</v>
      </c>
      <c r="W46" s="35">
        <f t="shared" si="15"/>
        <v>0</v>
      </c>
      <c r="X46" s="31">
        <v>0</v>
      </c>
      <c r="Y46" s="35">
        <f t="shared" si="16"/>
        <v>0</v>
      </c>
    </row>
    <row r="47" spans="1:25" ht="12.75" customHeight="1">
      <c r="A47" s="316" t="s">
        <v>273</v>
      </c>
      <c r="B47" s="316"/>
      <c r="C47" s="316"/>
      <c r="D47" s="316"/>
      <c r="E47" s="316"/>
      <c r="F47" s="316"/>
      <c r="G47" s="6">
        <v>39</v>
      </c>
      <c r="H47" s="33">
        <v>0</v>
      </c>
      <c r="I47" s="33">
        <v>0</v>
      </c>
      <c r="J47" s="33">
        <v>0</v>
      </c>
      <c r="K47" s="33">
        <v>0</v>
      </c>
      <c r="L47" s="33">
        <v>0</v>
      </c>
      <c r="M47" s="33">
        <v>0</v>
      </c>
      <c r="N47" s="31">
        <v>0</v>
      </c>
      <c r="O47" s="31">
        <v>0</v>
      </c>
      <c r="P47" s="31">
        <v>0</v>
      </c>
      <c r="Q47" s="31">
        <v>0</v>
      </c>
      <c r="R47" s="31">
        <v>0</v>
      </c>
      <c r="S47" s="31">
        <v>0</v>
      </c>
      <c r="T47" s="31">
        <v>0</v>
      </c>
      <c r="U47" s="31">
        <v>0</v>
      </c>
      <c r="V47" s="31">
        <v>0</v>
      </c>
      <c r="W47" s="35">
        <f t="shared" si="15"/>
        <v>0</v>
      </c>
      <c r="X47" s="31">
        <v>0</v>
      </c>
      <c r="Y47" s="35">
        <f t="shared" si="16"/>
        <v>0</v>
      </c>
    </row>
    <row r="48" spans="1:25" ht="12.75" customHeight="1">
      <c r="A48" s="316" t="s">
        <v>274</v>
      </c>
      <c r="B48" s="316"/>
      <c r="C48" s="316"/>
      <c r="D48" s="316"/>
      <c r="E48" s="316"/>
      <c r="F48" s="316"/>
      <c r="G48" s="6">
        <v>40</v>
      </c>
      <c r="H48" s="31">
        <v>0</v>
      </c>
      <c r="I48" s="31">
        <v>0</v>
      </c>
      <c r="J48" s="31">
        <v>0</v>
      </c>
      <c r="K48" s="31">
        <v>0</v>
      </c>
      <c r="L48" s="31">
        <v>0</v>
      </c>
      <c r="M48" s="31">
        <v>0</v>
      </c>
      <c r="N48" s="31">
        <v>0</v>
      </c>
      <c r="O48" s="31">
        <v>0</v>
      </c>
      <c r="P48" s="31">
        <v>0</v>
      </c>
      <c r="Q48" s="31">
        <v>0</v>
      </c>
      <c r="R48" s="31">
        <v>0</v>
      </c>
      <c r="S48" s="31">
        <v>0</v>
      </c>
      <c r="T48" s="31">
        <v>0</v>
      </c>
      <c r="U48" s="31">
        <v>0</v>
      </c>
      <c r="V48" s="31">
        <v>0</v>
      </c>
      <c r="W48" s="35">
        <f t="shared" si="15"/>
        <v>0</v>
      </c>
      <c r="X48" s="31">
        <v>0</v>
      </c>
      <c r="Y48" s="35">
        <f t="shared" si="16"/>
        <v>0</v>
      </c>
    </row>
    <row r="49" spans="1:25" ht="12.75" customHeight="1">
      <c r="A49" s="316" t="s">
        <v>275</v>
      </c>
      <c r="B49" s="316"/>
      <c r="C49" s="316"/>
      <c r="D49" s="316"/>
      <c r="E49" s="316"/>
      <c r="F49" s="316"/>
      <c r="G49" s="6">
        <v>41</v>
      </c>
      <c r="H49" s="33">
        <v>0</v>
      </c>
      <c r="I49" s="33">
        <v>0</v>
      </c>
      <c r="J49" s="33">
        <v>0</v>
      </c>
      <c r="K49" s="33">
        <v>0</v>
      </c>
      <c r="L49" s="33">
        <v>0</v>
      </c>
      <c r="M49" s="33">
        <v>0</v>
      </c>
      <c r="N49" s="31">
        <v>0</v>
      </c>
      <c r="O49" s="31">
        <v>0</v>
      </c>
      <c r="P49" s="31">
        <v>0</v>
      </c>
      <c r="Q49" s="31">
        <v>0</v>
      </c>
      <c r="R49" s="31">
        <v>0</v>
      </c>
      <c r="S49" s="31">
        <v>0</v>
      </c>
      <c r="T49" s="31">
        <v>0</v>
      </c>
      <c r="U49" s="31">
        <v>0</v>
      </c>
      <c r="V49" s="31">
        <v>0</v>
      </c>
      <c r="W49" s="35">
        <f t="shared" si="15"/>
        <v>0</v>
      </c>
      <c r="X49" s="31">
        <v>0</v>
      </c>
      <c r="Y49" s="35">
        <f t="shared" si="16"/>
        <v>0</v>
      </c>
    </row>
    <row r="50" spans="1:25" ht="24" customHeight="1">
      <c r="A50" s="316" t="s">
        <v>418</v>
      </c>
      <c r="B50" s="316"/>
      <c r="C50" s="316"/>
      <c r="D50" s="316"/>
      <c r="E50" s="316"/>
      <c r="F50" s="316"/>
      <c r="G50" s="6">
        <v>42</v>
      </c>
      <c r="H50" s="31">
        <v>0</v>
      </c>
      <c r="I50" s="31">
        <v>0</v>
      </c>
      <c r="J50" s="31">
        <v>0</v>
      </c>
      <c r="K50" s="31">
        <v>0</v>
      </c>
      <c r="L50" s="31">
        <v>0</v>
      </c>
      <c r="M50" s="31">
        <v>0</v>
      </c>
      <c r="N50" s="31">
        <v>0</v>
      </c>
      <c r="O50" s="31">
        <v>0</v>
      </c>
      <c r="P50" s="31">
        <v>0</v>
      </c>
      <c r="Q50" s="31">
        <v>0</v>
      </c>
      <c r="R50" s="31">
        <v>0</v>
      </c>
      <c r="S50" s="31">
        <v>0</v>
      </c>
      <c r="T50" s="31">
        <v>0</v>
      </c>
      <c r="U50" s="31">
        <v>0</v>
      </c>
      <c r="V50" s="31">
        <v>0</v>
      </c>
      <c r="W50" s="35">
        <f t="shared" si="15"/>
        <v>0</v>
      </c>
      <c r="X50" s="31">
        <v>0</v>
      </c>
      <c r="Y50" s="35">
        <f t="shared" si="16"/>
        <v>0</v>
      </c>
    </row>
    <row r="51" spans="1:25" ht="26.25" customHeight="1">
      <c r="A51" s="316" t="s">
        <v>419</v>
      </c>
      <c r="B51" s="316"/>
      <c r="C51" s="316"/>
      <c r="D51" s="316"/>
      <c r="E51" s="316"/>
      <c r="F51" s="316"/>
      <c r="G51" s="6">
        <v>43</v>
      </c>
      <c r="H51" s="31">
        <v>0</v>
      </c>
      <c r="I51" s="31">
        <v>0</v>
      </c>
      <c r="J51" s="31">
        <v>0</v>
      </c>
      <c r="K51" s="31">
        <v>0</v>
      </c>
      <c r="L51" s="31">
        <v>0</v>
      </c>
      <c r="M51" s="31">
        <v>0</v>
      </c>
      <c r="N51" s="31">
        <v>0</v>
      </c>
      <c r="O51" s="31">
        <v>0</v>
      </c>
      <c r="P51" s="31">
        <v>0</v>
      </c>
      <c r="Q51" s="31">
        <v>0</v>
      </c>
      <c r="R51" s="31">
        <v>0</v>
      </c>
      <c r="S51" s="31">
        <v>0</v>
      </c>
      <c r="T51" s="31">
        <v>0</v>
      </c>
      <c r="U51" s="31">
        <v>0</v>
      </c>
      <c r="V51" s="31">
        <v>0</v>
      </c>
      <c r="W51" s="35">
        <f t="shared" si="15"/>
        <v>0</v>
      </c>
      <c r="X51" s="31">
        <v>0</v>
      </c>
      <c r="Y51" s="35">
        <f t="shared" si="16"/>
        <v>0</v>
      </c>
    </row>
    <row r="52" spans="1:25" ht="22.5" customHeight="1">
      <c r="A52" s="316" t="s">
        <v>420</v>
      </c>
      <c r="B52" s="316"/>
      <c r="C52" s="316"/>
      <c r="D52" s="316"/>
      <c r="E52" s="316"/>
      <c r="F52" s="316"/>
      <c r="G52" s="6">
        <v>44</v>
      </c>
      <c r="H52" s="31">
        <v>0</v>
      </c>
      <c r="I52" s="31">
        <v>0</v>
      </c>
      <c r="J52" s="31">
        <v>0</v>
      </c>
      <c r="K52" s="31">
        <v>0</v>
      </c>
      <c r="L52" s="31">
        <v>0</v>
      </c>
      <c r="M52" s="31">
        <v>0</v>
      </c>
      <c r="N52" s="31">
        <v>0</v>
      </c>
      <c r="O52" s="31">
        <v>0</v>
      </c>
      <c r="P52" s="31">
        <v>0</v>
      </c>
      <c r="Q52" s="31">
        <v>0</v>
      </c>
      <c r="R52" s="31">
        <v>0</v>
      </c>
      <c r="S52" s="31">
        <v>0</v>
      </c>
      <c r="T52" s="31">
        <v>0</v>
      </c>
      <c r="U52" s="31">
        <v>0</v>
      </c>
      <c r="V52" s="31">
        <v>0</v>
      </c>
      <c r="W52" s="35">
        <f t="shared" si="15"/>
        <v>0</v>
      </c>
      <c r="X52" s="31">
        <v>0</v>
      </c>
      <c r="Y52" s="35">
        <f t="shared" si="16"/>
        <v>0</v>
      </c>
    </row>
    <row r="53" spans="1:25" ht="12.75" customHeight="1">
      <c r="A53" s="316" t="s">
        <v>276</v>
      </c>
      <c r="B53" s="316"/>
      <c r="C53" s="316"/>
      <c r="D53" s="316"/>
      <c r="E53" s="316"/>
      <c r="F53" s="316"/>
      <c r="G53" s="6">
        <v>45</v>
      </c>
      <c r="H53" s="31">
        <v>0</v>
      </c>
      <c r="I53" s="31">
        <v>0</v>
      </c>
      <c r="J53" s="31">
        <v>0</v>
      </c>
      <c r="K53" s="31">
        <v>0</v>
      </c>
      <c r="L53" s="31">
        <v>0</v>
      </c>
      <c r="M53" s="31">
        <v>0</v>
      </c>
      <c r="N53" s="31">
        <v>0</v>
      </c>
      <c r="O53" s="31">
        <v>0</v>
      </c>
      <c r="P53" s="31">
        <v>0</v>
      </c>
      <c r="Q53" s="31">
        <v>0</v>
      </c>
      <c r="R53" s="31">
        <v>0</v>
      </c>
      <c r="S53" s="31">
        <v>0</v>
      </c>
      <c r="T53" s="31">
        <v>0</v>
      </c>
      <c r="U53" s="31">
        <v>0</v>
      </c>
      <c r="V53" s="31">
        <v>0</v>
      </c>
      <c r="W53" s="35">
        <f t="shared" si="15"/>
        <v>0</v>
      </c>
      <c r="X53" s="31">
        <v>0</v>
      </c>
      <c r="Y53" s="35">
        <f t="shared" si="16"/>
        <v>0</v>
      </c>
    </row>
    <row r="54" spans="1:25" ht="12.75" customHeight="1">
      <c r="A54" s="316" t="s">
        <v>421</v>
      </c>
      <c r="B54" s="316"/>
      <c r="C54" s="316"/>
      <c r="D54" s="316"/>
      <c r="E54" s="316"/>
      <c r="F54" s="316"/>
      <c r="G54" s="6">
        <v>46</v>
      </c>
      <c r="H54" s="31">
        <v>0</v>
      </c>
      <c r="I54" s="31">
        <v>0</v>
      </c>
      <c r="J54" s="31">
        <v>0</v>
      </c>
      <c r="K54" s="31">
        <v>0</v>
      </c>
      <c r="L54" s="31">
        <v>0</v>
      </c>
      <c r="M54" s="31">
        <v>0</v>
      </c>
      <c r="N54" s="31">
        <v>0</v>
      </c>
      <c r="O54" s="31">
        <v>0</v>
      </c>
      <c r="P54" s="31">
        <v>0</v>
      </c>
      <c r="Q54" s="31">
        <v>0</v>
      </c>
      <c r="R54" s="31">
        <v>0</v>
      </c>
      <c r="S54" s="31">
        <v>0</v>
      </c>
      <c r="T54" s="31">
        <v>0</v>
      </c>
      <c r="U54" s="31">
        <v>0</v>
      </c>
      <c r="V54" s="31">
        <v>0</v>
      </c>
      <c r="W54" s="35">
        <f t="shared" si="15"/>
        <v>0</v>
      </c>
      <c r="X54" s="31">
        <v>0</v>
      </c>
      <c r="Y54" s="35">
        <f t="shared" si="16"/>
        <v>0</v>
      </c>
    </row>
    <row r="55" spans="1:25" ht="12.75" customHeight="1">
      <c r="A55" s="316" t="s">
        <v>429</v>
      </c>
      <c r="B55" s="316"/>
      <c r="C55" s="316"/>
      <c r="D55" s="316"/>
      <c r="E55" s="316"/>
      <c r="F55" s="316"/>
      <c r="G55" s="6">
        <v>47</v>
      </c>
      <c r="H55" s="31">
        <v>0</v>
      </c>
      <c r="I55" s="31">
        <v>0</v>
      </c>
      <c r="J55" s="31">
        <v>0</v>
      </c>
      <c r="K55" s="31">
        <v>0</v>
      </c>
      <c r="L55" s="31">
        <v>0</v>
      </c>
      <c r="M55" s="31">
        <v>0</v>
      </c>
      <c r="N55" s="31">
        <v>0</v>
      </c>
      <c r="O55" s="31">
        <v>0</v>
      </c>
      <c r="P55" s="31">
        <v>0</v>
      </c>
      <c r="Q55" s="31">
        <v>0</v>
      </c>
      <c r="R55" s="31">
        <v>0</v>
      </c>
      <c r="S55" s="31">
        <v>0</v>
      </c>
      <c r="T55" s="31">
        <v>0</v>
      </c>
      <c r="U55" s="31">
        <v>0</v>
      </c>
      <c r="V55" s="31">
        <v>0</v>
      </c>
      <c r="W55" s="35">
        <f t="shared" si="15"/>
        <v>0</v>
      </c>
      <c r="X55" s="31">
        <v>0</v>
      </c>
      <c r="Y55" s="35">
        <f t="shared" si="16"/>
        <v>0</v>
      </c>
    </row>
    <row r="56" spans="1:25" ht="12.75" customHeight="1">
      <c r="A56" s="316" t="s">
        <v>422</v>
      </c>
      <c r="B56" s="316"/>
      <c r="C56" s="316"/>
      <c r="D56" s="316"/>
      <c r="E56" s="316"/>
      <c r="F56" s="316"/>
      <c r="G56" s="6">
        <v>48</v>
      </c>
      <c r="H56" s="31">
        <v>0</v>
      </c>
      <c r="I56" s="31">
        <v>0</v>
      </c>
      <c r="J56" s="31">
        <v>0</v>
      </c>
      <c r="K56" s="31">
        <v>-5243</v>
      </c>
      <c r="L56" s="31">
        <v>-5243</v>
      </c>
      <c r="M56" s="31">
        <v>0</v>
      </c>
      <c r="N56" s="31">
        <v>0</v>
      </c>
      <c r="O56" s="31">
        <v>0</v>
      </c>
      <c r="P56" s="31">
        <v>0</v>
      </c>
      <c r="Q56" s="31">
        <v>0</v>
      </c>
      <c r="R56" s="31">
        <v>0</v>
      </c>
      <c r="S56" s="31">
        <v>0</v>
      </c>
      <c r="T56" s="31">
        <v>0</v>
      </c>
      <c r="U56" s="31">
        <v>27236</v>
      </c>
      <c r="V56" s="31">
        <v>0</v>
      </c>
      <c r="W56" s="35">
        <f t="shared" si="15"/>
        <v>27236</v>
      </c>
      <c r="X56" s="31">
        <v>0</v>
      </c>
      <c r="Y56" s="35">
        <f t="shared" si="16"/>
        <v>27236</v>
      </c>
    </row>
    <row r="57" spans="1:25" ht="12.75" customHeight="1">
      <c r="A57" s="316" t="s">
        <v>430</v>
      </c>
      <c r="B57" s="316"/>
      <c r="C57" s="316"/>
      <c r="D57" s="316"/>
      <c r="E57" s="316"/>
      <c r="F57" s="316"/>
      <c r="G57" s="6">
        <v>49</v>
      </c>
      <c r="H57" s="31">
        <v>0</v>
      </c>
      <c r="I57" s="31">
        <v>0</v>
      </c>
      <c r="J57" s="31">
        <v>265434</v>
      </c>
      <c r="K57" s="31">
        <v>0</v>
      </c>
      <c r="L57" s="31">
        <v>0</v>
      </c>
      <c r="M57" s="31">
        <v>0</v>
      </c>
      <c r="N57" s="31">
        <v>0</v>
      </c>
      <c r="O57" s="31">
        <v>0</v>
      </c>
      <c r="P57" s="31">
        <v>0</v>
      </c>
      <c r="Q57" s="31">
        <v>0</v>
      </c>
      <c r="R57" s="31">
        <v>0</v>
      </c>
      <c r="S57" s="31">
        <v>0</v>
      </c>
      <c r="T57" s="31">
        <v>0</v>
      </c>
      <c r="U57" s="31">
        <v>-265434</v>
      </c>
      <c r="V57" s="31">
        <v>0</v>
      </c>
      <c r="W57" s="35">
        <f t="shared" si="15"/>
        <v>0</v>
      </c>
      <c r="X57" s="31">
        <v>0</v>
      </c>
      <c r="Y57" s="35">
        <f t="shared" si="16"/>
        <v>0</v>
      </c>
    </row>
    <row r="58" spans="1:25" ht="12.75" customHeight="1">
      <c r="A58" s="316" t="s">
        <v>424</v>
      </c>
      <c r="B58" s="316"/>
      <c r="C58" s="316"/>
      <c r="D58" s="316"/>
      <c r="E58" s="316"/>
      <c r="F58" s="316"/>
      <c r="G58" s="6">
        <v>50</v>
      </c>
      <c r="H58" s="31">
        <v>0</v>
      </c>
      <c r="I58" s="31">
        <v>0</v>
      </c>
      <c r="J58" s="31">
        <v>0</v>
      </c>
      <c r="K58" s="31">
        <v>0</v>
      </c>
      <c r="L58" s="31">
        <v>0</v>
      </c>
      <c r="M58" s="31">
        <v>0</v>
      </c>
      <c r="N58" s="31">
        <v>0</v>
      </c>
      <c r="O58" s="31">
        <v>0</v>
      </c>
      <c r="P58" s="31">
        <v>0</v>
      </c>
      <c r="Q58" s="31">
        <v>0</v>
      </c>
      <c r="R58" s="31">
        <v>0</v>
      </c>
      <c r="S58" s="31">
        <v>0</v>
      </c>
      <c r="T58" s="31">
        <v>0</v>
      </c>
      <c r="U58" s="31">
        <v>0</v>
      </c>
      <c r="V58" s="31">
        <v>0</v>
      </c>
      <c r="W58" s="35">
        <f t="shared" si="15"/>
        <v>0</v>
      </c>
      <c r="X58" s="31">
        <v>0</v>
      </c>
      <c r="Y58" s="35">
        <f t="shared" si="16"/>
        <v>0</v>
      </c>
    </row>
    <row r="59" spans="1:25" ht="25.5" customHeight="1">
      <c r="A59" s="334" t="s">
        <v>431</v>
      </c>
      <c r="B59" s="334"/>
      <c r="C59" s="334"/>
      <c r="D59" s="334"/>
      <c r="E59" s="334"/>
      <c r="F59" s="334"/>
      <c r="G59" s="8">
        <v>51</v>
      </c>
      <c r="H59" s="34">
        <f>SUM(H39:H58)</f>
        <v>17674030</v>
      </c>
      <c r="I59" s="34">
        <f t="shared" ref="I59:Y59" si="17">SUM(I39:I58)</f>
        <v>0</v>
      </c>
      <c r="J59" s="34">
        <f t="shared" si="17"/>
        <v>2285370</v>
      </c>
      <c r="K59" s="34">
        <f t="shared" si="17"/>
        <v>7408171</v>
      </c>
      <c r="L59" s="34">
        <f t="shared" si="17"/>
        <v>1135155</v>
      </c>
      <c r="M59" s="34">
        <f t="shared" si="17"/>
        <v>0</v>
      </c>
      <c r="N59" s="34">
        <f t="shared" si="17"/>
        <v>0</v>
      </c>
      <c r="O59" s="34">
        <f t="shared" si="17"/>
        <v>0</v>
      </c>
      <c r="P59" s="34">
        <f t="shared" si="17"/>
        <v>0</v>
      </c>
      <c r="Q59" s="34">
        <f t="shared" si="17"/>
        <v>0</v>
      </c>
      <c r="R59" s="34">
        <f t="shared" si="17"/>
        <v>0</v>
      </c>
      <c r="S59" s="34">
        <f t="shared" si="17"/>
        <v>0</v>
      </c>
      <c r="T59" s="34">
        <f t="shared" si="17"/>
        <v>0</v>
      </c>
      <c r="U59" s="34">
        <f t="shared" si="17"/>
        <v>41807062</v>
      </c>
      <c r="V59" s="34">
        <f t="shared" si="17"/>
        <v>5805332</v>
      </c>
      <c r="W59" s="34">
        <f t="shared" si="17"/>
        <v>73844810</v>
      </c>
      <c r="X59" s="34">
        <f t="shared" si="17"/>
        <v>0</v>
      </c>
      <c r="Y59" s="34">
        <f t="shared" si="17"/>
        <v>73844810</v>
      </c>
    </row>
    <row r="60" spans="1:25">
      <c r="A60" s="335" t="s">
        <v>277</v>
      </c>
      <c r="B60" s="336"/>
      <c r="C60" s="336"/>
      <c r="D60" s="336"/>
      <c r="E60" s="336"/>
      <c r="F60" s="336"/>
      <c r="G60" s="336"/>
      <c r="H60" s="336"/>
      <c r="I60" s="336"/>
      <c r="J60" s="336"/>
      <c r="K60" s="336"/>
      <c r="L60" s="336"/>
      <c r="M60" s="336"/>
      <c r="N60" s="336"/>
      <c r="O60" s="336"/>
      <c r="P60" s="336"/>
      <c r="Q60" s="336"/>
      <c r="R60" s="336"/>
      <c r="S60" s="336"/>
      <c r="T60" s="336"/>
      <c r="U60" s="336"/>
      <c r="V60" s="336"/>
      <c r="W60" s="336"/>
      <c r="X60" s="336"/>
      <c r="Y60" s="336"/>
    </row>
    <row r="61" spans="1:25" ht="31.5" customHeight="1">
      <c r="A61" s="337" t="s">
        <v>432</v>
      </c>
      <c r="B61" s="337"/>
      <c r="C61" s="337"/>
      <c r="D61" s="337"/>
      <c r="E61" s="337"/>
      <c r="F61" s="337"/>
      <c r="G61" s="7">
        <v>52</v>
      </c>
      <c r="H61" s="35">
        <f>SUM(H41:H49)</f>
        <v>0</v>
      </c>
      <c r="I61" s="35">
        <f t="shared" ref="I61:Y61" si="18">SUM(I41:I49)</f>
        <v>0</v>
      </c>
      <c r="J61" s="35">
        <f t="shared" si="18"/>
        <v>0</v>
      </c>
      <c r="K61" s="35">
        <f t="shared" si="18"/>
        <v>0</v>
      </c>
      <c r="L61" s="35">
        <f t="shared" si="18"/>
        <v>0</v>
      </c>
      <c r="M61" s="35">
        <f t="shared" si="18"/>
        <v>0</v>
      </c>
      <c r="N61" s="35">
        <f t="shared" si="18"/>
        <v>0</v>
      </c>
      <c r="O61" s="35">
        <f t="shared" si="18"/>
        <v>0</v>
      </c>
      <c r="P61" s="35">
        <f t="shared" si="18"/>
        <v>0</v>
      </c>
      <c r="Q61" s="35">
        <f t="shared" si="18"/>
        <v>0</v>
      </c>
      <c r="R61" s="35">
        <f t="shared" si="18"/>
        <v>0</v>
      </c>
      <c r="S61" s="35">
        <f t="shared" ref="S61:T61" si="19">SUM(S41:S49)</f>
        <v>0</v>
      </c>
      <c r="T61" s="35">
        <f t="shared" si="19"/>
        <v>0</v>
      </c>
      <c r="U61" s="35">
        <f t="shared" si="18"/>
        <v>0</v>
      </c>
      <c r="V61" s="35">
        <f t="shared" si="18"/>
        <v>0</v>
      </c>
      <c r="W61" s="35">
        <f t="shared" si="18"/>
        <v>0</v>
      </c>
      <c r="X61" s="35">
        <f t="shared" si="18"/>
        <v>0</v>
      </c>
      <c r="Y61" s="35">
        <f t="shared" si="18"/>
        <v>0</v>
      </c>
    </row>
    <row r="62" spans="1:25" ht="27.75" customHeight="1">
      <c r="A62" s="337" t="s">
        <v>433</v>
      </c>
      <c r="B62" s="337"/>
      <c r="C62" s="337"/>
      <c r="D62" s="337"/>
      <c r="E62" s="337"/>
      <c r="F62" s="337"/>
      <c r="G62" s="7">
        <v>53</v>
      </c>
      <c r="H62" s="35">
        <f>H40+H61</f>
        <v>0</v>
      </c>
      <c r="I62" s="35">
        <f t="shared" ref="I62:Y62" si="20">I40+I61</f>
        <v>0</v>
      </c>
      <c r="J62" s="35">
        <f t="shared" si="20"/>
        <v>0</v>
      </c>
      <c r="K62" s="35">
        <f t="shared" si="20"/>
        <v>0</v>
      </c>
      <c r="L62" s="35">
        <f t="shared" si="20"/>
        <v>0</v>
      </c>
      <c r="M62" s="35">
        <f t="shared" si="20"/>
        <v>0</v>
      </c>
      <c r="N62" s="35">
        <f t="shared" si="20"/>
        <v>0</v>
      </c>
      <c r="O62" s="35">
        <f t="shared" si="20"/>
        <v>0</v>
      </c>
      <c r="P62" s="35">
        <f t="shared" si="20"/>
        <v>0</v>
      </c>
      <c r="Q62" s="35">
        <f t="shared" si="20"/>
        <v>0</v>
      </c>
      <c r="R62" s="35">
        <f t="shared" si="20"/>
        <v>0</v>
      </c>
      <c r="S62" s="35">
        <f t="shared" ref="S62:T62" si="21">S40+S61</f>
        <v>0</v>
      </c>
      <c r="T62" s="35">
        <f t="shared" si="21"/>
        <v>0</v>
      </c>
      <c r="U62" s="35">
        <f t="shared" si="20"/>
        <v>0</v>
      </c>
      <c r="V62" s="35">
        <f t="shared" si="20"/>
        <v>5805332</v>
      </c>
      <c r="W62" s="35">
        <f t="shared" si="20"/>
        <v>5805332</v>
      </c>
      <c r="X62" s="35">
        <f t="shared" si="20"/>
        <v>0</v>
      </c>
      <c r="Y62" s="35">
        <f t="shared" si="20"/>
        <v>5805332</v>
      </c>
    </row>
    <row r="63" spans="1:25" ht="29.25" customHeight="1">
      <c r="A63" s="338" t="s">
        <v>434</v>
      </c>
      <c r="B63" s="338"/>
      <c r="C63" s="338"/>
      <c r="D63" s="338"/>
      <c r="E63" s="338"/>
      <c r="F63" s="338"/>
      <c r="G63" s="8">
        <v>54</v>
      </c>
      <c r="H63" s="36">
        <f>SUM(H50:H58)</f>
        <v>0</v>
      </c>
      <c r="I63" s="36">
        <f t="shared" ref="I63:Y63" si="22">SUM(I50:I58)</f>
        <v>0</v>
      </c>
      <c r="J63" s="36">
        <f t="shared" si="22"/>
        <v>265434</v>
      </c>
      <c r="K63" s="36">
        <f t="shared" si="22"/>
        <v>-5243</v>
      </c>
      <c r="L63" s="36">
        <f t="shared" si="22"/>
        <v>-5243</v>
      </c>
      <c r="M63" s="36">
        <f t="shared" si="22"/>
        <v>0</v>
      </c>
      <c r="N63" s="36">
        <f t="shared" si="22"/>
        <v>0</v>
      </c>
      <c r="O63" s="36">
        <f t="shared" si="22"/>
        <v>0</v>
      </c>
      <c r="P63" s="36">
        <f t="shared" si="22"/>
        <v>0</v>
      </c>
      <c r="Q63" s="36">
        <f t="shared" si="22"/>
        <v>0</v>
      </c>
      <c r="R63" s="36">
        <f t="shared" si="22"/>
        <v>0</v>
      </c>
      <c r="S63" s="36">
        <f t="shared" ref="S63:T63" si="23">SUM(S50:S58)</f>
        <v>0</v>
      </c>
      <c r="T63" s="36">
        <f t="shared" si="23"/>
        <v>0</v>
      </c>
      <c r="U63" s="36">
        <f t="shared" si="22"/>
        <v>-238198</v>
      </c>
      <c r="V63" s="36">
        <f t="shared" si="22"/>
        <v>0</v>
      </c>
      <c r="W63" s="36">
        <f t="shared" si="22"/>
        <v>27236</v>
      </c>
      <c r="X63" s="36">
        <f t="shared" si="22"/>
        <v>0</v>
      </c>
      <c r="Y63" s="36">
        <f t="shared" si="22"/>
        <v>27236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38"/>
  <sheetViews>
    <sheetView showGridLines="0" view="pageBreakPreview" zoomScaleNormal="100" zoomScaleSheetLayoutView="100" workbookViewId="0">
      <selection sqref="A1:I40"/>
    </sheetView>
  </sheetViews>
  <sheetFormatPr defaultRowHeight="12.75"/>
  <cols>
    <col min="1" max="1" width="24.7109375" customWidth="1"/>
    <col min="2" max="14" width="16.28515625" customWidth="1"/>
  </cols>
  <sheetData>
    <row r="1" spans="1:9">
      <c r="A1" s="340" t="s">
        <v>547</v>
      </c>
      <c r="B1" s="341"/>
      <c r="C1" s="341"/>
      <c r="D1" s="341"/>
      <c r="E1" s="341"/>
      <c r="F1" s="341"/>
      <c r="G1" s="341"/>
      <c r="H1" s="341"/>
      <c r="I1" s="341"/>
    </row>
    <row r="2" spans="1:9">
      <c r="A2" s="341"/>
      <c r="B2" s="341"/>
      <c r="C2" s="341"/>
      <c r="D2" s="341"/>
      <c r="E2" s="341"/>
      <c r="F2" s="341"/>
      <c r="G2" s="341"/>
      <c r="H2" s="341"/>
      <c r="I2" s="341"/>
    </row>
    <row r="3" spans="1:9">
      <c r="A3" s="341"/>
      <c r="B3" s="341"/>
      <c r="C3" s="341"/>
      <c r="D3" s="341"/>
      <c r="E3" s="341"/>
      <c r="F3" s="341"/>
      <c r="G3" s="341"/>
      <c r="H3" s="341"/>
      <c r="I3" s="341"/>
    </row>
    <row r="4" spans="1:9">
      <c r="A4" s="341"/>
      <c r="B4" s="341"/>
      <c r="C4" s="341"/>
      <c r="D4" s="341"/>
      <c r="E4" s="341"/>
      <c r="F4" s="341"/>
      <c r="G4" s="341"/>
      <c r="H4" s="341"/>
      <c r="I4" s="341"/>
    </row>
    <row r="5" spans="1:9">
      <c r="A5" s="341"/>
      <c r="B5" s="341"/>
      <c r="C5" s="341"/>
      <c r="D5" s="341"/>
      <c r="E5" s="341"/>
      <c r="F5" s="341"/>
      <c r="G5" s="341"/>
      <c r="H5" s="341"/>
      <c r="I5" s="341"/>
    </row>
    <row r="6" spans="1:9">
      <c r="A6" s="341"/>
      <c r="B6" s="341"/>
      <c r="C6" s="341"/>
      <c r="D6" s="341"/>
      <c r="E6" s="341"/>
      <c r="F6" s="341"/>
      <c r="G6" s="341"/>
      <c r="H6" s="341"/>
      <c r="I6" s="341"/>
    </row>
    <row r="7" spans="1:9">
      <c r="A7" s="341"/>
      <c r="B7" s="341"/>
      <c r="C7" s="341"/>
      <c r="D7" s="341"/>
      <c r="E7" s="341"/>
      <c r="F7" s="341"/>
      <c r="G7" s="341"/>
      <c r="H7" s="341"/>
      <c r="I7" s="341"/>
    </row>
    <row r="8" spans="1:9">
      <c r="A8" s="341"/>
      <c r="B8" s="341"/>
      <c r="C8" s="341"/>
      <c r="D8" s="341"/>
      <c r="E8" s="341"/>
      <c r="F8" s="341"/>
      <c r="G8" s="341"/>
      <c r="H8" s="341"/>
      <c r="I8" s="341"/>
    </row>
    <row r="9" spans="1:9">
      <c r="A9" s="341"/>
      <c r="B9" s="341"/>
      <c r="C9" s="341"/>
      <c r="D9" s="341"/>
      <c r="E9" s="341"/>
      <c r="F9" s="341"/>
      <c r="G9" s="341"/>
      <c r="H9" s="341"/>
      <c r="I9" s="341"/>
    </row>
    <row r="10" spans="1:9">
      <c r="A10" s="341"/>
      <c r="B10" s="341"/>
      <c r="C10" s="341"/>
      <c r="D10" s="341"/>
      <c r="E10" s="341"/>
      <c r="F10" s="341"/>
      <c r="G10" s="341"/>
      <c r="H10" s="341"/>
      <c r="I10" s="341"/>
    </row>
    <row r="11" spans="1:9">
      <c r="A11" s="341"/>
      <c r="B11" s="341"/>
      <c r="C11" s="341"/>
      <c r="D11" s="341"/>
      <c r="E11" s="341"/>
      <c r="F11" s="341"/>
      <c r="G11" s="341"/>
      <c r="H11" s="341"/>
      <c r="I11" s="341"/>
    </row>
    <row r="12" spans="1:9">
      <c r="A12" s="341"/>
      <c r="B12" s="341"/>
      <c r="C12" s="341"/>
      <c r="D12" s="341"/>
      <c r="E12" s="341"/>
      <c r="F12" s="341"/>
      <c r="G12" s="341"/>
      <c r="H12" s="341"/>
      <c r="I12" s="341"/>
    </row>
    <row r="13" spans="1:9">
      <c r="A13" s="341"/>
      <c r="B13" s="341"/>
      <c r="C13" s="341"/>
      <c r="D13" s="341"/>
      <c r="E13" s="341"/>
      <c r="F13" s="341"/>
      <c r="G13" s="341"/>
      <c r="H13" s="341"/>
      <c r="I13" s="341"/>
    </row>
    <row r="14" spans="1:9">
      <c r="A14" s="341"/>
      <c r="B14" s="341"/>
      <c r="C14" s="341"/>
      <c r="D14" s="341"/>
      <c r="E14" s="341"/>
      <c r="F14" s="341"/>
      <c r="G14" s="341"/>
      <c r="H14" s="341"/>
      <c r="I14" s="341"/>
    </row>
    <row r="15" spans="1:9">
      <c r="A15" s="341"/>
      <c r="B15" s="341"/>
      <c r="C15" s="341"/>
      <c r="D15" s="341"/>
      <c r="E15" s="341"/>
      <c r="F15" s="341"/>
      <c r="G15" s="341"/>
      <c r="H15" s="341"/>
      <c r="I15" s="341"/>
    </row>
    <row r="16" spans="1:9">
      <c r="A16" s="341"/>
      <c r="B16" s="341"/>
      <c r="C16" s="341"/>
      <c r="D16" s="341"/>
      <c r="E16" s="341"/>
      <c r="F16" s="341"/>
      <c r="G16" s="341"/>
      <c r="H16" s="341"/>
      <c r="I16" s="341"/>
    </row>
    <row r="17" spans="1:9">
      <c r="A17" s="341"/>
      <c r="B17" s="341"/>
      <c r="C17" s="341"/>
      <c r="D17" s="341"/>
      <c r="E17" s="341"/>
      <c r="F17" s="341"/>
      <c r="G17" s="341"/>
      <c r="H17" s="341"/>
      <c r="I17" s="341"/>
    </row>
    <row r="18" spans="1:9">
      <c r="A18" s="341"/>
      <c r="B18" s="341"/>
      <c r="C18" s="341"/>
      <c r="D18" s="341"/>
      <c r="E18" s="341"/>
      <c r="F18" s="341"/>
      <c r="G18" s="341"/>
      <c r="H18" s="341"/>
      <c r="I18" s="341"/>
    </row>
    <row r="19" spans="1:9">
      <c r="A19" s="341"/>
      <c r="B19" s="341"/>
      <c r="C19" s="341"/>
      <c r="D19" s="341"/>
      <c r="E19" s="341"/>
      <c r="F19" s="341"/>
      <c r="G19" s="341"/>
      <c r="H19" s="341"/>
      <c r="I19" s="341"/>
    </row>
    <row r="20" spans="1:9">
      <c r="A20" s="341"/>
      <c r="B20" s="341"/>
      <c r="C20" s="341"/>
      <c r="D20" s="341"/>
      <c r="E20" s="341"/>
      <c r="F20" s="341"/>
      <c r="G20" s="341"/>
      <c r="H20" s="341"/>
      <c r="I20" s="341"/>
    </row>
    <row r="21" spans="1:9">
      <c r="A21" s="341"/>
      <c r="B21" s="341"/>
      <c r="C21" s="341"/>
      <c r="D21" s="341"/>
      <c r="E21" s="341"/>
      <c r="F21" s="341"/>
      <c r="G21" s="341"/>
      <c r="H21" s="341"/>
      <c r="I21" s="341"/>
    </row>
    <row r="22" spans="1:9">
      <c r="A22" s="341"/>
      <c r="B22" s="341"/>
      <c r="C22" s="341"/>
      <c r="D22" s="341"/>
      <c r="E22" s="341"/>
      <c r="F22" s="341"/>
      <c r="G22" s="341"/>
      <c r="H22" s="341"/>
      <c r="I22" s="341"/>
    </row>
    <row r="23" spans="1:9">
      <c r="A23" s="341"/>
      <c r="B23" s="341"/>
      <c r="C23" s="341"/>
      <c r="D23" s="341"/>
      <c r="E23" s="341"/>
      <c r="F23" s="341"/>
      <c r="G23" s="341"/>
      <c r="H23" s="341"/>
      <c r="I23" s="341"/>
    </row>
    <row r="24" spans="1:9">
      <c r="A24" s="341"/>
      <c r="B24" s="341"/>
      <c r="C24" s="341"/>
      <c r="D24" s="341"/>
      <c r="E24" s="341"/>
      <c r="F24" s="341"/>
      <c r="G24" s="341"/>
      <c r="H24" s="341"/>
      <c r="I24" s="341"/>
    </row>
    <row r="25" spans="1:9">
      <c r="A25" s="341"/>
      <c r="B25" s="341"/>
      <c r="C25" s="341"/>
      <c r="D25" s="341"/>
      <c r="E25" s="341"/>
      <c r="F25" s="341"/>
      <c r="G25" s="341"/>
      <c r="H25" s="341"/>
      <c r="I25" s="341"/>
    </row>
    <row r="26" spans="1:9">
      <c r="A26" s="341"/>
      <c r="B26" s="341"/>
      <c r="C26" s="341"/>
      <c r="D26" s="341"/>
      <c r="E26" s="341"/>
      <c r="F26" s="341"/>
      <c r="G26" s="341"/>
      <c r="H26" s="341"/>
      <c r="I26" s="341"/>
    </row>
    <row r="27" spans="1:9">
      <c r="A27" s="341"/>
      <c r="B27" s="341"/>
      <c r="C27" s="341"/>
      <c r="D27" s="341"/>
      <c r="E27" s="341"/>
      <c r="F27" s="341"/>
      <c r="G27" s="341"/>
      <c r="H27" s="341"/>
      <c r="I27" s="341"/>
    </row>
    <row r="28" spans="1:9">
      <c r="A28" s="341"/>
      <c r="B28" s="341"/>
      <c r="C28" s="341"/>
      <c r="D28" s="341"/>
      <c r="E28" s="341"/>
      <c r="F28" s="341"/>
      <c r="G28" s="341"/>
      <c r="H28" s="341"/>
      <c r="I28" s="341"/>
    </row>
    <row r="29" spans="1:9">
      <c r="A29" s="341"/>
      <c r="B29" s="341"/>
      <c r="C29" s="341"/>
      <c r="D29" s="341"/>
      <c r="E29" s="341"/>
      <c r="F29" s="341"/>
      <c r="G29" s="341"/>
      <c r="H29" s="341"/>
      <c r="I29" s="341"/>
    </row>
    <row r="30" spans="1:9">
      <c r="A30" s="341"/>
      <c r="B30" s="341"/>
      <c r="C30" s="341"/>
      <c r="D30" s="341"/>
      <c r="E30" s="341"/>
      <c r="F30" s="341"/>
      <c r="G30" s="341"/>
      <c r="H30" s="341"/>
      <c r="I30" s="341"/>
    </row>
    <row r="31" spans="1:9">
      <c r="A31" s="341"/>
      <c r="B31" s="341"/>
      <c r="C31" s="341"/>
      <c r="D31" s="341"/>
      <c r="E31" s="341"/>
      <c r="F31" s="341"/>
      <c r="G31" s="341"/>
      <c r="H31" s="341"/>
      <c r="I31" s="341"/>
    </row>
    <row r="32" spans="1:9">
      <c r="A32" s="341"/>
      <c r="B32" s="341"/>
      <c r="C32" s="341"/>
      <c r="D32" s="341"/>
      <c r="E32" s="341"/>
      <c r="F32" s="341"/>
      <c r="G32" s="341"/>
      <c r="H32" s="341"/>
      <c r="I32" s="341"/>
    </row>
    <row r="33" spans="1:20">
      <c r="A33" s="341"/>
      <c r="B33" s="341"/>
      <c r="C33" s="341"/>
      <c r="D33" s="341"/>
      <c r="E33" s="341"/>
      <c r="F33" s="341"/>
      <c r="G33" s="341"/>
      <c r="H33" s="341"/>
      <c r="I33" s="341"/>
    </row>
    <row r="34" spans="1:20">
      <c r="A34" s="341"/>
      <c r="B34" s="341"/>
      <c r="C34" s="341"/>
      <c r="D34" s="341"/>
      <c r="E34" s="341"/>
      <c r="F34" s="341"/>
      <c r="G34" s="341"/>
      <c r="H34" s="341"/>
      <c r="I34" s="341"/>
    </row>
    <row r="35" spans="1:20">
      <c r="A35" s="341"/>
      <c r="B35" s="341"/>
      <c r="C35" s="341"/>
      <c r="D35" s="341"/>
      <c r="E35" s="341"/>
      <c r="F35" s="341"/>
      <c r="G35" s="341"/>
      <c r="H35" s="341"/>
      <c r="I35" s="341"/>
    </row>
    <row r="36" spans="1:20">
      <c r="A36" s="341"/>
      <c r="B36" s="341"/>
      <c r="C36" s="341"/>
      <c r="D36" s="341"/>
      <c r="E36" s="341"/>
      <c r="F36" s="341"/>
      <c r="G36" s="341"/>
      <c r="H36" s="341"/>
      <c r="I36" s="341"/>
    </row>
    <row r="37" spans="1:20">
      <c r="A37" s="341"/>
      <c r="B37" s="341"/>
      <c r="C37" s="341"/>
      <c r="D37" s="341"/>
      <c r="E37" s="341"/>
      <c r="F37" s="341"/>
      <c r="G37" s="341"/>
      <c r="H37" s="341"/>
      <c r="I37" s="341"/>
    </row>
    <row r="38" spans="1:20">
      <c r="A38" s="341"/>
      <c r="B38" s="341"/>
      <c r="C38" s="341"/>
      <c r="D38" s="341"/>
      <c r="E38" s="341"/>
      <c r="F38" s="341"/>
      <c r="G38" s="341"/>
      <c r="H38" s="341"/>
      <c r="I38" s="341"/>
    </row>
    <row r="39" spans="1:20" ht="185.25" customHeight="1">
      <c r="A39" s="341"/>
      <c r="B39" s="341"/>
      <c r="C39" s="341"/>
      <c r="D39" s="341"/>
      <c r="E39" s="341"/>
      <c r="F39" s="341"/>
      <c r="G39" s="341"/>
      <c r="H39" s="341"/>
      <c r="I39" s="341"/>
    </row>
    <row r="40" spans="1:20" ht="291.75" customHeight="1">
      <c r="A40" s="341"/>
      <c r="B40" s="341"/>
      <c r="C40" s="341"/>
      <c r="D40" s="341"/>
      <c r="E40" s="341"/>
      <c r="F40" s="341"/>
      <c r="G40" s="341"/>
      <c r="H40" s="341"/>
      <c r="I40" s="341"/>
    </row>
    <row r="41" spans="1:20" ht="14.25">
      <c r="A41" s="123" t="s">
        <v>472</v>
      </c>
      <c r="B41" s="123"/>
      <c r="C41" s="123"/>
      <c r="D41" s="123"/>
      <c r="E41" s="123"/>
      <c r="F41" s="123"/>
      <c r="G41" s="123"/>
      <c r="H41" s="123"/>
      <c r="I41" s="123"/>
      <c r="J41" s="124"/>
      <c r="K41" s="124"/>
      <c r="L41" s="124"/>
      <c r="M41" s="124"/>
      <c r="N41" s="124"/>
      <c r="O41" s="124"/>
      <c r="P41" s="124"/>
      <c r="Q41" s="124"/>
      <c r="R41" s="124"/>
      <c r="S41" s="124"/>
      <c r="T41" s="124"/>
    </row>
    <row r="42" spans="1:20" ht="33.6" customHeight="1">
      <c r="A42" s="342" t="s">
        <v>473</v>
      </c>
      <c r="B42" s="342"/>
      <c r="C42" s="342"/>
      <c r="D42" s="342"/>
      <c r="E42" s="342"/>
      <c r="F42" s="342"/>
      <c r="G42" s="342"/>
      <c r="H42" s="342"/>
      <c r="I42" s="342"/>
      <c r="J42" s="342"/>
      <c r="K42" s="124"/>
      <c r="L42" s="124"/>
      <c r="M42" s="124"/>
      <c r="N42" s="124"/>
      <c r="O42" s="124"/>
      <c r="P42" s="124"/>
      <c r="Q42" s="124"/>
      <c r="R42" s="124"/>
      <c r="S42" s="124"/>
      <c r="T42" s="124"/>
    </row>
    <row r="43" spans="1:20" ht="44.65" customHeight="1">
      <c r="A43" s="343" t="s">
        <v>474</v>
      </c>
      <c r="B43" s="343"/>
      <c r="C43" s="343"/>
      <c r="D43" s="343"/>
      <c r="E43" s="343"/>
      <c r="F43" s="343"/>
      <c r="G43" s="343"/>
      <c r="H43" s="343"/>
      <c r="I43" s="343"/>
      <c r="J43" s="343"/>
      <c r="K43" s="124"/>
      <c r="L43" s="124"/>
      <c r="M43" s="124"/>
      <c r="N43" s="124"/>
      <c r="O43" s="124"/>
      <c r="P43" s="124"/>
      <c r="Q43" s="124"/>
      <c r="R43" s="124"/>
      <c r="S43" s="124"/>
      <c r="T43" s="124"/>
    </row>
    <row r="44" spans="1:20" ht="14.25">
      <c r="A44" s="123" t="s">
        <v>475</v>
      </c>
      <c r="B44" s="123"/>
      <c r="C44" s="123"/>
      <c r="D44" s="123"/>
      <c r="E44" s="123"/>
      <c r="F44" s="123"/>
      <c r="G44" s="123"/>
      <c r="H44" s="123"/>
      <c r="I44" s="123"/>
      <c r="J44" s="124"/>
      <c r="K44" s="124"/>
      <c r="L44" s="124"/>
      <c r="M44" s="124"/>
      <c r="N44" s="124"/>
      <c r="O44" s="124"/>
      <c r="P44" s="124"/>
      <c r="Q44" s="124"/>
      <c r="R44" s="124"/>
      <c r="S44" s="124"/>
      <c r="T44" s="124"/>
    </row>
    <row r="45" spans="1:20" ht="14.25">
      <c r="A45" s="124" t="s">
        <v>476</v>
      </c>
      <c r="B45" s="124"/>
      <c r="C45" s="124"/>
      <c r="D45" s="124"/>
      <c r="E45" s="124"/>
      <c r="F45" s="124"/>
      <c r="G45" s="124"/>
      <c r="H45" s="124"/>
      <c r="I45" s="124"/>
      <c r="J45" s="124"/>
      <c r="K45" s="124"/>
      <c r="L45" s="124"/>
      <c r="M45" s="124"/>
      <c r="N45" s="124"/>
      <c r="O45" s="124"/>
      <c r="P45" s="124"/>
      <c r="Q45" s="124"/>
      <c r="R45" s="124"/>
      <c r="S45" s="124"/>
      <c r="T45" s="124"/>
    </row>
    <row r="46" spans="1:20" ht="14.25">
      <c r="A46" s="125" t="s">
        <v>477</v>
      </c>
      <c r="B46" s="126"/>
      <c r="C46" s="126"/>
      <c r="D46" s="126"/>
      <c r="E46" s="126"/>
      <c r="F46" s="126"/>
      <c r="G46" s="126"/>
      <c r="H46" s="126"/>
      <c r="I46" s="126"/>
      <c r="J46" s="126"/>
      <c r="K46" s="126"/>
      <c r="L46" s="124"/>
      <c r="M46" s="124"/>
      <c r="N46" s="124"/>
      <c r="O46" s="124"/>
      <c r="P46" s="124"/>
      <c r="Q46" s="124"/>
      <c r="R46" s="124"/>
      <c r="S46" s="124"/>
      <c r="T46" s="124"/>
    </row>
    <row r="47" spans="1:20" ht="14.25">
      <c r="A47" s="124" t="s">
        <v>478</v>
      </c>
      <c r="B47" s="124"/>
      <c r="C47" s="124"/>
      <c r="D47" s="124"/>
      <c r="E47" s="124"/>
      <c r="F47" s="124"/>
      <c r="G47" s="124"/>
      <c r="H47" s="124"/>
      <c r="I47" s="124"/>
      <c r="J47" s="124"/>
      <c r="K47" s="124"/>
      <c r="L47" s="124"/>
      <c r="M47" s="124"/>
      <c r="N47" s="124"/>
      <c r="O47" s="124"/>
      <c r="P47" s="124"/>
      <c r="Q47" s="124"/>
      <c r="R47" s="124"/>
      <c r="S47" s="124"/>
      <c r="T47" s="124"/>
    </row>
    <row r="48" spans="1:20" ht="14.25">
      <c r="A48" s="343" t="s">
        <v>479</v>
      </c>
      <c r="B48" s="343"/>
      <c r="C48" s="343"/>
      <c r="D48" s="343"/>
      <c r="E48" s="343"/>
      <c r="F48" s="343"/>
      <c r="G48" s="343"/>
      <c r="H48" s="343"/>
      <c r="I48" s="343"/>
      <c r="J48" s="343"/>
      <c r="K48" s="124"/>
      <c r="L48" s="124"/>
      <c r="M48" s="124"/>
      <c r="N48" s="124"/>
      <c r="O48" s="124"/>
      <c r="P48" s="124"/>
      <c r="Q48" s="124"/>
      <c r="R48" s="124"/>
      <c r="S48" s="124"/>
      <c r="T48" s="124"/>
    </row>
    <row r="49" spans="1:20" ht="14.25">
      <c r="A49" s="127" t="s">
        <v>480</v>
      </c>
      <c r="B49" s="127"/>
      <c r="C49" s="127"/>
      <c r="D49" s="127"/>
      <c r="E49" s="127"/>
      <c r="F49" s="127"/>
      <c r="G49" s="127"/>
      <c r="H49" s="127"/>
      <c r="I49" s="127"/>
      <c r="J49" s="127"/>
      <c r="K49" s="124"/>
      <c r="L49" s="124"/>
      <c r="M49" s="124"/>
      <c r="N49" s="124"/>
      <c r="O49" s="124"/>
      <c r="P49" s="124"/>
      <c r="Q49" s="124"/>
      <c r="R49" s="124"/>
      <c r="S49" s="124"/>
      <c r="T49" s="124"/>
    </row>
    <row r="50" spans="1:20" ht="14.25">
      <c r="A50" s="343" t="s">
        <v>481</v>
      </c>
      <c r="B50" s="343"/>
      <c r="C50" s="343"/>
      <c r="D50" s="343"/>
      <c r="E50" s="343"/>
      <c r="F50" s="343"/>
      <c r="G50" s="343"/>
      <c r="H50" s="343"/>
      <c r="I50" s="343"/>
      <c r="J50" s="343"/>
      <c r="K50" s="124"/>
      <c r="L50" s="124"/>
      <c r="M50" s="124"/>
      <c r="N50" s="124"/>
      <c r="O50" s="124"/>
      <c r="P50" s="124"/>
      <c r="Q50" s="124"/>
      <c r="R50" s="124"/>
      <c r="S50" s="124"/>
      <c r="T50" s="124"/>
    </row>
    <row r="51" spans="1:20" ht="14.25">
      <c r="A51" s="127" t="s">
        <v>482</v>
      </c>
      <c r="B51" s="127"/>
      <c r="C51" s="127"/>
      <c r="D51" s="127"/>
      <c r="E51" s="127"/>
      <c r="F51" s="127"/>
      <c r="G51" s="127"/>
      <c r="H51" s="127"/>
      <c r="I51" s="127"/>
      <c r="J51" s="127"/>
      <c r="K51" s="124"/>
      <c r="L51" s="124"/>
      <c r="M51" s="124"/>
      <c r="N51" s="124"/>
      <c r="O51" s="124"/>
      <c r="P51" s="124"/>
      <c r="Q51" s="124"/>
      <c r="R51" s="124"/>
      <c r="S51" s="124"/>
      <c r="T51" s="124"/>
    </row>
    <row r="52" spans="1:20" ht="14.25">
      <c r="A52" s="128" t="s">
        <v>483</v>
      </c>
      <c r="B52" s="129"/>
      <c r="C52" s="129"/>
      <c r="D52" s="129"/>
      <c r="E52" s="129"/>
      <c r="F52" s="129"/>
      <c r="G52" s="129"/>
      <c r="H52" s="129"/>
      <c r="I52" s="129"/>
      <c r="J52" s="129"/>
      <c r="K52" s="130"/>
      <c r="L52" s="130"/>
      <c r="M52" s="130"/>
      <c r="N52" s="130"/>
      <c r="O52" s="130"/>
      <c r="P52" s="130"/>
      <c r="Q52" s="130"/>
      <c r="R52" s="130"/>
      <c r="S52" s="130"/>
      <c r="T52" s="130"/>
    </row>
    <row r="53" spans="1:20" ht="14.25">
      <c r="A53" s="130"/>
      <c r="B53" s="129"/>
      <c r="C53" s="129"/>
      <c r="D53" s="129"/>
      <c r="E53" s="129"/>
      <c r="F53" s="129"/>
      <c r="G53" s="129"/>
      <c r="H53" s="129"/>
      <c r="I53" s="129"/>
      <c r="J53" s="129"/>
      <c r="K53" s="130"/>
      <c r="L53" s="130"/>
      <c r="M53" s="130"/>
      <c r="N53" s="130"/>
      <c r="O53" s="130"/>
      <c r="P53" s="130"/>
      <c r="Q53" s="130"/>
      <c r="R53" s="130"/>
      <c r="S53" s="130"/>
      <c r="T53" s="130"/>
    </row>
    <row r="54" spans="1:20" ht="15">
      <c r="A54" s="131" t="s">
        <v>484</v>
      </c>
      <c r="B54" s="132"/>
      <c r="C54" s="132"/>
      <c r="D54" s="132"/>
      <c r="E54" s="132"/>
      <c r="F54" s="132"/>
      <c r="G54" s="132"/>
      <c r="H54" s="132"/>
      <c r="I54" s="132"/>
      <c r="J54" s="132"/>
      <c r="K54" s="132"/>
      <c r="L54" s="132"/>
      <c r="M54" s="133"/>
      <c r="N54" s="134"/>
      <c r="O54" s="134"/>
      <c r="P54" s="134"/>
      <c r="Q54" s="134"/>
      <c r="R54" s="134"/>
      <c r="S54" s="134"/>
      <c r="T54" s="134"/>
    </row>
    <row r="55" spans="1:20" ht="15">
      <c r="A55" s="135"/>
      <c r="B55" s="344" t="s">
        <v>485</v>
      </c>
      <c r="C55" s="344"/>
      <c r="D55" s="344" t="s">
        <v>486</v>
      </c>
      <c r="E55" s="344"/>
      <c r="F55" s="344" t="s">
        <v>542</v>
      </c>
      <c r="G55" s="344"/>
      <c r="H55" s="344" t="s">
        <v>487</v>
      </c>
      <c r="I55" s="344"/>
      <c r="J55" s="344" t="s">
        <v>488</v>
      </c>
      <c r="K55" s="344"/>
      <c r="L55" s="344" t="s">
        <v>489</v>
      </c>
      <c r="M55" s="344"/>
      <c r="N55" s="134"/>
      <c r="O55" s="134"/>
      <c r="P55" s="134"/>
      <c r="Q55" s="134"/>
      <c r="R55" s="134"/>
      <c r="S55" s="134"/>
      <c r="T55" s="134"/>
    </row>
    <row r="56" spans="1:20" ht="15">
      <c r="A56" s="136"/>
      <c r="B56" s="137" t="s">
        <v>548</v>
      </c>
      <c r="C56" s="137" t="s">
        <v>544</v>
      </c>
      <c r="D56" s="137" t="str">
        <f t="shared" ref="D56:I56" si="0">+B56</f>
        <v>31.03.2025</v>
      </c>
      <c r="E56" s="137" t="str">
        <f t="shared" si="0"/>
        <v>31.03.2024</v>
      </c>
      <c r="F56" s="137" t="str">
        <f t="shared" si="0"/>
        <v>31.03.2025</v>
      </c>
      <c r="G56" s="137" t="str">
        <f t="shared" si="0"/>
        <v>31.03.2024</v>
      </c>
      <c r="H56" s="137" t="str">
        <f t="shared" si="0"/>
        <v>31.03.2025</v>
      </c>
      <c r="I56" s="137" t="str">
        <f t="shared" si="0"/>
        <v>31.03.2024</v>
      </c>
      <c r="J56" s="137" t="str">
        <f>+H56</f>
        <v>31.03.2025</v>
      </c>
      <c r="K56" s="137" t="str">
        <f>+I56</f>
        <v>31.03.2024</v>
      </c>
      <c r="L56" s="137" t="str">
        <f>+H56</f>
        <v>31.03.2025</v>
      </c>
      <c r="M56" s="137" t="str">
        <f>+I56</f>
        <v>31.03.2024</v>
      </c>
      <c r="N56" s="134"/>
      <c r="O56" s="134"/>
      <c r="P56" s="134"/>
      <c r="Q56" s="134"/>
      <c r="R56" s="134"/>
      <c r="S56" s="134"/>
      <c r="T56" s="134"/>
    </row>
    <row r="57" spans="1:20" ht="15">
      <c r="A57" s="138"/>
      <c r="B57" s="138" t="s">
        <v>543</v>
      </c>
      <c r="C57" s="138" t="s">
        <v>543</v>
      </c>
      <c r="D57" s="138" t="s">
        <v>543</v>
      </c>
      <c r="E57" s="138" t="s">
        <v>543</v>
      </c>
      <c r="F57" s="138" t="s">
        <v>543</v>
      </c>
      <c r="G57" s="138" t="s">
        <v>543</v>
      </c>
      <c r="H57" s="138" t="s">
        <v>543</v>
      </c>
      <c r="I57" s="138" t="s">
        <v>543</v>
      </c>
      <c r="J57" s="138" t="s">
        <v>543</v>
      </c>
      <c r="K57" s="138" t="s">
        <v>543</v>
      </c>
      <c r="L57" s="138" t="s">
        <v>543</v>
      </c>
      <c r="M57" s="138" t="s">
        <v>543</v>
      </c>
      <c r="N57" s="134"/>
      <c r="O57" s="134"/>
      <c r="P57" s="134"/>
      <c r="Q57" s="134"/>
      <c r="R57" s="134"/>
      <c r="S57" s="134"/>
      <c r="T57" s="134"/>
    </row>
    <row r="58" spans="1:20" ht="15">
      <c r="A58" s="138"/>
      <c r="B58" s="138"/>
      <c r="C58" s="138"/>
      <c r="D58" s="138"/>
      <c r="E58" s="138"/>
      <c r="F58" s="139"/>
      <c r="G58" s="139"/>
      <c r="H58" s="138"/>
      <c r="I58" s="138"/>
      <c r="J58" s="138"/>
      <c r="K58" s="138"/>
      <c r="L58" s="138"/>
      <c r="M58" s="138"/>
      <c r="N58" s="134"/>
      <c r="O58" s="134"/>
      <c r="P58" s="134"/>
      <c r="Q58" s="134"/>
      <c r="R58" s="134"/>
      <c r="S58" s="134"/>
      <c r="T58" s="134"/>
    </row>
    <row r="59" spans="1:20" ht="15">
      <c r="A59" s="140" t="s">
        <v>490</v>
      </c>
      <c r="B59" s="168">
        <v>37146</v>
      </c>
      <c r="C59" s="168">
        <v>33849</v>
      </c>
      <c r="D59" s="141">
        <v>16402</v>
      </c>
      <c r="E59" s="168">
        <v>17284</v>
      </c>
      <c r="F59" s="141">
        <v>480</v>
      </c>
      <c r="G59" s="141">
        <v>737</v>
      </c>
      <c r="H59" s="141">
        <v>153</v>
      </c>
      <c r="I59" s="141">
        <v>118</v>
      </c>
      <c r="J59" s="141">
        <v>0</v>
      </c>
      <c r="K59" s="141">
        <v>0</v>
      </c>
      <c r="L59" s="143">
        <f>+J59+H59+F59+D59+B59</f>
        <v>54181</v>
      </c>
      <c r="M59" s="143">
        <f>+K59+I59+G59+E59+C59</f>
        <v>51988</v>
      </c>
      <c r="N59" s="134"/>
      <c r="O59" s="134"/>
      <c r="P59" s="134"/>
      <c r="Q59" s="134"/>
      <c r="R59" s="134"/>
      <c r="S59" s="134"/>
      <c r="T59" s="134"/>
    </row>
    <row r="60" spans="1:20" ht="15">
      <c r="A60" s="140" t="s">
        <v>491</v>
      </c>
      <c r="B60" s="142">
        <v>5503</v>
      </c>
      <c r="C60" s="142">
        <v>6604</v>
      </c>
      <c r="D60" s="142">
        <v>2893</v>
      </c>
      <c r="E60" s="142">
        <v>2613</v>
      </c>
      <c r="F60" s="142">
        <v>-1</v>
      </c>
      <c r="G60" s="142">
        <v>-373</v>
      </c>
      <c r="H60" s="142">
        <v>6</v>
      </c>
      <c r="I60" s="142">
        <v>9</v>
      </c>
      <c r="J60" s="142">
        <v>-1598</v>
      </c>
      <c r="K60" s="141">
        <v>-1477</v>
      </c>
      <c r="L60" s="143">
        <f>+J60+H60+F60+D60+B60</f>
        <v>6803</v>
      </c>
      <c r="M60" s="143">
        <f>+K60+I60+G60+E60+C60</f>
        <v>7376</v>
      </c>
      <c r="N60" s="134"/>
      <c r="O60" s="134"/>
      <c r="P60" s="134"/>
      <c r="Q60" s="134"/>
      <c r="R60" s="134"/>
      <c r="S60" s="134"/>
      <c r="T60" s="134"/>
    </row>
    <row r="61" spans="1:20" ht="15">
      <c r="A61" s="133"/>
      <c r="B61" s="169"/>
      <c r="C61" s="169"/>
      <c r="D61" s="169"/>
      <c r="E61" s="169"/>
      <c r="F61" s="169"/>
      <c r="G61" s="169"/>
      <c r="H61" s="169"/>
      <c r="I61" s="169"/>
      <c r="J61" s="169"/>
      <c r="K61" s="170"/>
      <c r="L61" s="146"/>
      <c r="M61" s="146"/>
      <c r="N61" s="134"/>
      <c r="O61" s="134"/>
      <c r="P61" s="134"/>
      <c r="Q61" s="134"/>
      <c r="R61" s="134"/>
      <c r="S61" s="134"/>
      <c r="T61" s="134"/>
    </row>
    <row r="62" spans="1:20" ht="15">
      <c r="A62" s="133" t="s">
        <v>558</v>
      </c>
      <c r="B62" s="170"/>
      <c r="C62" s="169"/>
      <c r="D62" s="170"/>
      <c r="E62" s="169"/>
      <c r="F62" s="170"/>
      <c r="G62" s="169"/>
      <c r="H62" s="170"/>
      <c r="I62" s="169"/>
      <c r="J62" s="169"/>
      <c r="K62" s="170"/>
      <c r="L62" s="146"/>
      <c r="M62" s="146"/>
      <c r="N62" s="134"/>
      <c r="O62" s="134"/>
      <c r="P62" s="134"/>
      <c r="Q62" s="134"/>
      <c r="R62" s="134"/>
      <c r="S62" s="134"/>
      <c r="T62" s="134"/>
    </row>
    <row r="63" spans="1:20" ht="15">
      <c r="A63" s="135"/>
      <c r="B63" s="344" t="s">
        <v>553</v>
      </c>
      <c r="C63" s="344"/>
      <c r="D63" s="344" t="s">
        <v>554</v>
      </c>
      <c r="E63" s="344"/>
      <c r="F63" s="344" t="s">
        <v>555</v>
      </c>
      <c r="G63" s="344"/>
      <c r="H63" s="344" t="s">
        <v>489</v>
      </c>
      <c r="I63" s="344"/>
      <c r="J63" s="169"/>
      <c r="K63" s="170"/>
      <c r="L63" s="146"/>
      <c r="M63" s="146"/>
      <c r="N63" s="134"/>
      <c r="O63" s="134"/>
      <c r="P63" s="134"/>
      <c r="Q63" s="134"/>
      <c r="R63" s="134"/>
      <c r="S63" s="134"/>
      <c r="T63" s="134"/>
    </row>
    <row r="64" spans="1:20" ht="15">
      <c r="A64" s="136"/>
      <c r="B64" s="137" t="s">
        <v>556</v>
      </c>
      <c r="C64" s="137" t="s">
        <v>557</v>
      </c>
      <c r="D64" s="137" t="str">
        <f t="shared" ref="D64:G64" si="1">+B64</f>
        <v>31.3.2025</v>
      </c>
      <c r="E64" s="137" t="str">
        <f t="shared" si="1"/>
        <v>31.3.2024</v>
      </c>
      <c r="F64" s="137" t="str">
        <f t="shared" si="1"/>
        <v>31.3.2025</v>
      </c>
      <c r="G64" s="137" t="str">
        <f t="shared" si="1"/>
        <v>31.3.2024</v>
      </c>
      <c r="H64" s="137" t="str">
        <f>B64</f>
        <v>31.3.2025</v>
      </c>
      <c r="I64" s="137" t="str">
        <f>C64</f>
        <v>31.3.2024</v>
      </c>
      <c r="J64" s="169"/>
      <c r="K64" s="170"/>
      <c r="L64" s="146"/>
      <c r="M64" s="146"/>
      <c r="N64" s="134"/>
      <c r="O64" s="134"/>
      <c r="P64" s="134"/>
      <c r="Q64" s="134"/>
      <c r="R64" s="134"/>
      <c r="S64" s="134"/>
      <c r="T64" s="134"/>
    </row>
    <row r="65" spans="1:20" ht="15">
      <c r="A65" s="138"/>
      <c r="B65" s="138" t="s">
        <v>543</v>
      </c>
      <c r="C65" s="138" t="s">
        <v>543</v>
      </c>
      <c r="D65" s="138" t="s">
        <v>543</v>
      </c>
      <c r="E65" s="138" t="s">
        <v>543</v>
      </c>
      <c r="F65" s="138" t="s">
        <v>543</v>
      </c>
      <c r="G65" s="138" t="s">
        <v>543</v>
      </c>
      <c r="H65" s="138" t="s">
        <v>543</v>
      </c>
      <c r="I65" s="138" t="s">
        <v>543</v>
      </c>
      <c r="J65" s="169"/>
      <c r="K65" s="170"/>
      <c r="L65" s="146"/>
      <c r="M65" s="146"/>
      <c r="N65" s="134"/>
      <c r="O65" s="134"/>
      <c r="P65" s="134"/>
      <c r="Q65" s="134"/>
      <c r="R65" s="134"/>
      <c r="S65" s="134"/>
      <c r="T65" s="134"/>
    </row>
    <row r="66" spans="1:20" ht="15">
      <c r="A66" s="138"/>
      <c r="B66" s="138"/>
      <c r="C66" s="171"/>
      <c r="D66" s="138"/>
      <c r="E66" s="138"/>
      <c r="F66" s="139"/>
      <c r="G66" s="139"/>
      <c r="H66" s="138"/>
      <c r="I66" s="138"/>
      <c r="J66" s="169"/>
      <c r="K66" s="170"/>
      <c r="L66" s="146"/>
      <c r="M66" s="146"/>
      <c r="N66" s="134"/>
      <c r="O66" s="134"/>
      <c r="P66" s="134"/>
      <c r="Q66" s="134"/>
      <c r="R66" s="134"/>
      <c r="S66" s="134"/>
      <c r="T66" s="134"/>
    </row>
    <row r="67" spans="1:20" ht="15">
      <c r="A67" s="140" t="s">
        <v>490</v>
      </c>
      <c r="B67" s="141">
        <v>3926</v>
      </c>
      <c r="C67" s="172">
        <v>3516</v>
      </c>
      <c r="D67" s="141">
        <v>36698</v>
      </c>
      <c r="E67" s="142">
        <v>36136</v>
      </c>
      <c r="F67" s="141">
        <v>13557</v>
      </c>
      <c r="G67" s="142">
        <v>12336</v>
      </c>
      <c r="H67" s="143">
        <f>+F67+D67+B67</f>
        <v>54181</v>
      </c>
      <c r="I67" s="143">
        <f t="shared" ref="I67:I68" si="2">+G67+E67+C67</f>
        <v>51988</v>
      </c>
      <c r="J67" s="169"/>
      <c r="K67" s="170"/>
      <c r="L67" s="146"/>
      <c r="M67" s="146"/>
      <c r="N67" s="134"/>
      <c r="O67" s="134"/>
      <c r="P67" s="134"/>
      <c r="Q67" s="134"/>
      <c r="R67" s="134"/>
      <c r="S67" s="134"/>
      <c r="T67" s="134"/>
    </row>
    <row r="68" spans="1:20" ht="15">
      <c r="A68" s="140" t="s">
        <v>491</v>
      </c>
      <c r="B68" s="141">
        <v>-54</v>
      </c>
      <c r="C68" s="142">
        <v>-609</v>
      </c>
      <c r="D68" s="141">
        <v>5569</v>
      </c>
      <c r="E68" s="142">
        <v>6993</v>
      </c>
      <c r="F68" s="141">
        <v>1288</v>
      </c>
      <c r="G68" s="142">
        <v>992</v>
      </c>
      <c r="H68" s="143">
        <f t="shared" ref="H68" si="3">+F68+D68+B68</f>
        <v>6803</v>
      </c>
      <c r="I68" s="143">
        <f t="shared" si="2"/>
        <v>7376</v>
      </c>
      <c r="J68" s="169"/>
      <c r="K68" s="170"/>
      <c r="L68" s="146"/>
      <c r="M68" s="146"/>
      <c r="N68" s="134"/>
      <c r="O68" s="134"/>
      <c r="P68" s="134"/>
      <c r="Q68" s="134"/>
      <c r="R68" s="134"/>
      <c r="S68" s="134"/>
      <c r="T68" s="134"/>
    </row>
    <row r="69" spans="1:20" ht="15">
      <c r="A69" s="133"/>
      <c r="B69" s="144"/>
      <c r="C69" s="145"/>
      <c r="D69" s="144"/>
      <c r="E69" s="145"/>
      <c r="F69" s="144"/>
      <c r="G69" s="144"/>
      <c r="H69" s="144"/>
      <c r="I69" s="144"/>
      <c r="J69" s="144"/>
      <c r="K69" s="144"/>
      <c r="L69" s="146"/>
      <c r="M69" s="146"/>
      <c r="N69" s="134"/>
      <c r="O69" s="134"/>
      <c r="P69" s="134"/>
      <c r="Q69" s="134"/>
      <c r="R69" s="134"/>
      <c r="S69" s="134"/>
      <c r="T69" s="134"/>
    </row>
    <row r="70" spans="1:20" ht="15">
      <c r="A70" s="147" t="s">
        <v>492</v>
      </c>
      <c r="B70" s="134"/>
      <c r="C70" s="148"/>
      <c r="D70" s="148"/>
      <c r="E70" s="148"/>
      <c r="F70" s="148"/>
      <c r="G70" s="148"/>
      <c r="H70" s="148"/>
      <c r="I70" s="148"/>
      <c r="J70" s="148"/>
      <c r="K70" s="134"/>
      <c r="L70" s="134"/>
      <c r="M70" s="134"/>
      <c r="N70" s="134"/>
      <c r="O70" s="134"/>
      <c r="P70" s="134"/>
      <c r="Q70" s="134"/>
      <c r="R70" s="134"/>
      <c r="S70" s="134"/>
      <c r="T70" s="134"/>
    </row>
    <row r="71" spans="1:20" ht="15">
      <c r="A71" s="148"/>
      <c r="B71" s="149"/>
      <c r="C71" s="150" t="str">
        <f>B56</f>
        <v>31.03.2025</v>
      </c>
      <c r="D71" s="150" t="str">
        <f>C56</f>
        <v>31.03.2024</v>
      </c>
      <c r="E71" s="148"/>
      <c r="F71" s="148"/>
      <c r="G71" s="148"/>
      <c r="H71" s="148"/>
      <c r="I71" s="148"/>
      <c r="J71" s="148"/>
      <c r="K71" s="134"/>
      <c r="L71" s="134"/>
      <c r="M71" s="134"/>
      <c r="N71" s="134"/>
      <c r="O71" s="134"/>
      <c r="P71" s="134"/>
      <c r="Q71" s="134"/>
      <c r="R71" s="134"/>
      <c r="S71" s="134"/>
      <c r="T71" s="134"/>
    </row>
    <row r="72" spans="1:20" ht="15">
      <c r="A72" s="148"/>
      <c r="B72" s="149"/>
      <c r="C72" s="167" t="s">
        <v>543</v>
      </c>
      <c r="D72" s="167" t="s">
        <v>543</v>
      </c>
      <c r="E72" s="148"/>
      <c r="F72" s="148"/>
      <c r="G72" s="148"/>
      <c r="H72" s="148"/>
      <c r="I72" s="148"/>
      <c r="J72" s="148"/>
      <c r="K72" s="134"/>
      <c r="L72" s="134"/>
      <c r="M72" s="134"/>
      <c r="N72" s="134"/>
      <c r="O72" s="134"/>
      <c r="P72" s="134"/>
      <c r="Q72" s="134"/>
      <c r="R72" s="134"/>
      <c r="S72" s="134"/>
      <c r="T72" s="134"/>
    </row>
    <row r="73" spans="1:20" ht="14.25">
      <c r="A73" s="148"/>
      <c r="B73" s="149"/>
      <c r="C73" s="151"/>
      <c r="D73" s="151"/>
      <c r="E73" s="148"/>
      <c r="F73" s="148"/>
      <c r="G73" s="148"/>
      <c r="H73" s="148"/>
      <c r="I73" s="148"/>
      <c r="J73" s="148"/>
      <c r="K73" s="134"/>
      <c r="L73" s="134"/>
      <c r="M73" s="134"/>
      <c r="N73" s="134"/>
      <c r="O73" s="134"/>
      <c r="P73" s="134"/>
      <c r="Q73" s="134"/>
      <c r="R73" s="134"/>
      <c r="S73" s="134"/>
      <c r="T73" s="134"/>
    </row>
    <row r="74" spans="1:20" ht="15" thickBot="1">
      <c r="A74" s="345" t="s">
        <v>493</v>
      </c>
      <c r="B74" s="345"/>
      <c r="C74" s="152">
        <v>36117</v>
      </c>
      <c r="D74" s="153">
        <v>35475</v>
      </c>
      <c r="E74" s="148"/>
      <c r="F74" s="148"/>
      <c r="G74" s="148"/>
      <c r="H74" s="148"/>
      <c r="I74" s="148"/>
      <c r="J74" s="134"/>
      <c r="K74" s="134"/>
      <c r="L74" s="134"/>
      <c r="M74" s="134"/>
      <c r="N74" s="134"/>
      <c r="O74" s="134"/>
      <c r="P74" s="134"/>
      <c r="Q74" s="134"/>
      <c r="R74" s="134"/>
      <c r="S74" s="134"/>
      <c r="T74" s="134"/>
    </row>
    <row r="75" spans="1:20" ht="14.25">
      <c r="A75" s="148"/>
      <c r="B75" s="149"/>
      <c r="C75" s="154"/>
      <c r="D75" s="155"/>
      <c r="E75" s="148"/>
      <c r="F75" s="148"/>
      <c r="G75" s="148"/>
      <c r="H75" s="148"/>
      <c r="I75" s="148"/>
      <c r="J75" s="134"/>
      <c r="K75" s="134"/>
      <c r="L75" s="134"/>
      <c r="M75" s="134"/>
      <c r="N75" s="134"/>
      <c r="O75" s="134"/>
      <c r="P75" s="134"/>
      <c r="Q75" s="134"/>
      <c r="R75" s="134"/>
      <c r="S75" s="134"/>
      <c r="T75" s="134"/>
    </row>
    <row r="76" spans="1:20" ht="15" thickBot="1">
      <c r="A76" s="345" t="s">
        <v>494</v>
      </c>
      <c r="B76" s="345"/>
      <c r="C76" s="152">
        <v>7680</v>
      </c>
      <c r="D76" s="153">
        <v>8453</v>
      </c>
      <c r="E76" s="148"/>
      <c r="F76" s="148"/>
      <c r="G76" s="148"/>
      <c r="H76" s="148"/>
      <c r="I76" s="148"/>
      <c r="J76" s="134"/>
      <c r="K76" s="134"/>
      <c r="L76" s="134"/>
      <c r="M76" s="134"/>
      <c r="N76" s="134"/>
      <c r="O76" s="134"/>
      <c r="P76" s="134"/>
      <c r="Q76" s="134"/>
      <c r="R76" s="134"/>
      <c r="S76" s="134"/>
      <c r="T76" s="134"/>
    </row>
    <row r="77" spans="1:20" ht="14.25">
      <c r="A77" s="148"/>
      <c r="B77" s="148"/>
      <c r="C77" s="148"/>
      <c r="D77" s="148"/>
      <c r="E77" s="148"/>
      <c r="F77" s="148"/>
      <c r="G77" s="148"/>
      <c r="H77" s="148"/>
      <c r="I77" s="148"/>
      <c r="J77" s="148"/>
      <c r="K77" s="134"/>
      <c r="L77" s="134"/>
      <c r="M77" s="134"/>
      <c r="N77" s="134"/>
      <c r="O77" s="134"/>
      <c r="P77" s="134"/>
      <c r="Q77" s="134"/>
      <c r="R77" s="134"/>
      <c r="S77" s="134"/>
      <c r="T77" s="134"/>
    </row>
    <row r="78" spans="1:20" ht="14.25">
      <c r="A78" s="148"/>
      <c r="B78" s="148"/>
      <c r="C78" s="148"/>
      <c r="D78" s="148"/>
      <c r="E78" s="148"/>
      <c r="F78" s="148"/>
      <c r="G78" s="148"/>
      <c r="H78" s="148"/>
      <c r="I78" s="148"/>
      <c r="J78" s="148"/>
      <c r="K78" s="134"/>
      <c r="L78" s="134"/>
      <c r="M78" s="134"/>
      <c r="N78" s="134"/>
      <c r="O78" s="134"/>
      <c r="P78" s="134"/>
      <c r="Q78" s="134"/>
      <c r="R78" s="134"/>
      <c r="S78" s="134"/>
      <c r="T78" s="134"/>
    </row>
    <row r="79" spans="1:20" ht="15">
      <c r="A79" s="147" t="s">
        <v>495</v>
      </c>
      <c r="B79" s="148"/>
      <c r="C79" s="148"/>
      <c r="D79" s="148"/>
      <c r="E79" s="148"/>
      <c r="F79" s="148"/>
      <c r="G79" s="148"/>
      <c r="H79" s="148"/>
      <c r="I79" s="148"/>
      <c r="J79" s="148"/>
      <c r="K79" s="134"/>
      <c r="L79" s="134"/>
      <c r="M79" s="134"/>
      <c r="N79" s="134"/>
      <c r="O79" s="134"/>
      <c r="P79" s="134"/>
      <c r="Q79" s="134"/>
      <c r="R79" s="134"/>
      <c r="S79" s="134"/>
      <c r="T79" s="134"/>
    </row>
    <row r="80" spans="1:20" ht="14.25">
      <c r="A80" s="148"/>
      <c r="B80" s="148"/>
      <c r="C80" s="148"/>
      <c r="D80" s="148"/>
      <c r="E80" s="148"/>
      <c r="F80" s="148"/>
      <c r="G80" s="148"/>
      <c r="H80" s="148"/>
      <c r="I80" s="148"/>
      <c r="J80" s="148"/>
      <c r="K80" s="134"/>
      <c r="L80" s="134"/>
      <c r="M80" s="134"/>
      <c r="N80" s="134"/>
      <c r="O80" s="134"/>
      <c r="P80" s="134"/>
      <c r="Q80" s="134"/>
      <c r="R80" s="134"/>
      <c r="S80" s="134"/>
      <c r="T80" s="134"/>
    </row>
    <row r="81" spans="1:20" ht="15">
      <c r="A81" s="148"/>
      <c r="B81" s="148"/>
      <c r="C81" s="156" t="str">
        <f>+C71</f>
        <v>31.03.2025</v>
      </c>
      <c r="D81" s="156" t="s">
        <v>549</v>
      </c>
      <c r="E81" s="148"/>
      <c r="F81" s="148"/>
      <c r="G81" s="148"/>
      <c r="H81" s="148"/>
      <c r="I81" s="148"/>
      <c r="J81" s="148"/>
      <c r="K81" s="134"/>
      <c r="L81" s="134"/>
      <c r="M81" s="134"/>
      <c r="N81" s="134"/>
      <c r="O81" s="134"/>
      <c r="P81" s="134"/>
      <c r="Q81" s="134"/>
      <c r="R81" s="134"/>
      <c r="S81" s="134"/>
      <c r="T81" s="134"/>
    </row>
    <row r="82" spans="1:20" ht="15">
      <c r="A82" s="148"/>
      <c r="B82" s="148"/>
      <c r="C82" s="167" t="s">
        <v>543</v>
      </c>
      <c r="D82" s="167" t="s">
        <v>543</v>
      </c>
      <c r="E82" s="148"/>
      <c r="F82" s="148"/>
      <c r="G82" s="148"/>
      <c r="H82" s="148"/>
      <c r="I82" s="148"/>
      <c r="J82" s="148"/>
      <c r="K82" s="134"/>
      <c r="L82" s="134"/>
      <c r="M82" s="134"/>
      <c r="N82" s="134"/>
      <c r="O82" s="134"/>
      <c r="P82" s="134"/>
      <c r="Q82" s="134"/>
      <c r="R82" s="134"/>
      <c r="S82" s="134"/>
      <c r="T82" s="134"/>
    </row>
    <row r="83" spans="1:20" ht="14.25">
      <c r="A83" s="148"/>
      <c r="B83" s="148"/>
      <c r="C83" s="151"/>
      <c r="D83" s="151"/>
      <c r="E83" s="148"/>
      <c r="F83" s="148"/>
      <c r="G83" s="148"/>
      <c r="H83" s="148"/>
      <c r="I83" s="148"/>
      <c r="J83" s="148"/>
      <c r="K83" s="134"/>
      <c r="L83" s="134"/>
      <c r="M83" s="134"/>
      <c r="N83" s="134"/>
      <c r="O83" s="134"/>
      <c r="P83" s="134"/>
      <c r="Q83" s="134"/>
      <c r="R83" s="134"/>
      <c r="S83" s="134"/>
      <c r="T83" s="134"/>
    </row>
    <row r="84" spans="1:20" ht="15" thickBot="1">
      <c r="A84" s="346" t="s">
        <v>496</v>
      </c>
      <c r="B84" s="346"/>
      <c r="C84" s="152">
        <v>36349</v>
      </c>
      <c r="D84" s="152">
        <v>39458</v>
      </c>
      <c r="E84" s="148"/>
      <c r="F84" s="148"/>
      <c r="G84" s="148"/>
      <c r="H84" s="148"/>
      <c r="I84" s="148"/>
      <c r="J84" s="134"/>
      <c r="K84" s="134"/>
      <c r="L84" s="134"/>
      <c r="M84" s="134"/>
      <c r="N84" s="134"/>
      <c r="O84" s="134"/>
      <c r="P84" s="134"/>
      <c r="Q84" s="134"/>
      <c r="R84" s="134"/>
      <c r="S84" s="134"/>
      <c r="T84" s="134"/>
    </row>
    <row r="85" spans="1:20" ht="14.25">
      <c r="A85" s="148"/>
      <c r="B85" s="148"/>
      <c r="C85" s="157"/>
      <c r="D85" s="157"/>
      <c r="E85" s="148"/>
      <c r="F85" s="148"/>
      <c r="G85" s="148"/>
      <c r="H85" s="148"/>
      <c r="I85" s="148"/>
      <c r="J85" s="134"/>
      <c r="K85" s="134"/>
      <c r="L85" s="134"/>
      <c r="M85" s="134"/>
      <c r="N85" s="134"/>
      <c r="O85" s="134"/>
      <c r="P85" s="134"/>
      <c r="Q85" s="134"/>
      <c r="R85" s="134"/>
      <c r="S85" s="134"/>
      <c r="T85" s="134"/>
    </row>
    <row r="86" spans="1:20" ht="15" thickBot="1">
      <c r="A86" s="346" t="s">
        <v>497</v>
      </c>
      <c r="B86" s="346"/>
      <c r="C86" s="152">
        <v>8781</v>
      </c>
      <c r="D86" s="152">
        <v>16428</v>
      </c>
      <c r="E86" s="148"/>
      <c r="F86" s="148"/>
      <c r="G86" s="148"/>
      <c r="H86" s="148"/>
      <c r="I86" s="148"/>
      <c r="J86" s="134"/>
      <c r="K86" s="134"/>
      <c r="L86" s="134"/>
      <c r="M86" s="134"/>
      <c r="N86" s="134"/>
      <c r="O86" s="134"/>
      <c r="P86" s="134"/>
      <c r="Q86" s="134"/>
      <c r="R86" s="134"/>
      <c r="S86" s="134"/>
      <c r="T86" s="134"/>
    </row>
    <row r="87" spans="1:20" ht="14.25">
      <c r="A87" s="148"/>
      <c r="B87" s="148"/>
      <c r="C87" s="148"/>
      <c r="D87" s="148"/>
      <c r="E87" s="148"/>
      <c r="F87" s="148"/>
      <c r="G87" s="148"/>
      <c r="H87" s="148"/>
      <c r="I87" s="148"/>
      <c r="J87" s="148"/>
      <c r="K87" s="134"/>
      <c r="L87" s="134"/>
      <c r="M87" s="134"/>
      <c r="N87" s="134"/>
      <c r="O87" s="134"/>
      <c r="P87" s="134"/>
      <c r="Q87" s="134"/>
      <c r="R87" s="134"/>
      <c r="S87" s="134"/>
      <c r="T87" s="134"/>
    </row>
    <row r="88" spans="1:20" ht="14.25">
      <c r="A88" s="158"/>
      <c r="B88" s="129"/>
      <c r="C88" s="129"/>
      <c r="D88" s="129"/>
      <c r="E88" s="129"/>
      <c r="F88" s="129"/>
      <c r="G88" s="129"/>
      <c r="H88" s="129"/>
      <c r="I88" s="129"/>
      <c r="J88" s="129"/>
      <c r="K88" s="130"/>
      <c r="L88" s="130"/>
      <c r="M88" s="130"/>
      <c r="N88" s="130"/>
      <c r="O88" s="130"/>
      <c r="P88" s="130"/>
      <c r="Q88" s="130"/>
      <c r="R88" s="130"/>
      <c r="S88" s="130"/>
      <c r="T88" s="130"/>
    </row>
    <row r="89" spans="1:20" ht="14.25">
      <c r="A89" s="128" t="s">
        <v>498</v>
      </c>
      <c r="B89" s="148"/>
      <c r="C89" s="148"/>
      <c r="D89" s="148"/>
      <c r="E89" s="148"/>
      <c r="F89" s="148"/>
      <c r="G89" s="148"/>
      <c r="H89" s="148"/>
      <c r="I89" s="148"/>
      <c r="J89" s="148"/>
      <c r="K89" s="134"/>
      <c r="L89" s="134"/>
      <c r="M89" s="134"/>
      <c r="N89" s="134"/>
      <c r="O89" s="134"/>
      <c r="P89" s="134"/>
      <c r="Q89" s="134"/>
      <c r="R89" s="134"/>
      <c r="S89" s="134"/>
      <c r="T89" s="134"/>
    </row>
    <row r="90" spans="1:20" ht="14.25">
      <c r="A90" s="128" t="s">
        <v>499</v>
      </c>
      <c r="B90" s="148"/>
      <c r="C90" s="148"/>
      <c r="D90" s="148"/>
      <c r="E90" s="148"/>
      <c r="F90" s="148"/>
      <c r="G90" s="148"/>
      <c r="H90" s="148"/>
      <c r="I90" s="148"/>
      <c r="J90" s="148"/>
      <c r="K90" s="134"/>
      <c r="L90" s="134"/>
      <c r="M90" s="134"/>
      <c r="N90" s="134"/>
      <c r="O90" s="134"/>
      <c r="P90" s="134"/>
      <c r="Q90" s="134"/>
      <c r="R90" s="134"/>
      <c r="S90" s="134"/>
      <c r="T90" s="134"/>
    </row>
    <row r="91" spans="1:20" ht="29.25" customHeight="1">
      <c r="A91" s="346" t="s">
        <v>500</v>
      </c>
      <c r="B91" s="346"/>
      <c r="C91" s="346"/>
      <c r="D91" s="346"/>
      <c r="E91" s="346"/>
      <c r="F91" s="346"/>
      <c r="G91" s="346"/>
      <c r="H91" s="346"/>
      <c r="I91" s="346"/>
      <c r="J91" s="346"/>
      <c r="K91" s="134"/>
      <c r="L91" s="134"/>
      <c r="M91" s="134"/>
      <c r="N91" s="134"/>
      <c r="O91" s="134"/>
      <c r="P91" s="134"/>
      <c r="Q91" s="134"/>
      <c r="R91" s="134"/>
      <c r="S91" s="134"/>
      <c r="T91" s="134"/>
    </row>
    <row r="92" spans="1:20" ht="14.25">
      <c r="A92" s="128" t="s">
        <v>501</v>
      </c>
      <c r="B92" s="148"/>
      <c r="C92" s="148"/>
      <c r="D92" s="148"/>
      <c r="E92" s="148"/>
      <c r="F92" s="148"/>
      <c r="G92" s="148"/>
      <c r="H92" s="148"/>
      <c r="I92" s="148"/>
      <c r="J92" s="148"/>
      <c r="K92" s="134"/>
      <c r="L92" s="134"/>
      <c r="M92" s="134"/>
      <c r="N92" s="134"/>
      <c r="O92" s="134"/>
      <c r="P92" s="134"/>
      <c r="Q92" s="134"/>
      <c r="R92" s="134"/>
      <c r="S92" s="134"/>
      <c r="T92" s="134"/>
    </row>
    <row r="93" spans="1:20" ht="14.25">
      <c r="A93" s="128" t="s">
        <v>502</v>
      </c>
      <c r="B93" s="148"/>
      <c r="C93" s="148"/>
      <c r="D93" s="148"/>
      <c r="E93" s="148"/>
      <c r="F93" s="148"/>
      <c r="G93" s="148"/>
      <c r="H93" s="148"/>
      <c r="I93" s="148"/>
      <c r="J93" s="148"/>
      <c r="K93" s="134"/>
      <c r="L93" s="134"/>
      <c r="M93" s="134"/>
      <c r="N93" s="134"/>
      <c r="O93" s="134"/>
      <c r="P93" s="134"/>
      <c r="Q93" s="134"/>
      <c r="R93" s="134"/>
      <c r="S93" s="134"/>
      <c r="T93" s="134"/>
    </row>
    <row r="94" spans="1:20" ht="14.25">
      <c r="A94" s="124" t="s">
        <v>503</v>
      </c>
      <c r="B94" s="124"/>
      <c r="C94" s="124"/>
      <c r="D94" s="124"/>
      <c r="E94" s="124"/>
      <c r="F94" s="124"/>
      <c r="G94" s="124"/>
      <c r="H94" s="124"/>
      <c r="I94" s="124"/>
      <c r="J94" s="124"/>
      <c r="K94" s="124"/>
      <c r="L94" s="124"/>
      <c r="M94" s="124"/>
      <c r="N94" s="124"/>
      <c r="O94" s="124"/>
      <c r="P94" s="124"/>
      <c r="Q94" s="124"/>
      <c r="R94" s="124"/>
      <c r="S94" s="124"/>
      <c r="T94" s="124"/>
    </row>
    <row r="95" spans="1:20" ht="14.25">
      <c r="A95" s="343" t="s">
        <v>504</v>
      </c>
      <c r="B95" s="343"/>
      <c r="C95" s="343"/>
      <c r="D95" s="343"/>
      <c r="E95" s="343"/>
      <c r="F95" s="343"/>
      <c r="G95" s="343"/>
      <c r="H95" s="343"/>
      <c r="I95" s="343"/>
      <c r="J95" s="343"/>
      <c r="K95" s="124"/>
      <c r="L95" s="124"/>
      <c r="M95" s="124"/>
      <c r="N95" s="124"/>
      <c r="O95" s="124"/>
      <c r="P95" s="124"/>
      <c r="Q95" s="124"/>
      <c r="R95" s="124"/>
      <c r="S95" s="124"/>
      <c r="T95" s="124"/>
    </row>
    <row r="96" spans="1:20" ht="14.25">
      <c r="A96" s="159" t="s">
        <v>505</v>
      </c>
      <c r="B96" s="160"/>
      <c r="C96" s="160"/>
      <c r="D96" s="160"/>
      <c r="E96" s="160"/>
      <c r="F96" s="160"/>
      <c r="G96" s="160"/>
      <c r="H96" s="160"/>
      <c r="I96" s="160"/>
      <c r="J96" s="160"/>
      <c r="K96" s="160"/>
      <c r="L96" s="124"/>
      <c r="M96" s="124"/>
      <c r="N96" s="124"/>
      <c r="O96" s="124"/>
      <c r="P96" s="124"/>
      <c r="Q96" s="124"/>
      <c r="R96" s="124"/>
      <c r="S96" s="124"/>
      <c r="T96" s="124"/>
    </row>
    <row r="97" spans="1:20" ht="14.25">
      <c r="A97" s="161" t="s">
        <v>506</v>
      </c>
      <c r="B97" s="160"/>
      <c r="C97" s="160"/>
      <c r="D97" s="160"/>
      <c r="E97" s="160"/>
      <c r="F97" s="160"/>
      <c r="G97" s="160"/>
      <c r="H97" s="160"/>
      <c r="I97" s="160"/>
      <c r="J97" s="160"/>
      <c r="K97" s="160"/>
      <c r="L97" s="124"/>
      <c r="M97" s="124"/>
      <c r="N97" s="124"/>
      <c r="O97" s="124"/>
      <c r="P97" s="124"/>
      <c r="Q97" s="124"/>
      <c r="R97" s="124"/>
      <c r="S97" s="124"/>
      <c r="T97" s="124"/>
    </row>
    <row r="98" spans="1:20" ht="14.25">
      <c r="A98" s="159" t="s">
        <v>507</v>
      </c>
      <c r="B98" s="160"/>
      <c r="C98" s="160"/>
      <c r="D98" s="160"/>
      <c r="E98" s="160"/>
      <c r="F98" s="160"/>
      <c r="G98" s="160"/>
      <c r="H98" s="160"/>
      <c r="I98" s="160"/>
      <c r="J98" s="160"/>
      <c r="K98" s="160"/>
      <c r="L98" s="124"/>
      <c r="M98" s="124"/>
      <c r="N98" s="124"/>
      <c r="O98" s="124"/>
      <c r="P98" s="124"/>
      <c r="Q98" s="124"/>
      <c r="R98" s="124"/>
      <c r="S98" s="124"/>
      <c r="T98" s="124"/>
    </row>
    <row r="99" spans="1:20" ht="14.25">
      <c r="A99" s="343" t="s">
        <v>508</v>
      </c>
      <c r="B99" s="343"/>
      <c r="C99" s="343"/>
      <c r="D99" s="343"/>
      <c r="E99" s="343"/>
      <c r="F99" s="343"/>
      <c r="G99" s="343"/>
      <c r="H99" s="343"/>
      <c r="I99" s="343"/>
      <c r="J99" s="343"/>
      <c r="K99" s="124"/>
      <c r="L99" s="124"/>
      <c r="M99" s="124"/>
      <c r="N99" s="124"/>
      <c r="O99" s="124"/>
      <c r="P99" s="124"/>
      <c r="Q99" s="124"/>
      <c r="R99" s="124"/>
      <c r="S99" s="124"/>
      <c r="T99" s="124"/>
    </row>
    <row r="100" spans="1:20" ht="14.25">
      <c r="A100" s="126" t="s">
        <v>509</v>
      </c>
      <c r="B100" s="160"/>
      <c r="C100" s="160"/>
      <c r="D100" s="160"/>
      <c r="E100" s="160"/>
      <c r="F100" s="160"/>
      <c r="G100" s="160"/>
      <c r="H100" s="160"/>
      <c r="I100" s="160"/>
      <c r="J100" s="160"/>
      <c r="K100" s="160"/>
      <c r="L100" s="124"/>
      <c r="M100" s="124"/>
      <c r="N100" s="124"/>
      <c r="O100" s="124"/>
      <c r="P100" s="124"/>
      <c r="Q100" s="124"/>
      <c r="R100" s="124"/>
      <c r="S100" s="124"/>
      <c r="T100" s="124"/>
    </row>
    <row r="101" spans="1:20" ht="14.25">
      <c r="A101" s="159" t="s">
        <v>510</v>
      </c>
      <c r="B101" s="160"/>
      <c r="C101" s="160"/>
      <c r="D101" s="160"/>
      <c r="E101" s="160"/>
      <c r="F101" s="160"/>
      <c r="G101" s="160"/>
      <c r="H101" s="160"/>
      <c r="I101" s="160"/>
      <c r="J101" s="160"/>
      <c r="K101" s="160"/>
      <c r="L101" s="124"/>
      <c r="M101" s="124"/>
      <c r="N101" s="124"/>
      <c r="O101" s="124"/>
      <c r="P101" s="124"/>
      <c r="Q101" s="124"/>
      <c r="R101" s="124"/>
      <c r="S101" s="124"/>
      <c r="T101" s="124"/>
    </row>
    <row r="102" spans="1:20" ht="14.25">
      <c r="A102" s="162" t="s">
        <v>550</v>
      </c>
      <c r="B102" s="162"/>
      <c r="C102" s="162"/>
      <c r="D102" s="162"/>
      <c r="E102" s="162"/>
      <c r="F102" s="162"/>
      <c r="G102" s="162"/>
      <c r="H102" s="162"/>
      <c r="I102" s="162"/>
      <c r="J102" s="162"/>
      <c r="K102" s="162"/>
      <c r="L102" s="134"/>
      <c r="M102" s="134"/>
      <c r="N102" s="134"/>
      <c r="O102" s="134"/>
      <c r="P102" s="134"/>
      <c r="Q102" s="134"/>
      <c r="R102" s="134"/>
      <c r="S102" s="134"/>
      <c r="T102" s="134"/>
    </row>
    <row r="103" spans="1:20" ht="14.25">
      <c r="A103" s="159" t="s">
        <v>511</v>
      </c>
      <c r="B103" s="160"/>
      <c r="C103" s="160"/>
      <c r="D103" s="160"/>
      <c r="E103" s="160"/>
      <c r="F103" s="160"/>
      <c r="G103" s="160"/>
      <c r="H103" s="160"/>
      <c r="I103" s="160"/>
      <c r="J103" s="160"/>
      <c r="K103" s="160"/>
      <c r="L103" s="124"/>
      <c r="M103" s="124"/>
      <c r="N103" s="124"/>
      <c r="O103" s="124"/>
      <c r="P103" s="124"/>
      <c r="Q103" s="124"/>
      <c r="R103" s="124"/>
      <c r="S103" s="124"/>
      <c r="T103" s="124"/>
    </row>
    <row r="104" spans="1:20" ht="14.25">
      <c r="A104" s="126" t="s">
        <v>512</v>
      </c>
      <c r="B104" s="160"/>
      <c r="C104" s="160"/>
      <c r="D104" s="160"/>
      <c r="E104" s="160"/>
      <c r="F104" s="160"/>
      <c r="G104" s="160"/>
      <c r="H104" s="160"/>
      <c r="I104" s="160"/>
      <c r="J104" s="160"/>
      <c r="K104" s="160"/>
      <c r="L104" s="124"/>
      <c r="M104" s="124"/>
      <c r="N104" s="124"/>
      <c r="O104" s="124"/>
      <c r="P104" s="124"/>
      <c r="Q104" s="124"/>
      <c r="R104" s="124"/>
      <c r="S104" s="124"/>
      <c r="T104" s="124"/>
    </row>
    <row r="105" spans="1:20" ht="14.25">
      <c r="A105" s="159" t="s">
        <v>513</v>
      </c>
      <c r="B105" s="160"/>
      <c r="C105" s="160"/>
      <c r="D105" s="160"/>
      <c r="E105" s="160"/>
      <c r="F105" s="160"/>
      <c r="G105" s="160"/>
      <c r="H105" s="160"/>
      <c r="I105" s="160"/>
      <c r="J105" s="160"/>
      <c r="K105" s="160"/>
      <c r="L105" s="124"/>
      <c r="M105" s="124"/>
      <c r="N105" s="124"/>
      <c r="O105" s="124"/>
      <c r="P105" s="124"/>
      <c r="Q105" s="124"/>
      <c r="R105" s="124"/>
      <c r="S105" s="124"/>
      <c r="T105" s="124"/>
    </row>
    <row r="106" spans="1:20" ht="14.25">
      <c r="A106" s="343" t="s">
        <v>545</v>
      </c>
      <c r="B106" s="343"/>
      <c r="C106" s="343"/>
      <c r="D106" s="343"/>
      <c r="E106" s="343"/>
      <c r="F106" s="343"/>
      <c r="G106" s="343"/>
      <c r="H106" s="343"/>
      <c r="I106" s="343"/>
      <c r="J106" s="343"/>
      <c r="K106" s="160"/>
      <c r="L106" s="124"/>
      <c r="M106" s="124"/>
      <c r="N106" s="124"/>
      <c r="O106" s="124"/>
      <c r="P106" s="124"/>
      <c r="Q106" s="124"/>
      <c r="R106" s="124"/>
      <c r="S106" s="124"/>
      <c r="T106" s="124"/>
    </row>
    <row r="107" spans="1:20" ht="14.25">
      <c r="A107" s="159" t="s">
        <v>514</v>
      </c>
      <c r="B107" s="160"/>
      <c r="C107" s="160"/>
      <c r="D107" s="160"/>
      <c r="E107" s="160"/>
      <c r="F107" s="160"/>
      <c r="G107" s="160"/>
      <c r="H107" s="160"/>
      <c r="I107" s="160"/>
      <c r="J107" s="160"/>
      <c r="K107" s="160"/>
      <c r="L107" s="124"/>
      <c r="M107" s="124"/>
      <c r="N107" s="124"/>
      <c r="O107" s="124"/>
      <c r="P107" s="124"/>
      <c r="Q107" s="124"/>
      <c r="R107" s="124"/>
      <c r="S107" s="124"/>
      <c r="T107" s="124"/>
    </row>
    <row r="108" spans="1:20" ht="14.25">
      <c r="A108" s="343" t="s">
        <v>515</v>
      </c>
      <c r="B108" s="343"/>
      <c r="C108" s="343"/>
      <c r="D108" s="343"/>
      <c r="E108" s="343"/>
      <c r="F108" s="343"/>
      <c r="G108" s="343"/>
      <c r="H108" s="343"/>
      <c r="I108" s="343"/>
      <c r="J108" s="343"/>
      <c r="K108" s="160"/>
      <c r="L108" s="124"/>
      <c r="M108" s="124"/>
      <c r="N108" s="124"/>
      <c r="O108" s="124"/>
      <c r="P108" s="124"/>
      <c r="Q108" s="124"/>
      <c r="R108" s="124"/>
      <c r="S108" s="124"/>
      <c r="T108" s="124"/>
    </row>
    <row r="109" spans="1:20" ht="14.25">
      <c r="A109" s="159" t="s">
        <v>516</v>
      </c>
      <c r="B109" s="160"/>
      <c r="C109" s="160"/>
      <c r="D109" s="160"/>
      <c r="E109" s="160"/>
      <c r="F109" s="160"/>
      <c r="G109" s="160"/>
      <c r="H109" s="160"/>
      <c r="I109" s="160"/>
      <c r="J109" s="160"/>
      <c r="K109" s="160"/>
      <c r="L109" s="124"/>
      <c r="M109" s="124"/>
      <c r="N109" s="124"/>
      <c r="O109" s="124"/>
      <c r="P109" s="124"/>
      <c r="Q109" s="124"/>
      <c r="R109" s="124"/>
      <c r="S109" s="124"/>
      <c r="T109" s="124"/>
    </row>
    <row r="110" spans="1:20" ht="14.25">
      <c r="A110" s="343" t="s">
        <v>517</v>
      </c>
      <c r="B110" s="343"/>
      <c r="C110" s="343"/>
      <c r="D110" s="343"/>
      <c r="E110" s="343"/>
      <c r="F110" s="343"/>
      <c r="G110" s="343"/>
      <c r="H110" s="343"/>
      <c r="I110" s="343"/>
      <c r="J110" s="343"/>
      <c r="K110" s="160"/>
      <c r="L110" s="124"/>
      <c r="M110" s="124"/>
      <c r="N110" s="124"/>
      <c r="O110" s="124"/>
      <c r="P110" s="124"/>
      <c r="Q110" s="124"/>
      <c r="R110" s="124"/>
      <c r="S110" s="124"/>
      <c r="T110" s="124"/>
    </row>
    <row r="111" spans="1:20" ht="14.25">
      <c r="A111" s="124" t="s">
        <v>518</v>
      </c>
      <c r="B111" s="124"/>
      <c r="C111" s="124"/>
      <c r="D111" s="124"/>
      <c r="E111" s="124"/>
      <c r="F111" s="124"/>
      <c r="G111" s="124"/>
      <c r="H111" s="124"/>
      <c r="I111" s="124"/>
      <c r="J111" s="124"/>
      <c r="K111" s="126"/>
      <c r="L111" s="124"/>
      <c r="M111" s="124"/>
      <c r="N111" s="124"/>
      <c r="O111" s="124"/>
      <c r="P111" s="124"/>
      <c r="Q111" s="124"/>
      <c r="R111" s="124"/>
      <c r="S111" s="124"/>
      <c r="T111" s="124"/>
    </row>
    <row r="112" spans="1:20" ht="14.25">
      <c r="A112" s="343" t="s">
        <v>519</v>
      </c>
      <c r="B112" s="343"/>
      <c r="C112" s="343"/>
      <c r="D112" s="343"/>
      <c r="E112" s="343"/>
      <c r="F112" s="343"/>
      <c r="G112" s="343"/>
      <c r="H112" s="343"/>
      <c r="I112" s="343"/>
      <c r="J112" s="343"/>
      <c r="K112" s="126"/>
      <c r="L112" s="124"/>
      <c r="M112" s="124"/>
      <c r="N112" s="124"/>
      <c r="O112" s="124"/>
      <c r="P112" s="124"/>
      <c r="Q112" s="124"/>
      <c r="R112" s="124"/>
      <c r="S112" s="124"/>
      <c r="T112" s="124"/>
    </row>
    <row r="113" spans="1:20" ht="14.25">
      <c r="A113" s="127" t="s">
        <v>520</v>
      </c>
      <c r="B113" s="127"/>
      <c r="C113" s="127"/>
      <c r="D113" s="127"/>
      <c r="E113" s="127"/>
      <c r="F113" s="127"/>
      <c r="G113" s="127"/>
      <c r="H113" s="127"/>
      <c r="I113" s="127"/>
      <c r="J113" s="127"/>
      <c r="K113" s="126"/>
      <c r="L113" s="124"/>
      <c r="M113" s="124"/>
      <c r="N113" s="124"/>
      <c r="O113" s="124"/>
      <c r="P113" s="124"/>
      <c r="Q113" s="124"/>
      <c r="R113" s="124"/>
      <c r="S113" s="124"/>
      <c r="T113" s="124"/>
    </row>
    <row r="114" spans="1:20" ht="14.25">
      <c r="A114" s="343" t="s">
        <v>521</v>
      </c>
      <c r="B114" s="343"/>
      <c r="C114" s="343"/>
      <c r="D114" s="343"/>
      <c r="E114" s="343"/>
      <c r="F114" s="343"/>
      <c r="G114" s="343"/>
      <c r="H114" s="343"/>
      <c r="I114" s="343"/>
      <c r="J114" s="343"/>
      <c r="K114" s="126"/>
      <c r="L114" s="124"/>
      <c r="M114" s="124"/>
      <c r="N114" s="124"/>
      <c r="O114" s="124"/>
      <c r="P114" s="124"/>
      <c r="Q114" s="124"/>
      <c r="R114" s="124"/>
      <c r="S114" s="124"/>
      <c r="T114" s="124"/>
    </row>
    <row r="115" spans="1:20" ht="14.25">
      <c r="A115" s="127" t="s">
        <v>522</v>
      </c>
      <c r="B115" s="127"/>
      <c r="C115" s="127"/>
      <c r="D115" s="127"/>
      <c r="E115" s="127"/>
      <c r="F115" s="127"/>
      <c r="G115" s="127"/>
      <c r="H115" s="127"/>
      <c r="I115" s="127"/>
      <c r="J115" s="127"/>
      <c r="K115" s="126"/>
      <c r="L115" s="124"/>
      <c r="M115" s="124"/>
      <c r="N115" s="124"/>
      <c r="O115" s="124"/>
      <c r="P115" s="124"/>
      <c r="Q115" s="124"/>
      <c r="R115" s="124"/>
      <c r="S115" s="124"/>
      <c r="T115" s="124"/>
    </row>
    <row r="116" spans="1:20" ht="14.25">
      <c r="A116" s="343" t="s">
        <v>523</v>
      </c>
      <c r="B116" s="343"/>
      <c r="C116" s="343"/>
      <c r="D116" s="343"/>
      <c r="E116" s="343"/>
      <c r="F116" s="343"/>
      <c r="G116" s="343"/>
      <c r="H116" s="343"/>
      <c r="I116" s="343"/>
      <c r="J116" s="343"/>
      <c r="K116" s="126"/>
      <c r="L116" s="124"/>
      <c r="M116" s="124"/>
      <c r="N116" s="124"/>
      <c r="O116" s="124"/>
      <c r="P116" s="124"/>
      <c r="Q116" s="124"/>
      <c r="R116" s="124"/>
      <c r="S116" s="124"/>
      <c r="T116" s="124"/>
    </row>
    <row r="117" spans="1:20" ht="14.25">
      <c r="A117" s="124" t="s">
        <v>524</v>
      </c>
      <c r="B117" s="124"/>
      <c r="C117" s="124"/>
      <c r="D117" s="124"/>
      <c r="E117" s="124"/>
      <c r="F117" s="124"/>
      <c r="G117" s="124"/>
      <c r="H117" s="124"/>
      <c r="I117" s="124"/>
      <c r="J117" s="124"/>
      <c r="K117" s="124"/>
      <c r="L117" s="124"/>
      <c r="M117" s="124"/>
      <c r="N117" s="124"/>
      <c r="O117" s="124"/>
      <c r="P117" s="124"/>
      <c r="Q117" s="124"/>
      <c r="R117" s="124"/>
      <c r="S117" s="124"/>
      <c r="T117" s="124"/>
    </row>
    <row r="118" spans="1:20" ht="14.25">
      <c r="A118" s="163" t="s">
        <v>525</v>
      </c>
      <c r="B118" s="124"/>
      <c r="C118" s="124"/>
      <c r="D118" s="124"/>
      <c r="E118" s="124"/>
      <c r="F118" s="124"/>
      <c r="G118" s="124"/>
      <c r="H118" s="124"/>
      <c r="I118" s="124"/>
      <c r="J118" s="124"/>
      <c r="K118" s="126"/>
      <c r="L118" s="124"/>
      <c r="M118" s="124"/>
      <c r="N118" s="124"/>
      <c r="O118" s="124"/>
      <c r="P118" s="124"/>
      <c r="Q118" s="124"/>
      <c r="R118" s="124"/>
      <c r="S118" s="124"/>
      <c r="T118" s="124"/>
    </row>
    <row r="119" spans="1:20" ht="14.25">
      <c r="A119" s="164" t="s">
        <v>526</v>
      </c>
      <c r="B119" s="124"/>
      <c r="C119" s="124"/>
      <c r="D119" s="124"/>
      <c r="E119" s="124"/>
      <c r="F119" s="124"/>
      <c r="G119" s="124"/>
      <c r="H119" s="124"/>
      <c r="I119" s="124"/>
      <c r="J119" s="124"/>
      <c r="K119" s="126"/>
      <c r="L119" s="124"/>
      <c r="M119" s="124"/>
      <c r="N119" s="124"/>
      <c r="O119" s="124"/>
      <c r="P119" s="124"/>
      <c r="Q119" s="124"/>
      <c r="R119" s="124"/>
      <c r="S119" s="124"/>
      <c r="T119" s="124"/>
    </row>
    <row r="120" spans="1:20" ht="14.25">
      <c r="A120" s="161" t="s">
        <v>527</v>
      </c>
      <c r="B120" s="124"/>
      <c r="C120" s="124"/>
      <c r="D120" s="124"/>
      <c r="E120" s="124"/>
      <c r="F120" s="124"/>
      <c r="G120" s="124"/>
      <c r="H120" s="124"/>
      <c r="I120" s="124"/>
      <c r="J120" s="124"/>
      <c r="K120" s="124"/>
      <c r="L120" s="124"/>
      <c r="M120" s="124"/>
      <c r="N120" s="124"/>
      <c r="O120" s="124"/>
      <c r="P120" s="124"/>
      <c r="Q120" s="124"/>
      <c r="R120" s="124"/>
      <c r="S120" s="124"/>
      <c r="T120" s="124"/>
    </row>
    <row r="121" spans="1:20" ht="14.25">
      <c r="A121" s="127" t="s">
        <v>528</v>
      </c>
      <c r="B121" s="127"/>
      <c r="C121" s="127"/>
      <c r="D121" s="127"/>
      <c r="E121" s="127"/>
      <c r="F121" s="127"/>
      <c r="G121" s="127"/>
      <c r="H121" s="127"/>
      <c r="I121" s="127"/>
      <c r="J121" s="127"/>
      <c r="K121" s="124"/>
      <c r="L121" s="124"/>
      <c r="M121" s="124"/>
      <c r="N121" s="124"/>
      <c r="O121" s="124"/>
      <c r="P121" s="124"/>
      <c r="Q121" s="124"/>
      <c r="R121" s="124"/>
      <c r="S121" s="124"/>
      <c r="T121" s="124"/>
    </row>
    <row r="122" spans="1:20" ht="14.25">
      <c r="A122" s="343" t="s">
        <v>529</v>
      </c>
      <c r="B122" s="343"/>
      <c r="C122" s="343"/>
      <c r="D122" s="343"/>
      <c r="E122" s="343"/>
      <c r="F122" s="343"/>
      <c r="G122" s="343"/>
      <c r="H122" s="343"/>
      <c r="I122" s="343"/>
      <c r="J122" s="343"/>
      <c r="K122" s="124"/>
      <c r="L122" s="124"/>
      <c r="M122" s="124"/>
      <c r="N122" s="124"/>
      <c r="O122" s="124"/>
      <c r="P122" s="124"/>
      <c r="Q122" s="124"/>
      <c r="R122" s="124"/>
      <c r="S122" s="124"/>
      <c r="T122" s="124"/>
    </row>
    <row r="123" spans="1:20" ht="14.25">
      <c r="A123" s="124"/>
      <c r="B123" s="124"/>
      <c r="C123" s="124"/>
      <c r="D123" s="124"/>
      <c r="E123" s="124"/>
      <c r="F123" s="124"/>
      <c r="G123" s="124"/>
      <c r="H123" s="124"/>
      <c r="I123" s="124"/>
      <c r="J123" s="124"/>
      <c r="K123" s="124"/>
      <c r="L123" s="124"/>
      <c r="M123" s="124"/>
      <c r="N123" s="124"/>
      <c r="O123" s="124"/>
      <c r="P123" s="124"/>
      <c r="Q123" s="124"/>
      <c r="R123" s="124"/>
      <c r="S123" s="124"/>
      <c r="T123" s="124"/>
    </row>
    <row r="124" spans="1:20" ht="14.25">
      <c r="A124" s="343" t="s">
        <v>530</v>
      </c>
      <c r="B124" s="343"/>
      <c r="C124" s="343"/>
      <c r="D124" s="343"/>
      <c r="E124" s="343"/>
      <c r="F124" s="343"/>
      <c r="G124" s="343"/>
      <c r="H124" s="343"/>
      <c r="I124" s="343"/>
      <c r="J124" s="343"/>
      <c r="K124" s="126"/>
      <c r="L124" s="124"/>
      <c r="M124" s="124"/>
      <c r="N124" s="124"/>
      <c r="O124" s="124"/>
      <c r="P124" s="124"/>
      <c r="Q124" s="124"/>
      <c r="R124" s="124"/>
      <c r="S124" s="124"/>
      <c r="T124" s="124"/>
    </row>
    <row r="125" spans="1:20" ht="14.25">
      <c r="A125" s="126"/>
      <c r="B125" s="126"/>
      <c r="C125" s="126"/>
      <c r="D125" s="126"/>
      <c r="E125" s="126"/>
      <c r="F125" s="126"/>
      <c r="G125" s="126"/>
      <c r="H125" s="126"/>
      <c r="I125" s="126"/>
      <c r="J125" s="126"/>
      <c r="K125" s="126"/>
      <c r="L125" s="124"/>
      <c r="M125" s="124"/>
      <c r="N125" s="124"/>
      <c r="O125" s="124"/>
      <c r="P125" s="124"/>
      <c r="Q125" s="124"/>
      <c r="R125" s="124"/>
      <c r="S125" s="124"/>
      <c r="T125" s="124"/>
    </row>
    <row r="126" spans="1:20" ht="15">
      <c r="A126" s="165" t="s">
        <v>531</v>
      </c>
      <c r="B126" s="127"/>
      <c r="C126" s="127"/>
      <c r="D126" s="127"/>
      <c r="E126" s="127"/>
      <c r="F126" s="127"/>
      <c r="G126" s="127"/>
      <c r="H126" s="127"/>
      <c r="I126" s="127"/>
      <c r="J126" s="127"/>
      <c r="K126" s="126"/>
      <c r="L126" s="124"/>
      <c r="M126" s="124"/>
      <c r="N126" s="124"/>
      <c r="O126" s="124"/>
      <c r="P126" s="124"/>
      <c r="Q126" s="124"/>
      <c r="R126" s="124"/>
      <c r="S126" s="124"/>
      <c r="T126" s="124"/>
    </row>
    <row r="127" spans="1:20" ht="31.5" customHeight="1">
      <c r="A127" s="343" t="s">
        <v>532</v>
      </c>
      <c r="B127" s="343"/>
      <c r="C127" s="343"/>
      <c r="D127" s="343"/>
      <c r="E127" s="343"/>
      <c r="F127" s="343"/>
      <c r="G127" s="343"/>
      <c r="H127" s="343"/>
      <c r="I127" s="343"/>
      <c r="J127" s="343"/>
      <c r="K127" s="166"/>
      <c r="L127" s="124"/>
      <c r="M127" s="124"/>
      <c r="N127" s="124"/>
      <c r="O127" s="124"/>
      <c r="P127" s="124"/>
      <c r="Q127" s="124"/>
      <c r="R127" s="124"/>
      <c r="S127" s="124"/>
      <c r="T127" s="124"/>
    </row>
    <row r="128" spans="1:20" ht="50.25" customHeight="1">
      <c r="A128" s="343" t="s">
        <v>533</v>
      </c>
      <c r="B128" s="343"/>
      <c r="C128" s="343"/>
      <c r="D128" s="343"/>
      <c r="E128" s="343"/>
      <c r="F128" s="343"/>
      <c r="G128" s="343"/>
      <c r="H128" s="343"/>
      <c r="I128" s="343"/>
      <c r="J128" s="343"/>
      <c r="K128" s="166"/>
      <c r="L128" s="124"/>
      <c r="M128" s="124"/>
      <c r="N128" s="124"/>
      <c r="O128" s="124"/>
      <c r="P128" s="124"/>
      <c r="Q128" s="124"/>
      <c r="R128" s="124"/>
      <c r="S128" s="124"/>
      <c r="T128" s="124"/>
    </row>
    <row r="129" spans="1:20" ht="31.5" customHeight="1">
      <c r="A129" s="343" t="s">
        <v>534</v>
      </c>
      <c r="B129" s="343"/>
      <c r="C129" s="343"/>
      <c r="D129" s="343"/>
      <c r="E129" s="343"/>
      <c r="F129" s="343"/>
      <c r="G129" s="343"/>
      <c r="H129" s="343"/>
      <c r="I129" s="343"/>
      <c r="J129" s="343"/>
      <c r="K129" s="126"/>
      <c r="L129" s="124"/>
      <c r="M129" s="124"/>
      <c r="N129" s="124"/>
      <c r="O129" s="124"/>
      <c r="P129" s="124"/>
      <c r="Q129" s="124"/>
      <c r="R129" s="124"/>
      <c r="S129" s="124"/>
      <c r="T129" s="124"/>
    </row>
    <row r="130" spans="1:20" ht="31.5" customHeight="1">
      <c r="A130" s="343" t="s">
        <v>535</v>
      </c>
      <c r="B130" s="343"/>
      <c r="C130" s="343"/>
      <c r="D130" s="343"/>
      <c r="E130" s="343"/>
      <c r="F130" s="343"/>
      <c r="G130" s="343"/>
      <c r="H130" s="343"/>
      <c r="I130" s="343"/>
      <c r="J130" s="343"/>
      <c r="K130" s="343"/>
      <c r="L130" s="343"/>
      <c r="M130" s="343"/>
      <c r="N130" s="343"/>
      <c r="O130" s="343"/>
      <c r="P130" s="343"/>
      <c r="Q130" s="343"/>
      <c r="R130" s="343"/>
      <c r="S130" s="343"/>
      <c r="T130" s="343"/>
    </row>
    <row r="131" spans="1:20" ht="31.5" customHeight="1">
      <c r="A131" s="343" t="s">
        <v>536</v>
      </c>
      <c r="B131" s="343"/>
      <c r="C131" s="343"/>
      <c r="D131" s="343"/>
      <c r="E131" s="343"/>
      <c r="F131" s="343"/>
      <c r="G131" s="343"/>
      <c r="H131" s="343"/>
      <c r="I131" s="343"/>
      <c r="J131" s="343"/>
      <c r="K131" s="166"/>
      <c r="L131" s="124"/>
      <c r="M131" s="124"/>
      <c r="N131" s="124"/>
      <c r="O131" s="124"/>
      <c r="P131" s="124"/>
      <c r="Q131" s="124"/>
      <c r="R131" s="124"/>
      <c r="S131" s="124"/>
      <c r="T131" s="124"/>
    </row>
    <row r="132" spans="1:20" ht="31.5" customHeight="1">
      <c r="A132" s="343" t="s">
        <v>537</v>
      </c>
      <c r="B132" s="343"/>
      <c r="C132" s="343"/>
      <c r="D132" s="343"/>
      <c r="E132" s="343"/>
      <c r="F132" s="343"/>
      <c r="G132" s="343"/>
      <c r="H132" s="343"/>
      <c r="I132" s="343"/>
      <c r="J132" s="343"/>
      <c r="K132" s="126"/>
      <c r="L132" s="124"/>
      <c r="M132" s="124"/>
      <c r="N132" s="124"/>
      <c r="O132" s="124"/>
      <c r="P132" s="124"/>
      <c r="Q132" s="124"/>
      <c r="R132" s="124"/>
      <c r="S132" s="124"/>
      <c r="T132" s="124"/>
    </row>
    <row r="133" spans="1:20" ht="14.25">
      <c r="A133" s="343" t="s">
        <v>538</v>
      </c>
      <c r="B133" s="343"/>
      <c r="C133" s="343"/>
      <c r="D133" s="343"/>
      <c r="E133" s="343"/>
      <c r="F133" s="343"/>
      <c r="G133" s="343"/>
      <c r="H133" s="343"/>
      <c r="I133" s="343"/>
      <c r="J133" s="343"/>
      <c r="K133" s="126"/>
      <c r="L133" s="124"/>
      <c r="M133" s="124"/>
      <c r="N133" s="124"/>
      <c r="O133" s="124"/>
      <c r="P133" s="124"/>
      <c r="Q133" s="124"/>
      <c r="R133" s="124"/>
      <c r="S133" s="124"/>
      <c r="T133" s="124"/>
    </row>
    <row r="134" spans="1:20" ht="31.5" customHeight="1">
      <c r="A134" s="343" t="s">
        <v>539</v>
      </c>
      <c r="B134" s="343"/>
      <c r="C134" s="343"/>
      <c r="D134" s="343"/>
      <c r="E134" s="343"/>
      <c r="F134" s="343"/>
      <c r="G134" s="343"/>
      <c r="H134" s="343"/>
      <c r="I134" s="343"/>
      <c r="J134" s="343"/>
      <c r="K134" s="126"/>
      <c r="L134" s="124"/>
      <c r="M134" s="124"/>
      <c r="N134" s="124"/>
      <c r="O134" s="124"/>
      <c r="P134" s="124"/>
      <c r="Q134" s="124"/>
      <c r="R134" s="124"/>
      <c r="S134" s="124"/>
      <c r="T134" s="124"/>
    </row>
    <row r="135" spans="1:20" ht="14.25">
      <c r="A135" s="127"/>
      <c r="B135" s="127"/>
      <c r="C135" s="127"/>
      <c r="D135" s="127"/>
      <c r="E135" s="127"/>
      <c r="F135" s="127"/>
      <c r="G135" s="127"/>
      <c r="H135" s="127"/>
      <c r="I135" s="127"/>
      <c r="J135" s="127"/>
      <c r="K135" s="126"/>
      <c r="L135" s="124"/>
      <c r="M135" s="124"/>
      <c r="N135" s="124"/>
      <c r="O135" s="124"/>
      <c r="P135" s="124"/>
      <c r="Q135" s="124"/>
      <c r="R135" s="124"/>
      <c r="S135" s="124"/>
      <c r="T135" s="124"/>
    </row>
    <row r="136" spans="1:20" ht="15">
      <c r="A136" s="165" t="s">
        <v>540</v>
      </c>
      <c r="B136" s="126"/>
      <c r="C136" s="126"/>
      <c r="D136" s="126"/>
      <c r="E136" s="126"/>
      <c r="F136" s="126"/>
      <c r="G136" s="126"/>
      <c r="H136" s="126"/>
      <c r="I136" s="126"/>
      <c r="J136" s="126"/>
      <c r="K136" s="126"/>
      <c r="L136" s="124"/>
      <c r="M136" s="124"/>
      <c r="N136" s="124"/>
      <c r="O136" s="124"/>
      <c r="P136" s="124"/>
      <c r="Q136" s="124"/>
      <c r="R136" s="124"/>
      <c r="S136" s="124"/>
      <c r="T136" s="124"/>
    </row>
    <row r="137" spans="1:20" ht="31.5" customHeight="1">
      <c r="A137" s="342" t="s">
        <v>541</v>
      </c>
      <c r="B137" s="342"/>
      <c r="C137" s="342"/>
      <c r="D137" s="342"/>
      <c r="E137" s="342"/>
      <c r="F137" s="342"/>
      <c r="G137" s="342"/>
      <c r="H137" s="342"/>
      <c r="I137" s="342"/>
      <c r="J137" s="342"/>
      <c r="K137" s="124"/>
      <c r="L137" s="124"/>
      <c r="M137" s="124"/>
      <c r="N137" s="124"/>
      <c r="O137" s="124"/>
      <c r="P137" s="124"/>
      <c r="Q137" s="124"/>
      <c r="R137" s="124"/>
      <c r="S137" s="124"/>
      <c r="T137" s="124"/>
    </row>
    <row r="138" spans="1:20" ht="14.25">
      <c r="A138" s="124"/>
      <c r="B138" s="124"/>
      <c r="C138" s="124"/>
      <c r="D138" s="124"/>
      <c r="E138" s="124"/>
      <c r="F138" s="124"/>
      <c r="G138" s="124"/>
      <c r="H138" s="124"/>
      <c r="I138" s="124"/>
      <c r="J138" s="124"/>
      <c r="K138" s="124"/>
      <c r="L138" s="124"/>
      <c r="M138" s="124"/>
      <c r="N138" s="124"/>
      <c r="O138" s="124"/>
      <c r="P138" s="124"/>
      <c r="Q138" s="124"/>
      <c r="R138" s="124"/>
      <c r="S138" s="124"/>
      <c r="T138" s="124"/>
    </row>
  </sheetData>
  <mergeCells count="40">
    <mergeCell ref="A137:J137"/>
    <mergeCell ref="K130:T130"/>
    <mergeCell ref="A131:J131"/>
    <mergeCell ref="A132:J132"/>
    <mergeCell ref="A133:J133"/>
    <mergeCell ref="A134:J134"/>
    <mergeCell ref="A124:J124"/>
    <mergeCell ref="A127:J127"/>
    <mergeCell ref="A128:J128"/>
    <mergeCell ref="A129:J129"/>
    <mergeCell ref="A130:J130"/>
    <mergeCell ref="A110:J110"/>
    <mergeCell ref="A112:J112"/>
    <mergeCell ref="A114:J114"/>
    <mergeCell ref="A116:J116"/>
    <mergeCell ref="A122:J122"/>
    <mergeCell ref="A91:J91"/>
    <mergeCell ref="A95:J95"/>
    <mergeCell ref="A99:J99"/>
    <mergeCell ref="A108:J108"/>
    <mergeCell ref="A106:J106"/>
    <mergeCell ref="L55:M55"/>
    <mergeCell ref="A74:B74"/>
    <mergeCell ref="A76:B76"/>
    <mergeCell ref="A84:B84"/>
    <mergeCell ref="A86:B86"/>
    <mergeCell ref="B55:C55"/>
    <mergeCell ref="D55:E55"/>
    <mergeCell ref="F55:G55"/>
    <mergeCell ref="H55:I55"/>
    <mergeCell ref="J55:K55"/>
    <mergeCell ref="B63:C63"/>
    <mergeCell ref="D63:E63"/>
    <mergeCell ref="F63:G63"/>
    <mergeCell ref="H63:I63"/>
    <mergeCell ref="A1:I40"/>
    <mergeCell ref="A42:J42"/>
    <mergeCell ref="A43:J43"/>
    <mergeCell ref="A48:J48"/>
    <mergeCell ref="A50:J50"/>
  </mergeCells>
  <hyperlinks>
    <hyperlink ref="A46" r:id="rId1" xr:uid="{A76EE1D9-76B3-4EFE-A0A8-DDFEC8BD8D60}"/>
    <hyperlink ref="A118" r:id="rId2" xr:uid="{BF4338ED-6418-4BAF-96F4-AF6C4117030D}"/>
  </hyperlinks>
  <pageMargins left="0.7" right="0.7" top="0.75" bottom="0.75" header="0.3" footer="0.3"/>
  <pageSetup paperSize="9" scale="29"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Marko Stefancic</cp:lastModifiedBy>
  <cp:lastPrinted>2018-04-25T06:49:36Z</cp:lastPrinted>
  <dcterms:created xsi:type="dcterms:W3CDTF">2008-10-17T11:51:54Z</dcterms:created>
  <dcterms:modified xsi:type="dcterms:W3CDTF">2025-04-25T15:20:20Z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dc74e229-e028-4d7c-a6a3-26c7da30bf72_Enabled">
    <vt:lpwstr>true</vt:lpwstr>
  </property>
  <property fmtid="{D5CDD505-2E9C-101B-9397-08002B2CF9AE}" pid="4" name="MSIP_Label_dc74e229-e028-4d7c-a6a3-26c7da30bf72_SetDate">
    <vt:lpwstr>2024-02-15T14:23:08Z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1662cd5d-84f4-41bd-89b6-65f0cd666871</vt:lpwstr>
  </property>
  <property fmtid="{D5CDD505-2E9C-101B-9397-08002B2CF9AE}" pid="9" name="MSIP_Label_dc74e229-e028-4d7c-a6a3-26c7da30bf72_ContentBits">
    <vt:lpwstr>0</vt:lpwstr>
  </property>
</Properties>
</file>