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heliosfaros-my.sharepoint.com/personal/mile_cevid_heliosfaros_hr/Documents/Financijski izvještaji/GFI POD/2021/2021 - Q2/"/>
    </mc:Choice>
  </mc:AlternateContent>
  <xr:revisionPtr revIDLastSave="0" documentId="14_{BEF5908A-D422-4AAC-B1AE-0F1AECFC816B}" xr6:coauthVersionLast="47" xr6:coauthVersionMax="47" xr10:uidLastSave="{00000000-0000-0000-0000-000000000000}"/>
  <bookViews>
    <workbookView xWindow="-108" yWindow="-108" windowWidth="23256" windowHeight="12576"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Hlk29374144" localSheetId="6">Bilješke!$A$61</definedName>
    <definedName name="_Hlk70512513" localSheetId="6">Bilješke!$A$394</definedName>
    <definedName name="OLE_LINK3" localSheetId="6">Bilješke!$A$6</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J14" i="26"/>
  <c r="J61" i="26" s="1"/>
  <c r="K14" i="26"/>
  <c r="K61" i="26" s="1"/>
  <c r="I14" i="26"/>
  <c r="I61" i="26" s="1"/>
  <c r="I60" i="26"/>
  <c r="K60" i="26"/>
  <c r="H60" i="26"/>
  <c r="H14" i="26"/>
  <c r="H61" i="26" s="1"/>
  <c r="I21" i="21"/>
  <c r="H36" i="21"/>
  <c r="I36" i="21"/>
  <c r="H49" i="21"/>
  <c r="I49" i="21"/>
  <c r="J64" i="26" l="1"/>
  <c r="J63" i="26"/>
  <c r="J62" i="26"/>
  <c r="J68" i="26" s="1"/>
  <c r="K64" i="26"/>
  <c r="I64" i="26"/>
  <c r="H62" i="26"/>
  <c r="H67" i="26" s="1"/>
  <c r="I62" i="26"/>
  <c r="I68" i="26" s="1"/>
  <c r="K63" i="26"/>
  <c r="K62" i="26"/>
  <c r="K68" i="26" s="1"/>
  <c r="I63" i="26"/>
  <c r="H63" i="26"/>
  <c r="H64" i="26"/>
  <c r="I51" i="21"/>
  <c r="I53" i="21" s="1"/>
  <c r="H51" i="21"/>
  <c r="H53" i="21" s="1"/>
  <c r="K66" i="26" l="1"/>
  <c r="J66" i="26"/>
  <c r="J67" i="26"/>
  <c r="H68" i="26"/>
  <c r="H66" i="26"/>
  <c r="K67" i="26"/>
  <c r="I67" i="26"/>
  <c r="I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<sst xmlns="http://schemas.openxmlformats.org/spreadsheetml/2006/main" count="899" uniqueCount="781">
  <si>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</si>
  <si>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</si>
  <si>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</si>
  <si>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</si>
  <si>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</si>
  <si>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</si>
  <si>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</si>
  <si>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</si>
  <si>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</si>
  <si>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</si>
  <si>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</si>
  <si>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</si>
  <si>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</si>
  <si>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</si>
  <si>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</si>
  <si>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</si>
  <si>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</si>
  <si>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</si>
  <si>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</si>
  <si>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</si>
  <si>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</si>
  <si>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</si>
  <si>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</si>
  <si>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</si>
  <si>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</si>
  <si>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</si>
  <si>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</si>
  <si>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</si>
  <si>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</si>
  <si>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</si>
  <si>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</si>
  <si>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</si>
  <si>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</si>
  <si>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</si>
  <si>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</si>
  <si>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</si>
  <si>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</si>
  <si>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</si>
  <si>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</si>
  <si>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</si>
  <si>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</si>
  <si>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</si>
  <si>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</si>
  <si>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</si>
  <si>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</si>
  <si>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</si>
  <si>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</si>
  <si>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</si>
  <si>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</si>
  <si>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</si>
  <si>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</si>
  <si>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</si>
  <si>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</si>
  <si>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</si>
  <si>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</si>
  <si>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</si>
  <si>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</si>
  <si>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</si>
  <si>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</si>
  <si>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</si>
  <si>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</si>
  <si>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</si>
  <si>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</si>
  <si>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</si>
  <si>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</si>
  <si>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</si>
  <si>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</si>
  <si>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</si>
  <si>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</si>
  <si>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</si>
  <si>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</si>
  <si>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</si>
  <si>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</si>
  <si>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</si>
  <si>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</si>
  <si>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</si>
  <si>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</si>
  <si>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</si>
  <si>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</si>
  <si>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</si>
  <si>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</si>
  <si>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</si>
  <si>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</si>
  <si>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</si>
  <si>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</si>
  <si>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</si>
  <si>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</si>
  <si>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</si>
  <si>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</si>
  <si>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</si>
  <si>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</si>
  <si>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</si>
  <si>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</si>
  <si>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</si>
  <si>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</si>
  <si>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</si>
  <si>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</si>
  <si>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</si>
  <si>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</si>
  <si>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</si>
  <si>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</si>
  <si>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</si>
  <si>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</si>
  <si>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</si>
  <si>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</si>
  <si>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</si>
  <si>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</si>
  <si>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</si>
  <si>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</si>
  <si>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</si>
  <si>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</si>
  <si>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</si>
  <si>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</si>
  <si>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</si>
  <si>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</si>
  <si>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</si>
  <si>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</si>
  <si>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</si>
  <si>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</si>
  <si>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</si>
  <si>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</si>
  <si>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</si>
  <si>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</si>
  <si>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</si>
  <si>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</si>
  <si>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</si>
  <si>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</si>
  <si>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</si>
  <si>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</si>
  <si>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</si>
  <si>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</si>
  <si>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</si>
  <si>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</si>
  <si>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</si>
  <si>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</si>
  <si>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</si>
  <si>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</si>
  <si>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</si>
  <si>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</si>
  <si>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</si>
  <si>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</si>
  <si>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</si>
  <si>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</si>
  <si>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</si>
  <si>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</si>
  <si>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</si>
  <si>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</si>
  <si>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</si>
  <si>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</si>
  <si>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</si>
  <si>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</si>
  <si>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</si>
  <si>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</si>
  <si>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</si>
  <si>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</si>
  <si>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</si>
  <si>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</si>
  <si>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</si>
  <si>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</si>
  <si>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</si>
  <si>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</si>
  <si>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</si>
  <si>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</si>
  <si>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</si>
  <si>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</si>
  <si>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</si>
  <si>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</si>
  <si>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</si>
  <si>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</si>
  <si>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</si>
  <si>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</si>
  <si>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</si>
  <si>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</si>
  <si>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</si>
  <si>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</si>
  <si>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</si>
  <si>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</si>
  <si>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</si>
  <si>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</si>
  <si>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</si>
  <si>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</si>
  <si>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</si>
  <si>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</si>
  <si>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</si>
  <si>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</si>
  <si>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</si>
  <si>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</si>
  <si>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</si>
  <si>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</si>
  <si>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</si>
  <si>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</si>
  <si>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</si>
  <si>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</si>
  <si>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</si>
  <si>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</si>
  <si>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</si>
  <si>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</si>
  <si>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</si>
  <si>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</si>
  <si>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</si>
  <si>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</si>
  <si>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</si>
  <si>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</si>
  <si>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</si>
  <si>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</si>
  <si>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</si>
  <si>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</si>
  <si>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</si>
  <si>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</si>
  <si>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</si>
  <si>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</si>
  <si>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</si>
  <si>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</si>
  <si>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</si>
  <si>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</si>
  <si>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</si>
  <si>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</si>
  <si>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</si>
  <si>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</si>
  <si>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</si>
  <si>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</si>
  <si>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</si>
  <si>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</si>
  <si>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</si>
  <si>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</si>
  <si>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</si>
  <si>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</si>
  <si>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</si>
  <si>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</si>
  <si>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</si>
  <si>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</si>
  <si>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</si>
  <si>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</si>
  <si>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</si>
  <si>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</si>
  <si>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</si>
  <si>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</si>
  <si>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</si>
  <si>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</si>
  <si>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</si>
  <si>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</si>
  <si>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</si>
  <si>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</si>
  <si>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</si>
  <si>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</si>
  <si>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</si>
  <si>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</si>
  <si>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</si>
  <si>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</si>
  <si>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</si>
  <si>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</si>
  <si>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</si>
  <si>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</si>
  <si>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</si>
  <si>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</si>
  <si>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</si>
  <si>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</si>
  <si>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</si>
  <si>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</si>
  <si>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</si>
  <si>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</si>
  <si>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</si>
  <si>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</si>
  <si>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</si>
  <si>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</si>
  <si>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</si>
  <si>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</si>
  <si>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</si>
  <si>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</si>
  <si>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</si>
  <si>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</si>
  <si>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</si>
  <si>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</si>
  <si>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</si>
  <si>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</si>
  <si>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</si>
  <si>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</si>
  <si>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</si>
  <si>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</si>
  <si>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</si>
  <si>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</si>
  <si>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</si>
  <si>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</si>
  <si>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</si>
  <si>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</si>
  <si>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</si>
  <si>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</si>
  <si>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</si>
  <si>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</si>
  <si>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</si>
  <si>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</si>
  <si>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</si>
  <si>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</si>
  <si>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</si>
  <si>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</si>
  <si>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</si>
  <si>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</si>
  <si>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</si>
  <si>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</si>
  <si>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</si>
  <si>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</si>
  <si>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</si>
  <si>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</si>
  <si>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</si>
  <si>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</si>
  <si>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</si>
  <si>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</si>
  <si>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</si>
  <si>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</si>
  <si>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</si>
  <si>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</si>
  <si>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</si>
  <si>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</si>
  <si>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</si>
  <si>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</si>
  <si>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</si>
  <si>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</si>
  <si>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</si>
  <si>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</si>
  <si>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</si>
  <si>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</si>
  <si>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</si>
  <si>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</si>
  <si>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</si>
  <si>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</si>
  <si>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</si>
  <si>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</si>
  <si>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</si>
  <si>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</si>
  <si>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</si>
  <si>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</si>
  <si>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</si>
  <si>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</si>
  <si>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</si>
  <si>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</si>
  <si>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</si>
  <si>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</si>
  <si>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</si>
  <si>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</si>
  <si>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</si>
  <si>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</si>
  <si>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</si>
  <si>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</si>
  <si>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</si>
  <si>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</si>
  <si>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</si>
  <si>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</si>
  <si>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</si>
  <si>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</si>
  <si>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</si>
  <si>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</si>
  <si>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</si>
  <si>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</si>
  <si>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</si>
  <si>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</si>
  <si>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</si>
  <si>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</si>
  <si>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</si>
  <si>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</si>
  <si>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</si>
  <si>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</si>
  <si>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</si>
  <si>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</si>
  <si>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</si>
  <si>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</si>
  <si>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</si>
  <si>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</si>
  <si>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</si>
  <si>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</si>
  <si>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</si>
  <si>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</si>
  <si>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</si>
  <si>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</si>
  <si>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</si>
  <si>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</si>
  <si>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</si>
  <si>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</si>
  <si>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</si>
  <si>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</si>
  <si>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</si>
  <si>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</si>
  <si>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</si>
  <si>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</si>
  <si>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</si>
  <si>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</si>
  <si>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</si>
  <si>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</si>
  <si>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</si>
  <si>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</si>
  <si>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</si>
  <si>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</si>
  <si>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</si>
  <si>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</si>
  <si>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</si>
  <si>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</si>
  <si>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</si>
  <si>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</si>
  <si>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</si>
  <si>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</si>
  <si>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</si>
  <si>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</si>
  <si>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</si>
  <si>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</si>
  <si>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</si>
  <si>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</si>
  <si>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</si>
  <si>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</si>
  <si>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</si>
  <si>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</si>
  <si>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</si>
  <si>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</si>
  <si>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</si>
  <si>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</si>
  <si>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</si>
  <si>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</si>
  <si>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</si>
  <si>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</si>
  <si>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</si>
  <si>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</si>
  <si>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</si>
  <si>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</si>
  <si>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</si>
  <si>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</si>
  <si>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</si>
  <si>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</si>
  <si>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</si>
  <si>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</si>
  <si>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</si>
  <si>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</si>
  <si>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</si>
  <si>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</si>
  <si>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</si>
  <si>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</si>
  <si>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</si>
  <si>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</si>
  <si>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</si>
  <si>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</si>
  <si>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</si>
  <si>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</si>
  <si>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</si>
  <si>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</si>
  <si>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</si>
  <si>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</si>
  <si>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</si>
  <si>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</si>
  <si>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</si>
  <si>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</si>
  <si>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02015838</t>
  </si>
  <si>
    <t>RH</t>
  </si>
  <si>
    <t>060213634</t>
  </si>
  <si>
    <t>48594515409</t>
  </si>
  <si>
    <t>3983</t>
  </si>
  <si>
    <t>747800D0K38EVHMJ4H31</t>
  </si>
  <si>
    <t>HELIOS FAROS d.d.</t>
  </si>
  <si>
    <t>STARI GRAD</t>
  </si>
  <si>
    <t>NASELJE HELIOS 5</t>
  </si>
  <si>
    <t>helios@heliosfaros.hr</t>
  </si>
  <si>
    <t>www.heliosfaros.hr</t>
  </si>
  <si>
    <t>ECOPULITO d.o.o.</t>
  </si>
  <si>
    <t>ZAGREB</t>
  </si>
  <si>
    <t>Mile Ćevid</t>
  </si>
  <si>
    <t>+385994649510</t>
  </si>
  <si>
    <t>mile.cevid@heliosfaros.hr</t>
  </si>
  <si>
    <t>KPMG Croatia d.d.</t>
  </si>
  <si>
    <t>Igor Gošek</t>
  </si>
  <si>
    <t>stanje na dan 30.06.2021</t>
  </si>
  <si>
    <t>u razdoblju 01.01.2021 do 30.06.2021</t>
  </si>
  <si>
    <t>Obveznik: HELIOS FAROS d.d.</t>
  </si>
  <si>
    <t>u razdoblju 01.01.2021. do 30.06.2021.</t>
  </si>
  <si>
    <t xml:space="preserve">Obveznik: HELIOS FAROS d.d. </t>
  </si>
  <si>
    <t>Izvješće poslovodstva Helios Faros d.d.</t>
  </si>
  <si>
    <t>01.01.2021 – 30.06.2021</t>
  </si>
  <si>
    <r>
      <t>I.</t>
    </r>
    <r>
      <rPr>
        <b/>
        <sz val="7"/>
        <rFont val="Times New Roman"/>
        <family val="1"/>
      </rPr>
      <t xml:space="preserve">                  </t>
    </r>
    <r>
      <rPr>
        <b/>
        <sz val="9"/>
        <rFont val="Arial"/>
        <family val="2"/>
      </rPr>
      <t>INFORMACIJE O DRUŠTVU</t>
    </r>
  </si>
  <si>
    <t>Naziv društva:</t>
  </si>
  <si>
    <t>Adresa:</t>
  </si>
  <si>
    <t>Naselje Helios 5, 21460 Stari Grad</t>
  </si>
  <si>
    <t>OIB:</t>
  </si>
  <si>
    <t>Helios Faros d.d. je društvo registrirano u Starom Gradu na otoku Hvaru u Republici Hrvatskoj. Osnovne djelatnosti Društva su smještajne i ugostiteljske usluge. Društvo ima 528 smještajnih jedinica u upotrebi (s više od 1.150 kreveta) u 4 različita objekta.</t>
  </si>
  <si>
    <t>Odlukom Trgovačkog suda u Splitu 11. veljače 2016. godine nad Društvom je otvoren stečajni postupak. 22. srpnja 2019. godine Rješenjem Trgovačkog suda u Splitu zaključen je stečajni postupak nad Društvom.</t>
  </si>
  <si>
    <t>Uprava i Nadzorni odbor</t>
  </si>
  <si>
    <t>Uprava:</t>
  </si>
  <si>
    <t>Vladimir Bunić, predsjednik Uprave</t>
  </si>
  <si>
    <t>Nadzorni odbor:</t>
  </si>
  <si>
    <t>Mirko Herceg, predsjednik nadzornog odbora</t>
  </si>
  <si>
    <t>Marko Čižmek, zamjenik predsjednika nadzornog odbora</t>
  </si>
  <si>
    <t>Mladen Markoč, član nadzornog odbora</t>
  </si>
  <si>
    <t>Goran Fabris, član nadzornog odbora</t>
  </si>
  <si>
    <t>Vlasnička struktura</t>
  </si>
  <si>
    <t xml:space="preserve">Vlasnička struktura društva na dan 30.06.2021: </t>
  </si>
  <si>
    <t>R.br.</t>
  </si>
  <si>
    <t>Vlasnik (nositelj) računa</t>
  </si>
  <si>
    <t xml:space="preserve">% udjela </t>
  </si>
  <si>
    <t>ADDIKO BANK D.D./PBZ CO OMF - KATEGORIJA B - Skrbnički račun</t>
  </si>
  <si>
    <t>77,19 %</t>
  </si>
  <si>
    <t>VALAMAR RIVIERA D.D.</t>
  </si>
  <si>
    <t>20,00 %</t>
  </si>
  <si>
    <t>ADDIKO BANK D.D./PBZ CO OMF - KATEGORIJA A - Skrbnički račun</t>
  </si>
  <si>
    <t>0,54 %</t>
  </si>
  <si>
    <t>GRAD STARI GRAD</t>
  </si>
  <si>
    <t>0,43 %</t>
  </si>
  <si>
    <t>SVJEŽIĆ STEPHAN CHRISTIAN</t>
  </si>
  <si>
    <t>0,34 %</t>
  </si>
  <si>
    <t>RADIĆ MILAN</t>
  </si>
  <si>
    <t>0,11 %</t>
  </si>
  <si>
    <t>TURISTIČKA ZAJEDNICA GRADA STAROGA GRADA</t>
  </si>
  <si>
    <t>0,10 %</t>
  </si>
  <si>
    <t>VALIDUS D.D. U STEČAJU</t>
  </si>
  <si>
    <t>KRSTULOVIĆ JOSIP</t>
  </si>
  <si>
    <t>0,08 %</t>
  </si>
  <si>
    <t>CERP/REPUBLIKA HRVATSKA</t>
  </si>
  <si>
    <r>
      <t>II.</t>
    </r>
    <r>
      <rPr>
        <b/>
        <sz val="7"/>
        <rFont val="Times New Roman"/>
        <family val="1"/>
      </rPr>
      <t xml:space="preserve">                </t>
    </r>
    <r>
      <rPr>
        <b/>
        <sz val="9"/>
        <rFont val="Arial"/>
        <family val="2"/>
      </rPr>
      <t xml:space="preserve">OSNOVE SASTAVLJANJA FINANCIJSKIH IZVJEŠTAJA </t>
    </r>
  </si>
  <si>
    <t xml:space="preserve">Financijski izvještaji Društva sastavljeni su sukladno Međunarodnim standardima financijskog izvještavanja koji su usvojeni od Europske unije („EU MSFI“ ili „MSFI“). </t>
  </si>
  <si>
    <t>Financijski izvještaji izrađeni su primjenom metode povijesnog troška. Financijski izvještaji pripremljeni su pod pretpostavkom da će Društvo nastaviti poslovati u skladu s načelom neograničenosti vremena poslovanja u svim prikazanim razdobljima.</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</si>
  <si>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</si>
  <si>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r>
      <t>III.</t>
    </r>
    <r>
      <rPr>
        <b/>
        <sz val="7"/>
        <rFont val="Times New Roman"/>
        <family val="1"/>
      </rPr>
      <t xml:space="preserve">               </t>
    </r>
    <r>
      <rPr>
        <b/>
        <sz val="9"/>
        <rFont val="Arial"/>
        <family val="2"/>
      </rPr>
      <t>SAŽETAK ZNAČAJNIH RAČUNOVODSTVENIH POLITIKA</t>
    </r>
  </si>
  <si>
    <t xml:space="preserve">Iste računovodstvene politike se primjenjuju u razdoblju izvještavanja od 01.01.2021 – 30.06.2021 kao i za prethodnu poslovnu godinu. </t>
  </si>
  <si>
    <r>
      <t>1.</t>
    </r>
    <r>
      <rPr>
        <b/>
        <i/>
        <sz val="7"/>
        <rFont val="Times New Roman"/>
        <family val="1"/>
      </rPr>
      <t xml:space="preserve">      </t>
    </r>
    <r>
      <rPr>
        <b/>
        <i/>
        <sz val="9"/>
        <rFont val="Arial"/>
        <family val="2"/>
      </rPr>
      <t>Vremenska neograničenost poslovanja</t>
    </r>
  </si>
  <si>
    <t xml:space="preserve">Društvo je završilo stečajni postupak i restrukturiralo svoje financijske obveze. Kao dio financijskog restrukturiranja temeljni kapital je povećan za 230,6 milijun kuna u od čega je 153,8 milijuna kuna uplaćeno u novcu do 31. prosinca 2020. godine. U 2021. godini je uplaćeno dodatnih 25 milijuna kuna te će ostatak od 51,7 milijuna kuna će biti uplaćen do kraja 2021. godine nastavno odluci Glavne skupštine o povećanju temeljnog kapitala, kako bi Društvo izvršilo kapitalne investicije u turističke objekte odnosno provelo operativno restrukturiranje. </t>
  </si>
  <si>
    <t xml:space="preserve"> </t>
  </si>
  <si>
    <t xml:space="preserve">Tvrtka posluje u ugostiteljskom sektoru na koji je značajno utjecalo izbijanje COVID-19. Na temelju javno dostupnih podataka na dan odobrenja ovih financijskih izvještaja, rukovodstvo je razmatralo potencijalni razvoj širenja COVID-19 i očekivani utjecaj na Društvo i ekonomsko okruženje u kojem djeluje, uključujući mjere koje su već poduzete od strane Vlade. </t>
  </si>
  <si>
    <t xml:space="preserve">S obzirom da je Društvo u fazi operativnog restrukturiranja kroz značajne kapitalne investicije u turističke objekte čija se realizacija očekuje u srednjem roku, kratkoročna situacija izazvana pandemijom COVID-19 nije potencirala nove financijske rizike niti je izazvala potrebu za vrijednosnim usklađenjem imovine te se u narednim godinama očekuje daljnja stabilizacija i normalizacija poslovanja. </t>
  </si>
  <si>
    <r>
      <t>2.</t>
    </r>
    <r>
      <rPr>
        <b/>
        <i/>
        <sz val="7"/>
        <rFont val="Times New Roman"/>
        <family val="1"/>
      </rPr>
      <t xml:space="preserve">      </t>
    </r>
    <r>
      <rPr>
        <b/>
        <i/>
        <sz val="9"/>
        <rFont val="Arial"/>
        <family val="2"/>
      </rPr>
      <t>Nekretnine, postrojenja i oprema</t>
    </r>
  </si>
  <si>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Društvo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</si>
  <si>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Zemljišta i investicije u tijeku se ne amortiziraju. Preostali životni vijek imovine je kako slijedi:</t>
  </si>
  <si>
    <t>Zgrade: 18-23 godine</t>
  </si>
  <si>
    <t>Oprema: 40-10 godina</t>
  </si>
  <si>
    <t>Amortizacija se obračunava za svako sredstvo sve do potpune amortizacije sredstva. Korisni vijek imovine se pregledava se na svaki datum izvještavanja i po potrebi usklađuje. U slučaju da je knjigovodstveni iznos imovine veći od procijenjenog nadoknadivog iznosa, razlika se otpisuje do nadoknadivog iznosa. Dobici i gubici nastali prodajom određuju se usporedbom prihoda i knjigovodstvene vrijednosti sredstva.</t>
  </si>
  <si>
    <r>
      <t>2.1.</t>
    </r>
    <r>
      <rPr>
        <b/>
        <i/>
        <sz val="7"/>
        <rFont val="Times New Roman"/>
        <family val="1"/>
      </rPr>
      <t xml:space="preserve">            </t>
    </r>
    <r>
      <rPr>
        <b/>
        <i/>
        <sz val="9"/>
        <rFont val="Arial"/>
        <family val="2"/>
      </rPr>
      <t>Umanjenje vrijednosti nekretnina, postrojenja i opreme</t>
    </r>
  </si>
  <si>
    <t>Knjigovodstvena vrijednost dugotrajne materijalne i nematerijalne imovine Društva pregledava se na svaki datum bilance kako bi se utvrdilo postoje li indikacije za umanjenje vrijednosti. Ukoliko postoje takve indikacije, procjenjuje se nadoknadivi iznos imovine.</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</si>
  <si>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Gubici od umanjenja vrijednosti priznaju se u izvještaju o sveobuhvatnoj dobiti.</t>
  </si>
  <si>
    <t>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</si>
  <si>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</si>
  <si>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r>
      <t>3.</t>
    </r>
    <r>
      <rPr>
        <b/>
        <i/>
        <sz val="7"/>
        <rFont val="Times New Roman"/>
        <family val="1"/>
      </rPr>
      <t xml:space="preserve">      </t>
    </r>
    <r>
      <rPr>
        <b/>
        <i/>
        <sz val="9"/>
        <rFont val="Arial"/>
        <family val="2"/>
      </rPr>
      <t>Financijski instrumenti</t>
    </r>
  </si>
  <si>
    <r>
      <t>3.1.</t>
    </r>
    <r>
      <rPr>
        <b/>
        <sz val="7"/>
        <rFont val="Times New Roman"/>
        <family val="1"/>
      </rPr>
      <t xml:space="preserve">            </t>
    </r>
    <r>
      <rPr>
        <b/>
        <sz val="9"/>
        <rFont val="Arial"/>
        <family val="2"/>
      </rPr>
      <t>Financijska imovina</t>
    </r>
  </si>
  <si>
    <t>Društvo primjenjuje MSFI 9 od 1. siječnja 2017. godine. Potraživanja od kupaca početno se priznaju u trenutku nastanka. Sva ostala financijska imovina početno se priznaje kada Društvo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</si>
  <si>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Pri početnom priznavanju, financijska se imovina klasificira kao ona koja se mjeri po: </t>
  </si>
  <si>
    <r>
      <t>§</t>
    </r>
    <r>
      <rPr>
        <sz val="7"/>
        <rFont val="Times New Roman"/>
        <family val="1"/>
      </rPr>
      <t xml:space="preserve">  </t>
    </r>
    <r>
      <rPr>
        <sz val="9"/>
        <rFont val="Arial"/>
        <family val="2"/>
      </rPr>
      <t>amortiziranom trošku;</t>
    </r>
  </si>
  <si>
    <r>
      <t>§</t>
    </r>
    <r>
      <rPr>
        <sz val="7"/>
        <rFont val="Times New Roman"/>
        <family val="1"/>
      </rPr>
      <t xml:space="preserve">  </t>
    </r>
    <r>
      <rPr>
        <sz val="9"/>
        <rFont val="Arial"/>
        <family val="2"/>
      </rPr>
      <t>FVOSD (fer vrijednost kroz ostalu sveobuhvatnu dobit) – dužnička ulaganja;</t>
    </r>
  </si>
  <si>
    <r>
      <t>§</t>
    </r>
    <r>
      <rPr>
        <sz val="7"/>
        <rFont val="Times New Roman"/>
        <family val="1"/>
      </rPr>
      <t xml:space="preserve">  </t>
    </r>
    <r>
      <rPr>
        <sz val="9"/>
        <rFont val="Arial"/>
        <family val="2"/>
      </rPr>
      <t>FVOSD – ulaganje u vlasničke instrumente;</t>
    </r>
  </si>
  <si>
    <r>
      <t>§</t>
    </r>
    <r>
      <rPr>
        <sz val="7"/>
        <rFont val="Times New Roman"/>
        <family val="1"/>
      </rPr>
      <t xml:space="preserve">  </t>
    </r>
    <r>
      <rPr>
        <sz val="9"/>
        <rFont val="Arial"/>
        <family val="2"/>
      </rPr>
      <t>ili FVRDG (fer vrijednost kroz račun dobiti i gubitka).</t>
    </r>
  </si>
  <si>
    <t xml:space="preserve">Financijska se imovina ne reklasificira nakon početnog priznavanja, osim ako Društvo ne promijeni svoj poslovni model za upravljanje financijskom imovinom u kojem slučaju se financijska imovina reklasificira od prvog dana prvog izvještajnog razdoblja koje slijedi nakon promjene poslovnog modela. </t>
  </si>
  <si>
    <t>Financijska imovina mjeri se po amortiziranom trošku ako ispunjava sljedeće uvjete i ako nije klasificirana kao mjerena po FVRDG:</t>
  </si>
  <si>
    <r>
      <t>§</t>
    </r>
    <r>
      <rPr>
        <sz val="7"/>
        <rFont val="Times New Roman"/>
        <family val="1"/>
      </rPr>
      <t xml:space="preserve">  </t>
    </r>
    <r>
      <rPr>
        <sz val="9"/>
        <rFont val="Arial"/>
        <family val="2"/>
      </rPr>
      <t>drži se u sklopu poslovnog modela čiji je cilj naplata ugovornih novčanih tokova; i</t>
    </r>
  </si>
  <si>
    <r>
      <t>§</t>
    </r>
    <r>
      <rPr>
        <sz val="7"/>
        <rFont val="Times New Roman"/>
        <family val="1"/>
      </rPr>
      <t xml:space="preserve">  </t>
    </r>
    <r>
      <rPr>
        <sz val="9"/>
        <rFont val="Arial"/>
        <family val="2"/>
      </rPr>
      <t>ugovorni uvjeti navedenog instrumenta na određene datume dovode do novčanih priljeva koji predstavljaju isključivo plaćanje glavnice i kamate na neotplaćeni dio glavnice.</t>
    </r>
  </si>
  <si>
    <t>Sva financijska imovina koja nije klasificirana kao financijska imovina mjerena po amortiziranom trošku ili po FVOSD kako je gore opisano, mjeri se po FVRDG. Prilikom početnog priznavanja Društvo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Društva drže se u sklopu poslovnog modela za držanje do naplate</t>
  </si>
  <si>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</si>
  <si>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</si>
  <si>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Struktura financijske imovine Društva jednostavna je te se prvenstveno odnosi na potraživanja od kupaca, dane kredite te kratkoročne depozite u bankama. Navedeno olakšava i minimizira kompleksnost procjene zadovoljava li navedena financijska imovina kriterij ‘plaćanja isključivo glavnice i kamata'. Nadalje, Društvo nema uspostavljene zasebne poslovne modele za upravljanje financijskom imovinom na način koji to definira MSFI 9 budući da se njome zbog jednostavnosti upravlja u sklopu redovnog poslovanja.</t>
  </si>
  <si>
    <t>Društvo prestaje priznavati financijsku imovinu pri isteku ugovornih prava vezanih uz novčane tokove iz te financijske imovine ili pri prijenosu prava na ugovorne novčane tokove u transakciji u kojoj se prenose svi rizici i koristi od vlasništva financijske imovine ili u kojoj Društvo niti prenosi niti zadržava rizike i koriste od vlasništva, ali ne zadržava kontrolu nad financijskom imovinom. Kada Društvo obavlja transakcije u kojima prenosi financijsku imovinu priznatu u svom izvještaju o financijskom položaju, ali zadržava sve ili gotovo sve rizike i koristi koji proizlaze iz prenesene imovine, takva prenesena imovina ne prestaje se priznavati</t>
  </si>
  <si>
    <r>
      <t>3.2.</t>
    </r>
    <r>
      <rPr>
        <b/>
        <sz val="7"/>
        <rFont val="Times New Roman"/>
        <family val="1"/>
      </rPr>
      <t xml:space="preserve">            </t>
    </r>
    <r>
      <rPr>
        <b/>
        <sz val="9"/>
        <rFont val="Arial"/>
        <family val="2"/>
      </rPr>
      <t>Financijske obveze</t>
    </r>
  </si>
  <si>
    <t xml:space="preserve">Društvo primjenjuje MSFI 9 od 1. siječnja 2017. Izdani dužnički vrijednosni papiri početno se priznaju u trenutku nastanka. Sve ostale financijske obveze početno se priznaju kada Društvo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  </t>
  </si>
  <si>
    <t xml:space="preserve">Društvo prestaje priznavati financijsku obvezu kada se ugovorne obveze isplate, otkažu ili isteknu. Društvo također prestaje priznavati financijsku obvezu kada se izmijene ugovorne odredbe, a novčani tok promijenjene obveze je značajno drugačiji od inicijalnog, pri čemu se nova financijska obveza temeljena na izmijenjenim uvjetima priznaje po fer vrijednosti. </t>
  </si>
  <si>
    <r>
      <t>Prilikom prestanka priznavanja financijske obveze, razlike između knjigovodstvene vrijednosti i plaćene naknade (uključujući i svu prenesenu nenovčanu imovinu ili prihvaćene obveze) priznaje se u računu dobiti i gubitka.</t>
    </r>
    <r>
      <rPr>
        <sz val="9"/>
        <rFont val="Arial"/>
        <family val="2"/>
      </rPr>
      <t xml:space="preserve"> </t>
    </r>
  </si>
  <si>
    <t>Financijska imovina i financijske obveze netiraju se i neto iznos prikazuje se u izvještaju o financijskom položaju kada, i samo kada, Društvo trenutno ima zakonski provedivo pravo na prebijanje iznosa i namjerava ih podmiriti na neto osnovi ili realizirati imovinu i istovremeno podmiriti obvezu.</t>
  </si>
  <si>
    <t xml:space="preserve">Društvo priznaje rezerviranja za gubitke po financijskoj imovini jednake očekivanim kreditnim gubicima („OKG“) kroz čitavo trajanje ekonomskog vijeka imovine. </t>
  </si>
  <si>
    <t xml:space="preserve">Rezerviranja za OKG-ove vezano uz potraživanja od kupaca uvijek se mjere u iznosu ukupnih OKG-ova kroz čitavo trajanje ekonomskog vijeka te imovine. </t>
  </si>
  <si>
    <t xml:space="preserve">Prilikom utvrđivanja je li se kreditni rizik financijske imovine značajno povećao od početnog priznavanja i prilikom procjene OKG-ova, Društvo razmatra razumne i činjenične informacije koje su relevantne i dostupne bez dodatnih troškova ili napora. To uključuje kvantitativne i kvalitativne informacije i analize zasnovane na povijesnom iskustvu Društva i informiranoj procjeni kreditne sposobnosti dužnika te uključuje informacije o budućnosti. </t>
  </si>
  <si>
    <t xml:space="preserve">Društvo u pravilu smatra da je kreditni rizik financijske imovine znatno porastao ako je proteklo više od 90 dana od njenog dana dospijeća te u pravilu smatra da financijska imovina nije nadoknadiva ako nije vjerojatno da će dužnik otplatiti svoje obveze prema Društvu bez da pokretanje radnji poput iskorištenja sredstava osiguranja (ako postoje) postane nužnim ili ako financijska imovina ostane nepodmirena duže od 360 dana od dana dospijeća.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</si>
  <si>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</si>
  <si>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</si>
  <si>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Maksimalno razdoblje koje se uzima u obzir prilikom procjene OKG-ova je maksimalno ugovoreno razdoblje tijekom kojega je Društvo izloženo kreditnom riziku.</t>
  </si>
  <si>
    <t xml:space="preserve">Mjerenje očekivanih kreditnih gubitaka </t>
  </si>
  <si>
    <t>OKG-ovi predstavljaju procjenu kreditnih gubitaka koja je ponderirana vjerojatnostima. Kreditni gubici mjere se kao sadašnja vrijednost svih novčanih manjkova (tj. razlike između novčanih tijekova na koje Društvo ima pravo u skladu s ugovorom i novčanih tokova koje Društvo očekuje da će stvarno primiti).</t>
  </si>
  <si>
    <t>OKG-ovi se diskontiraju po efektivnoj kamatnoj stopi predmetne financijske imovine.</t>
  </si>
  <si>
    <t xml:space="preserve">Kreditno umanjena financijska imovina </t>
  </si>
  <si>
    <t xml:space="preserve">Na svaki datum izvještavanja Društvo procjenjuje ukoliko postoje osnove za kreditno umanjenje financijske imovine. Financijska imovina kreditno je umanjena kada nastane jedan ili više događaja koji imaju štetan utjecaj na procijenjene buduće novčane tijekove od te financijske imovine.  </t>
  </si>
  <si>
    <t>Primjeri dokaza da je potrebno kreditno umanjenje financijske imovine uključuju sljedeće:</t>
  </si>
  <si>
    <r>
      <t>§</t>
    </r>
    <r>
      <rPr>
        <sz val="7"/>
        <rFont val="Times New Roman"/>
        <family val="1"/>
      </rPr>
      <t xml:space="preserve">  </t>
    </r>
    <r>
      <rPr>
        <sz val="9"/>
        <rFont val="Arial"/>
        <family val="2"/>
      </rPr>
      <t>značajne financijske poteškoće dužnika ili izdavatelja;</t>
    </r>
  </si>
  <si>
    <r>
      <t>§</t>
    </r>
    <r>
      <rPr>
        <sz val="7"/>
        <rFont val="Times New Roman"/>
        <family val="1"/>
      </rPr>
      <t xml:space="preserve">  </t>
    </r>
    <r>
      <rPr>
        <sz val="9"/>
        <rFont val="Arial"/>
        <family val="2"/>
      </rPr>
      <t>kršenje ugovora kao što je kašnjenje u plaćanju obveza;</t>
    </r>
  </si>
  <si>
    <r>
      <t>§</t>
    </r>
    <r>
      <rPr>
        <sz val="7"/>
        <rFont val="Times New Roman"/>
        <family val="1"/>
      </rPr>
      <t xml:space="preserve">  </t>
    </r>
    <r>
      <rPr>
        <sz val="9"/>
        <rFont val="Arial"/>
        <family val="2"/>
      </rPr>
      <t>vjerojatnost da će dužnik ući u stečaj ili drugu oblik financijske reorganizacije; ili</t>
    </r>
  </si>
  <si>
    <r>
      <t>§</t>
    </r>
    <r>
      <rPr>
        <sz val="7"/>
        <rFont val="Times New Roman"/>
        <family val="1"/>
      </rPr>
      <t xml:space="preserve">  </t>
    </r>
    <r>
      <rPr>
        <sz val="9"/>
        <rFont val="Arial"/>
        <family val="2"/>
      </rPr>
      <t>nestanak aktivnog tržišta za određenu vrijednosnicu uslijed financijskih poteškoća.</t>
    </r>
  </si>
  <si>
    <t xml:space="preserve">Prezentacija očekivanih kreditnih gubitaka u izvještaju o financijskom položaju </t>
  </si>
  <si>
    <t xml:space="preserve">Rezerviranja za OKG-ove financijske imovine po amortiziranom trošku oduzimaju se od bruto knjigovodstvene vrijednosti imovine.  </t>
  </si>
  <si>
    <t xml:space="preserve">Otpis financijske imovine </t>
  </si>
  <si>
    <t xml:space="preserve">Bruto knjigovodstvena vrijednost financijske imovine otpisuje se ukoliko Društvo razumno ne očekuje povrat financijske imovine bilo u cijelosti bilo djelomično. Društvo u pravilu ne očekuje značajniji povrat otpisanih iznosa.  </t>
  </si>
  <si>
    <r>
      <t>4.</t>
    </r>
    <r>
      <rPr>
        <b/>
        <i/>
        <sz val="7"/>
        <rFont val="Times New Roman"/>
        <family val="1"/>
      </rPr>
      <t xml:space="preserve">  </t>
    </r>
    <r>
      <rPr>
        <b/>
        <sz val="9"/>
        <rFont val="Arial"/>
        <family val="2"/>
      </rPr>
      <t>Zalihe</t>
    </r>
  </si>
  <si>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</si>
  <si>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r>
      <t>5.</t>
    </r>
    <r>
      <rPr>
        <b/>
        <i/>
        <sz val="7"/>
        <rFont val="Times New Roman"/>
        <family val="1"/>
      </rPr>
      <t xml:space="preserve">  </t>
    </r>
    <r>
      <rPr>
        <b/>
        <sz val="9"/>
        <rFont val="Arial"/>
        <family val="2"/>
      </rPr>
      <t xml:space="preserve">Potraživanja od kupaca </t>
    </r>
  </si>
  <si>
    <t xml:space="preserve">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umanjena za ispravak vrijednosti. </t>
  </si>
  <si>
    <r>
      <t>6.</t>
    </r>
    <r>
      <rPr>
        <b/>
        <i/>
        <sz val="7"/>
        <color rgb="FF000000"/>
        <rFont val="Times New Roman"/>
        <family val="1"/>
      </rPr>
      <t xml:space="preserve">  </t>
    </r>
    <r>
      <rPr>
        <b/>
        <sz val="9"/>
        <rFont val="Arial"/>
        <family val="2"/>
      </rPr>
      <t>Novac i novčani ekvivalenti</t>
    </r>
  </si>
  <si>
    <t>Novac i novčani ekvivalenti sastoje se od novca na računima u bankama i sličnim institucijama i gotovog novca u blagajnama, depozita kod banaka po viđenju i ostalih kratkotrajno visoko likvidnih instrumenata s rokovima naplate do tri mjeseca ili kraće.</t>
  </si>
  <si>
    <r>
      <t>7.</t>
    </r>
    <r>
      <rPr>
        <b/>
        <i/>
        <sz val="7"/>
        <rFont val="Times New Roman"/>
        <family val="1"/>
      </rPr>
      <t xml:space="preserve">  </t>
    </r>
    <r>
      <rPr>
        <b/>
        <sz val="9"/>
        <rFont val="Arial"/>
        <family val="2"/>
      </rPr>
      <t xml:space="preserve">MSFI 16 Najmovi </t>
    </r>
  </si>
  <si>
    <t>MSFI 16 uvodi jedinstveni, obračunski, bilančni model najma za najmodavce. Najmoprimac priznaje imovinu prava korištenja koja predstavlja njegovo pravo na korištenje imovine i obveze zakupa koji predstavljaju njezinu obvezu plaćanja zakupa. Postoje izuzeća od priznavanja za kratkoročne najmove i najmove predmeta male vrijednosti. Zakupci i dalje klasificiraju najmove kao financijske ili operativne najmove.</t>
  </si>
  <si>
    <t>Najmodavci</t>
  </si>
  <si>
    <t xml:space="preserve">Društvo je dalo u najam svoja ulaganja u nekretnine, uključujući vlastite nekretnine i imovinu za koju ima pravo na upotrebu. Društvo je klasificiralo takve najmove kao poslovne najmove. </t>
  </si>
  <si>
    <r>
      <t>IV.</t>
    </r>
    <r>
      <rPr>
        <b/>
        <sz val="7"/>
        <rFont val="Times New Roman"/>
        <family val="1"/>
      </rPr>
      <t xml:space="preserve">              </t>
    </r>
    <r>
      <rPr>
        <b/>
        <sz val="9"/>
        <rFont val="Arial"/>
        <family val="2"/>
      </rPr>
      <t xml:space="preserve">IZLOŽENOST DRUŠTVA RIZICIMA </t>
    </r>
  </si>
  <si>
    <t xml:space="preserve">Helios Faros d.d. izložen je različitim rizicima koji su uobičajeni za turističku djelatnost, a rezultat su utjecaja kretanja na tržištu turističkih usluga. Proces upravljanja rizicima u Društvu podrazumijeva identifikaciju potencijalnih događaja, učinaka i posljedica s kojima se Društvo može suočiti u budućnosti te pravovremeno poduzimanje mjera kako bi se ti rizici minimalizirali, a time i mogući nepovoljni učinci izbjegli, odnosno smanjili. </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</si>
  <si>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</si>
  <si>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</si>
  <si>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Turistička kretanja su podložna globalnim rizicima koji se odnose na politička previranja, rastući terorizam i emigrantsku krizu na koje Društvo nema utjecaja te u skorije vrijeme epidemijama virusa na globalnoj razini (Corona virus).</t>
  </si>
  <si>
    <t xml:space="preserve">Makroekonomska kretanja u Republici Hrvatskoj i u emitivnim stranim tržištima te općenito kretanje cijena roba i usluga mogu imati značajan utjecaj na konkurentnost turizma i turističku potražnju te dolaske stranih gostiju. </t>
  </si>
  <si>
    <t>Rizik turističke djelatnosti</t>
  </si>
  <si>
    <t>Trenutno najznačajniji rizik kojem je Društvo izloženo je pandemija virusa Covid 19, koja je najznačajnije utjecala upravo na turističku djelatnost kroz ograničenje kretanja turista i  propisane epidemiološke mjere.  Mjere minimiziranja ovog rizika su kontinuirano ažuriranje operativnih procedura vezanih na mjere dezinfekcije i poduzimanje potrebnih mjera za osiguranje distance gostiju unutar objekata Društva ukoliko bude omogućen pristup destinaciji. Na ovaj rizik iznimno je teško ako ne i nemoguće  utjecati iz Društva.</t>
  </si>
  <si>
    <t>Rizik konkurentnosti</t>
  </si>
  <si>
    <t>Ovaj rizik izuzetno je značajan u grani gospodarstva u kojoj Društvo djeluje. Društvo mu je zbog aktualnog stanja turističkih objekata i spomenutog prolongiranja investicija te zbog pandemije značajno izloženo. Kako bi se minimizirao ovaj rizik  Društvo ulaže značajne napore na podizanje kvalitete destinacije i uvođenje novih atrakcija kroz brandove te pojedinih ciljanih pogodnosti za goste.</t>
  </si>
  <si>
    <t>Regulatorni rizici - rizik promjene poreznih i koncesijskih propisa</t>
  </si>
  <si>
    <t>Ovaj rizik čini vjerojatnost promjene poreznih propisa bilo kroz promjene poreznih stopa bilo promjene predmeta oporezivanja. Ovaj rizik je obzirom na velika ulaganja u materijalnu imovinu vrlo značajan jer može imati negativan utjecaj na profitabilnost poslovanja.</t>
  </si>
  <si>
    <t>Operativni rizici</t>
  </si>
  <si>
    <t xml:space="preserve">Ovo su rizici direktnog ili indirektnog gubitka uslijed neadekvatnih ili nedostajućih internih procesa Društva koji bi osigurali točne i pravovremene informacije potrebne za prikupljanje i sastavljanje financijskih izvještaja te podnošenja izvješća obveznih za izdavatelje prema odredbama ZTK, pravilima  Zagrebačke burze i Hanfe. Ovim rizikom Društvo upravlja uvođenjem jasnih i strogih procedura rada i rokova koji se imaju poštivati kako Društvo ne bi snosilo posljedice nepridržavanja spomenutih obveza za izdavatelje. </t>
  </si>
  <si>
    <t xml:space="preserve">Valutni rizik </t>
  </si>
  <si>
    <t>Valutni rizik je izražen u poslovanju s obzirom na očekivani velik udio prodaje denominiran u stranoj valuti. Društvo je izloženo promjenama vrijednosti eura, jer je značajni dio potraživanja i inozemnih prihoda iskazano u toj valuti te njegovo kretanje može imati utjecaja na buduće poslovne rezultate i novčane tokove.</t>
  </si>
  <si>
    <t>Također, Društvo kontinuirano prati svoju izloženost prema stranama s kojima posluje, kao i njihovu kreditnu sposobnost, alocirajući na taj način rizike nenaplativosti svojih potraživanja za pružene usluge te kontinuirano prati rizike poslovanja te prilagođava mjere i aktivnosti sukladno promjenama na tržištu.</t>
  </si>
  <si>
    <t>Kreditni rizik</t>
  </si>
  <si>
    <t>Kreditni rizik proizlazi iz novca, oročenih depozita i potraživanja od kupaca. U skladu s prodajnim politikama Društva, suradnja se ugovara s kupcima koji imaju odgovarajuću kreditnu povijest, odnosno ugovara se uz plaćanje unaprijed, uplatama sigurnosnih depozita te putem značajnijih kreditnih kartica (za individualne kupce). U cilju smanjenja kreditnog rizika Društvo kontinuirano prati svoju izloženost prema stranama s kojima posluje i njihovu kreditnu sposobnost, pribavlja instrumente osiguranja potraživanja (mjenice, zadužnice) umanjujući na taj način rizike nenaplativosti svojih potraživanja za pružene usluge.</t>
  </si>
  <si>
    <t>Kamatni rizik</t>
  </si>
  <si>
    <t xml:space="preserve">Društvo u 2020. godini nije koristilo zaduženja kod banaka ali u buduće  treba očekivati i potrebu procjene ovog rizika te će nastojati eventualna kreditna zaduženja ugovarati uz korištenje financijskih instrumenata za upravljanje rizicima promjene kamatnih stopa. </t>
  </si>
  <si>
    <t>Rizik namire od druge ugovorne strane</t>
  </si>
  <si>
    <t>Ovaj rizik potrebno je uzeti u obzir u svim dvostrano obveznim pravnim poslovima. Uspostavom strogih i točno propisanih procedura Društvo upravlja ovim rizikom  posebno uzimajući u obzir smanjenu likvidnost poslovnih partnera u vrijeme pandemije.</t>
  </si>
  <si>
    <t>Rizik likvidnosti</t>
  </si>
  <si>
    <t>Razboritim upravljanjem investicijama, pomnim planiranjem novčanih tokova i minimiziranjem troškova kao i prijavama na mjere potpora gospodarstvu i turističkom sektoru ovim rizikom se razborito upravlja.</t>
  </si>
  <si>
    <r>
      <t>V.</t>
    </r>
    <r>
      <rPr>
        <b/>
        <sz val="7"/>
        <rFont val="Times New Roman"/>
        <family val="1"/>
      </rPr>
      <t xml:space="preserve">                </t>
    </r>
    <r>
      <rPr>
        <b/>
        <sz val="9"/>
        <rFont val="Arial"/>
        <family val="2"/>
      </rPr>
      <t>BILJEŠKE UZ FINANCIJSKE IZVJEŠTAJE 01.01.2021 – 30.06.2021</t>
    </r>
  </si>
  <si>
    <r>
      <t>a)</t>
    </r>
    <r>
      <rPr>
        <sz val="7"/>
        <rFont val="Times New Roman"/>
        <family val="1"/>
      </rPr>
      <t xml:space="preserve">      </t>
    </r>
    <r>
      <rPr>
        <sz val="9"/>
        <rFont val="Arial"/>
        <family val="2"/>
      </rPr>
      <t>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</si>
  <si>
    <t xml:space="preserve">Ključni financijski pokazatelji na dan 30.06.2021 – u kn: </t>
  </si>
  <si>
    <t>2020 - Q2</t>
  </si>
  <si>
    <t>2021 - Q2</t>
  </si>
  <si>
    <t>2021 Q2</t>
  </si>
  <si>
    <t>/2020 Q2</t>
  </si>
  <si>
    <t>Ukupno prihodi</t>
  </si>
  <si>
    <t>Ukupno rashodi</t>
  </si>
  <si>
    <t>Dobit / Gubitak</t>
  </si>
  <si>
    <t>Dugotrajna imovina</t>
  </si>
  <si>
    <t>Kratkotrajna imovina</t>
  </si>
  <si>
    <t xml:space="preserve">Kapital i rezerve </t>
  </si>
  <si>
    <t xml:space="preserve">Rezerviranja </t>
  </si>
  <si>
    <t>n/a</t>
  </si>
  <si>
    <t>Dugoročne obveze</t>
  </si>
  <si>
    <t>Kratkoročne obveze</t>
  </si>
  <si>
    <t>Zaposleni</t>
  </si>
  <si>
    <t>Temeljni kapital</t>
  </si>
  <si>
    <t>(uplaćeni i neuplaćeni)</t>
  </si>
  <si>
    <t>Broj dionica</t>
  </si>
  <si>
    <t xml:space="preserve">Bilanca na dan 30.06.2021. </t>
  </si>
  <si>
    <t>Imovina – u kn</t>
  </si>
  <si>
    <t>%</t>
  </si>
  <si>
    <t>2021-Q2</t>
  </si>
  <si>
    <t>/2020</t>
  </si>
  <si>
    <t>Nematerijalna imovina</t>
  </si>
  <si>
    <t>Nekretnine, postrojenja i</t>
  </si>
  <si>
    <t>oprema</t>
  </si>
  <si>
    <t>Ulaganja u povezana društva</t>
  </si>
  <si>
    <t>Potraživanja</t>
  </si>
  <si>
    <t xml:space="preserve">Ukupna dugotrajna imovina </t>
  </si>
  <si>
    <t>Potraživanja za upisani</t>
  </si>
  <si>
    <t>a neuplaćeni kapital</t>
  </si>
  <si>
    <t>Zalihe</t>
  </si>
  <si>
    <t>Potraživanja od kupaca i</t>
  </si>
  <si>
    <t>ostala potraživanja</t>
  </si>
  <si>
    <t>Novac i novčani ekvivalenti</t>
  </si>
  <si>
    <t>Plaćeni troškovi budućeg razdoblja</t>
  </si>
  <si>
    <t>Ukupna kratkotrajna imovina</t>
  </si>
  <si>
    <t xml:space="preserve">Ukupna imovina </t>
  </si>
  <si>
    <t xml:space="preserve">Komentar: </t>
  </si>
  <si>
    <r>
      <t>1.</t>
    </r>
    <r>
      <rPr>
        <sz val="7"/>
        <rFont val="Times New Roman"/>
        <family val="1"/>
      </rPr>
      <t xml:space="preserve">      </t>
    </r>
    <r>
      <rPr>
        <sz val="9"/>
        <rFont val="Arial"/>
        <family val="2"/>
      </rPr>
      <t xml:space="preserve">nematerijalna imovina na 30.06.2021 je narasla za 41% u odnosu na stanje na 31.12.2020 kao posljedica većeg ulaganja u informatizaciju društva i porast se najviše odnosi na plaćene licence za korištenje software-a </t>
    </r>
  </si>
  <si>
    <r>
      <t>2.</t>
    </r>
    <r>
      <rPr>
        <sz val="7"/>
        <rFont val="Times New Roman"/>
        <family val="1"/>
      </rPr>
      <t xml:space="preserve">      </t>
    </r>
    <r>
      <rPr>
        <sz val="9"/>
        <rFont val="Arial"/>
        <family val="2"/>
      </rPr>
      <t xml:space="preserve">ulaganja u povezana društva se odnosi na kupljeni udjel u društvu Ecopulito d.o.o. i Helios Faros d.d. je 100% vlasnik društva </t>
    </r>
  </si>
  <si>
    <r>
      <t>3.</t>
    </r>
    <r>
      <rPr>
        <sz val="7"/>
        <rFont val="Times New Roman"/>
        <family val="1"/>
      </rPr>
      <t xml:space="preserve">      </t>
    </r>
    <r>
      <rPr>
        <sz val="9"/>
        <rFont val="Arial"/>
        <family val="2"/>
      </rPr>
      <t xml:space="preserve">Potraživanja za upisani, a neuplaćeni kapital se smanjilo s 76.743.640 kn na 26.743.640 kn jer su glavni dioničari PBZ-CO društvo za upravljanje mirovinskim fondovima i Valamar Riviera uplatili dio svojih obveza za upisani, a neuplaćeni kapital i to PBZ-CO iznos od 20.625.000 kn 29.01.2021, a Valamar Rivera iznos od 4.375.000 kn 01.02.2021, te dana 31.05.2021 PBZ-CO 20.625.000 kn, a Valamar Riviera iznos od 4.375.000 kn. Dioničari imaju obvezu uplate cjelokupnog iznosa upisanog, a još neuplaćenog temeljnog kapitala u iznosu od 26.743.640 kn do 31.12.2021. </t>
    </r>
  </si>
  <si>
    <r>
      <t>4.</t>
    </r>
    <r>
      <rPr>
        <sz val="7"/>
        <rFont val="Times New Roman"/>
        <family val="1"/>
      </rPr>
      <t xml:space="preserve">      </t>
    </r>
    <r>
      <rPr>
        <sz val="9"/>
        <rFont val="Arial"/>
        <family val="2"/>
      </rPr>
      <t xml:space="preserve">Porast na stanju novca je direktna posljedica izvršene uplate odnosno smanjenja potraživanja za upisani, a neuplaćeni kapital u iznosu od 50.000.000 kn u 01/2021 i 05/2021 umanjenom za izvršena plaćanja prema dionicima društva </t>
    </r>
  </si>
  <si>
    <t>Kapital i obveze na dan 30.06.2021</t>
  </si>
  <si>
    <t>Stanje glavnice na 30.06.2021 – u tis. kn</t>
  </si>
  <si>
    <t xml:space="preserve">Temeljni kapital </t>
  </si>
  <si>
    <t>Upisani a neuplaćeni kapital</t>
  </si>
  <si>
    <t>Rezerva za povećanje temeljnog kapitala</t>
  </si>
  <si>
    <t>Akumulirani gubici</t>
  </si>
  <si>
    <t>Ukupno glavnica</t>
  </si>
  <si>
    <r>
      <t>1.</t>
    </r>
    <r>
      <rPr>
        <sz val="7"/>
        <rFont val="Times New Roman"/>
        <family val="1"/>
      </rPr>
      <t xml:space="preserve">      </t>
    </r>
    <r>
      <rPr>
        <sz val="9"/>
        <rFont val="Arial"/>
        <family val="2"/>
      </rPr>
      <t xml:space="preserve">poslovna 2020. godina je završena s gubitkom od 8.330 tis. kn, a rezultat za prvih šest mjeseci 2021. je gubitak od 8.064 tis. kn </t>
    </r>
  </si>
  <si>
    <t>Obveze na dan 30.06.2021 – u kn</t>
  </si>
  <si>
    <t>2021-Q2/</t>
  </si>
  <si>
    <t>Odgođena porezna obveza</t>
  </si>
  <si>
    <t>Ostale dugoročne obveze</t>
  </si>
  <si>
    <t>Kratkoročne obveze iz poslovanja</t>
  </si>
  <si>
    <t>Obveze prema dobavljačima</t>
  </si>
  <si>
    <t>Obveze prema zaposlenima</t>
  </si>
  <si>
    <t xml:space="preserve">Obveze za poreze, doprinose i slična davanja </t>
  </si>
  <si>
    <t>Obveze za predujmove</t>
  </si>
  <si>
    <t>Ostale kratkoročne obveze</t>
  </si>
  <si>
    <t>Odgođeno plaćanje troškova</t>
  </si>
  <si>
    <t>Ukupno obveze</t>
  </si>
  <si>
    <r>
      <t>1.</t>
    </r>
    <r>
      <rPr>
        <sz val="7"/>
        <rFont val="Times New Roman"/>
        <family val="1"/>
      </rPr>
      <t xml:space="preserve">      </t>
    </r>
    <r>
      <rPr>
        <sz val="9"/>
        <rFont val="Arial"/>
        <family val="2"/>
      </rPr>
      <t>Odgođene porezne obveze su ostale u istom iznosu od 930.440 kn</t>
    </r>
  </si>
  <si>
    <r>
      <t>2.</t>
    </r>
    <r>
      <rPr>
        <sz val="7"/>
        <rFont val="Times New Roman"/>
        <family val="1"/>
      </rPr>
      <t xml:space="preserve">      </t>
    </r>
    <r>
      <rPr>
        <sz val="9"/>
        <rFont val="Arial"/>
        <family val="2"/>
      </rPr>
      <t xml:space="preserve">Ostale dugoročne obveze u iznosu od 89.355 kn predstavljaju obveze po najmovima prema MSFI 16 gdje se operativni leasing ako je najam duži od 12 mjesec i vrijednost veća od 5.000 USD onda bi se posao trebao klasificirati kao dugoročni najam te priznati u bilanci kao imovina i obveze, a u RDG trošak kamata i amortizacije. Društvo je u 02/2021 nabavilo osobni automobil koji se koristi u privatne i službene svrhe na operativni leasing, a za osobu koja ga koristi se obračunava plaća u naravi. </t>
    </r>
  </si>
  <si>
    <r>
      <t>3.</t>
    </r>
    <r>
      <rPr>
        <sz val="7"/>
        <rFont val="Times New Roman"/>
        <family val="1"/>
      </rPr>
      <t xml:space="preserve">      </t>
    </r>
    <r>
      <rPr>
        <sz val="9"/>
        <rFont val="Arial"/>
        <family val="2"/>
      </rPr>
      <t xml:space="preserve">Obveze prema dobavljačima su značajnije povećane na dan 30.06.2021 jer je Društvo u intezivnom investicijskom ciklusu te su značajnije obveze do početka turističke sezone jer su tako i završavali planirani radovi </t>
    </r>
  </si>
  <si>
    <r>
      <t>4.</t>
    </r>
    <r>
      <rPr>
        <sz val="7"/>
        <rFont val="Times New Roman"/>
        <family val="1"/>
      </rPr>
      <t xml:space="preserve">      </t>
    </r>
    <r>
      <rPr>
        <sz val="9"/>
        <rFont val="Arial"/>
        <family val="2"/>
      </rPr>
      <t xml:space="preserve">Kratkoročne obveze u iznosu od 12.114.520 kn su ostale na istoj razini i predstavjaju moguće obveze sukladno preuzetim obvezama iz stečajne nagodbe. Realizacija odnosno otpuštanje tih obveza bitno ovise o završetku sudskih postupaka iz stečajnog postupka. </t>
    </r>
  </si>
  <si>
    <r>
      <t>5.</t>
    </r>
    <r>
      <rPr>
        <sz val="7"/>
        <rFont val="Times New Roman"/>
        <family val="1"/>
      </rPr>
      <t xml:space="preserve">      </t>
    </r>
    <r>
      <rPr>
        <sz val="9"/>
        <rFont val="Arial"/>
        <family val="2"/>
      </rPr>
      <t>Povećane su obveze za predujmove jer su pred početak sezone zaprimljene povećane uplate turističkih agencija</t>
    </r>
  </si>
  <si>
    <r>
      <t>6.</t>
    </r>
    <r>
      <rPr>
        <sz val="7"/>
        <rFont val="Times New Roman"/>
        <family val="1"/>
      </rPr>
      <t xml:space="preserve">      </t>
    </r>
    <r>
      <rPr>
        <sz val="9"/>
        <rFont val="Arial"/>
        <family val="2"/>
      </rPr>
      <t xml:space="preserve">Odgođeno plaćanje troškova se uglavnom odnosi na troškove preraspodjele radnih sati te ukalkuliranih godišnjih odmora. </t>
    </r>
  </si>
  <si>
    <t>Račun dobiti i gubitka za razdoblje 01.01.2021 – 30.06.2021</t>
  </si>
  <si>
    <t>Poslovni prihodi – u kn</t>
  </si>
  <si>
    <t>Poslovni prihodi</t>
  </si>
  <si>
    <t>Prihodi od prodaje</t>
  </si>
  <si>
    <t>Ostali poslovni prihodi</t>
  </si>
  <si>
    <t>Prihodi od upotrebe vl. proizvoda</t>
  </si>
  <si>
    <t xml:space="preserve">Ukupno </t>
  </si>
  <si>
    <r>
      <t>1.</t>
    </r>
    <r>
      <rPr>
        <sz val="7"/>
        <rFont val="Times New Roman"/>
        <family val="1"/>
      </rPr>
      <t xml:space="preserve">      </t>
    </r>
    <r>
      <rPr>
        <sz val="9"/>
        <rFont val="Arial"/>
        <family val="2"/>
      </rPr>
      <t>Prihodi od prodaje su značajni veći od prihoda u usporedivom prošlogodišnjem razdoblju jer je otvoren obnovljeni hotel Places Hvar by Valamar (4*) krajem 05/2021, te je hotel Arkada (2*) počeo raditi sredinom 06/2021</t>
    </r>
  </si>
  <si>
    <r>
      <t>2.</t>
    </r>
    <r>
      <rPr>
        <sz val="7"/>
        <rFont val="Times New Roman"/>
        <family val="1"/>
      </rPr>
      <t xml:space="preserve">      </t>
    </r>
    <r>
      <rPr>
        <sz val="9"/>
        <rFont val="Arial"/>
        <family val="2"/>
      </rPr>
      <t xml:space="preserve">Ostali poslovni prihodi u iznosu od 1.637.861 kn uglavnom se odnose na potpore HZZ-a (1.414.000 kn) za očuvanje radnih mjesta te jedan manji dio (112.784 kn) na ukidanje rezervacija za otpremnine. </t>
    </r>
  </si>
  <si>
    <t>Poslovni rashodi – u kn</t>
  </si>
  <si>
    <t xml:space="preserve">Poslovni rashodi (kn) </t>
  </si>
  <si>
    <t>2020-Q2</t>
  </si>
  <si>
    <t>/2020-Q2</t>
  </si>
  <si>
    <t>Materijalni troškovi</t>
  </si>
  <si>
    <t>Troškovi sirovina i materijala</t>
  </si>
  <si>
    <t>Ostali vanjski troškovi</t>
  </si>
  <si>
    <t>Troškovi zaposlenih</t>
  </si>
  <si>
    <t>Amortizacija</t>
  </si>
  <si>
    <t>Ostali troškovi</t>
  </si>
  <si>
    <t>Ostali poslovni rashodi</t>
  </si>
  <si>
    <t>Poslovni rashodi</t>
  </si>
  <si>
    <r>
      <t>1.</t>
    </r>
    <r>
      <rPr>
        <sz val="7"/>
        <rFont val="Times New Roman"/>
        <family val="1"/>
      </rPr>
      <t xml:space="preserve">      </t>
    </r>
    <r>
      <rPr>
        <sz val="9"/>
        <rFont val="Arial"/>
        <family val="2"/>
      </rPr>
      <t>Materijalni troškovi su viši za 132% i to zbog snažnog rasta troškova sirovina i materijala zbog pripreme turističke sezone te intezivnog investiranja u sitni inventar (oprema hotela i ugostiteljskih objekata)</t>
    </r>
  </si>
  <si>
    <r>
      <t>2.</t>
    </r>
    <r>
      <rPr>
        <sz val="7"/>
        <rFont val="Times New Roman"/>
        <family val="1"/>
      </rPr>
      <t xml:space="preserve">      </t>
    </r>
    <r>
      <rPr>
        <sz val="9"/>
        <rFont val="Arial"/>
        <family val="2"/>
      </rPr>
      <t xml:space="preserve">Troškovi zaposlenih su također bitno povećani (93%) i to uslijed povećanja broja radnika u 2021-Q2 (126) u odnosu na 2020-Q2 (79) </t>
    </r>
  </si>
  <si>
    <r>
      <t>3.</t>
    </r>
    <r>
      <rPr>
        <sz val="7"/>
        <rFont val="Times New Roman"/>
        <family val="1"/>
      </rPr>
      <t xml:space="preserve">      </t>
    </r>
    <r>
      <rPr>
        <sz val="9"/>
        <rFont val="Arial"/>
        <family val="2"/>
      </rPr>
      <t>Troškovi amortizacije su veći za 88% (2.521.308 kn u odnosu na 1.337.796 kn) zbog veće imovine na 30.06.2021 u odnosu na isto lanjsko razdoblje kao i povećanih stopa amortizacije u 2021. u odnosu na isto prošlo razdoblje</t>
    </r>
  </si>
  <si>
    <t>Izvještaj o novčanom toku - u kn</t>
  </si>
  <si>
    <t xml:space="preserve">Poslovne aktivnosti </t>
  </si>
  <si>
    <t>Dobit prije oporezivanja</t>
  </si>
  <si>
    <t>Usklađenja</t>
  </si>
  <si>
    <t>Povećanje ili smanjenje NT prije</t>
  </si>
  <si>
    <t>promjena u radnom kapitalu</t>
  </si>
  <si>
    <t>Promjene u radnom kapitalu</t>
  </si>
  <si>
    <t>Novac iz poslovanja</t>
  </si>
  <si>
    <t xml:space="preserve">Neto novac - poslovne aktivnosti </t>
  </si>
  <si>
    <t xml:space="preserve">Investicijske aktivnosti </t>
  </si>
  <si>
    <t>Novčani primici od investicijskih aktivnosti</t>
  </si>
  <si>
    <t>Novčani izdaci od investicijskih aktivnosti</t>
  </si>
  <si>
    <t xml:space="preserve">Neto novac - investicijske aktivnosti </t>
  </si>
  <si>
    <t xml:space="preserve">Financijske aktivnosti </t>
  </si>
  <si>
    <t>Novčani primici od financijskih aktivnosti</t>
  </si>
  <si>
    <t>Novčani izdaci od financijskih aktivnosti</t>
  </si>
  <si>
    <t xml:space="preserve">Neto novac - financijske aktivnosti </t>
  </si>
  <si>
    <t>Neto povećanje ili smanjenje novčanih tokova</t>
  </si>
  <si>
    <t>Novac i novčani ekvivalenti na početku razdoblja</t>
  </si>
  <si>
    <t>Nova i novčani ekvivalenti na kraju razdoblja</t>
  </si>
  <si>
    <r>
      <t>b)</t>
    </r>
    <r>
      <rPr>
        <sz val="7"/>
        <rFont val="Times New Roman"/>
        <family val="1"/>
      </rPr>
      <t xml:space="preserve">      </t>
    </r>
    <r>
      <rPr>
        <sz val="9"/>
        <rFont val="Arial"/>
        <family val="2"/>
      </rPr>
      <t xml:space="preserve">informacije gdje je omogućen pristup posljednjim godišnjim financijskim izvještajima, radi razumijevanja informacija objavljenih u bilješkama uz financijske izvještaje sastavljene za izvještajno tromjesečno razdoblje, </t>
    </r>
  </si>
  <si>
    <t>Pristup svim informacijama i financijskim izvještajima je na www.heliosfaros.hr</t>
  </si>
  <si>
    <r>
      <t>c)</t>
    </r>
    <r>
      <rPr>
        <sz val="7"/>
        <rFont val="Times New Roman"/>
        <family val="1"/>
      </rPr>
      <t xml:space="preserve">      </t>
    </r>
    <r>
      <rPr>
        <sz val="9"/>
        <rFont val="Arial"/>
        <family val="2"/>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</si>
  <si>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t>Računovodstvene politike nisu se mijenjale u odnosu na posljednje godišnje izvješće</t>
  </si>
  <si>
    <r>
      <t>d)</t>
    </r>
    <r>
      <rPr>
        <sz val="7"/>
        <rFont val="Times New Roman"/>
        <family val="1"/>
      </rPr>
      <t xml:space="preserve">      </t>
    </r>
    <r>
      <rPr>
        <sz val="9"/>
        <rFont val="Arial"/>
        <family val="2"/>
      </rPr>
      <t xml:space="preserve">objašnjenje poslovnih rezultata u slučaju da izdavatelj obavlja djelatnost sezonske prirode (točke 37. i 38. MRS 34- Financijsko izvještavanje za razdoblja tijekom godine) </t>
    </r>
  </si>
  <si>
    <t xml:space="preserve">Društvo obavlja sezonsku djelatnost i očekuje bitnije prihode u vremenu od 01.06. – 01.10. poslovne godine. </t>
  </si>
  <si>
    <t>e) ostale objave koje propisuje MRS 34- Financijsko izvještavanje za razdoblja tijekom godine te</t>
  </si>
  <si>
    <t>f) u bilješkama uz financijske izvještaje za tromjesečna razdoblja, osim gore navedenih informacija, objavljuju se i sljedeće informacije:</t>
  </si>
  <si>
    <r>
      <t>1.</t>
    </r>
    <r>
      <rPr>
        <sz val="7"/>
        <rFont val="Times New Roman"/>
        <family val="1"/>
      </rPr>
      <t xml:space="preserve">      </t>
    </r>
    <r>
      <rPr>
        <sz val="9"/>
        <rFont val="Arial"/>
        <family val="2"/>
      </rPr>
      <t>naziv, sjedište poduzetnika (adresa), pravni oblik poduzetnika, državu osnivanja, matični broj subjekta, osobni identifikacijski broj te, ako je primjenjivo, da je poduzetnik u likvidaciji, stečaju, skraćenom postupku prestanka ili izvanrednoj upravi</t>
    </r>
  </si>
  <si>
    <t>Društvo redovito posluje</t>
  </si>
  <si>
    <r>
      <t>2.</t>
    </r>
    <r>
      <rPr>
        <sz val="7"/>
        <rFont val="Times New Roman"/>
        <family val="1"/>
      </rPr>
      <t xml:space="preserve">      </t>
    </r>
    <r>
      <rPr>
        <sz val="9"/>
        <rFont val="Arial"/>
        <family val="2"/>
      </rPr>
      <t>usvojene računovodstvene politike (samo naznaku je li došlo do promjene u odnosu na prethodno razdoblje)</t>
    </r>
  </si>
  <si>
    <t>Nije bilo promjena u računovodstvenim politikama</t>
  </si>
  <si>
    <r>
      <t>3.</t>
    </r>
    <r>
      <rPr>
        <sz val="7"/>
        <rFont val="Times New Roman"/>
        <family val="1"/>
      </rPr>
      <t xml:space="preserve">      </t>
    </r>
    <r>
      <rPr>
        <sz val="9"/>
        <rFont val="Arial"/>
        <family val="2"/>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</si>
  <si>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t>Sve financijske obveze uključene su u bilancu</t>
  </si>
  <si>
    <r>
      <t>4.</t>
    </r>
    <r>
      <rPr>
        <sz val="7"/>
        <rFont val="Times New Roman"/>
        <family val="1"/>
      </rPr>
      <t xml:space="preserve">      </t>
    </r>
    <r>
      <rPr>
        <sz val="9"/>
        <rFont val="Arial"/>
        <family val="2"/>
      </rPr>
      <t>iznos i prirodu pojedinih stavki prihoda ili rashoda izuzetne veličine ili pojave</t>
    </r>
  </si>
  <si>
    <t xml:space="preserve">Nema stavki prihoda ili rashoda izuzetne veličine ili pojave i objašnjenja stavki prihoda i rashoda su prikazani u bilješkama </t>
  </si>
  <si>
    <r>
      <t>5.</t>
    </r>
    <r>
      <rPr>
        <sz val="7"/>
        <rFont val="Times New Roman"/>
        <family val="1"/>
      </rPr>
      <t xml:space="preserve">      </t>
    </r>
    <r>
      <rPr>
        <sz val="9"/>
        <rFont val="Arial"/>
        <family val="2"/>
      </rPr>
      <t>iznose koje poduzetnik duguje i koji dospijevaju nakon više od pet godina, kao i ukupna dugovanja poduzetnika pokrivena vrijednim osiguranjem koje je dao poduzetnik, uz naznaku vrste i oblika osiguranja</t>
    </r>
  </si>
  <si>
    <t>Društvo nema takvu vrstu obveza</t>
  </si>
  <si>
    <r>
      <t>6.</t>
    </r>
    <r>
      <rPr>
        <sz val="7"/>
        <rFont val="Times New Roman"/>
        <family val="1"/>
      </rPr>
      <t xml:space="preserve">      </t>
    </r>
    <r>
      <rPr>
        <sz val="9"/>
        <rFont val="Arial"/>
        <family val="2"/>
      </rPr>
      <t>prosječan broj zaposlenih tijekom tekućeg razdoblja</t>
    </r>
  </si>
  <si>
    <t>Prosječan broj zaposlenih je bio: 83</t>
  </si>
  <si>
    <r>
      <t>7.</t>
    </r>
    <r>
      <rPr>
        <sz val="7"/>
        <rFont val="Times New Roman"/>
        <family val="1"/>
      </rPr>
      <t xml:space="preserve">      </t>
    </r>
    <r>
      <rPr>
        <sz val="9"/>
        <rFont val="Arial"/>
        <family val="2"/>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</si>
  <si>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t xml:space="preserve">Društvo nije kapitaliziralo trošak plaća. Trošak zaposlenih: </t>
  </si>
  <si>
    <t>Troškovi osoblja zaposlenih</t>
  </si>
  <si>
    <t>Neto plaće i nadnice</t>
  </si>
  <si>
    <t>Troškovi poreza i doprinosa iz plaća</t>
  </si>
  <si>
    <t>Doprinosi na plaće</t>
  </si>
  <si>
    <r>
      <t>8.</t>
    </r>
    <r>
      <rPr>
        <sz val="7"/>
        <rFont val="Times New Roman"/>
        <family val="1"/>
      </rPr>
      <t xml:space="preserve">      </t>
    </r>
    <r>
      <rPr>
        <sz val="9"/>
        <rFont val="Arial"/>
        <family val="2"/>
      </rPr>
      <t>ako su u bilanci priznata rezerviranja za odgođeni porez, stanja odgođenog poreza na kraju poslovne godine i kretanja tih stanja tijekom poslovne godine</t>
    </r>
  </si>
  <si>
    <t>Odgođena porezna obveza je iskazana u iznosu od 930.440 kn i ista je na dan 30.06.2021 kao i na dan 31.12.2020</t>
  </si>
  <si>
    <r>
      <t>9.</t>
    </r>
    <r>
      <rPr>
        <sz val="7"/>
        <rFont val="Times New Roman"/>
        <family val="1"/>
      </rPr>
      <t xml:space="preserve">      </t>
    </r>
    <r>
      <rPr>
        <sz val="9"/>
        <rFont val="Arial"/>
        <family val="2"/>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</si>
  <si>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t xml:space="preserve">Društvo je vlasnik 100% udjela u društvu Ecopulito d.o.o., Zagreb, Budmanijeva 5, OIB: 06286701582. Stanje bilance društva Ecopulito d.o.o. na dan 31.12.2020 – prema objavljenom GFI-POD za 2020: </t>
  </si>
  <si>
    <t>kn</t>
  </si>
  <si>
    <t xml:space="preserve">zemljište </t>
  </si>
  <si>
    <t>novac</t>
  </si>
  <si>
    <t>aktiva</t>
  </si>
  <si>
    <t xml:space="preserve">temeljni kapital </t>
  </si>
  <si>
    <t xml:space="preserve">zadržana dobit </t>
  </si>
  <si>
    <t>gubitak 2019</t>
  </si>
  <si>
    <t>obveza za zajmove *</t>
  </si>
  <si>
    <t>pasiva</t>
  </si>
  <si>
    <r>
      <t>*</t>
    </r>
    <r>
      <rPr>
        <i/>
        <sz val="11"/>
        <rFont val="Calibri"/>
        <family val="2"/>
      </rPr>
      <t xml:space="preserve"> </t>
    </r>
    <r>
      <rPr>
        <i/>
        <sz val="9"/>
        <rFont val="Arial"/>
        <family val="2"/>
      </rPr>
      <t>U travnju 2021. godine Društvo je po uputi u smislu odredbi Ugovora o kupoprodaji poslovnog udjela društva Ecopulito d.o.o. od 17. veljače 2020. godine zaprimilo obavijest o otpustu duga na ime zajma u visini od 2.216.979,00 kuna  bivšeg vlasnika udjela prema društvu Ecopulito d.o.o..</t>
    </r>
  </si>
  <si>
    <r>
      <t>10.</t>
    </r>
    <r>
      <rPr>
        <sz val="7"/>
        <rFont val="Times New Roman"/>
        <family val="1"/>
      </rPr>
      <t xml:space="preserve">   </t>
    </r>
    <r>
      <rPr>
        <sz val="9"/>
        <rFont val="Arial"/>
        <family val="2"/>
      </rPr>
      <t>broj i nominalnu vrijednost, ili ako ne postoji nominalna vrijednost, knjigovodstvenu vrijednost dionica ili udjela upisanih tijekom poslovne godine u okviru odobrenog kapitala</t>
    </r>
  </si>
  <si>
    <t xml:space="preserve">Nije bilo upisa dionica u razdoblju od 01.01.2021 – 30.06.2021 </t>
  </si>
  <si>
    <r>
      <t>11.</t>
    </r>
    <r>
      <rPr>
        <sz val="7"/>
        <rFont val="Times New Roman"/>
        <family val="1"/>
      </rPr>
      <t xml:space="preserve">   </t>
    </r>
    <r>
      <rPr>
        <sz val="9"/>
        <rFont val="Arial"/>
        <family val="2"/>
      </rPr>
      <t>postojanje bilo kakvih potvrda o sudjelovanju, konvertibilnih zadužnica, jamstava, opcija ili sličnih vrijednosnica ili prava, s naznakom njihovog broja i prava koja daju</t>
    </r>
  </si>
  <si>
    <t xml:space="preserve">Ne postoji </t>
  </si>
  <si>
    <r>
      <t>12.</t>
    </r>
    <r>
      <rPr>
        <sz val="7"/>
        <rFont val="Times New Roman"/>
        <family val="1"/>
      </rPr>
      <t xml:space="preserve">   </t>
    </r>
    <r>
      <rPr>
        <sz val="9"/>
        <rFont val="Arial"/>
        <family val="2"/>
      </rPr>
      <t>naziv, sjedište te pravni oblik svakog poduzetnika u kojemu poduzetnik ima neograničenu odgovornost</t>
    </r>
  </si>
  <si>
    <t>Nije primjenjivo</t>
  </si>
  <si>
    <r>
      <t>13.</t>
    </r>
    <r>
      <rPr>
        <sz val="7"/>
        <rFont val="Times New Roman"/>
        <family val="1"/>
      </rPr>
      <t xml:space="preserve">   </t>
    </r>
    <r>
      <rPr>
        <sz val="9"/>
        <rFont val="Arial"/>
        <family val="2"/>
      </rPr>
      <t>naziv i sjedište poduzetnika koji sastavlja tromjesečni konsolidirani financijski izvještaj najveće grupe poduzetnika u kojoj poduzetnik sudjeluje kao kontrolirani član grupe</t>
    </r>
  </si>
  <si>
    <t xml:space="preserve">Nije primjenjivo </t>
  </si>
  <si>
    <r>
      <t>14.</t>
    </r>
    <r>
      <rPr>
        <sz val="7"/>
        <rFont val="Times New Roman"/>
        <family val="1"/>
      </rPr>
      <t xml:space="preserve">   </t>
    </r>
    <r>
      <rPr>
        <sz val="9"/>
        <rFont val="Arial"/>
        <family val="2"/>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</si>
  <si>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rPr>
      <t xml:space="preserve">   </t>
    </r>
    <r>
      <rPr>
        <sz val="9"/>
        <rFont val="Arial"/>
        <family val="2"/>
      </rPr>
      <t>mjesto na kojem je moguće dobiti primjerke tromjesečnih konsolidiranih financijskih izvještaja iz točaka 13. i 14., pod uvjetom da su dostupni</t>
    </r>
  </si>
  <si>
    <t>Na adresi društva navedenoj u bilješkama</t>
  </si>
  <si>
    <r>
      <t>16.</t>
    </r>
    <r>
      <rPr>
        <sz val="7"/>
        <rFont val="Times New Roman"/>
        <family val="1"/>
      </rPr>
      <t xml:space="preserve">   </t>
    </r>
    <r>
      <rPr>
        <sz val="9"/>
        <rFont val="Arial"/>
        <family val="2"/>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</si>
  <si>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rPr>
      <t xml:space="preserve">   </t>
    </r>
    <r>
      <rPr>
        <sz val="9"/>
        <rFont val="Arial"/>
        <family val="2"/>
      </rPr>
      <t>prirodu i financijski učinak značajnih događaja koji su nastupili nakon datuma bilance i nisu odraženi u računu dobiti i gubitka ili bilanci</t>
    </r>
  </si>
  <si>
    <t xml:space="preserve">Nema značajnijih događaja nakon datuma bilance. </t>
  </si>
  <si>
    <t>Stari Grad, 26. srpnja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</si>
</sst>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
      <u/>
      <sz val="10"/>
      <color theme="10"/>
      <name val="Arial"/>
      <family val="2"/>
    </font>
    <font>
      <b/>
      <sz val="9"/>
      <name val="Arial"/>
      <family val="2"/>
    </font>
    <font>
      <sz val="9"/>
      <name val="Arial"/>
      <family val="2"/>
    </font>
    <font>
      <b/>
      <sz val="7"/>
      <name val="Times New Roman"/>
      <family val="1"/>
    </font>
    <font>
      <sz val="9"/>
      <color rgb="FF262626"/>
      <name val="Arial"/>
      <family val="2"/>
    </font>
    <font>
      <b/>
      <i/>
      <sz val="9"/>
      <name val="Arial"/>
      <family val="2"/>
    </font>
    <font>
      <b/>
      <i/>
      <sz val="7"/>
      <name val="Times New Roman"/>
      <family val="1"/>
    </font>
    <font>
      <sz val="9"/>
      <color rgb="FF000000"/>
      <name val="Arial"/>
      <family val="2"/>
    </font>
    <font>
      <sz val="9"/>
      <name val="Wingdings"/>
      <charset val="2"/>
    </font>
    <font>
      <sz val="7"/>
      <name val="Times New Roman"/>
      <family val="1"/>
    </font>
    <font>
      <i/>
      <sz val="9"/>
      <name val="Arial"/>
      <family val="2"/>
    </font>
    <font>
      <b/>
      <i/>
      <sz val="9"/>
      <color rgb="FF000000"/>
      <name val="Arial"/>
      <family val="2"/>
    </font>
    <font>
      <b/>
      <i/>
      <sz val="7"/>
      <color rgb="FF000000"/>
      <name val="Times New Roman"/>
      <family val="1"/>
    </font>
    <font>
      <b/>
      <sz val="9"/>
      <color rgb="FF000000"/>
      <name val="Arial"/>
      <family val="2"/>
    </font>
    <font>
      <i/>
      <sz val="8"/>
      <color rgb="FF000000"/>
      <name val="Arial"/>
      <family val="2"/>
    </font>
    <font>
      <sz val="8"/>
      <color rgb="FF000000"/>
      <name val="Arial"/>
      <family val="2"/>
    </font>
    <font>
      <i/>
      <sz val="9"/>
      <color rgb="FF000000"/>
      <name val="Arial"/>
      <family val="2"/>
    </font>
    <font>
      <sz val="11"/>
      <name val="Calibri"/>
      <family val="2"/>
    </font>
    <font>
      <i/>
      <sz val="11"/>
      <name val="Calibri"/>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6" fillId="0" borderId="0" applyNumberFormat="0" applyFill="0" applyBorder="0" applyAlignment="0" applyProtection="0"/>
    <xf numFmtId="0" fontId="35" fillId="0" borderId="0"/>
  </cellStyleXfs>
  <cellXfs count="37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7" fillId="0" borderId="0" xfId="7" applyFont="1" applyAlignment="1">
      <alignment horizontal="center" vertical="center"/>
    </xf>
    <xf numFmtId="0" fontId="35" fillId="0" borderId="0" xfId="7"/>
    <xf numFmtId="0" fontId="38" fillId="0" borderId="0" xfId="7" applyFont="1" applyAlignment="1">
      <alignment vertical="center"/>
    </xf>
    <xf numFmtId="0" fontId="37" fillId="0" borderId="0" xfId="7" applyFont="1" applyAlignment="1">
      <alignment horizontal="left" vertical="center" indent="6"/>
    </xf>
    <xf numFmtId="0" fontId="38" fillId="0" borderId="0" xfId="7" applyFont="1" applyAlignment="1">
      <alignment horizontal="left" vertical="center" indent="6"/>
    </xf>
    <xf numFmtId="0" fontId="38" fillId="0" borderId="0" xfId="7" applyFont="1" applyAlignment="1">
      <alignment horizontal="justify" vertical="center"/>
    </xf>
    <xf numFmtId="0" fontId="37" fillId="0" borderId="0" xfId="7" applyFont="1" applyAlignment="1">
      <alignment horizontal="justify" vertical="center"/>
    </xf>
    <xf numFmtId="0" fontId="37" fillId="0" borderId="39" xfId="7" applyFont="1" applyBorder="1" applyAlignment="1">
      <alignment horizontal="center" vertical="center"/>
    </xf>
    <xf numFmtId="0" fontId="37" fillId="0" borderId="40" xfId="7" applyFont="1" applyBorder="1" applyAlignment="1">
      <alignment horizontal="center" vertical="center"/>
    </xf>
    <xf numFmtId="0" fontId="40" fillId="0" borderId="41" xfId="7" applyFont="1" applyBorder="1" applyAlignment="1">
      <alignment horizontal="center" vertical="center" wrapText="1"/>
    </xf>
    <xf numFmtId="0" fontId="40" fillId="0" borderId="42" xfId="7" applyFont="1" applyBorder="1" applyAlignment="1">
      <alignment vertical="center" wrapText="1"/>
    </xf>
    <xf numFmtId="0" fontId="40" fillId="0" borderId="42" xfId="7" applyFont="1" applyBorder="1" applyAlignment="1">
      <alignment horizontal="right" vertical="center" wrapText="1"/>
    </xf>
    <xf numFmtId="0" fontId="41" fillId="0" borderId="0" xfId="7" applyFont="1" applyAlignment="1">
      <alignment horizontal="justify" vertical="center"/>
    </xf>
    <xf numFmtId="0" fontId="43" fillId="0" borderId="0" xfId="7" applyFont="1" applyAlignment="1">
      <alignment horizontal="justify" vertical="center"/>
    </xf>
    <xf numFmtId="0" fontId="44" fillId="0" borderId="0" xfId="7" applyFont="1" applyAlignment="1">
      <alignment horizontal="justify" vertical="center"/>
    </xf>
    <xf numFmtId="0" fontId="46" fillId="0" borderId="0" xfId="7" applyFont="1" applyAlignment="1">
      <alignment horizontal="justify" vertical="center"/>
    </xf>
    <xf numFmtId="0" fontId="47" fillId="0" borderId="0" xfId="7" applyFont="1" applyAlignment="1">
      <alignment horizontal="justify" vertical="center"/>
    </xf>
    <xf numFmtId="0" fontId="49" fillId="0" borderId="44" xfId="7" applyFont="1" applyBorder="1" applyAlignment="1">
      <alignment horizontal="center" vertical="center" wrapText="1"/>
    </xf>
    <xf numFmtId="0" fontId="49" fillId="0" borderId="42" xfId="7" applyFont="1" applyBorder="1" applyAlignment="1">
      <alignment horizontal="center" vertical="center" wrapText="1"/>
    </xf>
    <xf numFmtId="0" fontId="43" fillId="0" borderId="41" xfId="7" applyFont="1" applyBorder="1" applyAlignment="1">
      <alignment vertical="center"/>
    </xf>
    <xf numFmtId="3" fontId="43" fillId="0" borderId="42" xfId="7" applyNumberFormat="1" applyFont="1" applyBorder="1" applyAlignment="1">
      <alignment horizontal="right" vertical="center"/>
    </xf>
    <xf numFmtId="9" fontId="43" fillId="0" borderId="42" xfId="7" applyNumberFormat="1" applyFont="1" applyBorder="1" applyAlignment="1">
      <alignment horizontal="right" vertical="center"/>
    </xf>
    <xf numFmtId="0" fontId="43" fillId="0" borderId="42" xfId="7" applyFont="1" applyBorder="1" applyAlignment="1">
      <alignment horizontal="right" vertical="center"/>
    </xf>
    <xf numFmtId="0" fontId="43" fillId="0" borderId="45" xfId="7" applyFont="1" applyBorder="1" applyAlignment="1">
      <alignment vertical="center" wrapText="1"/>
    </xf>
    <xf numFmtId="0" fontId="43" fillId="0" borderId="41" xfId="7" applyFont="1" applyBorder="1" applyAlignment="1">
      <alignment vertical="center" wrapText="1"/>
    </xf>
    <xf numFmtId="0" fontId="49" fillId="0" borderId="41" xfId="7" applyFont="1" applyBorder="1" applyAlignment="1">
      <alignment vertical="center"/>
    </xf>
    <xf numFmtId="0" fontId="49" fillId="0" borderId="42" xfId="7" applyFont="1" applyBorder="1" applyAlignment="1">
      <alignment vertical="center"/>
    </xf>
    <xf numFmtId="9" fontId="43" fillId="0" borderId="42" xfId="7" applyNumberFormat="1" applyFont="1" applyBorder="1" applyAlignment="1">
      <alignment horizontal="center" vertical="center"/>
    </xf>
    <xf numFmtId="0" fontId="43" fillId="0" borderId="42" xfId="7" applyFont="1" applyBorder="1" applyAlignment="1">
      <alignment horizontal="center" vertical="center"/>
    </xf>
    <xf numFmtId="3" fontId="49" fillId="0" borderId="42" xfId="7" applyNumberFormat="1" applyFont="1" applyBorder="1" applyAlignment="1">
      <alignment horizontal="right" vertical="center"/>
    </xf>
    <xf numFmtId="9" fontId="49" fillId="0" borderId="42" xfId="7" applyNumberFormat="1" applyFont="1" applyBorder="1" applyAlignment="1">
      <alignment horizontal="center" vertical="center"/>
    </xf>
    <xf numFmtId="0" fontId="49" fillId="0" borderId="42" xfId="7" applyFont="1" applyBorder="1" applyAlignment="1">
      <alignment horizontal="center" vertical="center"/>
    </xf>
    <xf numFmtId="9" fontId="49" fillId="0" borderId="42" xfId="7" applyNumberFormat="1" applyFont="1" applyBorder="1" applyAlignment="1">
      <alignment horizontal="right" vertical="center"/>
    </xf>
    <xf numFmtId="0" fontId="50" fillId="0" borderId="41" xfId="7" applyFont="1" applyBorder="1" applyAlignment="1">
      <alignment horizontal="right" vertical="center" wrapText="1"/>
    </xf>
    <xf numFmtId="3" fontId="51" fillId="0" borderId="42" xfId="7" applyNumberFormat="1" applyFont="1" applyBorder="1" applyAlignment="1">
      <alignment horizontal="right" vertical="center"/>
    </xf>
    <xf numFmtId="9" fontId="50" fillId="0" borderId="42" xfId="7" applyNumberFormat="1" applyFont="1" applyBorder="1" applyAlignment="1">
      <alignment horizontal="right" vertical="center"/>
    </xf>
    <xf numFmtId="0" fontId="52" fillId="0" borderId="42" xfId="7" applyFont="1" applyBorder="1" applyAlignment="1">
      <alignment horizontal="right" vertical="center"/>
    </xf>
    <xf numFmtId="3" fontId="52" fillId="0" borderId="42" xfId="7" applyNumberFormat="1" applyFont="1" applyBorder="1" applyAlignment="1">
      <alignment horizontal="right" vertical="center"/>
    </xf>
    <xf numFmtId="0" fontId="52" fillId="0" borderId="41" xfId="7" applyFont="1" applyBorder="1" applyAlignment="1">
      <alignment horizontal="right" vertical="center"/>
    </xf>
    <xf numFmtId="9" fontId="52" fillId="0" borderId="42" xfId="7" applyNumberFormat="1" applyFont="1" applyBorder="1" applyAlignment="1">
      <alignment horizontal="right" vertical="center"/>
    </xf>
    <xf numFmtId="0" fontId="49" fillId="16" borderId="41" xfId="7" applyFont="1" applyFill="1" applyBorder="1" applyAlignment="1">
      <alignment vertical="center"/>
    </xf>
    <xf numFmtId="0" fontId="49" fillId="16" borderId="42" xfId="7" applyFont="1" applyFill="1" applyBorder="1" applyAlignment="1">
      <alignment horizontal="center" vertical="center"/>
    </xf>
    <xf numFmtId="0" fontId="49" fillId="16" borderId="42" xfId="7" applyFont="1" applyFill="1" applyBorder="1" applyAlignment="1">
      <alignment horizontal="center" vertical="center" wrapText="1"/>
    </xf>
    <xf numFmtId="0" fontId="49" fillId="0" borderId="42" xfId="7" applyFont="1" applyBorder="1" applyAlignment="1">
      <alignment horizontal="right" vertical="center"/>
    </xf>
    <xf numFmtId="0" fontId="49" fillId="0" borderId="41" xfId="7" applyFont="1" applyBorder="1" applyAlignment="1">
      <alignment vertical="center" wrapText="1"/>
    </xf>
    <xf numFmtId="0" fontId="36" fillId="0" borderId="0" xfId="6" applyAlignment="1">
      <alignment horizontal="justify" vertical="center"/>
    </xf>
    <xf numFmtId="0" fontId="43" fillId="0" borderId="39" xfId="7" applyFont="1" applyBorder="1" applyAlignment="1">
      <alignment vertical="center"/>
    </xf>
    <xf numFmtId="0" fontId="49" fillId="0" borderId="40" xfId="7" applyFont="1" applyBorder="1" applyAlignment="1">
      <alignment horizontal="center" vertical="center"/>
    </xf>
    <xf numFmtId="0" fontId="53" fillId="0" borderId="0" xfId="7" applyFont="1"/>
    <xf numFmtId="0" fontId="52" fillId="0" borderId="0" xfId="7" applyFont="1" applyAlignment="1">
      <alignment horizontal="right" vertical="center"/>
    </xf>
    <xf numFmtId="0" fontId="52" fillId="0" borderId="39" xfId="7" applyFont="1" applyBorder="1" applyAlignment="1">
      <alignment vertical="center"/>
    </xf>
    <xf numFmtId="3" fontId="52" fillId="0" borderId="40" xfId="7" applyNumberFormat="1" applyFont="1" applyBorder="1" applyAlignment="1">
      <alignment horizontal="right" vertical="center"/>
    </xf>
    <xf numFmtId="0" fontId="52" fillId="0" borderId="41" xfId="7" applyFont="1" applyBorder="1" applyAlignment="1">
      <alignment vertical="center"/>
    </xf>
    <xf numFmtId="0" fontId="47" fillId="16" borderId="41" xfId="7" applyFont="1" applyFill="1" applyBorder="1" applyAlignment="1">
      <alignment vertical="center"/>
    </xf>
    <xf numFmtId="3" fontId="47" fillId="16" borderId="42" xfId="7" applyNumberFormat="1" applyFont="1" applyFill="1" applyBorder="1" applyAlignment="1">
      <alignment horizontal="right" vertical="center"/>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3" fontId="43" fillId="0" borderId="43" xfId="7" applyNumberFormat="1" applyFont="1" applyBorder="1" applyAlignment="1">
      <alignment horizontal="right" vertical="center"/>
    </xf>
    <xf numFmtId="3" fontId="43" fillId="0" borderId="41" xfId="7" applyNumberFormat="1" applyFont="1" applyBorder="1" applyAlignment="1">
      <alignment horizontal="right" vertical="center"/>
    </xf>
    <xf numFmtId="9" fontId="43" fillId="0" borderId="43" xfId="7" applyNumberFormat="1" applyFont="1" applyBorder="1" applyAlignment="1">
      <alignment horizontal="right" vertical="center"/>
    </xf>
    <xf numFmtId="9" fontId="43" fillId="0" borderId="41" xfId="7" applyNumberFormat="1" applyFont="1" applyBorder="1" applyAlignment="1">
      <alignment horizontal="right" vertical="center"/>
    </xf>
    <xf numFmtId="0" fontId="49" fillId="0" borderId="43" xfId="7" applyFont="1" applyBorder="1" applyAlignment="1">
      <alignment horizontal="center" vertical="center"/>
    </xf>
    <xf numFmtId="0" fontId="49" fillId="0" borderId="41" xfId="7" applyFont="1" applyBorder="1" applyAlignment="1">
      <alignment horizontal="center" vertical="center"/>
    </xf>
    <xf numFmtId="9" fontId="43" fillId="0" borderId="43" xfId="7" applyNumberFormat="1" applyFont="1" applyBorder="1" applyAlignment="1">
      <alignment horizontal="center" vertical="center"/>
    </xf>
    <xf numFmtId="9" fontId="43" fillId="0" borderId="41" xfId="7" applyNumberFormat="1" applyFont="1" applyBorder="1" applyAlignment="1">
      <alignment horizontal="center" vertical="center"/>
    </xf>
    <xf numFmtId="0" fontId="43" fillId="0" borderId="43" xfId="7" applyFont="1" applyBorder="1" applyAlignment="1">
      <alignment vertical="center"/>
    </xf>
    <xf numFmtId="0" fontId="43" fillId="0" borderId="41" xfId="7" applyFont="1" applyBorder="1" applyAlignment="1">
      <alignment vertical="center"/>
    </xf>
    <xf numFmtId="0" fontId="49" fillId="0" borderId="43" xfId="7" applyFont="1" applyBorder="1" applyAlignment="1">
      <alignment horizontal="center" vertical="center" wrapText="1"/>
    </xf>
    <xf numFmtId="0" fontId="49" fillId="0" borderId="41" xfId="7" applyFont="1" applyBorder="1" applyAlignment="1">
      <alignment horizontal="center" vertical="center" wrapText="1"/>
    </xf>
    <xf numFmtId="0" fontId="49" fillId="0" borderId="43" xfId="7" applyFont="1" applyBorder="1" applyAlignment="1">
      <alignment vertical="center"/>
    </xf>
    <xf numFmtId="0" fontId="49" fillId="0" borderId="41" xfId="7" applyFont="1" applyBorder="1" applyAlignment="1">
      <alignment vertical="center"/>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4" xfId="7" xr:uid="{B4C99CE4-081C-4E2C-95E2-A58710C8E49C}"/>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60" sqref="C60:J60"/>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6" t="s">
        <v>308</v>
      </c>
      <c r="B1" s="187"/>
      <c r="C1" s="187"/>
      <c r="D1" s="47"/>
      <c r="E1" s="47"/>
      <c r="F1" s="47"/>
      <c r="G1" s="47"/>
      <c r="H1" s="47"/>
      <c r="I1" s="47"/>
      <c r="J1" s="48"/>
    </row>
    <row r="2" spans="1:20" ht="14.4" customHeight="1" x14ac:dyDescent="0.3">
      <c r="A2" s="188" t="s">
        <v>324</v>
      </c>
      <c r="B2" s="189"/>
      <c r="C2" s="189"/>
      <c r="D2" s="189"/>
      <c r="E2" s="189"/>
      <c r="F2" s="189"/>
      <c r="G2" s="189"/>
      <c r="H2" s="189"/>
      <c r="I2" s="189"/>
      <c r="J2" s="190"/>
      <c r="N2" s="97">
        <v>1</v>
      </c>
    </row>
    <row r="3" spans="1:20" x14ac:dyDescent="0.3">
      <c r="A3" s="50"/>
      <c r="B3" s="51"/>
      <c r="C3" s="51"/>
      <c r="D3" s="51"/>
      <c r="E3" s="51"/>
      <c r="F3" s="51"/>
      <c r="G3" s="51"/>
      <c r="H3" s="51"/>
      <c r="I3" s="51"/>
      <c r="J3" s="52"/>
      <c r="N3" s="97">
        <v>2</v>
      </c>
    </row>
    <row r="4" spans="1:20" ht="33.6" customHeight="1" x14ac:dyDescent="0.3">
      <c r="A4" s="191" t="s">
        <v>309</v>
      </c>
      <c r="B4" s="192"/>
      <c r="C4" s="192"/>
      <c r="D4" s="192"/>
      <c r="E4" s="193">
        <v>44197</v>
      </c>
      <c r="F4" s="194"/>
      <c r="G4" s="53" t="s">
        <v>0</v>
      </c>
      <c r="H4" s="193">
        <v>44377</v>
      </c>
      <c r="I4" s="194"/>
      <c r="J4" s="54"/>
      <c r="N4" s="97">
        <v>3</v>
      </c>
    </row>
    <row r="5" spans="1:20" s="55" customFormat="1" ht="10.199999999999999" customHeight="1" x14ac:dyDescent="0.3">
      <c r="A5" s="195"/>
      <c r="B5" s="196"/>
      <c r="C5" s="196"/>
      <c r="D5" s="196"/>
      <c r="E5" s="196"/>
      <c r="F5" s="196"/>
      <c r="G5" s="196"/>
      <c r="H5" s="196"/>
      <c r="I5" s="196"/>
      <c r="J5" s="197"/>
      <c r="N5" s="98">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330</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205" t="s">
        <v>331</v>
      </c>
      <c r="B10" s="206"/>
      <c r="C10" s="206"/>
      <c r="D10" s="206"/>
      <c r="E10" s="206"/>
      <c r="F10" s="206"/>
      <c r="G10" s="206"/>
      <c r="H10" s="206"/>
      <c r="I10" s="206"/>
      <c r="J10" s="66"/>
    </row>
    <row r="11" spans="1:20" ht="24.6" customHeight="1" x14ac:dyDescent="0.3">
      <c r="A11" s="207" t="s">
        <v>310</v>
      </c>
      <c r="B11" s="208"/>
      <c r="C11" s="200" t="s">
        <v>447</v>
      </c>
      <c r="D11" s="201"/>
      <c r="E11" s="67"/>
      <c r="F11" s="209" t="s">
        <v>332</v>
      </c>
      <c r="G11" s="199"/>
      <c r="H11" s="210" t="s">
        <v>448</v>
      </c>
      <c r="I11" s="211"/>
      <c r="J11" s="68"/>
    </row>
    <row r="12" spans="1:20" ht="14.4" customHeight="1" x14ac:dyDescent="0.3">
      <c r="A12" s="69"/>
      <c r="B12" s="70"/>
      <c r="C12" s="70"/>
      <c r="D12" s="70"/>
      <c r="E12" s="203"/>
      <c r="F12" s="203"/>
      <c r="G12" s="203"/>
      <c r="H12" s="203"/>
      <c r="I12" s="71"/>
      <c r="J12" s="68"/>
    </row>
    <row r="13" spans="1:20" ht="21" customHeight="1" x14ac:dyDescent="0.3">
      <c r="A13" s="198" t="s">
        <v>325</v>
      </c>
      <c r="B13" s="199"/>
      <c r="C13" s="200" t="s">
        <v>449</v>
      </c>
      <c r="D13" s="201"/>
      <c r="E13" s="202"/>
      <c r="F13" s="203"/>
      <c r="G13" s="203"/>
      <c r="H13" s="203"/>
      <c r="I13" s="71"/>
      <c r="J13" s="68"/>
    </row>
    <row r="14" spans="1:20" ht="10.95" customHeight="1" x14ac:dyDescent="0.3">
      <c r="A14" s="67"/>
      <c r="B14" s="71"/>
      <c r="C14" s="70"/>
      <c r="D14" s="70"/>
      <c r="E14" s="204"/>
      <c r="F14" s="204"/>
      <c r="G14" s="204"/>
      <c r="H14" s="204"/>
      <c r="I14" s="70"/>
      <c r="J14" s="72"/>
    </row>
    <row r="15" spans="1:20" ht="22.95" customHeight="1" x14ac:dyDescent="0.3">
      <c r="A15" s="198" t="s">
        <v>311</v>
      </c>
      <c r="B15" s="199"/>
      <c r="C15" s="200" t="s">
        <v>450</v>
      </c>
      <c r="D15" s="201"/>
      <c r="E15" s="218"/>
      <c r="F15" s="219"/>
      <c r="G15" s="73" t="s">
        <v>333</v>
      </c>
      <c r="H15" s="210" t="s">
        <v>452</v>
      </c>
      <c r="I15" s="211"/>
      <c r="J15" s="74"/>
    </row>
    <row r="16" spans="1:20" ht="10.95" customHeight="1" x14ac:dyDescent="0.3">
      <c r="A16" s="67"/>
      <c r="B16" s="71"/>
      <c r="C16" s="70"/>
      <c r="D16" s="70"/>
      <c r="E16" s="204"/>
      <c r="F16" s="204"/>
      <c r="G16" s="204"/>
      <c r="H16" s="204"/>
      <c r="I16" s="70"/>
      <c r="J16" s="72"/>
    </row>
    <row r="17" spans="1:10" ht="22.95" customHeight="1" x14ac:dyDescent="0.3">
      <c r="A17" s="75"/>
      <c r="B17" s="73" t="s">
        <v>334</v>
      </c>
      <c r="C17" s="200" t="s">
        <v>451</v>
      </c>
      <c r="D17" s="201"/>
      <c r="E17" s="76"/>
      <c r="F17" s="76"/>
      <c r="G17" s="76"/>
      <c r="H17" s="76"/>
      <c r="I17" s="76"/>
      <c r="J17" s="74"/>
    </row>
    <row r="18" spans="1:10" x14ac:dyDescent="0.3">
      <c r="A18" s="212"/>
      <c r="B18" s="213"/>
      <c r="C18" s="204"/>
      <c r="D18" s="204"/>
      <c r="E18" s="204"/>
      <c r="F18" s="204"/>
      <c r="G18" s="204"/>
      <c r="H18" s="204"/>
      <c r="I18" s="70"/>
      <c r="J18" s="72"/>
    </row>
    <row r="19" spans="1:10" x14ac:dyDescent="0.3">
      <c r="A19" s="207" t="s">
        <v>312</v>
      </c>
      <c r="B19" s="214"/>
      <c r="C19" s="215" t="s">
        <v>453</v>
      </c>
      <c r="D19" s="216"/>
      <c r="E19" s="216"/>
      <c r="F19" s="216"/>
      <c r="G19" s="216"/>
      <c r="H19" s="216"/>
      <c r="I19" s="216"/>
      <c r="J19" s="217"/>
    </row>
    <row r="20" spans="1:10" x14ac:dyDescent="0.3">
      <c r="A20" s="69"/>
      <c r="B20" s="70"/>
      <c r="C20" s="77"/>
      <c r="D20" s="70"/>
      <c r="E20" s="204"/>
      <c r="F20" s="204"/>
      <c r="G20" s="204"/>
      <c r="H20" s="204"/>
      <c r="I20" s="70"/>
      <c r="J20" s="72"/>
    </row>
    <row r="21" spans="1:10" x14ac:dyDescent="0.3">
      <c r="A21" s="207" t="s">
        <v>313</v>
      </c>
      <c r="B21" s="214"/>
      <c r="C21" s="210">
        <v>21460</v>
      </c>
      <c r="D21" s="211"/>
      <c r="E21" s="204"/>
      <c r="F21" s="204"/>
      <c r="G21" s="215" t="s">
        <v>454</v>
      </c>
      <c r="H21" s="216"/>
      <c r="I21" s="216"/>
      <c r="J21" s="217"/>
    </row>
    <row r="22" spans="1:10" x14ac:dyDescent="0.3">
      <c r="A22" s="69"/>
      <c r="B22" s="70"/>
      <c r="C22" s="70"/>
      <c r="D22" s="70"/>
      <c r="E22" s="204"/>
      <c r="F22" s="204"/>
      <c r="G22" s="204"/>
      <c r="H22" s="204"/>
      <c r="I22" s="70"/>
      <c r="J22" s="72"/>
    </row>
    <row r="23" spans="1:10" x14ac:dyDescent="0.3">
      <c r="A23" s="207" t="s">
        <v>314</v>
      </c>
      <c r="B23" s="214"/>
      <c r="C23" s="215" t="s">
        <v>455</v>
      </c>
      <c r="D23" s="216"/>
      <c r="E23" s="216"/>
      <c r="F23" s="216"/>
      <c r="G23" s="216"/>
      <c r="H23" s="216"/>
      <c r="I23" s="216"/>
      <c r="J23" s="217"/>
    </row>
    <row r="24" spans="1:10" x14ac:dyDescent="0.3">
      <c r="A24" s="69"/>
      <c r="B24" s="70"/>
      <c r="C24" s="70"/>
      <c r="D24" s="70"/>
      <c r="E24" s="204"/>
      <c r="F24" s="204"/>
      <c r="G24" s="204"/>
      <c r="H24" s="204"/>
      <c r="I24" s="70"/>
      <c r="J24" s="72"/>
    </row>
    <row r="25" spans="1:10" x14ac:dyDescent="0.3">
      <c r="A25" s="207" t="s">
        <v>315</v>
      </c>
      <c r="B25" s="214"/>
      <c r="C25" s="221" t="s">
        <v>456</v>
      </c>
      <c r="D25" s="222"/>
      <c r="E25" s="222"/>
      <c r="F25" s="222"/>
      <c r="G25" s="222"/>
      <c r="H25" s="222"/>
      <c r="I25" s="222"/>
      <c r="J25" s="223"/>
    </row>
    <row r="26" spans="1:10" x14ac:dyDescent="0.3">
      <c r="A26" s="69"/>
      <c r="B26" s="70"/>
      <c r="C26" s="77"/>
      <c r="D26" s="70"/>
      <c r="E26" s="204"/>
      <c r="F26" s="204"/>
      <c r="G26" s="204"/>
      <c r="H26" s="204"/>
      <c r="I26" s="70"/>
      <c r="J26" s="72"/>
    </row>
    <row r="27" spans="1:10" x14ac:dyDescent="0.3">
      <c r="A27" s="207" t="s">
        <v>316</v>
      </c>
      <c r="B27" s="214"/>
      <c r="C27" s="221" t="s">
        <v>457</v>
      </c>
      <c r="D27" s="222"/>
      <c r="E27" s="222"/>
      <c r="F27" s="222"/>
      <c r="G27" s="222"/>
      <c r="H27" s="222"/>
      <c r="I27" s="222"/>
      <c r="J27" s="223"/>
    </row>
    <row r="28" spans="1:10" ht="13.95" customHeight="1" x14ac:dyDescent="0.3">
      <c r="A28" s="69"/>
      <c r="B28" s="70"/>
      <c r="C28" s="77"/>
      <c r="D28" s="70"/>
      <c r="E28" s="204"/>
      <c r="F28" s="204"/>
      <c r="G28" s="204"/>
      <c r="H28" s="204"/>
      <c r="I28" s="70"/>
      <c r="J28" s="72"/>
    </row>
    <row r="29" spans="1:10" ht="22.95" customHeight="1" x14ac:dyDescent="0.3">
      <c r="A29" s="198" t="s">
        <v>326</v>
      </c>
      <c r="B29" s="214"/>
      <c r="C29" s="78">
        <v>127</v>
      </c>
      <c r="D29" s="79"/>
      <c r="E29" s="220"/>
      <c r="F29" s="220"/>
      <c r="G29" s="220"/>
      <c r="H29" s="220"/>
      <c r="I29" s="80"/>
      <c r="J29" s="81"/>
    </row>
    <row r="30" spans="1:10" x14ac:dyDescent="0.3">
      <c r="A30" s="69"/>
      <c r="B30" s="70"/>
      <c r="C30" s="70"/>
      <c r="D30" s="70"/>
      <c r="E30" s="204"/>
      <c r="F30" s="204"/>
      <c r="G30" s="204"/>
      <c r="H30" s="204"/>
      <c r="I30" s="80"/>
      <c r="J30" s="81"/>
    </row>
    <row r="31" spans="1:10" x14ac:dyDescent="0.3">
      <c r="A31" s="207" t="s">
        <v>317</v>
      </c>
      <c r="B31" s="214"/>
      <c r="C31" s="94" t="s">
        <v>336</v>
      </c>
      <c r="D31" s="224" t="s">
        <v>335</v>
      </c>
      <c r="E31" s="225"/>
      <c r="F31" s="225"/>
      <c r="G31" s="225"/>
      <c r="H31" s="82"/>
      <c r="I31" s="83" t="s">
        <v>336</v>
      </c>
      <c r="J31" s="84" t="s">
        <v>337</v>
      </c>
    </row>
    <row r="32" spans="1:10" x14ac:dyDescent="0.3">
      <c r="A32" s="207"/>
      <c r="B32" s="214"/>
      <c r="C32" s="85"/>
      <c r="D32" s="53"/>
      <c r="E32" s="219"/>
      <c r="F32" s="219"/>
      <c r="G32" s="219"/>
      <c r="H32" s="219"/>
      <c r="I32" s="80"/>
      <c r="J32" s="81"/>
    </row>
    <row r="33" spans="1:10" x14ac:dyDescent="0.3">
      <c r="A33" s="207" t="s">
        <v>327</v>
      </c>
      <c r="B33" s="214"/>
      <c r="C33" s="78" t="s">
        <v>339</v>
      </c>
      <c r="D33" s="224" t="s">
        <v>338</v>
      </c>
      <c r="E33" s="225"/>
      <c r="F33" s="225"/>
      <c r="G33" s="225"/>
      <c r="H33" s="76"/>
      <c r="I33" s="83" t="s">
        <v>339</v>
      </c>
      <c r="J33" s="84" t="s">
        <v>340</v>
      </c>
    </row>
    <row r="34" spans="1:10" x14ac:dyDescent="0.3">
      <c r="A34" s="69"/>
      <c r="B34" s="70"/>
      <c r="C34" s="70"/>
      <c r="D34" s="70"/>
      <c r="E34" s="204"/>
      <c r="F34" s="204"/>
      <c r="G34" s="204"/>
      <c r="H34" s="204"/>
      <c r="I34" s="70"/>
      <c r="J34" s="72"/>
    </row>
    <row r="35" spans="1:10" x14ac:dyDescent="0.3">
      <c r="A35" s="224" t="s">
        <v>328</v>
      </c>
      <c r="B35" s="225"/>
      <c r="C35" s="225"/>
      <c r="D35" s="225"/>
      <c r="E35" s="225" t="s">
        <v>318</v>
      </c>
      <c r="F35" s="225"/>
      <c r="G35" s="225"/>
      <c r="H35" s="225"/>
      <c r="I35" s="225"/>
      <c r="J35" s="86" t="s">
        <v>319</v>
      </c>
    </row>
    <row r="36" spans="1:10" x14ac:dyDescent="0.3">
      <c r="A36" s="69"/>
      <c r="B36" s="70"/>
      <c r="C36" s="70"/>
      <c r="D36" s="70"/>
      <c r="E36" s="204"/>
      <c r="F36" s="204"/>
      <c r="G36" s="204"/>
      <c r="H36" s="204"/>
      <c r="I36" s="70"/>
      <c r="J36" s="81"/>
    </row>
    <row r="37" spans="1:10" x14ac:dyDescent="0.3">
      <c r="A37" s="226" t="s">
        <v>458</v>
      </c>
      <c r="B37" s="227"/>
      <c r="C37" s="227"/>
      <c r="D37" s="227"/>
      <c r="E37" s="226" t="s">
        <v>459</v>
      </c>
      <c r="F37" s="227"/>
      <c r="G37" s="227"/>
      <c r="H37" s="227"/>
      <c r="I37" s="228"/>
      <c r="J37" s="87">
        <v>2710455</v>
      </c>
    </row>
    <row r="38" spans="1:10" x14ac:dyDescent="0.3">
      <c r="A38" s="69"/>
      <c r="B38" s="70"/>
      <c r="C38" s="77"/>
      <c r="D38" s="229"/>
      <c r="E38" s="229"/>
      <c r="F38" s="229"/>
      <c r="G38" s="229"/>
      <c r="H38" s="229"/>
      <c r="I38" s="229"/>
      <c r="J38" s="72"/>
    </row>
    <row r="39" spans="1:10" x14ac:dyDescent="0.3">
      <c r="A39" s="226"/>
      <c r="B39" s="227"/>
      <c r="C39" s="227"/>
      <c r="D39" s="228"/>
      <c r="E39" s="226"/>
      <c r="F39" s="227"/>
      <c r="G39" s="227"/>
      <c r="H39" s="227"/>
      <c r="I39" s="228"/>
      <c r="J39" s="78"/>
    </row>
    <row r="40" spans="1:10" x14ac:dyDescent="0.3">
      <c r="A40" s="69"/>
      <c r="B40" s="70"/>
      <c r="C40" s="77"/>
      <c r="D40" s="88"/>
      <c r="E40" s="229"/>
      <c r="F40" s="229"/>
      <c r="G40" s="229"/>
      <c r="H40" s="229"/>
      <c r="I40" s="71"/>
      <c r="J40" s="72"/>
    </row>
    <row r="41" spans="1:10" x14ac:dyDescent="0.3">
      <c r="A41" s="226"/>
      <c r="B41" s="227"/>
      <c r="C41" s="227"/>
      <c r="D41" s="228"/>
      <c r="E41" s="226"/>
      <c r="F41" s="227"/>
      <c r="G41" s="227"/>
      <c r="H41" s="227"/>
      <c r="I41" s="228"/>
      <c r="J41" s="78"/>
    </row>
    <row r="42" spans="1:10" x14ac:dyDescent="0.3">
      <c r="A42" s="69"/>
      <c r="B42" s="70"/>
      <c r="C42" s="77"/>
      <c r="D42" s="88"/>
      <c r="E42" s="229"/>
      <c r="F42" s="229"/>
      <c r="G42" s="229"/>
      <c r="H42" s="229"/>
      <c r="I42" s="71"/>
      <c r="J42" s="72"/>
    </row>
    <row r="43" spans="1:10" x14ac:dyDescent="0.3">
      <c r="A43" s="226"/>
      <c r="B43" s="227"/>
      <c r="C43" s="227"/>
      <c r="D43" s="228"/>
      <c r="E43" s="226"/>
      <c r="F43" s="227"/>
      <c r="G43" s="227"/>
      <c r="H43" s="227"/>
      <c r="I43" s="228"/>
      <c r="J43" s="78"/>
    </row>
    <row r="44" spans="1:10" x14ac:dyDescent="0.3">
      <c r="A44" s="89"/>
      <c r="B44" s="77"/>
      <c r="C44" s="230"/>
      <c r="D44" s="230"/>
      <c r="E44" s="204"/>
      <c r="F44" s="204"/>
      <c r="G44" s="230"/>
      <c r="H44" s="230"/>
      <c r="I44" s="230"/>
      <c r="J44" s="72"/>
    </row>
    <row r="45" spans="1:10" x14ac:dyDescent="0.3">
      <c r="A45" s="226"/>
      <c r="B45" s="227"/>
      <c r="C45" s="227"/>
      <c r="D45" s="228"/>
      <c r="E45" s="226"/>
      <c r="F45" s="227"/>
      <c r="G45" s="227"/>
      <c r="H45" s="227"/>
      <c r="I45" s="228"/>
      <c r="J45" s="78"/>
    </row>
    <row r="46" spans="1:10" x14ac:dyDescent="0.3">
      <c r="A46" s="89"/>
      <c r="B46" s="77"/>
      <c r="C46" s="77"/>
      <c r="D46" s="70"/>
      <c r="E46" s="231"/>
      <c r="F46" s="231"/>
      <c r="G46" s="230"/>
      <c r="H46" s="230"/>
      <c r="I46" s="70"/>
      <c r="J46" s="72"/>
    </row>
    <row r="47" spans="1:10" x14ac:dyDescent="0.3">
      <c r="A47" s="226"/>
      <c r="B47" s="227"/>
      <c r="C47" s="227"/>
      <c r="D47" s="228"/>
      <c r="E47" s="226"/>
      <c r="F47" s="227"/>
      <c r="G47" s="227"/>
      <c r="H47" s="227"/>
      <c r="I47" s="228"/>
      <c r="J47" s="78"/>
    </row>
    <row r="48" spans="1:10" x14ac:dyDescent="0.3">
      <c r="A48" s="89"/>
      <c r="B48" s="77"/>
      <c r="C48" s="77"/>
      <c r="D48" s="70"/>
      <c r="E48" s="204"/>
      <c r="F48" s="204"/>
      <c r="G48" s="230"/>
      <c r="H48" s="230"/>
      <c r="I48" s="70"/>
      <c r="J48" s="90" t="s">
        <v>341</v>
      </c>
    </row>
    <row r="49" spans="1:10" x14ac:dyDescent="0.3">
      <c r="A49" s="89"/>
      <c r="B49" s="77"/>
      <c r="C49" s="77"/>
      <c r="D49" s="70"/>
      <c r="E49" s="204"/>
      <c r="F49" s="204"/>
      <c r="G49" s="230"/>
      <c r="H49" s="230"/>
      <c r="I49" s="70"/>
      <c r="J49" s="90" t="s">
        <v>342</v>
      </c>
    </row>
    <row r="50" spans="1:10" ht="14.4" customHeight="1" x14ac:dyDescent="0.3">
      <c r="A50" s="198" t="s">
        <v>320</v>
      </c>
      <c r="B50" s="209"/>
      <c r="C50" s="210" t="s">
        <v>342</v>
      </c>
      <c r="D50" s="211"/>
      <c r="E50" s="236" t="s">
        <v>343</v>
      </c>
      <c r="F50" s="237"/>
      <c r="G50" s="215" t="s">
        <v>342</v>
      </c>
      <c r="H50" s="216"/>
      <c r="I50" s="216"/>
      <c r="J50" s="217"/>
    </row>
    <row r="51" spans="1:10" x14ac:dyDescent="0.3">
      <c r="A51" s="89"/>
      <c r="B51" s="77"/>
      <c r="C51" s="230"/>
      <c r="D51" s="230"/>
      <c r="E51" s="204"/>
      <c r="F51" s="204"/>
      <c r="G51" s="238" t="s">
        <v>344</v>
      </c>
      <c r="H51" s="238"/>
      <c r="I51" s="238"/>
      <c r="J51" s="61"/>
    </row>
    <row r="52" spans="1:10" ht="13.95" customHeight="1" x14ac:dyDescent="0.3">
      <c r="A52" s="198" t="s">
        <v>321</v>
      </c>
      <c r="B52" s="209"/>
      <c r="C52" s="215" t="s">
        <v>460</v>
      </c>
      <c r="D52" s="216"/>
      <c r="E52" s="216"/>
      <c r="F52" s="216"/>
      <c r="G52" s="216"/>
      <c r="H52" s="216"/>
      <c r="I52" s="216"/>
      <c r="J52" s="217"/>
    </row>
    <row r="53" spans="1:10" x14ac:dyDescent="0.3">
      <c r="A53" s="69"/>
      <c r="B53" s="70"/>
      <c r="C53" s="220" t="s">
        <v>322</v>
      </c>
      <c r="D53" s="220"/>
      <c r="E53" s="220"/>
      <c r="F53" s="220"/>
      <c r="G53" s="220"/>
      <c r="H53" s="220"/>
      <c r="I53" s="220"/>
      <c r="J53" s="72"/>
    </row>
    <row r="54" spans="1:10" x14ac:dyDescent="0.3">
      <c r="A54" s="198" t="s">
        <v>323</v>
      </c>
      <c r="B54" s="209"/>
      <c r="C54" s="232" t="s">
        <v>461</v>
      </c>
      <c r="D54" s="233"/>
      <c r="E54" s="234"/>
      <c r="F54" s="204"/>
      <c r="G54" s="204"/>
      <c r="H54" s="225"/>
      <c r="I54" s="225"/>
      <c r="J54" s="235"/>
    </row>
    <row r="55" spans="1:10" x14ac:dyDescent="0.3">
      <c r="A55" s="69"/>
      <c r="B55" s="70"/>
      <c r="C55" s="77"/>
      <c r="D55" s="70"/>
      <c r="E55" s="204"/>
      <c r="F55" s="204"/>
      <c r="G55" s="204"/>
      <c r="H55" s="204"/>
      <c r="I55" s="70"/>
      <c r="J55" s="72"/>
    </row>
    <row r="56" spans="1:10" ht="14.4" customHeight="1" x14ac:dyDescent="0.3">
      <c r="A56" s="198" t="s">
        <v>315</v>
      </c>
      <c r="B56" s="209"/>
      <c r="C56" s="239" t="s">
        <v>462</v>
      </c>
      <c r="D56" s="240"/>
      <c r="E56" s="240"/>
      <c r="F56" s="240"/>
      <c r="G56" s="240"/>
      <c r="H56" s="240"/>
      <c r="I56" s="240"/>
      <c r="J56" s="241"/>
    </row>
    <row r="57" spans="1:10" x14ac:dyDescent="0.3">
      <c r="A57" s="69"/>
      <c r="B57" s="70"/>
      <c r="C57" s="70"/>
      <c r="D57" s="70"/>
      <c r="E57" s="204"/>
      <c r="F57" s="204"/>
      <c r="G57" s="204"/>
      <c r="H57" s="204"/>
      <c r="I57" s="70"/>
      <c r="J57" s="72"/>
    </row>
    <row r="58" spans="1:10" x14ac:dyDescent="0.3">
      <c r="A58" s="198" t="s">
        <v>345</v>
      </c>
      <c r="B58" s="209"/>
      <c r="C58" s="239" t="s">
        <v>463</v>
      </c>
      <c r="D58" s="240"/>
      <c r="E58" s="240"/>
      <c r="F58" s="240"/>
      <c r="G58" s="240"/>
      <c r="H58" s="240"/>
      <c r="I58" s="240"/>
      <c r="J58" s="241"/>
    </row>
    <row r="59" spans="1:10" ht="14.4" customHeight="1" x14ac:dyDescent="0.3">
      <c r="A59" s="69"/>
      <c r="B59" s="70"/>
      <c r="C59" s="242" t="s">
        <v>346</v>
      </c>
      <c r="D59" s="242"/>
      <c r="E59" s="242"/>
      <c r="F59" s="242"/>
      <c r="G59" s="70"/>
      <c r="H59" s="70"/>
      <c r="I59" s="70"/>
      <c r="J59" s="72"/>
    </row>
    <row r="60" spans="1:10" x14ac:dyDescent="0.3">
      <c r="A60" s="198" t="s">
        <v>347</v>
      </c>
      <c r="B60" s="209"/>
      <c r="C60" s="239" t="s">
        <v>464</v>
      </c>
      <c r="D60" s="240"/>
      <c r="E60" s="240"/>
      <c r="F60" s="240"/>
      <c r="G60" s="240"/>
      <c r="H60" s="240"/>
      <c r="I60" s="240"/>
      <c r="J60" s="241"/>
    </row>
    <row r="61" spans="1:10" ht="14.4" customHeight="1" x14ac:dyDescent="0.3">
      <c r="A61" s="91"/>
      <c r="B61" s="92"/>
      <c r="C61" s="243" t="s">
        <v>348</v>
      </c>
      <c r="D61" s="243"/>
      <c r="E61" s="243"/>
      <c r="F61" s="243"/>
      <c r="G61" s="243"/>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A5" sqref="A5:F5"/>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47" t="s">
        <v>1</v>
      </c>
      <c r="B1" s="248"/>
      <c r="C1" s="248"/>
      <c r="D1" s="248"/>
      <c r="E1" s="248"/>
      <c r="F1" s="248"/>
      <c r="G1" s="248"/>
      <c r="H1" s="248"/>
      <c r="I1" s="248"/>
    </row>
    <row r="2" spans="1:9" x14ac:dyDescent="0.25">
      <c r="A2" s="249" t="s">
        <v>465</v>
      </c>
      <c r="B2" s="250"/>
      <c r="C2" s="250"/>
      <c r="D2" s="250"/>
      <c r="E2" s="250"/>
      <c r="F2" s="250"/>
      <c r="G2" s="250"/>
      <c r="H2" s="250"/>
      <c r="I2" s="250"/>
    </row>
    <row r="3" spans="1:9" x14ac:dyDescent="0.25">
      <c r="A3" s="251" t="s">
        <v>282</v>
      </c>
      <c r="B3" s="252"/>
      <c r="C3" s="252"/>
      <c r="D3" s="252"/>
      <c r="E3" s="252"/>
      <c r="F3" s="252"/>
      <c r="G3" s="252"/>
      <c r="H3" s="252"/>
      <c r="I3" s="252"/>
    </row>
    <row r="4" spans="1:9" x14ac:dyDescent="0.25">
      <c r="A4" s="253" t="s">
        <v>467</v>
      </c>
      <c r="B4" s="254"/>
      <c r="C4" s="254"/>
      <c r="D4" s="254"/>
      <c r="E4" s="254"/>
      <c r="F4" s="254"/>
      <c r="G4" s="254"/>
      <c r="H4" s="254"/>
      <c r="I4" s="255"/>
    </row>
    <row r="5" spans="1:9" ht="30.6" x14ac:dyDescent="0.25">
      <c r="A5" s="258" t="s">
        <v>2</v>
      </c>
      <c r="B5" s="259"/>
      <c r="C5" s="259"/>
      <c r="D5" s="259"/>
      <c r="E5" s="259"/>
      <c r="F5" s="259"/>
      <c r="G5" s="11" t="s">
        <v>101</v>
      </c>
      <c r="H5" s="13" t="s">
        <v>297</v>
      </c>
      <c r="I5" s="13" t="s">
        <v>298</v>
      </c>
    </row>
    <row r="6" spans="1:9" x14ac:dyDescent="0.25">
      <c r="A6" s="256">
        <v>1</v>
      </c>
      <c r="B6" s="257"/>
      <c r="C6" s="257"/>
      <c r="D6" s="257"/>
      <c r="E6" s="257"/>
      <c r="F6" s="257"/>
      <c r="G6" s="12">
        <v>2</v>
      </c>
      <c r="H6" s="13">
        <v>3</v>
      </c>
      <c r="I6" s="13">
        <v>4</v>
      </c>
    </row>
    <row r="7" spans="1:9" x14ac:dyDescent="0.25">
      <c r="A7" s="260"/>
      <c r="B7" s="260"/>
      <c r="C7" s="260"/>
      <c r="D7" s="260"/>
      <c r="E7" s="260"/>
      <c r="F7" s="260"/>
      <c r="G7" s="260"/>
      <c r="H7" s="260"/>
      <c r="I7" s="260"/>
    </row>
    <row r="8" spans="1:9" ht="12.75" customHeight="1" x14ac:dyDescent="0.25">
      <c r="A8" s="261" t="s">
        <v>4</v>
      </c>
      <c r="B8" s="261"/>
      <c r="C8" s="261"/>
      <c r="D8" s="261"/>
      <c r="E8" s="261"/>
      <c r="F8" s="261"/>
      <c r="G8" s="14">
        <v>1</v>
      </c>
      <c r="H8" s="22">
        <v>76743640</v>
      </c>
      <c r="I8" s="22">
        <v>26743640</v>
      </c>
    </row>
    <row r="9" spans="1:9" ht="12.75" customHeight="1" x14ac:dyDescent="0.25">
      <c r="A9" s="246" t="s">
        <v>303</v>
      </c>
      <c r="B9" s="246"/>
      <c r="C9" s="246"/>
      <c r="D9" s="246"/>
      <c r="E9" s="246"/>
      <c r="F9" s="246"/>
      <c r="G9" s="15">
        <v>2</v>
      </c>
      <c r="H9" s="23">
        <f>H10+H17+H27+H38+H43</f>
        <v>157739638</v>
      </c>
      <c r="I9" s="23">
        <f>I10+I17+I27+I38+I43</f>
        <v>183437791</v>
      </c>
    </row>
    <row r="10" spans="1:9" ht="12.75" customHeight="1" x14ac:dyDescent="0.25">
      <c r="A10" s="245" t="s">
        <v>5</v>
      </c>
      <c r="B10" s="245"/>
      <c r="C10" s="245"/>
      <c r="D10" s="245"/>
      <c r="E10" s="245"/>
      <c r="F10" s="245"/>
      <c r="G10" s="15">
        <v>3</v>
      </c>
      <c r="H10" s="23">
        <f>H11+H12+H13+H14+H15+H16</f>
        <v>1425304</v>
      </c>
      <c r="I10" s="23">
        <f>I11+I12+I13+I14+I15+I16</f>
        <v>2015680</v>
      </c>
    </row>
    <row r="11" spans="1:9" ht="12.75" customHeight="1" x14ac:dyDescent="0.25">
      <c r="A11" s="244" t="s">
        <v>6</v>
      </c>
      <c r="B11" s="244"/>
      <c r="C11" s="244"/>
      <c r="D11" s="244"/>
      <c r="E11" s="244"/>
      <c r="F11" s="244"/>
      <c r="G11" s="14">
        <v>4</v>
      </c>
      <c r="H11" s="22">
        <v>0</v>
      </c>
      <c r="I11" s="22">
        <v>0</v>
      </c>
    </row>
    <row r="12" spans="1:9" ht="22.95" customHeight="1" x14ac:dyDescent="0.25">
      <c r="A12" s="244" t="s">
        <v>7</v>
      </c>
      <c r="B12" s="244"/>
      <c r="C12" s="244"/>
      <c r="D12" s="244"/>
      <c r="E12" s="244"/>
      <c r="F12" s="244"/>
      <c r="G12" s="14">
        <v>5</v>
      </c>
      <c r="H12" s="22">
        <v>1085804</v>
      </c>
      <c r="I12" s="22">
        <v>1085804</v>
      </c>
    </row>
    <row r="13" spans="1:9" ht="12.75" customHeight="1" x14ac:dyDescent="0.25">
      <c r="A13" s="244" t="s">
        <v>8</v>
      </c>
      <c r="B13" s="244"/>
      <c r="C13" s="244"/>
      <c r="D13" s="244"/>
      <c r="E13" s="244"/>
      <c r="F13" s="244"/>
      <c r="G13" s="14">
        <v>6</v>
      </c>
      <c r="H13" s="22">
        <v>0</v>
      </c>
      <c r="I13" s="22">
        <v>0</v>
      </c>
    </row>
    <row r="14" spans="1:9" ht="12.75" customHeight="1" x14ac:dyDescent="0.25">
      <c r="A14" s="244" t="s">
        <v>9</v>
      </c>
      <c r="B14" s="244"/>
      <c r="C14" s="244"/>
      <c r="D14" s="244"/>
      <c r="E14" s="244"/>
      <c r="F14" s="244"/>
      <c r="G14" s="14">
        <v>7</v>
      </c>
      <c r="H14" s="22">
        <v>339500</v>
      </c>
      <c r="I14" s="22">
        <v>339500</v>
      </c>
    </row>
    <row r="15" spans="1:9" ht="12.75" customHeight="1" x14ac:dyDescent="0.25">
      <c r="A15" s="244" t="s">
        <v>10</v>
      </c>
      <c r="B15" s="244"/>
      <c r="C15" s="244"/>
      <c r="D15" s="244"/>
      <c r="E15" s="244"/>
      <c r="F15" s="244"/>
      <c r="G15" s="14">
        <v>8</v>
      </c>
      <c r="H15" s="22">
        <v>0</v>
      </c>
      <c r="I15" s="22">
        <v>590376</v>
      </c>
    </row>
    <row r="16" spans="1:9" ht="12.75" customHeight="1" x14ac:dyDescent="0.25">
      <c r="A16" s="244" t="s">
        <v>11</v>
      </c>
      <c r="B16" s="244"/>
      <c r="C16" s="244"/>
      <c r="D16" s="244"/>
      <c r="E16" s="244"/>
      <c r="F16" s="244"/>
      <c r="G16" s="14">
        <v>9</v>
      </c>
      <c r="H16" s="22">
        <v>0</v>
      </c>
      <c r="I16" s="22">
        <v>0</v>
      </c>
    </row>
    <row r="17" spans="1:9" ht="12.75" customHeight="1" x14ac:dyDescent="0.25">
      <c r="A17" s="245" t="s">
        <v>12</v>
      </c>
      <c r="B17" s="245"/>
      <c r="C17" s="245"/>
      <c r="D17" s="245"/>
      <c r="E17" s="245"/>
      <c r="F17" s="245"/>
      <c r="G17" s="15">
        <v>10</v>
      </c>
      <c r="H17" s="23">
        <f>H18+H19+H20+H21+H22+H23+H24+H25+H26</f>
        <v>136803034</v>
      </c>
      <c r="I17" s="23">
        <f>I18+I19+I20+I21+I22+I23+I24+I25+I26</f>
        <v>161882203</v>
      </c>
    </row>
    <row r="18" spans="1:9" ht="12.75" customHeight="1" x14ac:dyDescent="0.25">
      <c r="A18" s="244" t="s">
        <v>13</v>
      </c>
      <c r="B18" s="244"/>
      <c r="C18" s="244"/>
      <c r="D18" s="244"/>
      <c r="E18" s="244"/>
      <c r="F18" s="244"/>
      <c r="G18" s="14">
        <v>11</v>
      </c>
      <c r="H18" s="22">
        <v>62858115</v>
      </c>
      <c r="I18" s="22">
        <v>62858114</v>
      </c>
    </row>
    <row r="19" spans="1:9" ht="12.75" customHeight="1" x14ac:dyDescent="0.25">
      <c r="A19" s="244" t="s">
        <v>14</v>
      </c>
      <c r="B19" s="244"/>
      <c r="C19" s="244"/>
      <c r="D19" s="244"/>
      <c r="E19" s="244"/>
      <c r="F19" s="244"/>
      <c r="G19" s="14">
        <v>12</v>
      </c>
      <c r="H19" s="22">
        <v>62964435</v>
      </c>
      <c r="I19" s="22">
        <v>60475969</v>
      </c>
    </row>
    <row r="20" spans="1:9" ht="12.75" customHeight="1" x14ac:dyDescent="0.25">
      <c r="A20" s="244" t="s">
        <v>15</v>
      </c>
      <c r="B20" s="244"/>
      <c r="C20" s="244"/>
      <c r="D20" s="244"/>
      <c r="E20" s="244"/>
      <c r="F20" s="244"/>
      <c r="G20" s="14">
        <v>13</v>
      </c>
      <c r="H20" s="22">
        <v>3850708</v>
      </c>
      <c r="I20" s="22">
        <v>3934931</v>
      </c>
    </row>
    <row r="21" spans="1:9" ht="12.75" customHeight="1" x14ac:dyDescent="0.25">
      <c r="A21" s="244" t="s">
        <v>16</v>
      </c>
      <c r="B21" s="244"/>
      <c r="C21" s="244"/>
      <c r="D21" s="244"/>
      <c r="E21" s="244"/>
      <c r="F21" s="244"/>
      <c r="G21" s="14">
        <v>14</v>
      </c>
      <c r="H21" s="22">
        <v>688212</v>
      </c>
      <c r="I21" s="22">
        <v>773469</v>
      </c>
    </row>
    <row r="22" spans="1:9" ht="12.75" customHeight="1" x14ac:dyDescent="0.25">
      <c r="A22" s="244" t="s">
        <v>17</v>
      </c>
      <c r="B22" s="244"/>
      <c r="C22" s="244"/>
      <c r="D22" s="244"/>
      <c r="E22" s="244"/>
      <c r="F22" s="244"/>
      <c r="G22" s="14">
        <v>15</v>
      </c>
      <c r="H22" s="22">
        <v>0</v>
      </c>
      <c r="I22" s="22">
        <v>0</v>
      </c>
    </row>
    <row r="23" spans="1:9" ht="12.75" customHeight="1" x14ac:dyDescent="0.25">
      <c r="A23" s="244" t="s">
        <v>18</v>
      </c>
      <c r="B23" s="244"/>
      <c r="C23" s="244"/>
      <c r="D23" s="244"/>
      <c r="E23" s="244"/>
      <c r="F23" s="244"/>
      <c r="G23" s="14">
        <v>16</v>
      </c>
      <c r="H23" s="22">
        <v>0</v>
      </c>
      <c r="I23" s="22">
        <v>0</v>
      </c>
    </row>
    <row r="24" spans="1:9" ht="12.75" customHeight="1" x14ac:dyDescent="0.25">
      <c r="A24" s="244" t="s">
        <v>19</v>
      </c>
      <c r="B24" s="244"/>
      <c r="C24" s="244"/>
      <c r="D24" s="244"/>
      <c r="E24" s="244"/>
      <c r="F24" s="244"/>
      <c r="G24" s="14">
        <v>17</v>
      </c>
      <c r="H24" s="22">
        <v>6441564</v>
      </c>
      <c r="I24" s="22">
        <v>33839720</v>
      </c>
    </row>
    <row r="25" spans="1:9" ht="12.75" customHeight="1" x14ac:dyDescent="0.25">
      <c r="A25" s="244" t="s">
        <v>20</v>
      </c>
      <c r="B25" s="244"/>
      <c r="C25" s="244"/>
      <c r="D25" s="244"/>
      <c r="E25" s="244"/>
      <c r="F25" s="244"/>
      <c r="G25" s="14">
        <v>18</v>
      </c>
      <c r="H25" s="22">
        <v>0</v>
      </c>
      <c r="I25" s="22">
        <v>0</v>
      </c>
    </row>
    <row r="26" spans="1:9" ht="12.75" customHeight="1" x14ac:dyDescent="0.25">
      <c r="A26" s="244" t="s">
        <v>21</v>
      </c>
      <c r="B26" s="244"/>
      <c r="C26" s="244"/>
      <c r="D26" s="244"/>
      <c r="E26" s="244"/>
      <c r="F26" s="244"/>
      <c r="G26" s="14">
        <v>19</v>
      </c>
      <c r="H26" s="22">
        <v>0</v>
      </c>
      <c r="I26" s="22">
        <v>0</v>
      </c>
    </row>
    <row r="27" spans="1:9" ht="12.75" customHeight="1" x14ac:dyDescent="0.25">
      <c r="A27" s="245" t="s">
        <v>22</v>
      </c>
      <c r="B27" s="245"/>
      <c r="C27" s="245"/>
      <c r="D27" s="245"/>
      <c r="E27" s="245"/>
      <c r="F27" s="245"/>
      <c r="G27" s="15">
        <v>20</v>
      </c>
      <c r="H27" s="23">
        <f>SUM(H28:H37)</f>
        <v>19511300</v>
      </c>
      <c r="I27" s="23">
        <f>SUM(I28:I37)</f>
        <v>19511300</v>
      </c>
    </row>
    <row r="28" spans="1:9" ht="12.75" customHeight="1" x14ac:dyDescent="0.25">
      <c r="A28" s="244" t="s">
        <v>23</v>
      </c>
      <c r="B28" s="244"/>
      <c r="C28" s="244"/>
      <c r="D28" s="244"/>
      <c r="E28" s="244"/>
      <c r="F28" s="244"/>
      <c r="G28" s="14">
        <v>21</v>
      </c>
      <c r="H28" s="22">
        <v>19492500</v>
      </c>
      <c r="I28" s="22">
        <v>19492500</v>
      </c>
    </row>
    <row r="29" spans="1:9" ht="12.75" customHeight="1" x14ac:dyDescent="0.25">
      <c r="A29" s="244" t="s">
        <v>24</v>
      </c>
      <c r="B29" s="244"/>
      <c r="C29" s="244"/>
      <c r="D29" s="244"/>
      <c r="E29" s="244"/>
      <c r="F29" s="244"/>
      <c r="G29" s="14">
        <v>22</v>
      </c>
      <c r="H29" s="22">
        <v>0</v>
      </c>
      <c r="I29" s="22">
        <v>0</v>
      </c>
    </row>
    <row r="30" spans="1:9" ht="12.75" customHeight="1" x14ac:dyDescent="0.25">
      <c r="A30" s="244" t="s">
        <v>25</v>
      </c>
      <c r="B30" s="244"/>
      <c r="C30" s="244"/>
      <c r="D30" s="244"/>
      <c r="E30" s="244"/>
      <c r="F30" s="244"/>
      <c r="G30" s="14">
        <v>23</v>
      </c>
      <c r="H30" s="22">
        <v>0</v>
      </c>
      <c r="I30" s="22">
        <v>0</v>
      </c>
    </row>
    <row r="31" spans="1:9" ht="24" customHeight="1" x14ac:dyDescent="0.25">
      <c r="A31" s="244" t="s">
        <v>26</v>
      </c>
      <c r="B31" s="244"/>
      <c r="C31" s="244"/>
      <c r="D31" s="244"/>
      <c r="E31" s="244"/>
      <c r="F31" s="244"/>
      <c r="G31" s="14">
        <v>24</v>
      </c>
      <c r="H31" s="22">
        <v>0</v>
      </c>
      <c r="I31" s="22">
        <v>0</v>
      </c>
    </row>
    <row r="32" spans="1:9" ht="23.4" customHeight="1" x14ac:dyDescent="0.25">
      <c r="A32" s="244" t="s">
        <v>27</v>
      </c>
      <c r="B32" s="244"/>
      <c r="C32" s="244"/>
      <c r="D32" s="244"/>
      <c r="E32" s="244"/>
      <c r="F32" s="244"/>
      <c r="G32" s="14">
        <v>25</v>
      </c>
      <c r="H32" s="22">
        <v>18800</v>
      </c>
      <c r="I32" s="22">
        <v>18800</v>
      </c>
    </row>
    <row r="33" spans="1:9" ht="21.6" customHeight="1" x14ac:dyDescent="0.25">
      <c r="A33" s="244" t="s">
        <v>28</v>
      </c>
      <c r="B33" s="244"/>
      <c r="C33" s="244"/>
      <c r="D33" s="244"/>
      <c r="E33" s="244"/>
      <c r="F33" s="244"/>
      <c r="G33" s="14">
        <v>26</v>
      </c>
      <c r="H33" s="22">
        <v>0</v>
      </c>
      <c r="I33" s="22">
        <v>0</v>
      </c>
    </row>
    <row r="34" spans="1:9" ht="12.75" customHeight="1" x14ac:dyDescent="0.25">
      <c r="A34" s="244" t="s">
        <v>29</v>
      </c>
      <c r="B34" s="244"/>
      <c r="C34" s="244"/>
      <c r="D34" s="244"/>
      <c r="E34" s="244"/>
      <c r="F34" s="244"/>
      <c r="G34" s="14">
        <v>27</v>
      </c>
      <c r="H34" s="22">
        <v>0</v>
      </c>
      <c r="I34" s="22">
        <v>0</v>
      </c>
    </row>
    <row r="35" spans="1:9" ht="12.75" customHeight="1" x14ac:dyDescent="0.25">
      <c r="A35" s="244" t="s">
        <v>30</v>
      </c>
      <c r="B35" s="244"/>
      <c r="C35" s="244"/>
      <c r="D35" s="244"/>
      <c r="E35" s="244"/>
      <c r="F35" s="244"/>
      <c r="G35" s="14">
        <v>28</v>
      </c>
      <c r="H35" s="22">
        <v>0</v>
      </c>
      <c r="I35" s="22">
        <v>0</v>
      </c>
    </row>
    <row r="36" spans="1:9" ht="12.75" customHeight="1" x14ac:dyDescent="0.25">
      <c r="A36" s="244" t="s">
        <v>31</v>
      </c>
      <c r="B36" s="244"/>
      <c r="C36" s="244"/>
      <c r="D36" s="244"/>
      <c r="E36" s="244"/>
      <c r="F36" s="244"/>
      <c r="G36" s="14">
        <v>29</v>
      </c>
      <c r="H36" s="22">
        <v>0</v>
      </c>
      <c r="I36" s="22">
        <v>0</v>
      </c>
    </row>
    <row r="37" spans="1:9" ht="12.75" customHeight="1" x14ac:dyDescent="0.25">
      <c r="A37" s="244" t="s">
        <v>32</v>
      </c>
      <c r="B37" s="244"/>
      <c r="C37" s="244"/>
      <c r="D37" s="244"/>
      <c r="E37" s="244"/>
      <c r="F37" s="244"/>
      <c r="G37" s="14">
        <v>30</v>
      </c>
      <c r="H37" s="22">
        <v>0</v>
      </c>
      <c r="I37" s="22">
        <v>0</v>
      </c>
    </row>
    <row r="38" spans="1:9" ht="12.75" customHeight="1" x14ac:dyDescent="0.25">
      <c r="A38" s="245" t="s">
        <v>33</v>
      </c>
      <c r="B38" s="245"/>
      <c r="C38" s="245"/>
      <c r="D38" s="245"/>
      <c r="E38" s="245"/>
      <c r="F38" s="245"/>
      <c r="G38" s="15">
        <v>31</v>
      </c>
      <c r="H38" s="23">
        <f>H39+H40+H41+H42</f>
        <v>0</v>
      </c>
      <c r="I38" s="23">
        <f>I39+I40+I41+I42</f>
        <v>28608</v>
      </c>
    </row>
    <row r="39" spans="1:9" ht="12.75" customHeight="1" x14ac:dyDescent="0.25">
      <c r="A39" s="244" t="s">
        <v>34</v>
      </c>
      <c r="B39" s="244"/>
      <c r="C39" s="244"/>
      <c r="D39" s="244"/>
      <c r="E39" s="244"/>
      <c r="F39" s="244"/>
      <c r="G39" s="14">
        <v>32</v>
      </c>
      <c r="H39" s="22">
        <v>0</v>
      </c>
      <c r="I39" s="22">
        <v>0</v>
      </c>
    </row>
    <row r="40" spans="1:9" ht="12.75" customHeight="1" x14ac:dyDescent="0.25">
      <c r="A40" s="244" t="s">
        <v>35</v>
      </c>
      <c r="B40" s="244"/>
      <c r="C40" s="244"/>
      <c r="D40" s="244"/>
      <c r="E40" s="244"/>
      <c r="F40" s="244"/>
      <c r="G40" s="14">
        <v>33</v>
      </c>
      <c r="H40" s="22">
        <v>0</v>
      </c>
      <c r="I40" s="22">
        <v>0</v>
      </c>
    </row>
    <row r="41" spans="1:9" ht="12.75" customHeight="1" x14ac:dyDescent="0.25">
      <c r="A41" s="244" t="s">
        <v>36</v>
      </c>
      <c r="B41" s="244"/>
      <c r="C41" s="244"/>
      <c r="D41" s="244"/>
      <c r="E41" s="244"/>
      <c r="F41" s="244"/>
      <c r="G41" s="14">
        <v>34</v>
      </c>
      <c r="H41" s="22">
        <v>0</v>
      </c>
      <c r="I41" s="22">
        <v>0</v>
      </c>
    </row>
    <row r="42" spans="1:9" ht="12.75" customHeight="1" x14ac:dyDescent="0.25">
      <c r="A42" s="244" t="s">
        <v>37</v>
      </c>
      <c r="B42" s="244"/>
      <c r="C42" s="244"/>
      <c r="D42" s="244"/>
      <c r="E42" s="244"/>
      <c r="F42" s="244"/>
      <c r="G42" s="14">
        <v>35</v>
      </c>
      <c r="H42" s="22">
        <v>0</v>
      </c>
      <c r="I42" s="22">
        <v>28608</v>
      </c>
    </row>
    <row r="43" spans="1:9" ht="12.75" customHeight="1" x14ac:dyDescent="0.25">
      <c r="A43" s="244" t="s">
        <v>38</v>
      </c>
      <c r="B43" s="244"/>
      <c r="C43" s="244"/>
      <c r="D43" s="244"/>
      <c r="E43" s="244"/>
      <c r="F43" s="244"/>
      <c r="G43" s="14">
        <v>36</v>
      </c>
      <c r="H43" s="22">
        <v>0</v>
      </c>
      <c r="I43" s="22">
        <v>0</v>
      </c>
    </row>
    <row r="44" spans="1:9" ht="12.75" customHeight="1" x14ac:dyDescent="0.25">
      <c r="A44" s="246" t="s">
        <v>304</v>
      </c>
      <c r="B44" s="246"/>
      <c r="C44" s="246"/>
      <c r="D44" s="246"/>
      <c r="E44" s="246"/>
      <c r="F44" s="246"/>
      <c r="G44" s="15">
        <v>37</v>
      </c>
      <c r="H44" s="23">
        <f>H45+H53+H60+H70</f>
        <v>6429526</v>
      </c>
      <c r="I44" s="23">
        <f>I45+I53+I60+I70</f>
        <v>27743373</v>
      </c>
    </row>
    <row r="45" spans="1:9" ht="12.75" customHeight="1" x14ac:dyDescent="0.25">
      <c r="A45" s="245" t="s">
        <v>39</v>
      </c>
      <c r="B45" s="245"/>
      <c r="C45" s="245"/>
      <c r="D45" s="245"/>
      <c r="E45" s="245"/>
      <c r="F45" s="245"/>
      <c r="G45" s="15">
        <v>38</v>
      </c>
      <c r="H45" s="23">
        <f>SUM(H46:H52)</f>
        <v>1446832</v>
      </c>
      <c r="I45" s="23">
        <f>SUM(I46:I52)</f>
        <v>2012692</v>
      </c>
    </row>
    <row r="46" spans="1:9" ht="12.75" customHeight="1" x14ac:dyDescent="0.25">
      <c r="A46" s="244" t="s">
        <v>40</v>
      </c>
      <c r="B46" s="244"/>
      <c r="C46" s="244"/>
      <c r="D46" s="244"/>
      <c r="E46" s="244"/>
      <c r="F46" s="244"/>
      <c r="G46" s="14">
        <v>39</v>
      </c>
      <c r="H46" s="22">
        <v>1444213</v>
      </c>
      <c r="I46" s="22">
        <v>1983305</v>
      </c>
    </row>
    <row r="47" spans="1:9" ht="12.75" customHeight="1" x14ac:dyDescent="0.25">
      <c r="A47" s="244" t="s">
        <v>41</v>
      </c>
      <c r="B47" s="244"/>
      <c r="C47" s="244"/>
      <c r="D47" s="244"/>
      <c r="E47" s="244"/>
      <c r="F47" s="244"/>
      <c r="G47" s="14">
        <v>40</v>
      </c>
      <c r="H47" s="22">
        <v>0</v>
      </c>
      <c r="I47" s="22">
        <v>0</v>
      </c>
    </row>
    <row r="48" spans="1:9" ht="12.75" customHeight="1" x14ac:dyDescent="0.25">
      <c r="A48" s="244" t="s">
        <v>42</v>
      </c>
      <c r="B48" s="244"/>
      <c r="C48" s="244"/>
      <c r="D48" s="244"/>
      <c r="E48" s="244"/>
      <c r="F48" s="244"/>
      <c r="G48" s="14">
        <v>41</v>
      </c>
      <c r="H48" s="22">
        <v>0</v>
      </c>
      <c r="I48" s="22">
        <v>0</v>
      </c>
    </row>
    <row r="49" spans="1:9" ht="12.75" customHeight="1" x14ac:dyDescent="0.25">
      <c r="A49" s="244" t="s">
        <v>43</v>
      </c>
      <c r="B49" s="244"/>
      <c r="C49" s="244"/>
      <c r="D49" s="244"/>
      <c r="E49" s="244"/>
      <c r="F49" s="244"/>
      <c r="G49" s="14">
        <v>42</v>
      </c>
      <c r="H49" s="22">
        <v>2619</v>
      </c>
      <c r="I49" s="22">
        <v>29387</v>
      </c>
    </row>
    <row r="50" spans="1:9" ht="12.75" customHeight="1" x14ac:dyDescent="0.25">
      <c r="A50" s="244" t="s">
        <v>44</v>
      </c>
      <c r="B50" s="244"/>
      <c r="C50" s="244"/>
      <c r="D50" s="244"/>
      <c r="E50" s="244"/>
      <c r="F50" s="244"/>
      <c r="G50" s="14">
        <v>43</v>
      </c>
      <c r="H50" s="22">
        <v>0</v>
      </c>
      <c r="I50" s="22">
        <v>0</v>
      </c>
    </row>
    <row r="51" spans="1:9" ht="12.75" customHeight="1" x14ac:dyDescent="0.25">
      <c r="A51" s="244" t="s">
        <v>45</v>
      </c>
      <c r="B51" s="244"/>
      <c r="C51" s="244"/>
      <c r="D51" s="244"/>
      <c r="E51" s="244"/>
      <c r="F51" s="244"/>
      <c r="G51" s="14">
        <v>44</v>
      </c>
      <c r="H51" s="22">
        <v>0</v>
      </c>
      <c r="I51" s="22">
        <v>0</v>
      </c>
    </row>
    <row r="52" spans="1:9" ht="12.75" customHeight="1" x14ac:dyDescent="0.25">
      <c r="A52" s="244" t="s">
        <v>46</v>
      </c>
      <c r="B52" s="244"/>
      <c r="C52" s="244"/>
      <c r="D52" s="244"/>
      <c r="E52" s="244"/>
      <c r="F52" s="244"/>
      <c r="G52" s="14">
        <v>45</v>
      </c>
      <c r="H52" s="22">
        <v>0</v>
      </c>
      <c r="I52" s="22">
        <v>0</v>
      </c>
    </row>
    <row r="53" spans="1:9" ht="12.75" customHeight="1" x14ac:dyDescent="0.25">
      <c r="A53" s="245" t="s">
        <v>47</v>
      </c>
      <c r="B53" s="245"/>
      <c r="C53" s="245"/>
      <c r="D53" s="245"/>
      <c r="E53" s="245"/>
      <c r="F53" s="245"/>
      <c r="G53" s="15">
        <v>46</v>
      </c>
      <c r="H53" s="23">
        <f>SUM(H54:H59)</f>
        <v>2223281</v>
      </c>
      <c r="I53" s="23">
        <f>SUM(I54:I59)</f>
        <v>3960838</v>
      </c>
    </row>
    <row r="54" spans="1:9" ht="12.75" customHeight="1" x14ac:dyDescent="0.25">
      <c r="A54" s="244" t="s">
        <v>48</v>
      </c>
      <c r="B54" s="244"/>
      <c r="C54" s="244"/>
      <c r="D54" s="244"/>
      <c r="E54" s="244"/>
      <c r="F54" s="244"/>
      <c r="G54" s="14">
        <v>47</v>
      </c>
      <c r="H54" s="22">
        <v>0</v>
      </c>
      <c r="I54" s="22">
        <v>0</v>
      </c>
    </row>
    <row r="55" spans="1:9" ht="12.75" customHeight="1" x14ac:dyDescent="0.25">
      <c r="A55" s="244" t="s">
        <v>49</v>
      </c>
      <c r="B55" s="244"/>
      <c r="C55" s="244"/>
      <c r="D55" s="244"/>
      <c r="E55" s="244"/>
      <c r="F55" s="244"/>
      <c r="G55" s="14">
        <v>48</v>
      </c>
      <c r="H55" s="22">
        <v>0</v>
      </c>
      <c r="I55" s="22">
        <v>0</v>
      </c>
    </row>
    <row r="56" spans="1:9" ht="12.75" customHeight="1" x14ac:dyDescent="0.25">
      <c r="A56" s="244" t="s">
        <v>50</v>
      </c>
      <c r="B56" s="244"/>
      <c r="C56" s="244"/>
      <c r="D56" s="244"/>
      <c r="E56" s="244"/>
      <c r="F56" s="244"/>
      <c r="G56" s="14">
        <v>49</v>
      </c>
      <c r="H56" s="22">
        <v>538872</v>
      </c>
      <c r="I56" s="22">
        <v>649129</v>
      </c>
    </row>
    <row r="57" spans="1:9" ht="12.75" customHeight="1" x14ac:dyDescent="0.25">
      <c r="A57" s="244" t="s">
        <v>51</v>
      </c>
      <c r="B57" s="244"/>
      <c r="C57" s="244"/>
      <c r="D57" s="244"/>
      <c r="E57" s="244"/>
      <c r="F57" s="244"/>
      <c r="G57" s="14">
        <v>50</v>
      </c>
      <c r="H57" s="22">
        <v>0</v>
      </c>
      <c r="I57" s="22">
        <v>12800</v>
      </c>
    </row>
    <row r="58" spans="1:9" ht="12.75" customHeight="1" x14ac:dyDescent="0.25">
      <c r="A58" s="244" t="s">
        <v>52</v>
      </c>
      <c r="B58" s="244"/>
      <c r="C58" s="244"/>
      <c r="D58" s="244"/>
      <c r="E58" s="244"/>
      <c r="F58" s="244"/>
      <c r="G58" s="14">
        <v>51</v>
      </c>
      <c r="H58" s="22">
        <v>1671741</v>
      </c>
      <c r="I58" s="22">
        <v>3298909</v>
      </c>
    </row>
    <row r="59" spans="1:9" ht="12.75" customHeight="1" x14ac:dyDescent="0.25">
      <c r="A59" s="244" t="s">
        <v>53</v>
      </c>
      <c r="B59" s="244"/>
      <c r="C59" s="244"/>
      <c r="D59" s="244"/>
      <c r="E59" s="244"/>
      <c r="F59" s="244"/>
      <c r="G59" s="14">
        <v>52</v>
      </c>
      <c r="H59" s="22">
        <v>12668</v>
      </c>
      <c r="I59" s="22">
        <v>0</v>
      </c>
    </row>
    <row r="60" spans="1:9" ht="12.75" customHeight="1" x14ac:dyDescent="0.25">
      <c r="A60" s="245" t="s">
        <v>54</v>
      </c>
      <c r="B60" s="245"/>
      <c r="C60" s="245"/>
      <c r="D60" s="245"/>
      <c r="E60" s="245"/>
      <c r="F60" s="245"/>
      <c r="G60" s="15">
        <v>53</v>
      </c>
      <c r="H60" s="23">
        <f>SUM(H61:H69)</f>
        <v>1187</v>
      </c>
      <c r="I60" s="23">
        <f>SUM(I61:I69)</f>
        <v>0</v>
      </c>
    </row>
    <row r="61" spans="1:9" ht="12.75" customHeight="1" x14ac:dyDescent="0.25">
      <c r="A61" s="244" t="s">
        <v>23</v>
      </c>
      <c r="B61" s="244"/>
      <c r="C61" s="244"/>
      <c r="D61" s="244"/>
      <c r="E61" s="244"/>
      <c r="F61" s="244"/>
      <c r="G61" s="14">
        <v>54</v>
      </c>
      <c r="H61" s="22">
        <v>0</v>
      </c>
      <c r="I61" s="22">
        <v>0</v>
      </c>
    </row>
    <row r="62" spans="1:9" ht="27.6" customHeight="1" x14ac:dyDescent="0.25">
      <c r="A62" s="244" t="s">
        <v>24</v>
      </c>
      <c r="B62" s="244"/>
      <c r="C62" s="244"/>
      <c r="D62" s="244"/>
      <c r="E62" s="244"/>
      <c r="F62" s="244"/>
      <c r="G62" s="14">
        <v>55</v>
      </c>
      <c r="H62" s="22">
        <v>0</v>
      </c>
      <c r="I62" s="22">
        <v>0</v>
      </c>
    </row>
    <row r="63" spans="1:9" ht="12.75" customHeight="1" x14ac:dyDescent="0.25">
      <c r="A63" s="244" t="s">
        <v>25</v>
      </c>
      <c r="B63" s="244"/>
      <c r="C63" s="244"/>
      <c r="D63" s="244"/>
      <c r="E63" s="244"/>
      <c r="F63" s="244"/>
      <c r="G63" s="14">
        <v>56</v>
      </c>
      <c r="H63" s="22">
        <v>0</v>
      </c>
      <c r="I63" s="22">
        <v>0</v>
      </c>
    </row>
    <row r="64" spans="1:9" ht="25.95" customHeight="1" x14ac:dyDescent="0.25">
      <c r="A64" s="244" t="s">
        <v>55</v>
      </c>
      <c r="B64" s="244"/>
      <c r="C64" s="244"/>
      <c r="D64" s="244"/>
      <c r="E64" s="244"/>
      <c r="F64" s="244"/>
      <c r="G64" s="14">
        <v>57</v>
      </c>
      <c r="H64" s="22">
        <v>0</v>
      </c>
      <c r="I64" s="22">
        <v>0</v>
      </c>
    </row>
    <row r="65" spans="1:9" ht="21.6" customHeight="1" x14ac:dyDescent="0.25">
      <c r="A65" s="244" t="s">
        <v>27</v>
      </c>
      <c r="B65" s="244"/>
      <c r="C65" s="244"/>
      <c r="D65" s="244"/>
      <c r="E65" s="244"/>
      <c r="F65" s="244"/>
      <c r="G65" s="14">
        <v>58</v>
      </c>
      <c r="H65" s="22">
        <v>0</v>
      </c>
      <c r="I65" s="22">
        <v>0</v>
      </c>
    </row>
    <row r="66" spans="1:9" ht="21.6" customHeight="1" x14ac:dyDescent="0.25">
      <c r="A66" s="244" t="s">
        <v>28</v>
      </c>
      <c r="B66" s="244"/>
      <c r="C66" s="244"/>
      <c r="D66" s="244"/>
      <c r="E66" s="244"/>
      <c r="F66" s="244"/>
      <c r="G66" s="14">
        <v>59</v>
      </c>
      <c r="H66" s="22">
        <v>0</v>
      </c>
      <c r="I66" s="22">
        <v>0</v>
      </c>
    </row>
    <row r="67" spans="1:9" ht="12.75" customHeight="1" x14ac:dyDescent="0.25">
      <c r="A67" s="244" t="s">
        <v>29</v>
      </c>
      <c r="B67" s="244"/>
      <c r="C67" s="244"/>
      <c r="D67" s="244"/>
      <c r="E67" s="244"/>
      <c r="F67" s="244"/>
      <c r="G67" s="14">
        <v>60</v>
      </c>
      <c r="H67" s="22">
        <v>0</v>
      </c>
      <c r="I67" s="22">
        <v>0</v>
      </c>
    </row>
    <row r="68" spans="1:9" ht="12.75" customHeight="1" x14ac:dyDescent="0.25">
      <c r="A68" s="244" t="s">
        <v>30</v>
      </c>
      <c r="B68" s="244"/>
      <c r="C68" s="244"/>
      <c r="D68" s="244"/>
      <c r="E68" s="244"/>
      <c r="F68" s="244"/>
      <c r="G68" s="14">
        <v>61</v>
      </c>
      <c r="H68" s="22">
        <v>1187</v>
      </c>
      <c r="I68" s="22">
        <v>0</v>
      </c>
    </row>
    <row r="69" spans="1:9" ht="12.75" customHeight="1" x14ac:dyDescent="0.25">
      <c r="A69" s="244" t="s">
        <v>56</v>
      </c>
      <c r="B69" s="244"/>
      <c r="C69" s="244"/>
      <c r="D69" s="244"/>
      <c r="E69" s="244"/>
      <c r="F69" s="244"/>
      <c r="G69" s="14">
        <v>62</v>
      </c>
      <c r="H69" s="22">
        <v>0</v>
      </c>
      <c r="I69" s="22">
        <v>0</v>
      </c>
    </row>
    <row r="70" spans="1:9" ht="12.75" customHeight="1" x14ac:dyDescent="0.25">
      <c r="A70" s="244" t="s">
        <v>57</v>
      </c>
      <c r="B70" s="244"/>
      <c r="C70" s="244"/>
      <c r="D70" s="244"/>
      <c r="E70" s="244"/>
      <c r="F70" s="244"/>
      <c r="G70" s="14">
        <v>63</v>
      </c>
      <c r="H70" s="22">
        <v>2758226</v>
      </c>
      <c r="I70" s="22">
        <v>21769843</v>
      </c>
    </row>
    <row r="71" spans="1:9" ht="12.75" customHeight="1" x14ac:dyDescent="0.25">
      <c r="A71" s="261" t="s">
        <v>58</v>
      </c>
      <c r="B71" s="261"/>
      <c r="C71" s="261"/>
      <c r="D71" s="261"/>
      <c r="E71" s="261"/>
      <c r="F71" s="261"/>
      <c r="G71" s="14">
        <v>64</v>
      </c>
      <c r="H71" s="22">
        <v>0</v>
      </c>
      <c r="I71" s="22">
        <v>1080964</v>
      </c>
    </row>
    <row r="72" spans="1:9" ht="12.75" customHeight="1" x14ac:dyDescent="0.25">
      <c r="A72" s="246" t="s">
        <v>305</v>
      </c>
      <c r="B72" s="246"/>
      <c r="C72" s="246"/>
      <c r="D72" s="246"/>
      <c r="E72" s="246"/>
      <c r="F72" s="246"/>
      <c r="G72" s="15">
        <v>65</v>
      </c>
      <c r="H72" s="23">
        <f>H8+H9+H44+H71</f>
        <v>240912804</v>
      </c>
      <c r="I72" s="23">
        <f>I8+I9+I44+I71</f>
        <v>239005768</v>
      </c>
    </row>
    <row r="73" spans="1:9" ht="12.75" customHeight="1" x14ac:dyDescent="0.25">
      <c r="A73" s="261" t="s">
        <v>59</v>
      </c>
      <c r="B73" s="261"/>
      <c r="C73" s="261"/>
      <c r="D73" s="261"/>
      <c r="E73" s="261"/>
      <c r="F73" s="261"/>
      <c r="G73" s="14">
        <v>66</v>
      </c>
      <c r="H73" s="22">
        <v>0</v>
      </c>
      <c r="I73" s="22">
        <v>0</v>
      </c>
    </row>
    <row r="74" spans="1:9" x14ac:dyDescent="0.25">
      <c r="A74" s="263" t="s">
        <v>60</v>
      </c>
      <c r="B74" s="264"/>
      <c r="C74" s="264"/>
      <c r="D74" s="264"/>
      <c r="E74" s="264"/>
      <c r="F74" s="264"/>
      <c r="G74" s="264"/>
      <c r="H74" s="264"/>
      <c r="I74" s="264"/>
    </row>
    <row r="75" spans="1:9" ht="12.75" customHeight="1" x14ac:dyDescent="0.25">
      <c r="A75" s="246" t="s">
        <v>353</v>
      </c>
      <c r="B75" s="246"/>
      <c r="C75" s="246"/>
      <c r="D75" s="246"/>
      <c r="E75" s="246"/>
      <c r="F75" s="246"/>
      <c r="G75" s="15">
        <v>67</v>
      </c>
      <c r="H75" s="102">
        <f>H76+H77+H78+H84+H85+H91+H94+H97</f>
        <v>222558001</v>
      </c>
      <c r="I75" s="102">
        <f>I76+I77+I78+I84+I85+I91+I94+I97</f>
        <v>214493645</v>
      </c>
    </row>
    <row r="76" spans="1:9" ht="12.75" customHeight="1" x14ac:dyDescent="0.25">
      <c r="A76" s="244" t="s">
        <v>61</v>
      </c>
      <c r="B76" s="244"/>
      <c r="C76" s="244"/>
      <c r="D76" s="244"/>
      <c r="E76" s="244"/>
      <c r="F76" s="244"/>
      <c r="G76" s="14">
        <v>68</v>
      </c>
      <c r="H76" s="22">
        <v>235957660</v>
      </c>
      <c r="I76" s="22">
        <v>235957660</v>
      </c>
    </row>
    <row r="77" spans="1:9" ht="12.75" customHeight="1" x14ac:dyDescent="0.25">
      <c r="A77" s="244" t="s">
        <v>62</v>
      </c>
      <c r="B77" s="244"/>
      <c r="C77" s="244"/>
      <c r="D77" s="244"/>
      <c r="E77" s="244"/>
      <c r="F77" s="244"/>
      <c r="G77" s="14">
        <v>69</v>
      </c>
      <c r="H77" s="22">
        <v>1120</v>
      </c>
      <c r="I77" s="22">
        <v>1120</v>
      </c>
    </row>
    <row r="78" spans="1:9" ht="12.75" customHeight="1" x14ac:dyDescent="0.25">
      <c r="A78" s="245" t="s">
        <v>63</v>
      </c>
      <c r="B78" s="245"/>
      <c r="C78" s="245"/>
      <c r="D78" s="245"/>
      <c r="E78" s="245"/>
      <c r="F78" s="245"/>
      <c r="G78" s="15">
        <v>70</v>
      </c>
      <c r="H78" s="102">
        <f>SUM(H79:H83)</f>
        <v>0</v>
      </c>
      <c r="I78" s="102">
        <f>SUM(I79:I83)</f>
        <v>0</v>
      </c>
    </row>
    <row r="79" spans="1:9" ht="12.75" customHeight="1" x14ac:dyDescent="0.25">
      <c r="A79" s="244" t="s">
        <v>64</v>
      </c>
      <c r="B79" s="244"/>
      <c r="C79" s="244"/>
      <c r="D79" s="244"/>
      <c r="E79" s="244"/>
      <c r="F79" s="244"/>
      <c r="G79" s="14">
        <v>71</v>
      </c>
      <c r="H79" s="22">
        <v>0</v>
      </c>
      <c r="I79" s="22">
        <v>0</v>
      </c>
    </row>
    <row r="80" spans="1:9" ht="12.75" customHeight="1" x14ac:dyDescent="0.25">
      <c r="A80" s="244" t="s">
        <v>65</v>
      </c>
      <c r="B80" s="244"/>
      <c r="C80" s="244"/>
      <c r="D80" s="244"/>
      <c r="E80" s="244"/>
      <c r="F80" s="244"/>
      <c r="G80" s="14">
        <v>72</v>
      </c>
      <c r="H80" s="22">
        <v>0</v>
      </c>
      <c r="I80" s="22">
        <v>0</v>
      </c>
    </row>
    <row r="81" spans="1:9" ht="12.75" customHeight="1" x14ac:dyDescent="0.25">
      <c r="A81" s="244" t="s">
        <v>66</v>
      </c>
      <c r="B81" s="244"/>
      <c r="C81" s="244"/>
      <c r="D81" s="244"/>
      <c r="E81" s="244"/>
      <c r="F81" s="244"/>
      <c r="G81" s="14">
        <v>73</v>
      </c>
      <c r="H81" s="22">
        <v>0</v>
      </c>
      <c r="I81" s="22">
        <v>0</v>
      </c>
    </row>
    <row r="82" spans="1:9" ht="12.75" customHeight="1" x14ac:dyDescent="0.25">
      <c r="A82" s="244" t="s">
        <v>67</v>
      </c>
      <c r="B82" s="244"/>
      <c r="C82" s="244"/>
      <c r="D82" s="244"/>
      <c r="E82" s="244"/>
      <c r="F82" s="244"/>
      <c r="G82" s="14">
        <v>74</v>
      </c>
      <c r="H82" s="22">
        <v>0</v>
      </c>
      <c r="I82" s="22">
        <v>0</v>
      </c>
    </row>
    <row r="83" spans="1:9" ht="12.75" customHeight="1" x14ac:dyDescent="0.25">
      <c r="A83" s="244" t="s">
        <v>68</v>
      </c>
      <c r="B83" s="244"/>
      <c r="C83" s="244"/>
      <c r="D83" s="244"/>
      <c r="E83" s="244"/>
      <c r="F83" s="244"/>
      <c r="G83" s="14">
        <v>75</v>
      </c>
      <c r="H83" s="22">
        <v>0</v>
      </c>
      <c r="I83" s="22">
        <v>0</v>
      </c>
    </row>
    <row r="84" spans="1:9" ht="12.75" customHeight="1" x14ac:dyDescent="0.25">
      <c r="A84" s="262" t="s">
        <v>69</v>
      </c>
      <c r="B84" s="262"/>
      <c r="C84" s="262"/>
      <c r="D84" s="262"/>
      <c r="E84" s="262"/>
      <c r="F84" s="262"/>
      <c r="G84" s="95">
        <v>76</v>
      </c>
      <c r="H84" s="96">
        <v>0</v>
      </c>
      <c r="I84" s="96">
        <v>0</v>
      </c>
    </row>
    <row r="85" spans="1:9" ht="12.75" customHeight="1" x14ac:dyDescent="0.25">
      <c r="A85" s="245" t="s">
        <v>445</v>
      </c>
      <c r="B85" s="245"/>
      <c r="C85" s="245"/>
      <c r="D85" s="245"/>
      <c r="E85" s="245"/>
      <c r="F85" s="245"/>
      <c r="G85" s="15">
        <v>77</v>
      </c>
      <c r="H85" s="23">
        <f>H86+H87+H88+H89+H90</f>
        <v>0</v>
      </c>
      <c r="I85" s="23">
        <f>I86+I87+I88+I89+I90</f>
        <v>0</v>
      </c>
    </row>
    <row r="86" spans="1:9" ht="25.5" customHeight="1" x14ac:dyDescent="0.25">
      <c r="A86" s="244" t="s">
        <v>446</v>
      </c>
      <c r="B86" s="244"/>
      <c r="C86" s="244"/>
      <c r="D86" s="244"/>
      <c r="E86" s="244"/>
      <c r="F86" s="244"/>
      <c r="G86" s="14">
        <v>78</v>
      </c>
      <c r="H86" s="22">
        <v>0</v>
      </c>
      <c r="I86" s="22">
        <v>0</v>
      </c>
    </row>
    <row r="87" spans="1:9" ht="12.75" customHeight="1" x14ac:dyDescent="0.25">
      <c r="A87" s="244" t="s">
        <v>70</v>
      </c>
      <c r="B87" s="244"/>
      <c r="C87" s="244"/>
      <c r="D87" s="244"/>
      <c r="E87" s="244"/>
      <c r="F87" s="244"/>
      <c r="G87" s="14">
        <v>79</v>
      </c>
      <c r="H87" s="22">
        <v>0</v>
      </c>
      <c r="I87" s="22">
        <v>0</v>
      </c>
    </row>
    <row r="88" spans="1:9" ht="12.75" customHeight="1" x14ac:dyDescent="0.25">
      <c r="A88" s="244" t="s">
        <v>71</v>
      </c>
      <c r="B88" s="244"/>
      <c r="C88" s="244"/>
      <c r="D88" s="244"/>
      <c r="E88" s="244"/>
      <c r="F88" s="244"/>
      <c r="G88" s="14">
        <v>80</v>
      </c>
      <c r="H88" s="22">
        <v>0</v>
      </c>
      <c r="I88" s="22">
        <v>0</v>
      </c>
    </row>
    <row r="89" spans="1:9" ht="12.75" customHeight="1" x14ac:dyDescent="0.25">
      <c r="A89" s="244" t="s">
        <v>349</v>
      </c>
      <c r="B89" s="244"/>
      <c r="C89" s="244"/>
      <c r="D89" s="244"/>
      <c r="E89" s="244"/>
      <c r="F89" s="244"/>
      <c r="G89" s="14">
        <v>81</v>
      </c>
      <c r="H89" s="22">
        <v>0</v>
      </c>
      <c r="I89" s="22">
        <v>0</v>
      </c>
    </row>
    <row r="90" spans="1:9" ht="12.75" customHeight="1" x14ac:dyDescent="0.25">
      <c r="A90" s="244" t="s">
        <v>350</v>
      </c>
      <c r="B90" s="244"/>
      <c r="C90" s="244"/>
      <c r="D90" s="244"/>
      <c r="E90" s="244"/>
      <c r="F90" s="244"/>
      <c r="G90" s="14">
        <v>82</v>
      </c>
      <c r="H90" s="22">
        <v>0</v>
      </c>
      <c r="I90" s="22">
        <v>0</v>
      </c>
    </row>
    <row r="91" spans="1:9" ht="12.75" customHeight="1" x14ac:dyDescent="0.25">
      <c r="A91" s="245" t="s">
        <v>351</v>
      </c>
      <c r="B91" s="245"/>
      <c r="C91" s="245"/>
      <c r="D91" s="245"/>
      <c r="E91" s="245"/>
      <c r="F91" s="245"/>
      <c r="G91" s="15">
        <v>83</v>
      </c>
      <c r="H91" s="23">
        <f>H92-H93</f>
        <v>-5070098</v>
      </c>
      <c r="I91" s="23">
        <f>I92-I93</f>
        <v>-13400779</v>
      </c>
    </row>
    <row r="92" spans="1:9" ht="12.75" customHeight="1" x14ac:dyDescent="0.25">
      <c r="A92" s="244" t="s">
        <v>72</v>
      </c>
      <c r="B92" s="244"/>
      <c r="C92" s="244"/>
      <c r="D92" s="244"/>
      <c r="E92" s="244"/>
      <c r="F92" s="244"/>
      <c r="G92" s="14">
        <v>84</v>
      </c>
      <c r="H92" s="22">
        <v>0</v>
      </c>
      <c r="I92" s="22">
        <v>0</v>
      </c>
    </row>
    <row r="93" spans="1:9" ht="12.75" customHeight="1" x14ac:dyDescent="0.25">
      <c r="A93" s="244" t="s">
        <v>73</v>
      </c>
      <c r="B93" s="244"/>
      <c r="C93" s="244"/>
      <c r="D93" s="244"/>
      <c r="E93" s="244"/>
      <c r="F93" s="244"/>
      <c r="G93" s="14">
        <v>85</v>
      </c>
      <c r="H93" s="22">
        <v>5070098</v>
      </c>
      <c r="I93" s="22">
        <v>13400779</v>
      </c>
    </row>
    <row r="94" spans="1:9" ht="12.75" customHeight="1" x14ac:dyDescent="0.25">
      <c r="A94" s="245" t="s">
        <v>352</v>
      </c>
      <c r="B94" s="245"/>
      <c r="C94" s="245"/>
      <c r="D94" s="245"/>
      <c r="E94" s="245"/>
      <c r="F94" s="245"/>
      <c r="G94" s="15">
        <v>86</v>
      </c>
      <c r="H94" s="23">
        <f>H95-H96</f>
        <v>-8330681</v>
      </c>
      <c r="I94" s="23">
        <f>I95-I96</f>
        <v>-8064356</v>
      </c>
    </row>
    <row r="95" spans="1:9" ht="12.75" customHeight="1" x14ac:dyDescent="0.25">
      <c r="A95" s="244" t="s">
        <v>74</v>
      </c>
      <c r="B95" s="244"/>
      <c r="C95" s="244"/>
      <c r="D95" s="244"/>
      <c r="E95" s="244"/>
      <c r="F95" s="244"/>
      <c r="G95" s="14">
        <v>87</v>
      </c>
      <c r="H95" s="22">
        <v>0</v>
      </c>
      <c r="I95" s="22">
        <v>0</v>
      </c>
    </row>
    <row r="96" spans="1:9" ht="12.75" customHeight="1" x14ac:dyDescent="0.25">
      <c r="A96" s="244" t="s">
        <v>75</v>
      </c>
      <c r="B96" s="244"/>
      <c r="C96" s="244"/>
      <c r="D96" s="244"/>
      <c r="E96" s="244"/>
      <c r="F96" s="244"/>
      <c r="G96" s="14">
        <v>88</v>
      </c>
      <c r="H96" s="22">
        <v>8330681</v>
      </c>
      <c r="I96" s="22">
        <v>8064356</v>
      </c>
    </row>
    <row r="97" spans="1:9" ht="12.75" customHeight="1" x14ac:dyDescent="0.25">
      <c r="A97" s="244" t="s">
        <v>76</v>
      </c>
      <c r="B97" s="244"/>
      <c r="C97" s="244"/>
      <c r="D97" s="244"/>
      <c r="E97" s="244"/>
      <c r="F97" s="244"/>
      <c r="G97" s="14">
        <v>89</v>
      </c>
      <c r="H97" s="22">
        <v>0</v>
      </c>
      <c r="I97" s="22">
        <v>0</v>
      </c>
    </row>
    <row r="98" spans="1:9" ht="12.75" customHeight="1" x14ac:dyDescent="0.25">
      <c r="A98" s="246" t="s">
        <v>354</v>
      </c>
      <c r="B98" s="246"/>
      <c r="C98" s="246"/>
      <c r="D98" s="246"/>
      <c r="E98" s="246"/>
      <c r="F98" s="246"/>
      <c r="G98" s="15">
        <v>90</v>
      </c>
      <c r="H98" s="23">
        <f>SUM(H99:H104)</f>
        <v>112784</v>
      </c>
      <c r="I98" s="23">
        <f>SUM(I99:I104)</f>
        <v>0</v>
      </c>
    </row>
    <row r="99" spans="1:9" ht="12.75" customHeight="1" x14ac:dyDescent="0.25">
      <c r="A99" s="244" t="s">
        <v>77</v>
      </c>
      <c r="B99" s="244"/>
      <c r="C99" s="244"/>
      <c r="D99" s="244"/>
      <c r="E99" s="244"/>
      <c r="F99" s="244"/>
      <c r="G99" s="14">
        <v>91</v>
      </c>
      <c r="H99" s="22">
        <v>112784</v>
      </c>
      <c r="I99" s="22">
        <v>0</v>
      </c>
    </row>
    <row r="100" spans="1:9" ht="12.75" customHeight="1" x14ac:dyDescent="0.25">
      <c r="A100" s="244" t="s">
        <v>78</v>
      </c>
      <c r="B100" s="244"/>
      <c r="C100" s="244"/>
      <c r="D100" s="244"/>
      <c r="E100" s="244"/>
      <c r="F100" s="244"/>
      <c r="G100" s="14">
        <v>92</v>
      </c>
      <c r="H100" s="22">
        <v>0</v>
      </c>
      <c r="I100" s="22">
        <v>0</v>
      </c>
    </row>
    <row r="101" spans="1:9" ht="12.75" customHeight="1" x14ac:dyDescent="0.25">
      <c r="A101" s="244" t="s">
        <v>79</v>
      </c>
      <c r="B101" s="244"/>
      <c r="C101" s="244"/>
      <c r="D101" s="244"/>
      <c r="E101" s="244"/>
      <c r="F101" s="244"/>
      <c r="G101" s="14">
        <v>93</v>
      </c>
      <c r="H101" s="22">
        <v>0</v>
      </c>
      <c r="I101" s="22">
        <v>0</v>
      </c>
    </row>
    <row r="102" spans="1:9" ht="12.75" customHeight="1" x14ac:dyDescent="0.25">
      <c r="A102" s="244" t="s">
        <v>80</v>
      </c>
      <c r="B102" s="244"/>
      <c r="C102" s="244"/>
      <c r="D102" s="244"/>
      <c r="E102" s="244"/>
      <c r="F102" s="244"/>
      <c r="G102" s="14">
        <v>94</v>
      </c>
      <c r="H102" s="22">
        <v>0</v>
      </c>
      <c r="I102" s="22">
        <v>0</v>
      </c>
    </row>
    <row r="103" spans="1:9" ht="12.75" customHeight="1" x14ac:dyDescent="0.25">
      <c r="A103" s="244" t="s">
        <v>81</v>
      </c>
      <c r="B103" s="244"/>
      <c r="C103" s="244"/>
      <c r="D103" s="244"/>
      <c r="E103" s="244"/>
      <c r="F103" s="244"/>
      <c r="G103" s="14">
        <v>95</v>
      </c>
      <c r="H103" s="22">
        <v>0</v>
      </c>
      <c r="I103" s="22">
        <v>0</v>
      </c>
    </row>
    <row r="104" spans="1:9" ht="12.75" customHeight="1" x14ac:dyDescent="0.25">
      <c r="A104" s="244" t="s">
        <v>82</v>
      </c>
      <c r="B104" s="244"/>
      <c r="C104" s="244"/>
      <c r="D104" s="244"/>
      <c r="E104" s="244"/>
      <c r="F104" s="244"/>
      <c r="G104" s="14">
        <v>96</v>
      </c>
      <c r="H104" s="22">
        <v>0</v>
      </c>
      <c r="I104" s="22">
        <v>0</v>
      </c>
    </row>
    <row r="105" spans="1:9" ht="12.75" customHeight="1" x14ac:dyDescent="0.25">
      <c r="A105" s="246" t="s">
        <v>355</v>
      </c>
      <c r="B105" s="246"/>
      <c r="C105" s="246"/>
      <c r="D105" s="246"/>
      <c r="E105" s="246"/>
      <c r="F105" s="246"/>
      <c r="G105" s="15">
        <v>97</v>
      </c>
      <c r="H105" s="23">
        <f>SUM(H106:H116)</f>
        <v>930440</v>
      </c>
      <c r="I105" s="23">
        <f>SUM(I106:I116)</f>
        <v>1019794</v>
      </c>
    </row>
    <row r="106" spans="1:9" ht="12.75" customHeight="1" x14ac:dyDescent="0.25">
      <c r="A106" s="244" t="s">
        <v>83</v>
      </c>
      <c r="B106" s="244"/>
      <c r="C106" s="244"/>
      <c r="D106" s="244"/>
      <c r="E106" s="244"/>
      <c r="F106" s="244"/>
      <c r="G106" s="14">
        <v>98</v>
      </c>
      <c r="H106" s="22">
        <v>0</v>
      </c>
      <c r="I106" s="22">
        <v>0</v>
      </c>
    </row>
    <row r="107" spans="1:9" ht="24.6" customHeight="1" x14ac:dyDescent="0.25">
      <c r="A107" s="244" t="s">
        <v>84</v>
      </c>
      <c r="B107" s="244"/>
      <c r="C107" s="244"/>
      <c r="D107" s="244"/>
      <c r="E107" s="244"/>
      <c r="F107" s="244"/>
      <c r="G107" s="14">
        <v>99</v>
      </c>
      <c r="H107" s="22">
        <v>0</v>
      </c>
      <c r="I107" s="22">
        <v>0</v>
      </c>
    </row>
    <row r="108" spans="1:9" ht="12.75" customHeight="1" x14ac:dyDescent="0.25">
      <c r="A108" s="244" t="s">
        <v>85</v>
      </c>
      <c r="B108" s="244"/>
      <c r="C108" s="244"/>
      <c r="D108" s="244"/>
      <c r="E108" s="244"/>
      <c r="F108" s="244"/>
      <c r="G108" s="14">
        <v>100</v>
      </c>
      <c r="H108" s="22">
        <v>0</v>
      </c>
      <c r="I108" s="22">
        <v>0</v>
      </c>
    </row>
    <row r="109" spans="1:9" ht="21.6" customHeight="1" x14ac:dyDescent="0.25">
      <c r="A109" s="244" t="s">
        <v>86</v>
      </c>
      <c r="B109" s="244"/>
      <c r="C109" s="244"/>
      <c r="D109" s="244"/>
      <c r="E109" s="244"/>
      <c r="F109" s="244"/>
      <c r="G109" s="14">
        <v>101</v>
      </c>
      <c r="H109" s="22">
        <v>0</v>
      </c>
      <c r="I109" s="22">
        <v>0</v>
      </c>
    </row>
    <row r="110" spans="1:9" ht="12.75" customHeight="1" x14ac:dyDescent="0.25">
      <c r="A110" s="244" t="s">
        <v>87</v>
      </c>
      <c r="B110" s="244"/>
      <c r="C110" s="244"/>
      <c r="D110" s="244"/>
      <c r="E110" s="244"/>
      <c r="F110" s="244"/>
      <c r="G110" s="14">
        <v>102</v>
      </c>
      <c r="H110" s="22">
        <v>0</v>
      </c>
      <c r="I110" s="22">
        <v>0</v>
      </c>
    </row>
    <row r="111" spans="1:9" ht="12.75" customHeight="1" x14ac:dyDescent="0.25">
      <c r="A111" s="244" t="s">
        <v>88</v>
      </c>
      <c r="B111" s="244"/>
      <c r="C111" s="244"/>
      <c r="D111" s="244"/>
      <c r="E111" s="244"/>
      <c r="F111" s="244"/>
      <c r="G111" s="14">
        <v>103</v>
      </c>
      <c r="H111" s="22">
        <v>0</v>
      </c>
      <c r="I111" s="22">
        <v>0</v>
      </c>
    </row>
    <row r="112" spans="1:9" ht="12.75" customHeight="1" x14ac:dyDescent="0.25">
      <c r="A112" s="244" t="s">
        <v>89</v>
      </c>
      <c r="B112" s="244"/>
      <c r="C112" s="244"/>
      <c r="D112" s="244"/>
      <c r="E112" s="244"/>
      <c r="F112" s="244"/>
      <c r="G112" s="14">
        <v>104</v>
      </c>
      <c r="H112" s="22">
        <v>0</v>
      </c>
      <c r="I112" s="22">
        <v>0</v>
      </c>
    </row>
    <row r="113" spans="1:9" ht="12.75" customHeight="1" x14ac:dyDescent="0.25">
      <c r="A113" s="244" t="s">
        <v>90</v>
      </c>
      <c r="B113" s="244"/>
      <c r="C113" s="244"/>
      <c r="D113" s="244"/>
      <c r="E113" s="244"/>
      <c r="F113" s="244"/>
      <c r="G113" s="14">
        <v>105</v>
      </c>
      <c r="H113" s="22">
        <v>0</v>
      </c>
      <c r="I113" s="22">
        <v>0</v>
      </c>
    </row>
    <row r="114" spans="1:9" ht="12.75" customHeight="1" x14ac:dyDescent="0.25">
      <c r="A114" s="244" t="s">
        <v>91</v>
      </c>
      <c r="B114" s="244"/>
      <c r="C114" s="244"/>
      <c r="D114" s="244"/>
      <c r="E114" s="244"/>
      <c r="F114" s="244"/>
      <c r="G114" s="14">
        <v>106</v>
      </c>
      <c r="H114" s="22">
        <v>0</v>
      </c>
      <c r="I114" s="22">
        <v>0</v>
      </c>
    </row>
    <row r="115" spans="1:9" ht="12.75" customHeight="1" x14ac:dyDescent="0.25">
      <c r="A115" s="244" t="s">
        <v>92</v>
      </c>
      <c r="B115" s="244"/>
      <c r="C115" s="244"/>
      <c r="D115" s="244"/>
      <c r="E115" s="244"/>
      <c r="F115" s="244"/>
      <c r="G115" s="14">
        <v>107</v>
      </c>
      <c r="H115" s="22">
        <v>0</v>
      </c>
      <c r="I115" s="22">
        <v>89354</v>
      </c>
    </row>
    <row r="116" spans="1:9" ht="12.75" customHeight="1" x14ac:dyDescent="0.25">
      <c r="A116" s="244" t="s">
        <v>93</v>
      </c>
      <c r="B116" s="244"/>
      <c r="C116" s="244"/>
      <c r="D116" s="244"/>
      <c r="E116" s="244"/>
      <c r="F116" s="244"/>
      <c r="G116" s="14">
        <v>108</v>
      </c>
      <c r="H116" s="22">
        <v>930440</v>
      </c>
      <c r="I116" s="22">
        <v>930440</v>
      </c>
    </row>
    <row r="117" spans="1:9" ht="12.75" customHeight="1" x14ac:dyDescent="0.25">
      <c r="A117" s="246" t="s">
        <v>356</v>
      </c>
      <c r="B117" s="246"/>
      <c r="C117" s="246"/>
      <c r="D117" s="246"/>
      <c r="E117" s="246"/>
      <c r="F117" s="246"/>
      <c r="G117" s="15">
        <v>109</v>
      </c>
      <c r="H117" s="23">
        <f>SUM(H118:H131)</f>
        <v>17311579</v>
      </c>
      <c r="I117" s="23">
        <f>SUM(I118:I131)</f>
        <v>23038185</v>
      </c>
    </row>
    <row r="118" spans="1:9" ht="12.75" customHeight="1" x14ac:dyDescent="0.25">
      <c r="A118" s="244" t="s">
        <v>83</v>
      </c>
      <c r="B118" s="244"/>
      <c r="C118" s="244"/>
      <c r="D118" s="244"/>
      <c r="E118" s="244"/>
      <c r="F118" s="244"/>
      <c r="G118" s="14">
        <v>110</v>
      </c>
      <c r="H118" s="22">
        <v>0</v>
      </c>
      <c r="I118" s="22">
        <v>0</v>
      </c>
    </row>
    <row r="119" spans="1:9" ht="22.2" customHeight="1" x14ac:dyDescent="0.25">
      <c r="A119" s="244" t="s">
        <v>84</v>
      </c>
      <c r="B119" s="244"/>
      <c r="C119" s="244"/>
      <c r="D119" s="244"/>
      <c r="E119" s="244"/>
      <c r="F119" s="244"/>
      <c r="G119" s="14">
        <v>111</v>
      </c>
      <c r="H119" s="22">
        <v>0</v>
      </c>
      <c r="I119" s="22">
        <v>0</v>
      </c>
    </row>
    <row r="120" spans="1:9" ht="12.75" customHeight="1" x14ac:dyDescent="0.25">
      <c r="A120" s="244" t="s">
        <v>85</v>
      </c>
      <c r="B120" s="244"/>
      <c r="C120" s="244"/>
      <c r="D120" s="244"/>
      <c r="E120" s="244"/>
      <c r="F120" s="244"/>
      <c r="G120" s="14">
        <v>112</v>
      </c>
      <c r="H120" s="22">
        <v>0</v>
      </c>
      <c r="I120" s="22">
        <v>0</v>
      </c>
    </row>
    <row r="121" spans="1:9" ht="23.4" customHeight="1" x14ac:dyDescent="0.25">
      <c r="A121" s="244" t="s">
        <v>86</v>
      </c>
      <c r="B121" s="244"/>
      <c r="C121" s="244"/>
      <c r="D121" s="244"/>
      <c r="E121" s="244"/>
      <c r="F121" s="244"/>
      <c r="G121" s="14">
        <v>113</v>
      </c>
      <c r="H121" s="22">
        <v>0</v>
      </c>
      <c r="I121" s="22">
        <v>0</v>
      </c>
    </row>
    <row r="122" spans="1:9" ht="12.75" customHeight="1" x14ac:dyDescent="0.25">
      <c r="A122" s="244" t="s">
        <v>87</v>
      </c>
      <c r="B122" s="244"/>
      <c r="C122" s="244"/>
      <c r="D122" s="244"/>
      <c r="E122" s="244"/>
      <c r="F122" s="244"/>
      <c r="G122" s="14">
        <v>114</v>
      </c>
      <c r="H122" s="22">
        <v>0</v>
      </c>
      <c r="I122" s="22">
        <v>0</v>
      </c>
    </row>
    <row r="123" spans="1:9" ht="12.75" customHeight="1" x14ac:dyDescent="0.25">
      <c r="A123" s="244" t="s">
        <v>88</v>
      </c>
      <c r="B123" s="244"/>
      <c r="C123" s="244"/>
      <c r="D123" s="244"/>
      <c r="E123" s="244"/>
      <c r="F123" s="244"/>
      <c r="G123" s="14">
        <v>115</v>
      </c>
      <c r="H123" s="22">
        <v>0</v>
      </c>
      <c r="I123" s="22">
        <v>0</v>
      </c>
    </row>
    <row r="124" spans="1:9" ht="12.75" customHeight="1" x14ac:dyDescent="0.25">
      <c r="A124" s="244" t="s">
        <v>89</v>
      </c>
      <c r="B124" s="244"/>
      <c r="C124" s="244"/>
      <c r="D124" s="244"/>
      <c r="E124" s="244"/>
      <c r="F124" s="244"/>
      <c r="G124" s="14">
        <v>116</v>
      </c>
      <c r="H124" s="22">
        <v>13352</v>
      </c>
      <c r="I124" s="22">
        <v>1136436</v>
      </c>
    </row>
    <row r="125" spans="1:9" ht="12.75" customHeight="1" x14ac:dyDescent="0.25">
      <c r="A125" s="244" t="s">
        <v>90</v>
      </c>
      <c r="B125" s="244"/>
      <c r="C125" s="244"/>
      <c r="D125" s="244"/>
      <c r="E125" s="244"/>
      <c r="F125" s="244"/>
      <c r="G125" s="14">
        <v>117</v>
      </c>
      <c r="H125" s="22">
        <v>4589877</v>
      </c>
      <c r="I125" s="22">
        <v>8039146</v>
      </c>
    </row>
    <row r="126" spans="1:9" x14ac:dyDescent="0.25">
      <c r="A126" s="244" t="s">
        <v>91</v>
      </c>
      <c r="B126" s="244"/>
      <c r="C126" s="244"/>
      <c r="D126" s="244"/>
      <c r="E126" s="244"/>
      <c r="F126" s="244"/>
      <c r="G126" s="14">
        <v>118</v>
      </c>
      <c r="H126" s="22">
        <v>0</v>
      </c>
      <c r="I126" s="22">
        <v>0</v>
      </c>
    </row>
    <row r="127" spans="1:9" x14ac:dyDescent="0.25">
      <c r="A127" s="244" t="s">
        <v>94</v>
      </c>
      <c r="B127" s="244"/>
      <c r="C127" s="244"/>
      <c r="D127" s="244"/>
      <c r="E127" s="244"/>
      <c r="F127" s="244"/>
      <c r="G127" s="14">
        <v>119</v>
      </c>
      <c r="H127" s="22">
        <v>461486</v>
      </c>
      <c r="I127" s="22">
        <v>1197581</v>
      </c>
    </row>
    <row r="128" spans="1:9" x14ac:dyDescent="0.25">
      <c r="A128" s="244" t="s">
        <v>95</v>
      </c>
      <c r="B128" s="244"/>
      <c r="C128" s="244"/>
      <c r="D128" s="244"/>
      <c r="E128" s="244"/>
      <c r="F128" s="244"/>
      <c r="G128" s="14">
        <v>120</v>
      </c>
      <c r="H128" s="22">
        <v>132344</v>
      </c>
      <c r="I128" s="22">
        <v>461814</v>
      </c>
    </row>
    <row r="129" spans="1:9" x14ac:dyDescent="0.25">
      <c r="A129" s="244" t="s">
        <v>96</v>
      </c>
      <c r="B129" s="244"/>
      <c r="C129" s="244"/>
      <c r="D129" s="244"/>
      <c r="E129" s="244"/>
      <c r="F129" s="244"/>
      <c r="G129" s="14">
        <v>121</v>
      </c>
      <c r="H129" s="22">
        <v>0</v>
      </c>
      <c r="I129" s="22">
        <v>0</v>
      </c>
    </row>
    <row r="130" spans="1:9" x14ac:dyDescent="0.25">
      <c r="A130" s="244" t="s">
        <v>97</v>
      </c>
      <c r="B130" s="244"/>
      <c r="C130" s="244"/>
      <c r="D130" s="244"/>
      <c r="E130" s="244"/>
      <c r="F130" s="244"/>
      <c r="G130" s="14">
        <v>122</v>
      </c>
      <c r="H130" s="22">
        <v>0</v>
      </c>
      <c r="I130" s="22">
        <v>0</v>
      </c>
    </row>
    <row r="131" spans="1:9" x14ac:dyDescent="0.25">
      <c r="A131" s="244" t="s">
        <v>98</v>
      </c>
      <c r="B131" s="244"/>
      <c r="C131" s="244"/>
      <c r="D131" s="244"/>
      <c r="E131" s="244"/>
      <c r="F131" s="244"/>
      <c r="G131" s="14">
        <v>123</v>
      </c>
      <c r="H131" s="22">
        <v>12114520</v>
      </c>
      <c r="I131" s="22">
        <v>12203208</v>
      </c>
    </row>
    <row r="132" spans="1:9" ht="22.2" customHeight="1" x14ac:dyDescent="0.25">
      <c r="A132" s="261" t="s">
        <v>99</v>
      </c>
      <c r="B132" s="261"/>
      <c r="C132" s="261"/>
      <c r="D132" s="261"/>
      <c r="E132" s="261"/>
      <c r="F132" s="261"/>
      <c r="G132" s="14">
        <v>124</v>
      </c>
      <c r="H132" s="22">
        <v>0</v>
      </c>
      <c r="I132" s="22">
        <v>454144</v>
      </c>
    </row>
    <row r="133" spans="1:9" ht="12.75" customHeight="1" x14ac:dyDescent="0.25">
      <c r="A133" s="246" t="s">
        <v>357</v>
      </c>
      <c r="B133" s="246"/>
      <c r="C133" s="246"/>
      <c r="D133" s="246"/>
      <c r="E133" s="246"/>
      <c r="F133" s="246"/>
      <c r="G133" s="15">
        <v>125</v>
      </c>
      <c r="H133" s="23">
        <f>H75+H98+H105+H117+H132</f>
        <v>240912804</v>
      </c>
      <c r="I133" s="23">
        <f>I75+I98+I105+I117+I132</f>
        <v>239005768</v>
      </c>
    </row>
    <row r="134" spans="1:9" x14ac:dyDescent="0.25">
      <c r="A134" s="261" t="s">
        <v>100</v>
      </c>
      <c r="B134" s="261"/>
      <c r="C134" s="261"/>
      <c r="D134" s="261"/>
      <c r="E134" s="261"/>
      <c r="F134" s="26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K113"/>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65" t="s">
        <v>102</v>
      </c>
      <c r="B1" s="266"/>
      <c r="C1" s="266"/>
      <c r="D1" s="266"/>
      <c r="E1" s="266"/>
      <c r="F1" s="266"/>
      <c r="G1" s="266"/>
      <c r="H1" s="266"/>
      <c r="I1" s="266"/>
    </row>
    <row r="2" spans="1:11" x14ac:dyDescent="0.25">
      <c r="A2" s="267" t="s">
        <v>466</v>
      </c>
      <c r="B2" s="268"/>
      <c r="C2" s="268"/>
      <c r="D2" s="268"/>
      <c r="E2" s="268"/>
      <c r="F2" s="268"/>
      <c r="G2" s="268"/>
      <c r="H2" s="268"/>
      <c r="I2" s="268"/>
    </row>
    <row r="3" spans="1:11" x14ac:dyDescent="0.25">
      <c r="A3" s="269" t="s">
        <v>282</v>
      </c>
      <c r="B3" s="270"/>
      <c r="C3" s="270"/>
      <c r="D3" s="270"/>
      <c r="E3" s="270"/>
      <c r="F3" s="270"/>
      <c r="G3" s="270"/>
      <c r="H3" s="270"/>
      <c r="I3" s="270"/>
      <c r="J3" s="271"/>
      <c r="K3" s="271"/>
    </row>
    <row r="4" spans="1:11" x14ac:dyDescent="0.25">
      <c r="A4" s="272" t="s">
        <v>467</v>
      </c>
      <c r="B4" s="273"/>
      <c r="C4" s="273"/>
      <c r="D4" s="273"/>
      <c r="E4" s="273"/>
      <c r="F4" s="273"/>
      <c r="G4" s="273"/>
      <c r="H4" s="273"/>
      <c r="I4" s="273"/>
      <c r="J4" s="274"/>
      <c r="K4" s="274"/>
    </row>
    <row r="5" spans="1:11" ht="22.2" customHeight="1" x14ac:dyDescent="0.25">
      <c r="A5" s="275" t="s">
        <v>2</v>
      </c>
      <c r="B5" s="276"/>
      <c r="C5" s="276"/>
      <c r="D5" s="276"/>
      <c r="E5" s="276"/>
      <c r="F5" s="276"/>
      <c r="G5" s="275" t="s">
        <v>103</v>
      </c>
      <c r="H5" s="277" t="s">
        <v>302</v>
      </c>
      <c r="I5" s="278"/>
      <c r="J5" s="277" t="s">
        <v>279</v>
      </c>
      <c r="K5" s="278"/>
    </row>
    <row r="6" spans="1:11" x14ac:dyDescent="0.25">
      <c r="A6" s="276"/>
      <c r="B6" s="276"/>
      <c r="C6" s="276"/>
      <c r="D6" s="276"/>
      <c r="E6" s="276"/>
      <c r="F6" s="276"/>
      <c r="G6" s="276"/>
      <c r="H6" s="105" t="s">
        <v>295</v>
      </c>
      <c r="I6" s="105" t="s">
        <v>296</v>
      </c>
      <c r="J6" s="105" t="s">
        <v>295</v>
      </c>
      <c r="K6" s="105" t="s">
        <v>296</v>
      </c>
    </row>
    <row r="7" spans="1:11" x14ac:dyDescent="0.25">
      <c r="A7" s="281">
        <v>1</v>
      </c>
      <c r="B7" s="282"/>
      <c r="C7" s="282"/>
      <c r="D7" s="282"/>
      <c r="E7" s="282"/>
      <c r="F7" s="282"/>
      <c r="G7" s="106">
        <v>2</v>
      </c>
      <c r="H7" s="105">
        <v>3</v>
      </c>
      <c r="I7" s="105">
        <v>4</v>
      </c>
      <c r="J7" s="105">
        <v>5</v>
      </c>
      <c r="K7" s="105">
        <v>6</v>
      </c>
    </row>
    <row r="8" spans="1:11" ht="12.75" customHeight="1" x14ac:dyDescent="0.25">
      <c r="A8" s="279" t="s">
        <v>358</v>
      </c>
      <c r="B8" s="279"/>
      <c r="C8" s="279"/>
      <c r="D8" s="279"/>
      <c r="E8" s="279"/>
      <c r="F8" s="279"/>
      <c r="G8" s="15">
        <v>1</v>
      </c>
      <c r="H8" s="107">
        <f>SUM(H9:H13)</f>
        <v>211762</v>
      </c>
      <c r="I8" s="107">
        <f>SUM(I9:I13)</f>
        <v>99881</v>
      </c>
      <c r="J8" s="107">
        <f>SUM(J9:J13)</f>
        <v>4820989</v>
      </c>
      <c r="K8" s="107">
        <f>SUM(K9:K13)</f>
        <v>4166806</v>
      </c>
    </row>
    <row r="9" spans="1:11" ht="12.75" customHeight="1" x14ac:dyDescent="0.25">
      <c r="A9" s="244" t="s">
        <v>115</v>
      </c>
      <c r="B9" s="244"/>
      <c r="C9" s="244"/>
      <c r="D9" s="244"/>
      <c r="E9" s="244"/>
      <c r="F9" s="244"/>
      <c r="G9" s="14">
        <v>2</v>
      </c>
      <c r="H9" s="108">
        <v>0</v>
      </c>
      <c r="I9" s="108">
        <v>0</v>
      </c>
      <c r="J9" s="108">
        <v>0</v>
      </c>
      <c r="K9" s="108">
        <v>0</v>
      </c>
    </row>
    <row r="10" spans="1:11" ht="12.75" customHeight="1" x14ac:dyDescent="0.25">
      <c r="A10" s="244" t="s">
        <v>116</v>
      </c>
      <c r="B10" s="244"/>
      <c r="C10" s="244"/>
      <c r="D10" s="244"/>
      <c r="E10" s="244"/>
      <c r="F10" s="244"/>
      <c r="G10" s="14">
        <v>3</v>
      </c>
      <c r="H10" s="108">
        <v>211762</v>
      </c>
      <c r="I10" s="108">
        <v>99881</v>
      </c>
      <c r="J10" s="108">
        <v>3181105</v>
      </c>
      <c r="K10" s="108">
        <v>3104380</v>
      </c>
    </row>
    <row r="11" spans="1:11" ht="12.75" customHeight="1" x14ac:dyDescent="0.25">
      <c r="A11" s="244" t="s">
        <v>117</v>
      </c>
      <c r="B11" s="244"/>
      <c r="C11" s="244"/>
      <c r="D11" s="244"/>
      <c r="E11" s="244"/>
      <c r="F11" s="244"/>
      <c r="G11" s="14">
        <v>4</v>
      </c>
      <c r="H11" s="108">
        <v>0</v>
      </c>
      <c r="I11" s="108">
        <v>0</v>
      </c>
      <c r="J11" s="108">
        <v>2023</v>
      </c>
      <c r="K11" s="108">
        <v>1517</v>
      </c>
    </row>
    <row r="12" spans="1:11" ht="12.75" customHeight="1" x14ac:dyDescent="0.25">
      <c r="A12" s="244" t="s">
        <v>118</v>
      </c>
      <c r="B12" s="244"/>
      <c r="C12" s="244"/>
      <c r="D12" s="244"/>
      <c r="E12" s="244"/>
      <c r="F12" s="244"/>
      <c r="G12" s="14">
        <v>5</v>
      </c>
      <c r="H12" s="108">
        <v>0</v>
      </c>
      <c r="I12" s="108">
        <v>0</v>
      </c>
      <c r="J12" s="108">
        <v>0</v>
      </c>
      <c r="K12" s="108">
        <v>0</v>
      </c>
    </row>
    <row r="13" spans="1:11" ht="12.75" customHeight="1" x14ac:dyDescent="0.25">
      <c r="A13" s="244" t="s">
        <v>119</v>
      </c>
      <c r="B13" s="244"/>
      <c r="C13" s="244"/>
      <c r="D13" s="244"/>
      <c r="E13" s="244"/>
      <c r="F13" s="244"/>
      <c r="G13" s="14">
        <v>6</v>
      </c>
      <c r="H13" s="108">
        <v>0</v>
      </c>
      <c r="I13" s="108">
        <v>0</v>
      </c>
      <c r="J13" s="108">
        <v>1637861</v>
      </c>
      <c r="K13" s="108">
        <v>1060909</v>
      </c>
    </row>
    <row r="14" spans="1:11" ht="12.75" customHeight="1" x14ac:dyDescent="0.25">
      <c r="A14" s="279" t="s">
        <v>359</v>
      </c>
      <c r="B14" s="279"/>
      <c r="C14" s="279"/>
      <c r="D14" s="279"/>
      <c r="E14" s="279"/>
      <c r="F14" s="279"/>
      <c r="G14" s="15">
        <v>7</v>
      </c>
      <c r="H14" s="107">
        <f>H15+H16+H20+H24+H25+H26+H29+H36</f>
        <v>5881627</v>
      </c>
      <c r="I14" s="107">
        <f>I15+I16+I20+I24+I25+I26+I29+I36</f>
        <v>2760418</v>
      </c>
      <c r="J14" s="107">
        <f>J15+J16+J20+J24+J25+J26+J29+J36</f>
        <v>12883944</v>
      </c>
      <c r="K14" s="107">
        <f>K15+K16+K20+K24+K25+K26+K29+K36</f>
        <v>9211266</v>
      </c>
    </row>
    <row r="15" spans="1:11" ht="12.75" customHeight="1" x14ac:dyDescent="0.25">
      <c r="A15" s="244" t="s">
        <v>104</v>
      </c>
      <c r="B15" s="244"/>
      <c r="C15" s="244"/>
      <c r="D15" s="244"/>
      <c r="E15" s="244"/>
      <c r="F15" s="244"/>
      <c r="G15" s="14">
        <v>8</v>
      </c>
      <c r="H15" s="108">
        <v>0</v>
      </c>
      <c r="I15" s="108">
        <v>0</v>
      </c>
      <c r="J15" s="108">
        <v>0</v>
      </c>
      <c r="K15" s="108">
        <v>0</v>
      </c>
    </row>
    <row r="16" spans="1:11" ht="12.75" customHeight="1" x14ac:dyDescent="0.25">
      <c r="A16" s="245" t="s">
        <v>439</v>
      </c>
      <c r="B16" s="245"/>
      <c r="C16" s="245"/>
      <c r="D16" s="245"/>
      <c r="E16" s="245"/>
      <c r="F16" s="245"/>
      <c r="G16" s="15">
        <v>9</v>
      </c>
      <c r="H16" s="107">
        <f>SUM(H17:H19)</f>
        <v>1480700</v>
      </c>
      <c r="I16" s="107">
        <f>SUM(I17:I19)</f>
        <v>625547</v>
      </c>
      <c r="J16" s="107">
        <f>SUM(J17:J19)</f>
        <v>3440350</v>
      </c>
      <c r="K16" s="107">
        <f>SUM(K17:K19)</f>
        <v>2989466</v>
      </c>
    </row>
    <row r="17" spans="1:11" ht="12.75" customHeight="1" x14ac:dyDescent="0.25">
      <c r="A17" s="280" t="s">
        <v>120</v>
      </c>
      <c r="B17" s="280"/>
      <c r="C17" s="280"/>
      <c r="D17" s="280"/>
      <c r="E17" s="280"/>
      <c r="F17" s="280"/>
      <c r="G17" s="14">
        <v>10</v>
      </c>
      <c r="H17" s="108">
        <v>320136</v>
      </c>
      <c r="I17" s="108">
        <v>166236</v>
      </c>
      <c r="J17" s="108">
        <v>1953476</v>
      </c>
      <c r="K17" s="108">
        <v>1812123</v>
      </c>
    </row>
    <row r="18" spans="1:11" ht="12.75" customHeight="1" x14ac:dyDescent="0.25">
      <c r="A18" s="280" t="s">
        <v>121</v>
      </c>
      <c r="B18" s="280"/>
      <c r="C18" s="280"/>
      <c r="D18" s="280"/>
      <c r="E18" s="280"/>
      <c r="F18" s="280"/>
      <c r="G18" s="14">
        <v>11</v>
      </c>
      <c r="H18" s="108">
        <v>0</v>
      </c>
      <c r="I18" s="108">
        <v>0</v>
      </c>
      <c r="J18" s="108">
        <v>0</v>
      </c>
      <c r="K18" s="108">
        <v>0</v>
      </c>
    </row>
    <row r="19" spans="1:11" ht="12.75" customHeight="1" x14ac:dyDescent="0.25">
      <c r="A19" s="280" t="s">
        <v>122</v>
      </c>
      <c r="B19" s="280"/>
      <c r="C19" s="280"/>
      <c r="D19" s="280"/>
      <c r="E19" s="280"/>
      <c r="F19" s="280"/>
      <c r="G19" s="14">
        <v>12</v>
      </c>
      <c r="H19" s="108">
        <v>1160564</v>
      </c>
      <c r="I19" s="108">
        <v>459311</v>
      </c>
      <c r="J19" s="108">
        <v>1486874</v>
      </c>
      <c r="K19" s="108">
        <v>1177343</v>
      </c>
    </row>
    <row r="20" spans="1:11" ht="12.75" customHeight="1" x14ac:dyDescent="0.25">
      <c r="A20" s="245" t="s">
        <v>440</v>
      </c>
      <c r="B20" s="245"/>
      <c r="C20" s="245"/>
      <c r="D20" s="245"/>
      <c r="E20" s="245"/>
      <c r="F20" s="245"/>
      <c r="G20" s="15">
        <v>13</v>
      </c>
      <c r="H20" s="107">
        <f>SUM(H21:H23)</f>
        <v>2420797</v>
      </c>
      <c r="I20" s="107">
        <f>SUM(I21:I23)</f>
        <v>1258829</v>
      </c>
      <c r="J20" s="107">
        <f>SUM(J21:J23)</f>
        <v>4670339</v>
      </c>
      <c r="K20" s="107">
        <f>SUM(K21:K23)</f>
        <v>3307676</v>
      </c>
    </row>
    <row r="21" spans="1:11" ht="12.75" customHeight="1" x14ac:dyDescent="0.25">
      <c r="A21" s="280" t="s">
        <v>105</v>
      </c>
      <c r="B21" s="280"/>
      <c r="C21" s="280"/>
      <c r="D21" s="280"/>
      <c r="E21" s="280"/>
      <c r="F21" s="280"/>
      <c r="G21" s="14">
        <v>14</v>
      </c>
      <c r="H21" s="108">
        <v>1464417</v>
      </c>
      <c r="I21" s="108">
        <v>774227</v>
      </c>
      <c r="J21" s="108">
        <v>2826454</v>
      </c>
      <c r="K21" s="108">
        <v>1986941</v>
      </c>
    </row>
    <row r="22" spans="1:11" ht="12.75" customHeight="1" x14ac:dyDescent="0.25">
      <c r="A22" s="280" t="s">
        <v>106</v>
      </c>
      <c r="B22" s="280"/>
      <c r="C22" s="280"/>
      <c r="D22" s="280"/>
      <c r="E22" s="280"/>
      <c r="F22" s="280"/>
      <c r="G22" s="14">
        <v>15</v>
      </c>
      <c r="H22" s="108">
        <v>612145</v>
      </c>
      <c r="I22" s="108">
        <v>304938</v>
      </c>
      <c r="J22" s="108">
        <v>1174419</v>
      </c>
      <c r="K22" s="108">
        <v>844264</v>
      </c>
    </row>
    <row r="23" spans="1:11" ht="12.75" customHeight="1" x14ac:dyDescent="0.25">
      <c r="A23" s="280" t="s">
        <v>107</v>
      </c>
      <c r="B23" s="280"/>
      <c r="C23" s="280"/>
      <c r="D23" s="280"/>
      <c r="E23" s="280"/>
      <c r="F23" s="280"/>
      <c r="G23" s="14">
        <v>16</v>
      </c>
      <c r="H23" s="108">
        <v>344235</v>
      </c>
      <c r="I23" s="108">
        <v>179664</v>
      </c>
      <c r="J23" s="108">
        <v>669466</v>
      </c>
      <c r="K23" s="108">
        <v>476471</v>
      </c>
    </row>
    <row r="24" spans="1:11" ht="12.75" customHeight="1" x14ac:dyDescent="0.25">
      <c r="A24" s="244" t="s">
        <v>108</v>
      </c>
      <c r="B24" s="244"/>
      <c r="C24" s="244"/>
      <c r="D24" s="244"/>
      <c r="E24" s="244"/>
      <c r="F24" s="244"/>
      <c r="G24" s="14">
        <v>17</v>
      </c>
      <c r="H24" s="108">
        <v>1337796</v>
      </c>
      <c r="I24" s="108">
        <v>668898</v>
      </c>
      <c r="J24" s="108">
        <v>2521308</v>
      </c>
      <c r="K24" s="108">
        <v>1281471</v>
      </c>
    </row>
    <row r="25" spans="1:11" ht="12.75" customHeight="1" x14ac:dyDescent="0.25">
      <c r="A25" s="244" t="s">
        <v>109</v>
      </c>
      <c r="B25" s="244"/>
      <c r="C25" s="244"/>
      <c r="D25" s="244"/>
      <c r="E25" s="244"/>
      <c r="F25" s="244"/>
      <c r="G25" s="14">
        <v>18</v>
      </c>
      <c r="H25" s="108">
        <v>642334</v>
      </c>
      <c r="I25" s="108">
        <v>207144</v>
      </c>
      <c r="J25" s="108">
        <v>1811276</v>
      </c>
      <c r="K25" s="108">
        <v>1223652</v>
      </c>
    </row>
    <row r="26" spans="1:11" ht="12.75" customHeight="1" x14ac:dyDescent="0.25">
      <c r="A26" s="245" t="s">
        <v>441</v>
      </c>
      <c r="B26" s="245"/>
      <c r="C26" s="245"/>
      <c r="D26" s="245"/>
      <c r="E26" s="245"/>
      <c r="F26" s="245"/>
      <c r="G26" s="15">
        <v>19</v>
      </c>
      <c r="H26" s="107">
        <f>H27+H28</f>
        <v>0</v>
      </c>
      <c r="I26" s="107">
        <f>I27+I28</f>
        <v>0</v>
      </c>
      <c r="J26" s="107">
        <f>J27+J28</f>
        <v>0</v>
      </c>
      <c r="K26" s="107">
        <f>K27+K28</f>
        <v>0</v>
      </c>
    </row>
    <row r="27" spans="1:11" ht="12.75" customHeight="1" x14ac:dyDescent="0.25">
      <c r="A27" s="280" t="s">
        <v>123</v>
      </c>
      <c r="B27" s="280"/>
      <c r="C27" s="280"/>
      <c r="D27" s="280"/>
      <c r="E27" s="280"/>
      <c r="F27" s="280"/>
      <c r="G27" s="14">
        <v>20</v>
      </c>
      <c r="H27" s="108">
        <v>0</v>
      </c>
      <c r="I27" s="108">
        <v>0</v>
      </c>
      <c r="J27" s="108">
        <v>0</v>
      </c>
      <c r="K27" s="108">
        <v>0</v>
      </c>
    </row>
    <row r="28" spans="1:11" ht="12.75" customHeight="1" x14ac:dyDescent="0.25">
      <c r="A28" s="280" t="s">
        <v>124</v>
      </c>
      <c r="B28" s="280"/>
      <c r="C28" s="280"/>
      <c r="D28" s="280"/>
      <c r="E28" s="280"/>
      <c r="F28" s="280"/>
      <c r="G28" s="14">
        <v>21</v>
      </c>
      <c r="H28" s="108">
        <v>0</v>
      </c>
      <c r="I28" s="108">
        <v>0</v>
      </c>
      <c r="J28" s="108">
        <v>0</v>
      </c>
      <c r="K28" s="108">
        <v>0</v>
      </c>
    </row>
    <row r="29" spans="1:11" ht="12.75" customHeight="1" x14ac:dyDescent="0.25">
      <c r="A29" s="245" t="s">
        <v>442</v>
      </c>
      <c r="B29" s="245"/>
      <c r="C29" s="245"/>
      <c r="D29" s="245"/>
      <c r="E29" s="245"/>
      <c r="F29" s="245"/>
      <c r="G29" s="15">
        <v>22</v>
      </c>
      <c r="H29" s="107">
        <f>SUM(H30:H35)</f>
        <v>0</v>
      </c>
      <c r="I29" s="107">
        <f>SUM(I30:I35)</f>
        <v>0</v>
      </c>
      <c r="J29" s="107">
        <f>SUM(J30:J35)</f>
        <v>0</v>
      </c>
      <c r="K29" s="107">
        <f>SUM(K30:K35)</f>
        <v>0</v>
      </c>
    </row>
    <row r="30" spans="1:11" ht="12.75" customHeight="1" x14ac:dyDescent="0.25">
      <c r="A30" s="280" t="s">
        <v>125</v>
      </c>
      <c r="B30" s="280"/>
      <c r="C30" s="280"/>
      <c r="D30" s="280"/>
      <c r="E30" s="280"/>
      <c r="F30" s="280"/>
      <c r="G30" s="14">
        <v>23</v>
      </c>
      <c r="H30" s="108">
        <v>0</v>
      </c>
      <c r="I30" s="108">
        <v>0</v>
      </c>
      <c r="J30" s="108">
        <v>0</v>
      </c>
      <c r="K30" s="108">
        <v>0</v>
      </c>
    </row>
    <row r="31" spans="1:11" ht="12.75" customHeight="1" x14ac:dyDescent="0.25">
      <c r="A31" s="280" t="s">
        <v>126</v>
      </c>
      <c r="B31" s="280"/>
      <c r="C31" s="280"/>
      <c r="D31" s="280"/>
      <c r="E31" s="280"/>
      <c r="F31" s="280"/>
      <c r="G31" s="14">
        <v>24</v>
      </c>
      <c r="H31" s="108">
        <v>0</v>
      </c>
      <c r="I31" s="108">
        <v>0</v>
      </c>
      <c r="J31" s="108">
        <v>0</v>
      </c>
      <c r="K31" s="108">
        <v>0</v>
      </c>
    </row>
    <row r="32" spans="1:11" ht="12.75" customHeight="1" x14ac:dyDescent="0.25">
      <c r="A32" s="280" t="s">
        <v>127</v>
      </c>
      <c r="B32" s="280"/>
      <c r="C32" s="280"/>
      <c r="D32" s="280"/>
      <c r="E32" s="280"/>
      <c r="F32" s="280"/>
      <c r="G32" s="14">
        <v>25</v>
      </c>
      <c r="H32" s="108">
        <v>0</v>
      </c>
      <c r="I32" s="108">
        <v>0</v>
      </c>
      <c r="J32" s="108">
        <v>0</v>
      </c>
      <c r="K32" s="108">
        <v>0</v>
      </c>
    </row>
    <row r="33" spans="1:11" ht="12.75" customHeight="1" x14ac:dyDescent="0.25">
      <c r="A33" s="280" t="s">
        <v>128</v>
      </c>
      <c r="B33" s="280"/>
      <c r="C33" s="280"/>
      <c r="D33" s="280"/>
      <c r="E33" s="280"/>
      <c r="F33" s="280"/>
      <c r="G33" s="14">
        <v>26</v>
      </c>
      <c r="H33" s="108">
        <v>0</v>
      </c>
      <c r="I33" s="108">
        <v>0</v>
      </c>
      <c r="J33" s="108">
        <v>0</v>
      </c>
      <c r="K33" s="108">
        <v>0</v>
      </c>
    </row>
    <row r="34" spans="1:11" ht="12.75" customHeight="1" x14ac:dyDescent="0.25">
      <c r="A34" s="280" t="s">
        <v>129</v>
      </c>
      <c r="B34" s="280"/>
      <c r="C34" s="280"/>
      <c r="D34" s="280"/>
      <c r="E34" s="280"/>
      <c r="F34" s="280"/>
      <c r="G34" s="14">
        <v>27</v>
      </c>
      <c r="H34" s="108">
        <v>0</v>
      </c>
      <c r="I34" s="108">
        <v>0</v>
      </c>
      <c r="J34" s="108">
        <v>0</v>
      </c>
      <c r="K34" s="108">
        <v>0</v>
      </c>
    </row>
    <row r="35" spans="1:11" ht="12.75" customHeight="1" x14ac:dyDescent="0.25">
      <c r="A35" s="280" t="s">
        <v>130</v>
      </c>
      <c r="B35" s="280"/>
      <c r="C35" s="280"/>
      <c r="D35" s="280"/>
      <c r="E35" s="280"/>
      <c r="F35" s="280"/>
      <c r="G35" s="14">
        <v>28</v>
      </c>
      <c r="H35" s="108">
        <v>0</v>
      </c>
      <c r="I35" s="108">
        <v>0</v>
      </c>
      <c r="J35" s="108">
        <v>0</v>
      </c>
      <c r="K35" s="108">
        <v>0</v>
      </c>
    </row>
    <row r="36" spans="1:11" ht="12.75" customHeight="1" x14ac:dyDescent="0.25">
      <c r="A36" s="244" t="s">
        <v>110</v>
      </c>
      <c r="B36" s="244"/>
      <c r="C36" s="244"/>
      <c r="D36" s="244"/>
      <c r="E36" s="244"/>
      <c r="F36" s="244"/>
      <c r="G36" s="14">
        <v>29</v>
      </c>
      <c r="H36" s="108">
        <v>0</v>
      </c>
      <c r="I36" s="108">
        <v>0</v>
      </c>
      <c r="J36" s="108">
        <v>440671</v>
      </c>
      <c r="K36" s="108">
        <v>409001</v>
      </c>
    </row>
    <row r="37" spans="1:11" ht="12.75" customHeight="1" x14ac:dyDescent="0.25">
      <c r="A37" s="279" t="s">
        <v>360</v>
      </c>
      <c r="B37" s="279"/>
      <c r="C37" s="279"/>
      <c r="D37" s="279"/>
      <c r="E37" s="279"/>
      <c r="F37" s="279"/>
      <c r="G37" s="15">
        <v>30</v>
      </c>
      <c r="H37" s="107">
        <f>SUM(H38:H47)</f>
        <v>150856</v>
      </c>
      <c r="I37" s="107">
        <f>SUM(I38:I47)</f>
        <v>144947</v>
      </c>
      <c r="J37" s="107">
        <f>SUM(J38:J47)</f>
        <v>788</v>
      </c>
      <c r="K37" s="107">
        <f>SUM(K38:K47)</f>
        <v>114</v>
      </c>
    </row>
    <row r="38" spans="1:11" ht="12.75" customHeight="1" x14ac:dyDescent="0.25">
      <c r="A38" s="244" t="s">
        <v>131</v>
      </c>
      <c r="B38" s="244"/>
      <c r="C38" s="244"/>
      <c r="D38" s="244"/>
      <c r="E38" s="244"/>
      <c r="F38" s="244"/>
      <c r="G38" s="14">
        <v>31</v>
      </c>
      <c r="H38" s="108">
        <v>0</v>
      </c>
      <c r="I38" s="108">
        <v>0</v>
      </c>
      <c r="J38" s="108">
        <v>0</v>
      </c>
      <c r="K38" s="108">
        <v>0</v>
      </c>
    </row>
    <row r="39" spans="1:11" ht="25.2" customHeight="1" x14ac:dyDescent="0.25">
      <c r="A39" s="244" t="s">
        <v>132</v>
      </c>
      <c r="B39" s="244"/>
      <c r="C39" s="244"/>
      <c r="D39" s="244"/>
      <c r="E39" s="244"/>
      <c r="F39" s="244"/>
      <c r="G39" s="14">
        <v>32</v>
      </c>
      <c r="H39" s="108">
        <v>0</v>
      </c>
      <c r="I39" s="108">
        <v>0</v>
      </c>
      <c r="J39" s="108">
        <v>0</v>
      </c>
      <c r="K39" s="108">
        <v>0</v>
      </c>
    </row>
    <row r="40" spans="1:11" ht="25.2" customHeight="1" x14ac:dyDescent="0.25">
      <c r="A40" s="244" t="s">
        <v>133</v>
      </c>
      <c r="B40" s="244"/>
      <c r="C40" s="244"/>
      <c r="D40" s="244"/>
      <c r="E40" s="244"/>
      <c r="F40" s="244"/>
      <c r="G40" s="14">
        <v>33</v>
      </c>
      <c r="H40" s="108">
        <v>0</v>
      </c>
      <c r="I40" s="108">
        <v>0</v>
      </c>
      <c r="J40" s="108">
        <v>0</v>
      </c>
      <c r="K40" s="108">
        <v>0</v>
      </c>
    </row>
    <row r="41" spans="1:11" ht="25.2" customHeight="1" x14ac:dyDescent="0.25">
      <c r="A41" s="244" t="s">
        <v>134</v>
      </c>
      <c r="B41" s="244"/>
      <c r="C41" s="244"/>
      <c r="D41" s="244"/>
      <c r="E41" s="244"/>
      <c r="F41" s="244"/>
      <c r="G41" s="14">
        <v>34</v>
      </c>
      <c r="H41" s="108">
        <v>0</v>
      </c>
      <c r="I41" s="108">
        <v>0</v>
      </c>
      <c r="J41" s="108">
        <v>0</v>
      </c>
      <c r="K41" s="108">
        <v>0</v>
      </c>
    </row>
    <row r="42" spans="1:11" ht="25.2" customHeight="1" x14ac:dyDescent="0.25">
      <c r="A42" s="244" t="s">
        <v>135</v>
      </c>
      <c r="B42" s="244"/>
      <c r="C42" s="244"/>
      <c r="D42" s="244"/>
      <c r="E42" s="244"/>
      <c r="F42" s="244"/>
      <c r="G42" s="14">
        <v>35</v>
      </c>
      <c r="H42" s="108">
        <v>0</v>
      </c>
      <c r="I42" s="108">
        <v>0</v>
      </c>
      <c r="J42" s="108">
        <v>0</v>
      </c>
      <c r="K42" s="108">
        <v>0</v>
      </c>
    </row>
    <row r="43" spans="1:11" ht="12.75" customHeight="1" x14ac:dyDescent="0.25">
      <c r="A43" s="244" t="s">
        <v>136</v>
      </c>
      <c r="B43" s="244"/>
      <c r="C43" s="244"/>
      <c r="D43" s="244"/>
      <c r="E43" s="244"/>
      <c r="F43" s="244"/>
      <c r="G43" s="14">
        <v>36</v>
      </c>
      <c r="H43" s="108">
        <v>0</v>
      </c>
      <c r="I43" s="108">
        <v>0</v>
      </c>
      <c r="J43" s="108">
        <v>0</v>
      </c>
      <c r="K43" s="108">
        <v>0</v>
      </c>
    </row>
    <row r="44" spans="1:11" ht="12.75" customHeight="1" x14ac:dyDescent="0.25">
      <c r="A44" s="244" t="s">
        <v>137</v>
      </c>
      <c r="B44" s="244"/>
      <c r="C44" s="244"/>
      <c r="D44" s="244"/>
      <c r="E44" s="244"/>
      <c r="F44" s="244"/>
      <c r="G44" s="14">
        <v>37</v>
      </c>
      <c r="H44" s="108">
        <v>1195</v>
      </c>
      <c r="I44" s="108">
        <v>227</v>
      </c>
      <c r="J44" s="108">
        <v>313</v>
      </c>
      <c r="K44" s="108">
        <v>35</v>
      </c>
    </row>
    <row r="45" spans="1:11" ht="12.75" customHeight="1" x14ac:dyDescent="0.25">
      <c r="A45" s="244" t="s">
        <v>138</v>
      </c>
      <c r="B45" s="244"/>
      <c r="C45" s="244"/>
      <c r="D45" s="244"/>
      <c r="E45" s="244"/>
      <c r="F45" s="244"/>
      <c r="G45" s="14">
        <v>38</v>
      </c>
      <c r="H45" s="108">
        <v>27</v>
      </c>
      <c r="I45" s="108">
        <v>0</v>
      </c>
      <c r="J45" s="108">
        <v>475</v>
      </c>
      <c r="K45" s="108">
        <v>79</v>
      </c>
    </row>
    <row r="46" spans="1:11" ht="12.75" customHeight="1" x14ac:dyDescent="0.25">
      <c r="A46" s="244" t="s">
        <v>139</v>
      </c>
      <c r="B46" s="244"/>
      <c r="C46" s="244"/>
      <c r="D46" s="244"/>
      <c r="E46" s="244"/>
      <c r="F46" s="244"/>
      <c r="G46" s="14">
        <v>39</v>
      </c>
      <c r="H46" s="108">
        <v>0</v>
      </c>
      <c r="I46" s="108">
        <v>0</v>
      </c>
      <c r="J46" s="108">
        <v>0</v>
      </c>
      <c r="K46" s="108">
        <v>0</v>
      </c>
    </row>
    <row r="47" spans="1:11" ht="12.75" customHeight="1" x14ac:dyDescent="0.25">
      <c r="A47" s="244" t="s">
        <v>140</v>
      </c>
      <c r="B47" s="244"/>
      <c r="C47" s="244"/>
      <c r="D47" s="244"/>
      <c r="E47" s="244"/>
      <c r="F47" s="244"/>
      <c r="G47" s="14">
        <v>40</v>
      </c>
      <c r="H47" s="108">
        <v>149634</v>
      </c>
      <c r="I47" s="108">
        <v>144720</v>
      </c>
      <c r="J47" s="108">
        <v>0</v>
      </c>
      <c r="K47" s="108">
        <v>0</v>
      </c>
    </row>
    <row r="48" spans="1:11" ht="12.75" customHeight="1" x14ac:dyDescent="0.25">
      <c r="A48" s="279" t="s">
        <v>361</v>
      </c>
      <c r="B48" s="279"/>
      <c r="C48" s="279"/>
      <c r="D48" s="279"/>
      <c r="E48" s="279"/>
      <c r="F48" s="279"/>
      <c r="G48" s="15">
        <v>41</v>
      </c>
      <c r="H48" s="107">
        <f>SUM(H49:H55)</f>
        <v>43240</v>
      </c>
      <c r="I48" s="107">
        <f>SUM(I49:I55)</f>
        <v>35003</v>
      </c>
      <c r="J48" s="107">
        <f>SUM(J49:J55)</f>
        <v>2189</v>
      </c>
      <c r="K48" s="107">
        <f>SUM(K49:K55)</f>
        <v>1270</v>
      </c>
    </row>
    <row r="49" spans="1:11" ht="25.2" customHeight="1" x14ac:dyDescent="0.25">
      <c r="A49" s="244" t="s">
        <v>141</v>
      </c>
      <c r="B49" s="244"/>
      <c r="C49" s="244"/>
      <c r="D49" s="244"/>
      <c r="E49" s="244"/>
      <c r="F49" s="244"/>
      <c r="G49" s="14">
        <v>42</v>
      </c>
      <c r="H49" s="108">
        <v>0</v>
      </c>
      <c r="I49" s="108">
        <v>0</v>
      </c>
      <c r="J49" s="108">
        <v>0</v>
      </c>
      <c r="K49" s="108">
        <v>0</v>
      </c>
    </row>
    <row r="50" spans="1:11" ht="12.75" customHeight="1" x14ac:dyDescent="0.25">
      <c r="A50" s="283" t="s">
        <v>142</v>
      </c>
      <c r="B50" s="283"/>
      <c r="C50" s="283"/>
      <c r="D50" s="283"/>
      <c r="E50" s="283"/>
      <c r="F50" s="283"/>
      <c r="G50" s="14">
        <v>43</v>
      </c>
      <c r="H50" s="108">
        <v>0</v>
      </c>
      <c r="I50" s="108">
        <v>0</v>
      </c>
      <c r="J50" s="108">
        <v>0</v>
      </c>
      <c r="K50" s="108">
        <v>0</v>
      </c>
    </row>
    <row r="51" spans="1:11" ht="12.75" customHeight="1" x14ac:dyDescent="0.25">
      <c r="A51" s="283" t="s">
        <v>143</v>
      </c>
      <c r="B51" s="283"/>
      <c r="C51" s="283"/>
      <c r="D51" s="283"/>
      <c r="E51" s="283"/>
      <c r="F51" s="283"/>
      <c r="G51" s="14">
        <v>44</v>
      </c>
      <c r="H51" s="108">
        <v>3</v>
      </c>
      <c r="I51" s="108">
        <v>3</v>
      </c>
      <c r="J51" s="108">
        <v>2147</v>
      </c>
      <c r="K51" s="108">
        <v>1268</v>
      </c>
    </row>
    <row r="52" spans="1:11" ht="12.75" customHeight="1" x14ac:dyDescent="0.25">
      <c r="A52" s="283" t="s">
        <v>144</v>
      </c>
      <c r="B52" s="283"/>
      <c r="C52" s="283"/>
      <c r="D52" s="283"/>
      <c r="E52" s="283"/>
      <c r="F52" s="283"/>
      <c r="G52" s="14">
        <v>45</v>
      </c>
      <c r="H52" s="108">
        <v>182</v>
      </c>
      <c r="I52" s="108">
        <v>0</v>
      </c>
      <c r="J52" s="108">
        <v>42</v>
      </c>
      <c r="K52" s="108">
        <v>2</v>
      </c>
    </row>
    <row r="53" spans="1:11" ht="12.75" customHeight="1" x14ac:dyDescent="0.25">
      <c r="A53" s="283" t="s">
        <v>145</v>
      </c>
      <c r="B53" s="283"/>
      <c r="C53" s="283"/>
      <c r="D53" s="283"/>
      <c r="E53" s="283"/>
      <c r="F53" s="283"/>
      <c r="G53" s="14">
        <v>46</v>
      </c>
      <c r="H53" s="108">
        <v>0</v>
      </c>
      <c r="I53" s="108">
        <v>0</v>
      </c>
      <c r="J53" s="108">
        <v>0</v>
      </c>
      <c r="K53" s="108">
        <v>0</v>
      </c>
    </row>
    <row r="54" spans="1:11" ht="12.75" customHeight="1" x14ac:dyDescent="0.25">
      <c r="A54" s="283" t="s">
        <v>146</v>
      </c>
      <c r="B54" s="283"/>
      <c r="C54" s="283"/>
      <c r="D54" s="283"/>
      <c r="E54" s="283"/>
      <c r="F54" s="283"/>
      <c r="G54" s="14">
        <v>47</v>
      </c>
      <c r="H54" s="108">
        <v>0</v>
      </c>
      <c r="I54" s="108">
        <v>0</v>
      </c>
      <c r="J54" s="108">
        <v>0</v>
      </c>
      <c r="K54" s="108">
        <v>0</v>
      </c>
    </row>
    <row r="55" spans="1:11" ht="12.75" customHeight="1" x14ac:dyDescent="0.25">
      <c r="A55" s="283" t="s">
        <v>147</v>
      </c>
      <c r="B55" s="283"/>
      <c r="C55" s="283"/>
      <c r="D55" s="283"/>
      <c r="E55" s="283"/>
      <c r="F55" s="283"/>
      <c r="G55" s="14">
        <v>48</v>
      </c>
      <c r="H55" s="108">
        <v>43055</v>
      </c>
      <c r="I55" s="108">
        <v>35000</v>
      </c>
      <c r="J55" s="108">
        <v>0</v>
      </c>
      <c r="K55" s="108">
        <v>0</v>
      </c>
    </row>
    <row r="56" spans="1:11" ht="22.2" customHeight="1" x14ac:dyDescent="0.25">
      <c r="A56" s="285" t="s">
        <v>148</v>
      </c>
      <c r="B56" s="285"/>
      <c r="C56" s="285"/>
      <c r="D56" s="285"/>
      <c r="E56" s="285"/>
      <c r="F56" s="285"/>
      <c r="G56" s="14">
        <v>49</v>
      </c>
      <c r="H56" s="108">
        <v>0</v>
      </c>
      <c r="I56" s="108">
        <v>0</v>
      </c>
      <c r="J56" s="108">
        <v>0</v>
      </c>
      <c r="K56" s="108">
        <v>0</v>
      </c>
    </row>
    <row r="57" spans="1:11" ht="12.75" customHeight="1" x14ac:dyDescent="0.25">
      <c r="A57" s="285" t="s">
        <v>149</v>
      </c>
      <c r="B57" s="285"/>
      <c r="C57" s="285"/>
      <c r="D57" s="285"/>
      <c r="E57" s="285"/>
      <c r="F57" s="285"/>
      <c r="G57" s="14">
        <v>50</v>
      </c>
      <c r="H57" s="108">
        <v>0</v>
      </c>
      <c r="I57" s="108">
        <v>0</v>
      </c>
      <c r="J57" s="108">
        <v>0</v>
      </c>
      <c r="K57" s="108">
        <v>0</v>
      </c>
    </row>
    <row r="58" spans="1:11" ht="24.6" customHeight="1" x14ac:dyDescent="0.25">
      <c r="A58" s="285" t="s">
        <v>150</v>
      </c>
      <c r="B58" s="285"/>
      <c r="C58" s="285"/>
      <c r="D58" s="285"/>
      <c r="E58" s="285"/>
      <c r="F58" s="285"/>
      <c r="G58" s="14">
        <v>51</v>
      </c>
      <c r="H58" s="108">
        <v>0</v>
      </c>
      <c r="I58" s="108">
        <v>0</v>
      </c>
      <c r="J58" s="108">
        <v>0</v>
      </c>
      <c r="K58" s="108">
        <v>0</v>
      </c>
    </row>
    <row r="59" spans="1:11" ht="12.75" customHeight="1" x14ac:dyDescent="0.25">
      <c r="A59" s="285" t="s">
        <v>151</v>
      </c>
      <c r="B59" s="285"/>
      <c r="C59" s="285"/>
      <c r="D59" s="285"/>
      <c r="E59" s="285"/>
      <c r="F59" s="285"/>
      <c r="G59" s="14">
        <v>52</v>
      </c>
      <c r="H59" s="108">
        <v>0</v>
      </c>
      <c r="I59" s="108">
        <v>0</v>
      </c>
      <c r="J59" s="108">
        <v>0</v>
      </c>
      <c r="K59" s="108">
        <v>0</v>
      </c>
    </row>
    <row r="60" spans="1:11" ht="12.75" customHeight="1" x14ac:dyDescent="0.25">
      <c r="A60" s="279" t="s">
        <v>362</v>
      </c>
      <c r="B60" s="279"/>
      <c r="C60" s="279"/>
      <c r="D60" s="279"/>
      <c r="E60" s="279"/>
      <c r="F60" s="279"/>
      <c r="G60" s="15">
        <v>53</v>
      </c>
      <c r="H60" s="107">
        <f>H8+H37+H56+H57</f>
        <v>362618</v>
      </c>
      <c r="I60" s="107">
        <f t="shared" ref="I60:K60" si="0">I8+I37+I56+I57</f>
        <v>244828</v>
      </c>
      <c r="J60" s="107">
        <f t="shared" si="0"/>
        <v>4821777</v>
      </c>
      <c r="K60" s="107">
        <f t="shared" si="0"/>
        <v>4166920</v>
      </c>
    </row>
    <row r="61" spans="1:11" ht="12.75" customHeight="1" x14ac:dyDescent="0.25">
      <c r="A61" s="279" t="s">
        <v>363</v>
      </c>
      <c r="B61" s="279"/>
      <c r="C61" s="279"/>
      <c r="D61" s="279"/>
      <c r="E61" s="279"/>
      <c r="F61" s="279"/>
      <c r="G61" s="15">
        <v>54</v>
      </c>
      <c r="H61" s="107">
        <f>H14+H48+H58+H59</f>
        <v>5924867</v>
      </c>
      <c r="I61" s="107">
        <f t="shared" ref="I61:K61" si="1">I14+I48+I58+I59</f>
        <v>2795421</v>
      </c>
      <c r="J61" s="107">
        <f t="shared" si="1"/>
        <v>12886133</v>
      </c>
      <c r="K61" s="107">
        <f t="shared" si="1"/>
        <v>9212536</v>
      </c>
    </row>
    <row r="62" spans="1:11" ht="12.75" customHeight="1" x14ac:dyDescent="0.25">
      <c r="A62" s="279" t="s">
        <v>364</v>
      </c>
      <c r="B62" s="279"/>
      <c r="C62" s="279"/>
      <c r="D62" s="279"/>
      <c r="E62" s="279"/>
      <c r="F62" s="279"/>
      <c r="G62" s="15">
        <v>55</v>
      </c>
      <c r="H62" s="107">
        <f>H60-H61</f>
        <v>-5562249</v>
      </c>
      <c r="I62" s="107">
        <f t="shared" ref="I62:K62" si="2">I60-I61</f>
        <v>-2550593</v>
      </c>
      <c r="J62" s="107">
        <f t="shared" si="2"/>
        <v>-8064356</v>
      </c>
      <c r="K62" s="107">
        <f t="shared" si="2"/>
        <v>-5045616</v>
      </c>
    </row>
    <row r="63" spans="1:11" ht="12.75" customHeight="1" x14ac:dyDescent="0.25">
      <c r="A63" s="284" t="s">
        <v>365</v>
      </c>
      <c r="B63" s="284"/>
      <c r="C63" s="284"/>
      <c r="D63" s="284"/>
      <c r="E63" s="284"/>
      <c r="F63" s="284"/>
      <c r="G63" s="15">
        <v>56</v>
      </c>
      <c r="H63" s="107">
        <f>+IF((H60-H61)&gt;0,(H60-H61),0)</f>
        <v>0</v>
      </c>
      <c r="I63" s="107">
        <f t="shared" ref="I63:K63" si="3">+IF((I60-I61)&gt;0,(I60-I61),0)</f>
        <v>0</v>
      </c>
      <c r="J63" s="107">
        <f t="shared" si="3"/>
        <v>0</v>
      </c>
      <c r="K63" s="107">
        <f t="shared" si="3"/>
        <v>0</v>
      </c>
    </row>
    <row r="64" spans="1:11" ht="12.75" customHeight="1" x14ac:dyDescent="0.25">
      <c r="A64" s="284" t="s">
        <v>366</v>
      </c>
      <c r="B64" s="284"/>
      <c r="C64" s="284"/>
      <c r="D64" s="284"/>
      <c r="E64" s="284"/>
      <c r="F64" s="284"/>
      <c r="G64" s="15">
        <v>57</v>
      </c>
      <c r="H64" s="107">
        <f>+IF((H60-H61)&lt;0,(H60-H61),0)</f>
        <v>-5562249</v>
      </c>
      <c r="I64" s="107">
        <f t="shared" ref="I64:K64" si="4">+IF((I60-I61)&lt;0,(I60-I61),0)</f>
        <v>-2550593</v>
      </c>
      <c r="J64" s="107">
        <f t="shared" si="4"/>
        <v>-8064356</v>
      </c>
      <c r="K64" s="107">
        <f t="shared" si="4"/>
        <v>-5045616</v>
      </c>
    </row>
    <row r="65" spans="1:11" ht="12.75" customHeight="1" x14ac:dyDescent="0.25">
      <c r="A65" s="285" t="s">
        <v>111</v>
      </c>
      <c r="B65" s="285"/>
      <c r="C65" s="285"/>
      <c r="D65" s="285"/>
      <c r="E65" s="285"/>
      <c r="F65" s="285"/>
      <c r="G65" s="14">
        <v>58</v>
      </c>
      <c r="H65" s="108">
        <v>0</v>
      </c>
      <c r="I65" s="108">
        <v>0</v>
      </c>
      <c r="J65" s="108">
        <v>0</v>
      </c>
      <c r="K65" s="108">
        <v>0</v>
      </c>
    </row>
    <row r="66" spans="1:11" ht="12.75" customHeight="1" x14ac:dyDescent="0.25">
      <c r="A66" s="279" t="s">
        <v>367</v>
      </c>
      <c r="B66" s="279"/>
      <c r="C66" s="279"/>
      <c r="D66" s="279"/>
      <c r="E66" s="279"/>
      <c r="F66" s="279"/>
      <c r="G66" s="15">
        <v>59</v>
      </c>
      <c r="H66" s="107">
        <f>H62-H65</f>
        <v>-5562249</v>
      </c>
      <c r="I66" s="107">
        <f t="shared" ref="I66:K66" si="5">I62-I65</f>
        <v>-2550593</v>
      </c>
      <c r="J66" s="107">
        <f t="shared" si="5"/>
        <v>-8064356</v>
      </c>
      <c r="K66" s="107">
        <f t="shared" si="5"/>
        <v>-5045616</v>
      </c>
    </row>
    <row r="67" spans="1:11" ht="12.75" customHeight="1" x14ac:dyDescent="0.25">
      <c r="A67" s="284" t="s">
        <v>368</v>
      </c>
      <c r="B67" s="284"/>
      <c r="C67" s="284"/>
      <c r="D67" s="284"/>
      <c r="E67" s="284"/>
      <c r="F67" s="284"/>
      <c r="G67" s="15">
        <v>60</v>
      </c>
      <c r="H67" s="107">
        <f>+IF((H62-H65)&gt;0,(H62-H65),0)</f>
        <v>0</v>
      </c>
      <c r="I67" s="107">
        <f t="shared" ref="I67:K67" si="6">+IF((I62-I65)&gt;0,(I62-I65),0)</f>
        <v>0</v>
      </c>
      <c r="J67" s="107">
        <f t="shared" si="6"/>
        <v>0</v>
      </c>
      <c r="K67" s="107">
        <f t="shared" si="6"/>
        <v>0</v>
      </c>
    </row>
    <row r="68" spans="1:11" ht="12.75" customHeight="1" x14ac:dyDescent="0.25">
      <c r="A68" s="284" t="s">
        <v>369</v>
      </c>
      <c r="B68" s="284"/>
      <c r="C68" s="284"/>
      <c r="D68" s="284"/>
      <c r="E68" s="284"/>
      <c r="F68" s="284"/>
      <c r="G68" s="15">
        <v>61</v>
      </c>
      <c r="H68" s="107">
        <f>+IF((H62-H65)&lt;0,(H62-H65),0)</f>
        <v>-5562249</v>
      </c>
      <c r="I68" s="107">
        <f t="shared" ref="I68:K68" si="7">+IF((I62-I65)&lt;0,(I62-I65),0)</f>
        <v>-2550593</v>
      </c>
      <c r="J68" s="107">
        <f t="shared" si="7"/>
        <v>-8064356</v>
      </c>
      <c r="K68" s="107">
        <f t="shared" si="7"/>
        <v>-5045616</v>
      </c>
    </row>
    <row r="69" spans="1:11" x14ac:dyDescent="0.25">
      <c r="A69" s="286" t="s">
        <v>152</v>
      </c>
      <c r="B69" s="286"/>
      <c r="C69" s="286"/>
      <c r="D69" s="286"/>
      <c r="E69" s="286"/>
      <c r="F69" s="286"/>
      <c r="G69" s="287"/>
      <c r="H69" s="287"/>
      <c r="I69" s="287"/>
      <c r="J69" s="288"/>
      <c r="K69" s="288"/>
    </row>
    <row r="70" spans="1:11" ht="22.2" customHeight="1" x14ac:dyDescent="0.25">
      <c r="A70" s="279" t="s">
        <v>370</v>
      </c>
      <c r="B70" s="279"/>
      <c r="C70" s="279"/>
      <c r="D70" s="279"/>
      <c r="E70" s="279"/>
      <c r="F70" s="279"/>
      <c r="G70" s="15">
        <v>62</v>
      </c>
      <c r="H70" s="107">
        <f>H71-H72</f>
        <v>0</v>
      </c>
      <c r="I70" s="107">
        <f>I71-I72</f>
        <v>0</v>
      </c>
      <c r="J70" s="107">
        <f>J71-J72</f>
        <v>0</v>
      </c>
      <c r="K70" s="107">
        <f>K71-K72</f>
        <v>0</v>
      </c>
    </row>
    <row r="71" spans="1:11" ht="12.75" customHeight="1" x14ac:dyDescent="0.25">
      <c r="A71" s="283" t="s">
        <v>153</v>
      </c>
      <c r="B71" s="283"/>
      <c r="C71" s="283"/>
      <c r="D71" s="283"/>
      <c r="E71" s="283"/>
      <c r="F71" s="283"/>
      <c r="G71" s="14">
        <v>63</v>
      </c>
      <c r="H71" s="108">
        <v>0</v>
      </c>
      <c r="I71" s="108">
        <v>0</v>
      </c>
      <c r="J71" s="108">
        <v>0</v>
      </c>
      <c r="K71" s="108">
        <v>0</v>
      </c>
    </row>
    <row r="72" spans="1:11" ht="12.75" customHeight="1" x14ac:dyDescent="0.25">
      <c r="A72" s="283" t="s">
        <v>154</v>
      </c>
      <c r="B72" s="283"/>
      <c r="C72" s="283"/>
      <c r="D72" s="283"/>
      <c r="E72" s="283"/>
      <c r="F72" s="283"/>
      <c r="G72" s="14">
        <v>64</v>
      </c>
      <c r="H72" s="108">
        <v>0</v>
      </c>
      <c r="I72" s="108">
        <v>0</v>
      </c>
      <c r="J72" s="108">
        <v>0</v>
      </c>
      <c r="K72" s="108">
        <v>0</v>
      </c>
    </row>
    <row r="73" spans="1:11" ht="12.75" customHeight="1" x14ac:dyDescent="0.25">
      <c r="A73" s="285" t="s">
        <v>155</v>
      </c>
      <c r="B73" s="285"/>
      <c r="C73" s="285"/>
      <c r="D73" s="285"/>
      <c r="E73" s="285"/>
      <c r="F73" s="285"/>
      <c r="G73" s="14">
        <v>65</v>
      </c>
      <c r="H73" s="108">
        <v>0</v>
      </c>
      <c r="I73" s="108">
        <v>0</v>
      </c>
      <c r="J73" s="108">
        <v>0</v>
      </c>
      <c r="K73" s="108">
        <v>0</v>
      </c>
    </row>
    <row r="74" spans="1:11" ht="12.75" customHeight="1" x14ac:dyDescent="0.25">
      <c r="A74" s="284" t="s">
        <v>371</v>
      </c>
      <c r="B74" s="284"/>
      <c r="C74" s="284"/>
      <c r="D74" s="284"/>
      <c r="E74" s="284"/>
      <c r="F74" s="284"/>
      <c r="G74" s="15">
        <v>66</v>
      </c>
      <c r="H74" s="130">
        <v>0</v>
      </c>
      <c r="I74" s="130">
        <v>0</v>
      </c>
      <c r="J74" s="130">
        <v>0</v>
      </c>
      <c r="K74" s="130">
        <v>0</v>
      </c>
    </row>
    <row r="75" spans="1:11" ht="12.75" customHeight="1" x14ac:dyDescent="0.25">
      <c r="A75" s="284" t="s">
        <v>372</v>
      </c>
      <c r="B75" s="284"/>
      <c r="C75" s="284"/>
      <c r="D75" s="284"/>
      <c r="E75" s="284"/>
      <c r="F75" s="284"/>
      <c r="G75" s="15">
        <v>67</v>
      </c>
      <c r="H75" s="130">
        <v>0</v>
      </c>
      <c r="I75" s="130">
        <v>0</v>
      </c>
      <c r="J75" s="130">
        <v>0</v>
      </c>
      <c r="K75" s="130">
        <v>0</v>
      </c>
    </row>
    <row r="76" spans="1:11" x14ac:dyDescent="0.25">
      <c r="A76" s="286" t="s">
        <v>156</v>
      </c>
      <c r="B76" s="286"/>
      <c r="C76" s="286"/>
      <c r="D76" s="286"/>
      <c r="E76" s="286"/>
      <c r="F76" s="286"/>
      <c r="G76" s="287"/>
      <c r="H76" s="287"/>
      <c r="I76" s="287"/>
      <c r="J76" s="288"/>
      <c r="K76" s="288"/>
    </row>
    <row r="77" spans="1:11" ht="12.75" customHeight="1" x14ac:dyDescent="0.25">
      <c r="A77" s="279" t="s">
        <v>373</v>
      </c>
      <c r="B77" s="279"/>
      <c r="C77" s="279"/>
      <c r="D77" s="279"/>
      <c r="E77" s="279"/>
      <c r="F77" s="279"/>
      <c r="G77" s="15">
        <v>68</v>
      </c>
      <c r="H77" s="130">
        <v>0</v>
      </c>
      <c r="I77" s="130">
        <v>0</v>
      </c>
      <c r="J77" s="130">
        <v>0</v>
      </c>
      <c r="K77" s="130">
        <v>0</v>
      </c>
    </row>
    <row r="78" spans="1:11" ht="12.75" customHeight="1" x14ac:dyDescent="0.25">
      <c r="A78" s="289" t="s">
        <v>374</v>
      </c>
      <c r="B78" s="289"/>
      <c r="C78" s="289"/>
      <c r="D78" s="289"/>
      <c r="E78" s="289"/>
      <c r="F78" s="289"/>
      <c r="G78" s="95">
        <v>69</v>
      </c>
      <c r="H78" s="109">
        <v>0</v>
      </c>
      <c r="I78" s="109">
        <v>0</v>
      </c>
      <c r="J78" s="109">
        <v>0</v>
      </c>
      <c r="K78" s="109">
        <v>0</v>
      </c>
    </row>
    <row r="79" spans="1:11" ht="12.75" customHeight="1" x14ac:dyDescent="0.25">
      <c r="A79" s="289" t="s">
        <v>375</v>
      </c>
      <c r="B79" s="289"/>
      <c r="C79" s="289"/>
      <c r="D79" s="289"/>
      <c r="E79" s="289"/>
      <c r="F79" s="289"/>
      <c r="G79" s="95">
        <v>70</v>
      </c>
      <c r="H79" s="109">
        <v>0</v>
      </c>
      <c r="I79" s="109">
        <v>0</v>
      </c>
      <c r="J79" s="109">
        <v>0</v>
      </c>
      <c r="K79" s="109">
        <v>0</v>
      </c>
    </row>
    <row r="80" spans="1:11" ht="12.75" customHeight="1" x14ac:dyDescent="0.25">
      <c r="A80" s="279" t="s">
        <v>376</v>
      </c>
      <c r="B80" s="279"/>
      <c r="C80" s="279"/>
      <c r="D80" s="279"/>
      <c r="E80" s="279"/>
      <c r="F80" s="279"/>
      <c r="G80" s="15">
        <v>71</v>
      </c>
      <c r="H80" s="130">
        <v>0</v>
      </c>
      <c r="I80" s="130">
        <v>0</v>
      </c>
      <c r="J80" s="130">
        <v>0</v>
      </c>
      <c r="K80" s="130">
        <v>0</v>
      </c>
    </row>
    <row r="81" spans="1:11" ht="12.75" customHeight="1" x14ac:dyDescent="0.25">
      <c r="A81" s="279" t="s">
        <v>377</v>
      </c>
      <c r="B81" s="279"/>
      <c r="C81" s="279"/>
      <c r="D81" s="279"/>
      <c r="E81" s="279"/>
      <c r="F81" s="279"/>
      <c r="G81" s="15">
        <v>72</v>
      </c>
      <c r="H81" s="130">
        <v>0</v>
      </c>
      <c r="I81" s="130">
        <v>0</v>
      </c>
      <c r="J81" s="130">
        <v>0</v>
      </c>
      <c r="K81" s="130">
        <v>0</v>
      </c>
    </row>
    <row r="82" spans="1:11" ht="12.75" customHeight="1" x14ac:dyDescent="0.25">
      <c r="A82" s="284" t="s">
        <v>378</v>
      </c>
      <c r="B82" s="284"/>
      <c r="C82" s="284"/>
      <c r="D82" s="284"/>
      <c r="E82" s="284"/>
      <c r="F82" s="284"/>
      <c r="G82" s="15">
        <v>73</v>
      </c>
      <c r="H82" s="130">
        <v>0</v>
      </c>
      <c r="I82" s="130">
        <v>0</v>
      </c>
      <c r="J82" s="130">
        <v>0</v>
      </c>
      <c r="K82" s="130">
        <v>0</v>
      </c>
    </row>
    <row r="83" spans="1:11" ht="12.75" customHeight="1" x14ac:dyDescent="0.25">
      <c r="A83" s="284" t="s">
        <v>379</v>
      </c>
      <c r="B83" s="284"/>
      <c r="C83" s="284"/>
      <c r="D83" s="284"/>
      <c r="E83" s="284"/>
      <c r="F83" s="284"/>
      <c r="G83" s="15">
        <v>74</v>
      </c>
      <c r="H83" s="130">
        <v>0</v>
      </c>
      <c r="I83" s="130">
        <v>0</v>
      </c>
      <c r="J83" s="130">
        <v>0</v>
      </c>
      <c r="K83" s="130">
        <v>0</v>
      </c>
    </row>
    <row r="84" spans="1:11" x14ac:dyDescent="0.25">
      <c r="A84" s="286" t="s">
        <v>112</v>
      </c>
      <c r="B84" s="286"/>
      <c r="C84" s="286"/>
      <c r="D84" s="286"/>
      <c r="E84" s="286"/>
      <c r="F84" s="286"/>
      <c r="G84" s="287"/>
      <c r="H84" s="287"/>
      <c r="I84" s="287"/>
      <c r="J84" s="288"/>
      <c r="K84" s="288"/>
    </row>
    <row r="85" spans="1:11" ht="12.75" customHeight="1" x14ac:dyDescent="0.25">
      <c r="A85" s="290" t="s">
        <v>380</v>
      </c>
      <c r="B85" s="290"/>
      <c r="C85" s="290"/>
      <c r="D85" s="290"/>
      <c r="E85" s="290"/>
      <c r="F85" s="290"/>
      <c r="G85" s="15">
        <v>75</v>
      </c>
      <c r="H85" s="110">
        <f>H86+H87</f>
        <v>0</v>
      </c>
      <c r="I85" s="110">
        <f>I86+I87</f>
        <v>0</v>
      </c>
      <c r="J85" s="110">
        <f>J86+J87</f>
        <v>0</v>
      </c>
      <c r="K85" s="110">
        <f>K86+K87</f>
        <v>0</v>
      </c>
    </row>
    <row r="86" spans="1:11" ht="12.75" customHeight="1" x14ac:dyDescent="0.25">
      <c r="A86" s="291" t="s">
        <v>157</v>
      </c>
      <c r="B86" s="291"/>
      <c r="C86" s="291"/>
      <c r="D86" s="291"/>
      <c r="E86" s="291"/>
      <c r="F86" s="291"/>
      <c r="G86" s="14">
        <v>76</v>
      </c>
      <c r="H86" s="111">
        <v>0</v>
      </c>
      <c r="I86" s="111">
        <v>0</v>
      </c>
      <c r="J86" s="111">
        <v>0</v>
      </c>
      <c r="K86" s="111">
        <v>0</v>
      </c>
    </row>
    <row r="87" spans="1:11" ht="12.75" customHeight="1" x14ac:dyDescent="0.25">
      <c r="A87" s="291" t="s">
        <v>158</v>
      </c>
      <c r="B87" s="291"/>
      <c r="C87" s="291"/>
      <c r="D87" s="291"/>
      <c r="E87" s="291"/>
      <c r="F87" s="291"/>
      <c r="G87" s="14">
        <v>77</v>
      </c>
      <c r="H87" s="111">
        <v>0</v>
      </c>
      <c r="I87" s="111">
        <v>0</v>
      </c>
      <c r="J87" s="111">
        <v>0</v>
      </c>
      <c r="K87" s="111">
        <v>0</v>
      </c>
    </row>
    <row r="88" spans="1:11" x14ac:dyDescent="0.25">
      <c r="A88" s="292" t="s">
        <v>114</v>
      </c>
      <c r="B88" s="292"/>
      <c r="C88" s="292"/>
      <c r="D88" s="292"/>
      <c r="E88" s="292"/>
      <c r="F88" s="292"/>
      <c r="G88" s="293"/>
      <c r="H88" s="293"/>
      <c r="I88" s="293"/>
      <c r="J88" s="288"/>
      <c r="K88" s="288"/>
    </row>
    <row r="89" spans="1:11" ht="12.75" customHeight="1" x14ac:dyDescent="0.25">
      <c r="A89" s="261" t="s">
        <v>159</v>
      </c>
      <c r="B89" s="261"/>
      <c r="C89" s="261"/>
      <c r="D89" s="261"/>
      <c r="E89" s="261"/>
      <c r="F89" s="261"/>
      <c r="G89" s="14">
        <v>78</v>
      </c>
      <c r="H89" s="111">
        <v>-5562249</v>
      </c>
      <c r="I89" s="111">
        <v>-2550593</v>
      </c>
      <c r="J89" s="111">
        <v>-8064356</v>
      </c>
      <c r="K89" s="111">
        <v>-5045616</v>
      </c>
    </row>
    <row r="90" spans="1:11" ht="24" customHeight="1" x14ac:dyDescent="0.25">
      <c r="A90" s="246" t="s">
        <v>436</v>
      </c>
      <c r="B90" s="246"/>
      <c r="C90" s="246"/>
      <c r="D90" s="246"/>
      <c r="E90" s="246"/>
      <c r="F90" s="246"/>
      <c r="G90" s="15">
        <v>79</v>
      </c>
      <c r="H90" s="128">
        <f>H91+H98</f>
        <v>0</v>
      </c>
      <c r="I90" s="128">
        <f>I91+I98</f>
        <v>0</v>
      </c>
      <c r="J90" s="128">
        <f t="shared" ref="J90:K90" si="8">J91+J98</f>
        <v>0</v>
      </c>
      <c r="K90" s="128">
        <f t="shared" si="8"/>
        <v>0</v>
      </c>
    </row>
    <row r="91" spans="1:11" ht="24" customHeight="1" x14ac:dyDescent="0.25">
      <c r="A91" s="294" t="s">
        <v>443</v>
      </c>
      <c r="B91" s="294"/>
      <c r="C91" s="294"/>
      <c r="D91" s="294"/>
      <c r="E91" s="294"/>
      <c r="F91" s="294"/>
      <c r="G91" s="15">
        <v>80</v>
      </c>
      <c r="H91" s="128">
        <f>SUM(H92:H96)</f>
        <v>0</v>
      </c>
      <c r="I91" s="128">
        <f>SUM(I92:I96)</f>
        <v>0</v>
      </c>
      <c r="J91" s="128">
        <f t="shared" ref="J91:K91" si="9">SUM(J92:J96)</f>
        <v>0</v>
      </c>
      <c r="K91" s="128">
        <f t="shared" si="9"/>
        <v>0</v>
      </c>
    </row>
    <row r="92" spans="1:11" ht="25.5" customHeight="1" x14ac:dyDescent="0.25">
      <c r="A92" s="283" t="s">
        <v>381</v>
      </c>
      <c r="B92" s="283"/>
      <c r="C92" s="283"/>
      <c r="D92" s="283"/>
      <c r="E92" s="283"/>
      <c r="F92" s="283"/>
      <c r="G92" s="15">
        <v>81</v>
      </c>
      <c r="H92" s="111">
        <v>0</v>
      </c>
      <c r="I92" s="111">
        <v>0</v>
      </c>
      <c r="J92" s="111">
        <v>0</v>
      </c>
      <c r="K92" s="111">
        <v>0</v>
      </c>
    </row>
    <row r="93" spans="1:11" ht="38.25" customHeight="1" x14ac:dyDescent="0.25">
      <c r="A93" s="283" t="s">
        <v>382</v>
      </c>
      <c r="B93" s="283"/>
      <c r="C93" s="283"/>
      <c r="D93" s="283"/>
      <c r="E93" s="283"/>
      <c r="F93" s="283"/>
      <c r="G93" s="15">
        <v>82</v>
      </c>
      <c r="H93" s="111">
        <v>0</v>
      </c>
      <c r="I93" s="111">
        <v>0</v>
      </c>
      <c r="J93" s="111">
        <v>0</v>
      </c>
      <c r="K93" s="111">
        <v>0</v>
      </c>
    </row>
    <row r="94" spans="1:11" ht="38.25" customHeight="1" x14ac:dyDescent="0.25">
      <c r="A94" s="283" t="s">
        <v>383</v>
      </c>
      <c r="B94" s="283"/>
      <c r="C94" s="283"/>
      <c r="D94" s="283"/>
      <c r="E94" s="283"/>
      <c r="F94" s="283"/>
      <c r="G94" s="15">
        <v>83</v>
      </c>
      <c r="H94" s="111">
        <v>0</v>
      </c>
      <c r="I94" s="111">
        <v>0</v>
      </c>
      <c r="J94" s="111">
        <v>0</v>
      </c>
      <c r="K94" s="111">
        <v>0</v>
      </c>
    </row>
    <row r="95" spans="1:11" x14ac:dyDescent="0.25">
      <c r="A95" s="283" t="s">
        <v>384</v>
      </c>
      <c r="B95" s="283"/>
      <c r="C95" s="283"/>
      <c r="D95" s="283"/>
      <c r="E95" s="283"/>
      <c r="F95" s="283"/>
      <c r="G95" s="15">
        <v>84</v>
      </c>
      <c r="H95" s="111">
        <v>0</v>
      </c>
      <c r="I95" s="111">
        <v>0</v>
      </c>
      <c r="J95" s="111">
        <v>0</v>
      </c>
      <c r="K95" s="111">
        <v>0</v>
      </c>
    </row>
    <row r="96" spans="1:11" x14ac:dyDescent="0.25">
      <c r="A96" s="283" t="s">
        <v>385</v>
      </c>
      <c r="B96" s="283"/>
      <c r="C96" s="283"/>
      <c r="D96" s="283"/>
      <c r="E96" s="283"/>
      <c r="F96" s="283"/>
      <c r="G96" s="15">
        <v>85</v>
      </c>
      <c r="H96" s="111">
        <v>0</v>
      </c>
      <c r="I96" s="111">
        <v>0</v>
      </c>
      <c r="J96" s="111">
        <v>0</v>
      </c>
      <c r="K96" s="111">
        <v>0</v>
      </c>
    </row>
    <row r="97" spans="1:11" ht="26.25" customHeight="1" x14ac:dyDescent="0.25">
      <c r="A97" s="283" t="s">
        <v>386</v>
      </c>
      <c r="B97" s="283"/>
      <c r="C97" s="283"/>
      <c r="D97" s="283"/>
      <c r="E97" s="283"/>
      <c r="F97" s="283"/>
      <c r="G97" s="15">
        <v>86</v>
      </c>
      <c r="H97" s="111">
        <v>0</v>
      </c>
      <c r="I97" s="111">
        <v>0</v>
      </c>
      <c r="J97" s="111">
        <v>0</v>
      </c>
      <c r="K97" s="111">
        <v>0</v>
      </c>
    </row>
    <row r="98" spans="1:11" ht="25.5" customHeight="1" x14ac:dyDescent="0.25">
      <c r="A98" s="294" t="s">
        <v>437</v>
      </c>
      <c r="B98" s="294"/>
      <c r="C98" s="294"/>
      <c r="D98" s="294"/>
      <c r="E98" s="294"/>
      <c r="F98" s="294"/>
      <c r="G98" s="15">
        <v>87</v>
      </c>
      <c r="H98" s="128">
        <f>SUM(H99:H106)</f>
        <v>0</v>
      </c>
      <c r="I98" s="128">
        <f>SUM(I99:I106)</f>
        <v>0</v>
      </c>
      <c r="J98" s="128">
        <f t="shared" ref="J98:K98" si="10">SUM(J99:J106)</f>
        <v>0</v>
      </c>
      <c r="K98" s="128">
        <f t="shared" si="10"/>
        <v>0</v>
      </c>
    </row>
    <row r="99" spans="1:11" x14ac:dyDescent="0.25">
      <c r="A99" s="295" t="s">
        <v>160</v>
      </c>
      <c r="B99" s="295"/>
      <c r="C99" s="295"/>
      <c r="D99" s="295"/>
      <c r="E99" s="295"/>
      <c r="F99" s="295"/>
      <c r="G99" s="14">
        <v>88</v>
      </c>
      <c r="H99" s="111">
        <v>0</v>
      </c>
      <c r="I99" s="111">
        <v>0</v>
      </c>
      <c r="J99" s="111">
        <v>0</v>
      </c>
      <c r="K99" s="111">
        <v>0</v>
      </c>
    </row>
    <row r="100" spans="1:11" ht="36" customHeight="1" x14ac:dyDescent="0.25">
      <c r="A100" s="283" t="s">
        <v>387</v>
      </c>
      <c r="B100" s="283"/>
      <c r="C100" s="283"/>
      <c r="D100" s="283"/>
      <c r="E100" s="283"/>
      <c r="F100" s="283"/>
      <c r="G100" s="14">
        <v>89</v>
      </c>
      <c r="H100" s="111">
        <v>0</v>
      </c>
      <c r="I100" s="111">
        <v>0</v>
      </c>
      <c r="J100" s="111">
        <v>0</v>
      </c>
      <c r="K100" s="111">
        <v>0</v>
      </c>
    </row>
    <row r="101" spans="1:11" ht="22.2" customHeight="1" x14ac:dyDescent="0.25">
      <c r="A101" s="295" t="s">
        <v>161</v>
      </c>
      <c r="B101" s="295"/>
      <c r="C101" s="295"/>
      <c r="D101" s="295"/>
      <c r="E101" s="295"/>
      <c r="F101" s="295"/>
      <c r="G101" s="14">
        <v>90</v>
      </c>
      <c r="H101" s="111">
        <v>0</v>
      </c>
      <c r="I101" s="111">
        <v>0</v>
      </c>
      <c r="J101" s="111">
        <v>0</v>
      </c>
      <c r="K101" s="111">
        <v>0</v>
      </c>
    </row>
    <row r="102" spans="1:11" ht="22.2" customHeight="1" x14ac:dyDescent="0.25">
      <c r="A102" s="295" t="s">
        <v>162</v>
      </c>
      <c r="B102" s="295"/>
      <c r="C102" s="295"/>
      <c r="D102" s="295"/>
      <c r="E102" s="295"/>
      <c r="F102" s="295"/>
      <c r="G102" s="14">
        <v>91</v>
      </c>
      <c r="H102" s="111">
        <v>0</v>
      </c>
      <c r="I102" s="111">
        <v>0</v>
      </c>
      <c r="J102" s="111">
        <v>0</v>
      </c>
      <c r="K102" s="111">
        <v>0</v>
      </c>
    </row>
    <row r="103" spans="1:11" ht="22.2" customHeight="1" x14ac:dyDescent="0.25">
      <c r="A103" s="295" t="s">
        <v>163</v>
      </c>
      <c r="B103" s="295"/>
      <c r="C103" s="295"/>
      <c r="D103" s="295"/>
      <c r="E103" s="295"/>
      <c r="F103" s="295"/>
      <c r="G103" s="14">
        <v>92</v>
      </c>
      <c r="H103" s="111">
        <v>0</v>
      </c>
      <c r="I103" s="111">
        <v>0</v>
      </c>
      <c r="J103" s="111">
        <v>0</v>
      </c>
      <c r="K103" s="111">
        <v>0</v>
      </c>
    </row>
    <row r="104" spans="1:11" ht="12.75" customHeight="1" x14ac:dyDescent="0.25">
      <c r="A104" s="283" t="s">
        <v>388</v>
      </c>
      <c r="B104" s="283"/>
      <c r="C104" s="283"/>
      <c r="D104" s="283"/>
      <c r="E104" s="283"/>
      <c r="F104" s="283"/>
      <c r="G104" s="14">
        <v>93</v>
      </c>
      <c r="H104" s="111">
        <v>0</v>
      </c>
      <c r="I104" s="111">
        <v>0</v>
      </c>
      <c r="J104" s="111">
        <v>0</v>
      </c>
      <c r="K104" s="111">
        <v>0</v>
      </c>
    </row>
    <row r="105" spans="1:11" ht="26.25" customHeight="1" x14ac:dyDescent="0.25">
      <c r="A105" s="283" t="s">
        <v>389</v>
      </c>
      <c r="B105" s="283"/>
      <c r="C105" s="283"/>
      <c r="D105" s="283"/>
      <c r="E105" s="283"/>
      <c r="F105" s="283"/>
      <c r="G105" s="14">
        <v>94</v>
      </c>
      <c r="H105" s="111">
        <v>0</v>
      </c>
      <c r="I105" s="111">
        <v>0</v>
      </c>
      <c r="J105" s="111">
        <v>0</v>
      </c>
      <c r="K105" s="111">
        <v>0</v>
      </c>
    </row>
    <row r="106" spans="1:11" x14ac:dyDescent="0.25">
      <c r="A106" s="283" t="s">
        <v>390</v>
      </c>
      <c r="B106" s="283"/>
      <c r="C106" s="283"/>
      <c r="D106" s="283"/>
      <c r="E106" s="283"/>
      <c r="F106" s="283"/>
      <c r="G106" s="14">
        <v>95</v>
      </c>
      <c r="H106" s="111">
        <v>0</v>
      </c>
      <c r="I106" s="111">
        <v>0</v>
      </c>
      <c r="J106" s="111">
        <v>0</v>
      </c>
      <c r="K106" s="111">
        <v>0</v>
      </c>
    </row>
    <row r="107" spans="1:11" ht="24.75" customHeight="1" x14ac:dyDescent="0.25">
      <c r="A107" s="283" t="s">
        <v>391</v>
      </c>
      <c r="B107" s="283"/>
      <c r="C107" s="283"/>
      <c r="D107" s="283"/>
      <c r="E107" s="283"/>
      <c r="F107" s="283"/>
      <c r="G107" s="14">
        <v>96</v>
      </c>
      <c r="H107" s="111">
        <v>0</v>
      </c>
      <c r="I107" s="111">
        <v>0</v>
      </c>
      <c r="J107" s="111">
        <v>0</v>
      </c>
      <c r="K107" s="111">
        <v>0</v>
      </c>
    </row>
    <row r="108" spans="1:11" ht="22.95" customHeight="1" x14ac:dyDescent="0.25">
      <c r="A108" s="246" t="s">
        <v>438</v>
      </c>
      <c r="B108" s="246"/>
      <c r="C108" s="246"/>
      <c r="D108" s="246"/>
      <c r="E108" s="246"/>
      <c r="F108" s="246"/>
      <c r="G108" s="15">
        <v>97</v>
      </c>
      <c r="H108" s="128">
        <f>H91+H98-H107-H97</f>
        <v>0</v>
      </c>
      <c r="I108" s="128">
        <f>I91+I98-I107-I97</f>
        <v>0</v>
      </c>
      <c r="J108" s="128">
        <f t="shared" ref="J108:K108" si="11">J91+J98-J107-J97</f>
        <v>0</v>
      </c>
      <c r="K108" s="128">
        <f t="shared" si="11"/>
        <v>0</v>
      </c>
    </row>
    <row r="109" spans="1:11" ht="12.75" customHeight="1" x14ac:dyDescent="0.25">
      <c r="A109" s="246" t="s">
        <v>392</v>
      </c>
      <c r="B109" s="246"/>
      <c r="C109" s="246"/>
      <c r="D109" s="246"/>
      <c r="E109" s="246"/>
      <c r="F109" s="246"/>
      <c r="G109" s="15">
        <v>98</v>
      </c>
      <c r="H109" s="110">
        <f>H89+H108</f>
        <v>-5562249</v>
      </c>
      <c r="I109" s="110">
        <f>I89+I108</f>
        <v>-2550593</v>
      </c>
      <c r="J109" s="110">
        <f t="shared" ref="J109:K109" si="12">J89+J108</f>
        <v>-8064356</v>
      </c>
      <c r="K109" s="110">
        <f t="shared" si="12"/>
        <v>-5045616</v>
      </c>
    </row>
    <row r="110" spans="1:11" x14ac:dyDescent="0.25">
      <c r="A110" s="286" t="s">
        <v>164</v>
      </c>
      <c r="B110" s="286"/>
      <c r="C110" s="286"/>
      <c r="D110" s="286"/>
      <c r="E110" s="286"/>
      <c r="F110" s="286"/>
      <c r="G110" s="287"/>
      <c r="H110" s="287"/>
      <c r="I110" s="287"/>
      <c r="J110" s="288"/>
      <c r="K110" s="288"/>
    </row>
    <row r="111" spans="1:11" ht="12.75" customHeight="1" x14ac:dyDescent="0.25">
      <c r="A111" s="290" t="s">
        <v>393</v>
      </c>
      <c r="B111" s="290"/>
      <c r="C111" s="290"/>
      <c r="D111" s="290"/>
      <c r="E111" s="290"/>
      <c r="F111" s="290"/>
      <c r="G111" s="15">
        <v>99</v>
      </c>
      <c r="H111" s="110">
        <f>H112+H113</f>
        <v>0</v>
      </c>
      <c r="I111" s="110">
        <f>I112+I113</f>
        <v>0</v>
      </c>
      <c r="J111" s="110">
        <f>J112+J113</f>
        <v>0</v>
      </c>
      <c r="K111" s="110">
        <f>K112+K113</f>
        <v>0</v>
      </c>
    </row>
    <row r="112" spans="1:11" ht="12.75" customHeight="1" x14ac:dyDescent="0.25">
      <c r="A112" s="291" t="s">
        <v>113</v>
      </c>
      <c r="B112" s="291"/>
      <c r="C112" s="291"/>
      <c r="D112" s="291"/>
      <c r="E112" s="291"/>
      <c r="F112" s="291"/>
      <c r="G112" s="14">
        <v>100</v>
      </c>
      <c r="H112" s="111">
        <v>0</v>
      </c>
      <c r="I112" s="111">
        <v>0</v>
      </c>
      <c r="J112" s="111">
        <v>0</v>
      </c>
      <c r="K112" s="111">
        <v>0</v>
      </c>
    </row>
    <row r="113" spans="1:11" ht="12.75" customHeight="1" x14ac:dyDescent="0.25">
      <c r="A113" s="291" t="s">
        <v>165</v>
      </c>
      <c r="B113" s="291"/>
      <c r="C113" s="291"/>
      <c r="D113" s="291"/>
      <c r="E113" s="291"/>
      <c r="F113" s="29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zoomScaleNormal="100" zoomScaleSheetLayoutView="110" workbookViewId="0">
      <selection sqref="A1:I5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96" t="s">
        <v>166</v>
      </c>
      <c r="B1" s="297"/>
      <c r="C1" s="297"/>
      <c r="D1" s="297"/>
      <c r="E1" s="297"/>
      <c r="F1" s="297"/>
      <c r="G1" s="297"/>
      <c r="H1" s="297"/>
      <c r="I1" s="297"/>
    </row>
    <row r="2" spans="1:9" x14ac:dyDescent="0.25">
      <c r="A2" s="298" t="s">
        <v>468</v>
      </c>
      <c r="B2" s="250"/>
      <c r="C2" s="250"/>
      <c r="D2" s="250"/>
      <c r="E2" s="250"/>
      <c r="F2" s="250"/>
      <c r="G2" s="250"/>
      <c r="H2" s="250"/>
      <c r="I2" s="250"/>
    </row>
    <row r="3" spans="1:9" x14ac:dyDescent="0.25">
      <c r="A3" s="300" t="s">
        <v>282</v>
      </c>
      <c r="B3" s="301"/>
      <c r="C3" s="301"/>
      <c r="D3" s="301"/>
      <c r="E3" s="301"/>
      <c r="F3" s="301"/>
      <c r="G3" s="301"/>
      <c r="H3" s="301"/>
      <c r="I3" s="301"/>
    </row>
    <row r="4" spans="1:9" x14ac:dyDescent="0.25">
      <c r="A4" s="299" t="s">
        <v>467</v>
      </c>
      <c r="B4" s="254"/>
      <c r="C4" s="254"/>
      <c r="D4" s="254"/>
      <c r="E4" s="254"/>
      <c r="F4" s="254"/>
      <c r="G4" s="254"/>
      <c r="H4" s="254"/>
      <c r="I4" s="255"/>
    </row>
    <row r="5" spans="1:9" ht="22.2" x14ac:dyDescent="0.25">
      <c r="A5" s="304" t="s">
        <v>2</v>
      </c>
      <c r="B5" s="259"/>
      <c r="C5" s="259"/>
      <c r="D5" s="259"/>
      <c r="E5" s="259"/>
      <c r="F5" s="259"/>
      <c r="G5" s="119" t="s">
        <v>103</v>
      </c>
      <c r="H5" s="120" t="s">
        <v>302</v>
      </c>
      <c r="I5" s="120" t="s">
        <v>279</v>
      </c>
    </row>
    <row r="6" spans="1:9" x14ac:dyDescent="0.25">
      <c r="A6" s="305">
        <v>1</v>
      </c>
      <c r="B6" s="259"/>
      <c r="C6" s="259"/>
      <c r="D6" s="259"/>
      <c r="E6" s="259"/>
      <c r="F6" s="259"/>
      <c r="G6" s="121">
        <v>2</v>
      </c>
      <c r="H6" s="120" t="s">
        <v>167</v>
      </c>
      <c r="I6" s="120" t="s">
        <v>168</v>
      </c>
    </row>
    <row r="7" spans="1:9" x14ac:dyDescent="0.25">
      <c r="A7" s="306" t="s">
        <v>169</v>
      </c>
      <c r="B7" s="306"/>
      <c r="C7" s="306"/>
      <c r="D7" s="306"/>
      <c r="E7" s="306"/>
      <c r="F7" s="306"/>
      <c r="G7" s="306"/>
      <c r="H7" s="306"/>
      <c r="I7" s="306"/>
    </row>
    <row r="8" spans="1:9" ht="12.75" customHeight="1" x14ac:dyDescent="0.25">
      <c r="A8" s="244" t="s">
        <v>170</v>
      </c>
      <c r="B8" s="244"/>
      <c r="C8" s="244"/>
      <c r="D8" s="244"/>
      <c r="E8" s="244"/>
      <c r="F8" s="244"/>
      <c r="G8" s="122">
        <v>1</v>
      </c>
      <c r="H8" s="123">
        <v>-5562249</v>
      </c>
      <c r="I8" s="123">
        <v>-8064356</v>
      </c>
    </row>
    <row r="9" spans="1:9" ht="12.75" customHeight="1" x14ac:dyDescent="0.25">
      <c r="A9" s="303" t="s">
        <v>171</v>
      </c>
      <c r="B9" s="303"/>
      <c r="C9" s="303"/>
      <c r="D9" s="303"/>
      <c r="E9" s="303"/>
      <c r="F9" s="303"/>
      <c r="G9" s="124">
        <v>2</v>
      </c>
      <c r="H9" s="125">
        <f>H10+H11+H12+H13+H14+H15+H16+H17</f>
        <v>18243948</v>
      </c>
      <c r="I9" s="125">
        <f>I10+I11+I12+I13+I14+I15+I16+I17</f>
        <v>2522709</v>
      </c>
    </row>
    <row r="10" spans="1:9" ht="12.75" customHeight="1" x14ac:dyDescent="0.25">
      <c r="A10" s="280" t="s">
        <v>172</v>
      </c>
      <c r="B10" s="280"/>
      <c r="C10" s="280"/>
      <c r="D10" s="280"/>
      <c r="E10" s="280"/>
      <c r="F10" s="280"/>
      <c r="G10" s="122">
        <v>3</v>
      </c>
      <c r="H10" s="123">
        <v>1337796</v>
      </c>
      <c r="I10" s="123">
        <v>2521308</v>
      </c>
    </row>
    <row r="11" spans="1:9" ht="22.2" customHeight="1" x14ac:dyDescent="0.25">
      <c r="A11" s="280" t="s">
        <v>173</v>
      </c>
      <c r="B11" s="280"/>
      <c r="C11" s="280"/>
      <c r="D11" s="280"/>
      <c r="E11" s="280"/>
      <c r="F11" s="280"/>
      <c r="G11" s="122">
        <v>4</v>
      </c>
      <c r="H11" s="123">
        <v>0</v>
      </c>
      <c r="I11" s="123">
        <v>0</v>
      </c>
    </row>
    <row r="12" spans="1:9" ht="23.4" customHeight="1" x14ac:dyDescent="0.25">
      <c r="A12" s="280" t="s">
        <v>174</v>
      </c>
      <c r="B12" s="280"/>
      <c r="C12" s="280"/>
      <c r="D12" s="280"/>
      <c r="E12" s="280"/>
      <c r="F12" s="280"/>
      <c r="G12" s="122">
        <v>5</v>
      </c>
      <c r="H12" s="123">
        <v>0</v>
      </c>
      <c r="I12" s="123">
        <v>0</v>
      </c>
    </row>
    <row r="13" spans="1:9" ht="12.75" customHeight="1" x14ac:dyDescent="0.25">
      <c r="A13" s="280" t="s">
        <v>175</v>
      </c>
      <c r="B13" s="280"/>
      <c r="C13" s="280"/>
      <c r="D13" s="280"/>
      <c r="E13" s="280"/>
      <c r="F13" s="280"/>
      <c r="G13" s="122">
        <v>6</v>
      </c>
      <c r="H13" s="123">
        <v>0</v>
      </c>
      <c r="I13" s="123">
        <v>-313</v>
      </c>
    </row>
    <row r="14" spans="1:9" ht="12.75" customHeight="1" x14ac:dyDescent="0.25">
      <c r="A14" s="280" t="s">
        <v>176</v>
      </c>
      <c r="B14" s="280"/>
      <c r="C14" s="280"/>
      <c r="D14" s="280"/>
      <c r="E14" s="280"/>
      <c r="F14" s="280"/>
      <c r="G14" s="122">
        <v>7</v>
      </c>
      <c r="H14" s="123">
        <v>0</v>
      </c>
      <c r="I14" s="123">
        <v>2147</v>
      </c>
    </row>
    <row r="15" spans="1:9" ht="12.75" customHeight="1" x14ac:dyDescent="0.25">
      <c r="A15" s="280" t="s">
        <v>177</v>
      </c>
      <c r="B15" s="280"/>
      <c r="C15" s="280"/>
      <c r="D15" s="280"/>
      <c r="E15" s="280"/>
      <c r="F15" s="280"/>
      <c r="G15" s="122">
        <v>8</v>
      </c>
      <c r="H15" s="123">
        <v>-93848</v>
      </c>
      <c r="I15" s="123">
        <v>0</v>
      </c>
    </row>
    <row r="16" spans="1:9" ht="12.75" customHeight="1" x14ac:dyDescent="0.25">
      <c r="A16" s="280" t="s">
        <v>178</v>
      </c>
      <c r="B16" s="280"/>
      <c r="C16" s="280"/>
      <c r="D16" s="280"/>
      <c r="E16" s="280"/>
      <c r="F16" s="280"/>
      <c r="G16" s="122">
        <v>9</v>
      </c>
      <c r="H16" s="123">
        <v>0</v>
      </c>
      <c r="I16" s="123">
        <v>-433</v>
      </c>
    </row>
    <row r="17" spans="1:9" ht="25.2" customHeight="1" x14ac:dyDescent="0.25">
      <c r="A17" s="280" t="s">
        <v>179</v>
      </c>
      <c r="B17" s="280"/>
      <c r="C17" s="280"/>
      <c r="D17" s="280"/>
      <c r="E17" s="280"/>
      <c r="F17" s="280"/>
      <c r="G17" s="122">
        <v>10</v>
      </c>
      <c r="H17" s="123">
        <v>17000000</v>
      </c>
      <c r="I17" s="123">
        <v>0</v>
      </c>
    </row>
    <row r="18" spans="1:9" ht="28.2" customHeight="1" x14ac:dyDescent="0.25">
      <c r="A18" s="302" t="s">
        <v>307</v>
      </c>
      <c r="B18" s="302"/>
      <c r="C18" s="302"/>
      <c r="D18" s="302"/>
      <c r="E18" s="302"/>
      <c r="F18" s="302"/>
      <c r="G18" s="124">
        <v>11</v>
      </c>
      <c r="H18" s="125">
        <f>H8+H9</f>
        <v>12681699</v>
      </c>
      <c r="I18" s="125">
        <f>I8+I9</f>
        <v>-5541647</v>
      </c>
    </row>
    <row r="19" spans="1:9" ht="12.75" customHeight="1" x14ac:dyDescent="0.25">
      <c r="A19" s="303" t="s">
        <v>180</v>
      </c>
      <c r="B19" s="303"/>
      <c r="C19" s="303"/>
      <c r="D19" s="303"/>
      <c r="E19" s="303"/>
      <c r="F19" s="303"/>
      <c r="G19" s="124">
        <v>12</v>
      </c>
      <c r="H19" s="125">
        <f>H20+H21+H22+H23</f>
        <v>2779807</v>
      </c>
      <c r="I19" s="125">
        <f>I20+I21+I22+I23</f>
        <v>3424376</v>
      </c>
    </row>
    <row r="20" spans="1:9" ht="12.75" customHeight="1" x14ac:dyDescent="0.25">
      <c r="A20" s="280" t="s">
        <v>181</v>
      </c>
      <c r="B20" s="280"/>
      <c r="C20" s="280"/>
      <c r="D20" s="280"/>
      <c r="E20" s="280"/>
      <c r="F20" s="280"/>
      <c r="G20" s="122">
        <v>13</v>
      </c>
      <c r="H20" s="123">
        <v>2047249</v>
      </c>
      <c r="I20" s="123">
        <v>5726606</v>
      </c>
    </row>
    <row r="21" spans="1:9" ht="12.75" customHeight="1" x14ac:dyDescent="0.25">
      <c r="A21" s="280" t="s">
        <v>182</v>
      </c>
      <c r="B21" s="280"/>
      <c r="C21" s="280"/>
      <c r="D21" s="280"/>
      <c r="E21" s="280"/>
      <c r="F21" s="280"/>
      <c r="G21" s="122">
        <v>14</v>
      </c>
      <c r="H21" s="123">
        <v>1066292</v>
      </c>
      <c r="I21" s="123">
        <v>-1737557</v>
      </c>
    </row>
    <row r="22" spans="1:9" ht="12.75" customHeight="1" x14ac:dyDescent="0.25">
      <c r="A22" s="280" t="s">
        <v>183</v>
      </c>
      <c r="B22" s="280"/>
      <c r="C22" s="280"/>
      <c r="D22" s="280"/>
      <c r="E22" s="280"/>
      <c r="F22" s="280"/>
      <c r="G22" s="122">
        <v>15</v>
      </c>
      <c r="H22" s="123">
        <v>-325796</v>
      </c>
      <c r="I22" s="123">
        <v>-565860</v>
      </c>
    </row>
    <row r="23" spans="1:9" ht="12.75" customHeight="1" x14ac:dyDescent="0.25">
      <c r="A23" s="280" t="s">
        <v>184</v>
      </c>
      <c r="B23" s="280"/>
      <c r="C23" s="280"/>
      <c r="D23" s="280"/>
      <c r="E23" s="280"/>
      <c r="F23" s="280"/>
      <c r="G23" s="122">
        <v>16</v>
      </c>
      <c r="H23" s="123">
        <v>-7938</v>
      </c>
      <c r="I23" s="123">
        <v>1187</v>
      </c>
    </row>
    <row r="24" spans="1:9" ht="12.75" customHeight="1" x14ac:dyDescent="0.25">
      <c r="A24" s="302" t="s">
        <v>185</v>
      </c>
      <c r="B24" s="302"/>
      <c r="C24" s="302"/>
      <c r="D24" s="302"/>
      <c r="E24" s="302"/>
      <c r="F24" s="302"/>
      <c r="G24" s="124">
        <v>17</v>
      </c>
      <c r="H24" s="125">
        <f>H18+H19</f>
        <v>15461506</v>
      </c>
      <c r="I24" s="125">
        <f>I18+I19</f>
        <v>-2117271</v>
      </c>
    </row>
    <row r="25" spans="1:9" ht="12.75" customHeight="1" x14ac:dyDescent="0.25">
      <c r="A25" s="244" t="s">
        <v>186</v>
      </c>
      <c r="B25" s="244"/>
      <c r="C25" s="244"/>
      <c r="D25" s="244"/>
      <c r="E25" s="244"/>
      <c r="F25" s="244"/>
      <c r="G25" s="122">
        <v>18</v>
      </c>
      <c r="H25" s="123">
        <v>0</v>
      </c>
      <c r="I25" s="123">
        <v>0</v>
      </c>
    </row>
    <row r="26" spans="1:9" ht="12.75" customHeight="1" x14ac:dyDescent="0.25">
      <c r="A26" s="244" t="s">
        <v>187</v>
      </c>
      <c r="B26" s="244"/>
      <c r="C26" s="244"/>
      <c r="D26" s="244"/>
      <c r="E26" s="244"/>
      <c r="F26" s="244"/>
      <c r="G26" s="122">
        <v>19</v>
      </c>
      <c r="H26" s="123">
        <v>0</v>
      </c>
      <c r="I26" s="123">
        <v>0</v>
      </c>
    </row>
    <row r="27" spans="1:9" ht="25.95" customHeight="1" x14ac:dyDescent="0.25">
      <c r="A27" s="307" t="s">
        <v>188</v>
      </c>
      <c r="B27" s="307"/>
      <c r="C27" s="307"/>
      <c r="D27" s="307"/>
      <c r="E27" s="307"/>
      <c r="F27" s="307"/>
      <c r="G27" s="124">
        <v>20</v>
      </c>
      <c r="H27" s="125">
        <f>H24+H25+H26</f>
        <v>15461506</v>
      </c>
      <c r="I27" s="125">
        <f>I24+I25+I26</f>
        <v>-2117271</v>
      </c>
    </row>
    <row r="28" spans="1:9" x14ac:dyDescent="0.25">
      <c r="A28" s="306" t="s">
        <v>189</v>
      </c>
      <c r="B28" s="306"/>
      <c r="C28" s="306"/>
      <c r="D28" s="306"/>
      <c r="E28" s="306"/>
      <c r="F28" s="306"/>
      <c r="G28" s="306"/>
      <c r="H28" s="306"/>
      <c r="I28" s="306"/>
    </row>
    <row r="29" spans="1:9" ht="30.6" customHeight="1" x14ac:dyDescent="0.25">
      <c r="A29" s="244" t="s">
        <v>190</v>
      </c>
      <c r="B29" s="244"/>
      <c r="C29" s="244"/>
      <c r="D29" s="244"/>
      <c r="E29" s="244"/>
      <c r="F29" s="244"/>
      <c r="G29" s="122">
        <v>21</v>
      </c>
      <c r="H29" s="126">
        <v>0</v>
      </c>
      <c r="I29" s="126">
        <v>6500</v>
      </c>
    </row>
    <row r="30" spans="1:9" ht="12.75" customHeight="1" x14ac:dyDescent="0.25">
      <c r="A30" s="244" t="s">
        <v>191</v>
      </c>
      <c r="B30" s="244"/>
      <c r="C30" s="244"/>
      <c r="D30" s="244"/>
      <c r="E30" s="244"/>
      <c r="F30" s="244"/>
      <c r="G30" s="122">
        <v>22</v>
      </c>
      <c r="H30" s="126">
        <v>0</v>
      </c>
      <c r="I30" s="126">
        <v>0</v>
      </c>
    </row>
    <row r="31" spans="1:9" ht="12.75" customHeight="1" x14ac:dyDescent="0.25">
      <c r="A31" s="244" t="s">
        <v>192</v>
      </c>
      <c r="B31" s="244"/>
      <c r="C31" s="244"/>
      <c r="D31" s="244"/>
      <c r="E31" s="244"/>
      <c r="F31" s="244"/>
      <c r="G31" s="122">
        <v>23</v>
      </c>
      <c r="H31" s="126">
        <v>0</v>
      </c>
      <c r="I31" s="126">
        <v>0</v>
      </c>
    </row>
    <row r="32" spans="1:9" ht="12.75" customHeight="1" x14ac:dyDescent="0.25">
      <c r="A32" s="244" t="s">
        <v>193</v>
      </c>
      <c r="B32" s="244"/>
      <c r="C32" s="244"/>
      <c r="D32" s="244"/>
      <c r="E32" s="244"/>
      <c r="F32" s="244"/>
      <c r="G32" s="122">
        <v>24</v>
      </c>
      <c r="H32" s="126">
        <v>0</v>
      </c>
      <c r="I32" s="126">
        <v>0</v>
      </c>
    </row>
    <row r="33" spans="1:9" ht="12.75" customHeight="1" x14ac:dyDescent="0.25">
      <c r="A33" s="244" t="s">
        <v>194</v>
      </c>
      <c r="B33" s="244"/>
      <c r="C33" s="244"/>
      <c r="D33" s="244"/>
      <c r="E33" s="244"/>
      <c r="F33" s="244"/>
      <c r="G33" s="122">
        <v>25</v>
      </c>
      <c r="H33" s="126">
        <v>0</v>
      </c>
      <c r="I33" s="126">
        <v>0</v>
      </c>
    </row>
    <row r="34" spans="1:9" ht="12.75" customHeight="1" x14ac:dyDescent="0.25">
      <c r="A34" s="244" t="s">
        <v>195</v>
      </c>
      <c r="B34" s="244"/>
      <c r="C34" s="244"/>
      <c r="D34" s="244"/>
      <c r="E34" s="244"/>
      <c r="F34" s="244"/>
      <c r="G34" s="122">
        <v>26</v>
      </c>
      <c r="H34" s="126">
        <v>0</v>
      </c>
      <c r="I34" s="126">
        <v>0</v>
      </c>
    </row>
    <row r="35" spans="1:9" ht="26.4" customHeight="1" x14ac:dyDescent="0.25">
      <c r="A35" s="302" t="s">
        <v>196</v>
      </c>
      <c r="B35" s="302"/>
      <c r="C35" s="302"/>
      <c r="D35" s="302"/>
      <c r="E35" s="302"/>
      <c r="F35" s="302"/>
      <c r="G35" s="124">
        <v>27</v>
      </c>
      <c r="H35" s="127">
        <f>H29+H30+H31+H32+H33+H34</f>
        <v>0</v>
      </c>
      <c r="I35" s="127">
        <f>I29+I30+I31+I32+I33+I34</f>
        <v>6500</v>
      </c>
    </row>
    <row r="36" spans="1:9" ht="22.95" customHeight="1" x14ac:dyDescent="0.25">
      <c r="A36" s="244" t="s">
        <v>197</v>
      </c>
      <c r="B36" s="244"/>
      <c r="C36" s="244"/>
      <c r="D36" s="244"/>
      <c r="E36" s="244"/>
      <c r="F36" s="244"/>
      <c r="G36" s="122">
        <v>28</v>
      </c>
      <c r="H36" s="126">
        <v>-41384160</v>
      </c>
      <c r="I36" s="126">
        <v>-28877612</v>
      </c>
    </row>
    <row r="37" spans="1:9" ht="12.75" customHeight="1" x14ac:dyDescent="0.25">
      <c r="A37" s="244" t="s">
        <v>198</v>
      </c>
      <c r="B37" s="244"/>
      <c r="C37" s="244"/>
      <c r="D37" s="244"/>
      <c r="E37" s="244"/>
      <c r="F37" s="244"/>
      <c r="G37" s="122">
        <v>29</v>
      </c>
      <c r="H37" s="126">
        <v>0</v>
      </c>
      <c r="I37" s="126">
        <v>0</v>
      </c>
    </row>
    <row r="38" spans="1:9" ht="12.75" customHeight="1" x14ac:dyDescent="0.25">
      <c r="A38" s="244" t="s">
        <v>199</v>
      </c>
      <c r="B38" s="244"/>
      <c r="C38" s="244"/>
      <c r="D38" s="244"/>
      <c r="E38" s="244"/>
      <c r="F38" s="244"/>
      <c r="G38" s="122">
        <v>30</v>
      </c>
      <c r="H38" s="126">
        <v>0</v>
      </c>
      <c r="I38" s="126">
        <v>0</v>
      </c>
    </row>
    <row r="39" spans="1:9" ht="12.75" customHeight="1" x14ac:dyDescent="0.25">
      <c r="A39" s="244" t="s">
        <v>200</v>
      </c>
      <c r="B39" s="244"/>
      <c r="C39" s="244"/>
      <c r="D39" s="244"/>
      <c r="E39" s="244"/>
      <c r="F39" s="244"/>
      <c r="G39" s="122">
        <v>31</v>
      </c>
      <c r="H39" s="126">
        <v>0</v>
      </c>
      <c r="I39" s="126">
        <v>0</v>
      </c>
    </row>
    <row r="40" spans="1:9" ht="12.75" customHeight="1" x14ac:dyDescent="0.25">
      <c r="A40" s="244" t="s">
        <v>201</v>
      </c>
      <c r="B40" s="244"/>
      <c r="C40" s="244"/>
      <c r="D40" s="244"/>
      <c r="E40" s="244"/>
      <c r="F40" s="244"/>
      <c r="G40" s="122">
        <v>32</v>
      </c>
      <c r="H40" s="126">
        <v>0</v>
      </c>
      <c r="I40" s="126">
        <v>0</v>
      </c>
    </row>
    <row r="41" spans="1:9" ht="24" customHeight="1" x14ac:dyDescent="0.25">
      <c r="A41" s="302" t="s">
        <v>202</v>
      </c>
      <c r="B41" s="302"/>
      <c r="C41" s="302"/>
      <c r="D41" s="302"/>
      <c r="E41" s="302"/>
      <c r="F41" s="302"/>
      <c r="G41" s="124">
        <v>33</v>
      </c>
      <c r="H41" s="127">
        <f>H36+H37+H38+H39+H40</f>
        <v>-41384160</v>
      </c>
      <c r="I41" s="127">
        <f>I36+I37+I38+I39+I40</f>
        <v>-28877612</v>
      </c>
    </row>
    <row r="42" spans="1:9" ht="29.4" customHeight="1" x14ac:dyDescent="0.25">
      <c r="A42" s="307" t="s">
        <v>203</v>
      </c>
      <c r="B42" s="307"/>
      <c r="C42" s="307"/>
      <c r="D42" s="307"/>
      <c r="E42" s="307"/>
      <c r="F42" s="307"/>
      <c r="G42" s="124">
        <v>34</v>
      </c>
      <c r="H42" s="127">
        <f>H35+H41</f>
        <v>-41384160</v>
      </c>
      <c r="I42" s="127">
        <f>I35+I41</f>
        <v>-28871112</v>
      </c>
    </row>
    <row r="43" spans="1:9" x14ac:dyDescent="0.25">
      <c r="A43" s="306" t="s">
        <v>204</v>
      </c>
      <c r="B43" s="306"/>
      <c r="C43" s="306"/>
      <c r="D43" s="306"/>
      <c r="E43" s="306"/>
      <c r="F43" s="306"/>
      <c r="G43" s="306"/>
      <c r="H43" s="306"/>
      <c r="I43" s="306"/>
    </row>
    <row r="44" spans="1:9" ht="12.75" customHeight="1" x14ac:dyDescent="0.25">
      <c r="A44" s="244" t="s">
        <v>205</v>
      </c>
      <c r="B44" s="244"/>
      <c r="C44" s="244"/>
      <c r="D44" s="244"/>
      <c r="E44" s="244"/>
      <c r="F44" s="244"/>
      <c r="G44" s="122">
        <v>35</v>
      </c>
      <c r="H44" s="126">
        <v>0</v>
      </c>
      <c r="I44" s="126">
        <v>50000000</v>
      </c>
    </row>
    <row r="45" spans="1:9" ht="25.2" customHeight="1" x14ac:dyDescent="0.25">
      <c r="A45" s="244" t="s">
        <v>206</v>
      </c>
      <c r="B45" s="244"/>
      <c r="C45" s="244"/>
      <c r="D45" s="244"/>
      <c r="E45" s="244"/>
      <c r="F45" s="244"/>
      <c r="G45" s="122">
        <v>36</v>
      </c>
      <c r="H45" s="126">
        <v>0</v>
      </c>
      <c r="I45" s="126">
        <v>0</v>
      </c>
    </row>
    <row r="46" spans="1:9" ht="12.75" customHeight="1" x14ac:dyDescent="0.25">
      <c r="A46" s="244" t="s">
        <v>207</v>
      </c>
      <c r="B46" s="244"/>
      <c r="C46" s="244"/>
      <c r="D46" s="244"/>
      <c r="E46" s="244"/>
      <c r="F46" s="244"/>
      <c r="G46" s="122">
        <v>37</v>
      </c>
      <c r="H46" s="126">
        <v>0</v>
      </c>
      <c r="I46" s="126">
        <v>0</v>
      </c>
    </row>
    <row r="47" spans="1:9" ht="12.75" customHeight="1" x14ac:dyDescent="0.25">
      <c r="A47" s="244" t="s">
        <v>208</v>
      </c>
      <c r="B47" s="244"/>
      <c r="C47" s="244"/>
      <c r="D47" s="244"/>
      <c r="E47" s="244"/>
      <c r="F47" s="244"/>
      <c r="G47" s="122">
        <v>38</v>
      </c>
      <c r="H47" s="126">
        <v>0</v>
      </c>
      <c r="I47" s="126">
        <v>0</v>
      </c>
    </row>
    <row r="48" spans="1:9" ht="22.2" customHeight="1" x14ac:dyDescent="0.25">
      <c r="A48" s="302" t="s">
        <v>209</v>
      </c>
      <c r="B48" s="302"/>
      <c r="C48" s="302"/>
      <c r="D48" s="302"/>
      <c r="E48" s="302"/>
      <c r="F48" s="302"/>
      <c r="G48" s="124">
        <v>39</v>
      </c>
      <c r="H48" s="127">
        <f>H44+H45+H46+H47</f>
        <v>0</v>
      </c>
      <c r="I48" s="127">
        <f>I44+I45+I46+I47</f>
        <v>50000000</v>
      </c>
    </row>
    <row r="49" spans="1:9" ht="24.6" customHeight="1" x14ac:dyDescent="0.25">
      <c r="A49" s="244" t="s">
        <v>306</v>
      </c>
      <c r="B49" s="244"/>
      <c r="C49" s="244"/>
      <c r="D49" s="244"/>
      <c r="E49" s="244"/>
      <c r="F49" s="244"/>
      <c r="G49" s="122">
        <v>40</v>
      </c>
      <c r="H49" s="126">
        <v>0</v>
      </c>
      <c r="I49" s="126">
        <v>0</v>
      </c>
    </row>
    <row r="50" spans="1:9" ht="12.75" customHeight="1" x14ac:dyDescent="0.25">
      <c r="A50" s="244" t="s">
        <v>210</v>
      </c>
      <c r="B50" s="244"/>
      <c r="C50" s="244"/>
      <c r="D50" s="244"/>
      <c r="E50" s="244"/>
      <c r="F50" s="244"/>
      <c r="G50" s="122">
        <v>41</v>
      </c>
      <c r="H50" s="126">
        <v>0</v>
      </c>
      <c r="I50" s="126">
        <v>0</v>
      </c>
    </row>
    <row r="51" spans="1:9" ht="12.75" customHeight="1" x14ac:dyDescent="0.25">
      <c r="A51" s="244" t="s">
        <v>211</v>
      </c>
      <c r="B51" s="244"/>
      <c r="C51" s="244"/>
      <c r="D51" s="244"/>
      <c r="E51" s="244"/>
      <c r="F51" s="244"/>
      <c r="G51" s="122">
        <v>42</v>
      </c>
      <c r="H51" s="126">
        <v>0</v>
      </c>
      <c r="I51" s="126">
        <v>0</v>
      </c>
    </row>
    <row r="52" spans="1:9" ht="22.95" customHeight="1" x14ac:dyDescent="0.25">
      <c r="A52" s="244" t="s">
        <v>212</v>
      </c>
      <c r="B52" s="244"/>
      <c r="C52" s="244"/>
      <c r="D52" s="244"/>
      <c r="E52" s="244"/>
      <c r="F52" s="244"/>
      <c r="G52" s="122">
        <v>43</v>
      </c>
      <c r="H52" s="126">
        <v>0</v>
      </c>
      <c r="I52" s="126">
        <v>0</v>
      </c>
    </row>
    <row r="53" spans="1:9" ht="12.75" customHeight="1" x14ac:dyDescent="0.25">
      <c r="A53" s="244" t="s">
        <v>213</v>
      </c>
      <c r="B53" s="244"/>
      <c r="C53" s="244"/>
      <c r="D53" s="244"/>
      <c r="E53" s="244"/>
      <c r="F53" s="244"/>
      <c r="G53" s="122">
        <v>44</v>
      </c>
      <c r="H53" s="126">
        <v>0</v>
      </c>
      <c r="I53" s="126">
        <v>0</v>
      </c>
    </row>
    <row r="54" spans="1:9" ht="30.6" customHeight="1" x14ac:dyDescent="0.25">
      <c r="A54" s="302" t="s">
        <v>214</v>
      </c>
      <c r="B54" s="302"/>
      <c r="C54" s="302"/>
      <c r="D54" s="302"/>
      <c r="E54" s="302"/>
      <c r="F54" s="302"/>
      <c r="G54" s="124">
        <v>45</v>
      </c>
      <c r="H54" s="127">
        <f>H49+H50+H51+H52+H53</f>
        <v>0</v>
      </c>
      <c r="I54" s="127">
        <f>I49+I50+I51+I52+I53</f>
        <v>0</v>
      </c>
    </row>
    <row r="55" spans="1:9" ht="29.4" customHeight="1" x14ac:dyDescent="0.25">
      <c r="A55" s="307" t="s">
        <v>215</v>
      </c>
      <c r="B55" s="307"/>
      <c r="C55" s="307"/>
      <c r="D55" s="307"/>
      <c r="E55" s="307"/>
      <c r="F55" s="307"/>
      <c r="G55" s="124">
        <v>46</v>
      </c>
      <c r="H55" s="127">
        <f>H48+H54</f>
        <v>0</v>
      </c>
      <c r="I55" s="127">
        <f>I48+I54</f>
        <v>50000000</v>
      </c>
    </row>
    <row r="56" spans="1:9" x14ac:dyDescent="0.25">
      <c r="A56" s="244" t="s">
        <v>216</v>
      </c>
      <c r="B56" s="244"/>
      <c r="C56" s="244"/>
      <c r="D56" s="244"/>
      <c r="E56" s="244"/>
      <c r="F56" s="244"/>
      <c r="G56" s="122">
        <v>47</v>
      </c>
      <c r="H56" s="126">
        <v>0</v>
      </c>
      <c r="I56" s="126">
        <v>0</v>
      </c>
    </row>
    <row r="57" spans="1:9" ht="26.4" customHeight="1" x14ac:dyDescent="0.25">
      <c r="A57" s="307" t="s">
        <v>217</v>
      </c>
      <c r="B57" s="307"/>
      <c r="C57" s="307"/>
      <c r="D57" s="307"/>
      <c r="E57" s="307"/>
      <c r="F57" s="307"/>
      <c r="G57" s="124">
        <v>48</v>
      </c>
      <c r="H57" s="127">
        <f>H27+H42+H55+H56</f>
        <v>-25922654</v>
      </c>
      <c r="I57" s="127">
        <f>I27+I42+I55+I56</f>
        <v>19011617</v>
      </c>
    </row>
    <row r="58" spans="1:9" x14ac:dyDescent="0.25">
      <c r="A58" s="308" t="s">
        <v>218</v>
      </c>
      <c r="B58" s="308"/>
      <c r="C58" s="308"/>
      <c r="D58" s="308"/>
      <c r="E58" s="308"/>
      <c r="F58" s="308"/>
      <c r="G58" s="122">
        <v>49</v>
      </c>
      <c r="H58" s="126">
        <v>37990194</v>
      </c>
      <c r="I58" s="126">
        <v>2758226</v>
      </c>
    </row>
    <row r="59" spans="1:9" ht="31.2" customHeight="1" x14ac:dyDescent="0.25">
      <c r="A59" s="307" t="s">
        <v>219</v>
      </c>
      <c r="B59" s="307"/>
      <c r="C59" s="307"/>
      <c r="D59" s="307"/>
      <c r="E59" s="307"/>
      <c r="F59" s="307"/>
      <c r="G59" s="124">
        <v>50</v>
      </c>
      <c r="H59" s="127">
        <f>H57+H58</f>
        <v>12067540</v>
      </c>
      <c r="I59" s="127">
        <f>I57+I58</f>
        <v>21769843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52" sqref="H52:I5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96" t="s">
        <v>220</v>
      </c>
      <c r="B1" s="297"/>
      <c r="C1" s="297"/>
      <c r="D1" s="297"/>
      <c r="E1" s="297"/>
      <c r="F1" s="297"/>
      <c r="G1" s="297"/>
      <c r="H1" s="297"/>
      <c r="I1" s="297"/>
    </row>
    <row r="2" spans="1:9" ht="12.75" customHeight="1" x14ac:dyDescent="0.25">
      <c r="A2" s="298" t="s">
        <v>466</v>
      </c>
      <c r="B2" s="250"/>
      <c r="C2" s="250"/>
      <c r="D2" s="250"/>
      <c r="E2" s="250"/>
      <c r="F2" s="250"/>
      <c r="G2" s="250"/>
      <c r="H2" s="250"/>
      <c r="I2" s="250"/>
    </row>
    <row r="3" spans="1:9" x14ac:dyDescent="0.25">
      <c r="A3" s="322" t="s">
        <v>282</v>
      </c>
      <c r="B3" s="323"/>
      <c r="C3" s="323"/>
      <c r="D3" s="323"/>
      <c r="E3" s="323"/>
      <c r="F3" s="323"/>
      <c r="G3" s="323"/>
      <c r="H3" s="323"/>
      <c r="I3" s="323"/>
    </row>
    <row r="4" spans="1:9" x14ac:dyDescent="0.25">
      <c r="A4" s="299" t="s">
        <v>469</v>
      </c>
      <c r="B4" s="254"/>
      <c r="C4" s="254"/>
      <c r="D4" s="254"/>
      <c r="E4" s="254"/>
      <c r="F4" s="254"/>
      <c r="G4" s="254"/>
      <c r="H4" s="254"/>
      <c r="I4" s="255"/>
    </row>
    <row r="5" spans="1:9" ht="22.8" thickBot="1" x14ac:dyDescent="0.3">
      <c r="A5" s="309" t="s">
        <v>2</v>
      </c>
      <c r="B5" s="310"/>
      <c r="C5" s="310"/>
      <c r="D5" s="310"/>
      <c r="E5" s="310"/>
      <c r="F5" s="311"/>
      <c r="G5" s="18" t="s">
        <v>103</v>
      </c>
      <c r="H5" s="26" t="s">
        <v>302</v>
      </c>
      <c r="I5" s="26" t="s">
        <v>279</v>
      </c>
    </row>
    <row r="6" spans="1:9" x14ac:dyDescent="0.25">
      <c r="A6" s="326">
        <v>1</v>
      </c>
      <c r="B6" s="327"/>
      <c r="C6" s="327"/>
      <c r="D6" s="327"/>
      <c r="E6" s="327"/>
      <c r="F6" s="328"/>
      <c r="G6" s="19">
        <v>2</v>
      </c>
      <c r="H6" s="27" t="s">
        <v>167</v>
      </c>
      <c r="I6" s="27" t="s">
        <v>168</v>
      </c>
    </row>
    <row r="7" spans="1:9" x14ac:dyDescent="0.25">
      <c r="A7" s="316" t="s">
        <v>169</v>
      </c>
      <c r="B7" s="317"/>
      <c r="C7" s="317"/>
      <c r="D7" s="317"/>
      <c r="E7" s="317"/>
      <c r="F7" s="317"/>
      <c r="G7" s="317"/>
      <c r="H7" s="317"/>
      <c r="I7" s="318"/>
    </row>
    <row r="8" spans="1:9" x14ac:dyDescent="0.25">
      <c r="A8" s="320" t="s">
        <v>221</v>
      </c>
      <c r="B8" s="320"/>
      <c r="C8" s="320"/>
      <c r="D8" s="320"/>
      <c r="E8" s="320"/>
      <c r="F8" s="320"/>
      <c r="G8" s="20">
        <v>1</v>
      </c>
      <c r="H8" s="29">
        <v>0</v>
      </c>
      <c r="I8" s="29">
        <v>0</v>
      </c>
    </row>
    <row r="9" spans="1:9" x14ac:dyDescent="0.25">
      <c r="A9" s="313" t="s">
        <v>222</v>
      </c>
      <c r="B9" s="313"/>
      <c r="C9" s="313"/>
      <c r="D9" s="313"/>
      <c r="E9" s="313"/>
      <c r="F9" s="313"/>
      <c r="G9" s="21">
        <v>2</v>
      </c>
      <c r="H9" s="30">
        <v>0</v>
      </c>
      <c r="I9" s="30">
        <v>0</v>
      </c>
    </row>
    <row r="10" spans="1:9" x14ac:dyDescent="0.25">
      <c r="A10" s="313" t="s">
        <v>223</v>
      </c>
      <c r="B10" s="313"/>
      <c r="C10" s="313"/>
      <c r="D10" s="313"/>
      <c r="E10" s="313"/>
      <c r="F10" s="313"/>
      <c r="G10" s="21">
        <v>3</v>
      </c>
      <c r="H10" s="30">
        <v>0</v>
      </c>
      <c r="I10" s="30">
        <v>0</v>
      </c>
    </row>
    <row r="11" spans="1:9" x14ac:dyDescent="0.25">
      <c r="A11" s="313" t="s">
        <v>224</v>
      </c>
      <c r="B11" s="313"/>
      <c r="C11" s="313"/>
      <c r="D11" s="313"/>
      <c r="E11" s="313"/>
      <c r="F11" s="313"/>
      <c r="G11" s="21">
        <v>4</v>
      </c>
      <c r="H11" s="30">
        <v>0</v>
      </c>
      <c r="I11" s="30">
        <v>0</v>
      </c>
    </row>
    <row r="12" spans="1:9" x14ac:dyDescent="0.25">
      <c r="A12" s="313" t="s">
        <v>394</v>
      </c>
      <c r="B12" s="313"/>
      <c r="C12" s="313"/>
      <c r="D12" s="313"/>
      <c r="E12" s="313"/>
      <c r="F12" s="313"/>
      <c r="G12" s="21">
        <v>5</v>
      </c>
      <c r="H12" s="30">
        <v>0</v>
      </c>
      <c r="I12" s="30">
        <v>0</v>
      </c>
    </row>
    <row r="13" spans="1:9" x14ac:dyDescent="0.25">
      <c r="A13" s="321" t="s">
        <v>395</v>
      </c>
      <c r="B13" s="321"/>
      <c r="C13" s="321"/>
      <c r="D13" s="321"/>
      <c r="E13" s="321"/>
      <c r="F13" s="321"/>
      <c r="G13" s="112">
        <v>6</v>
      </c>
      <c r="H13" s="115">
        <f>SUM(H8:H12)</f>
        <v>0</v>
      </c>
      <c r="I13" s="115">
        <f>SUM(I8:I12)</f>
        <v>0</v>
      </c>
    </row>
    <row r="14" spans="1:9" ht="12.75" customHeight="1" x14ac:dyDescent="0.25">
      <c r="A14" s="313" t="s">
        <v>396</v>
      </c>
      <c r="B14" s="313"/>
      <c r="C14" s="313"/>
      <c r="D14" s="313"/>
      <c r="E14" s="313"/>
      <c r="F14" s="313"/>
      <c r="G14" s="21">
        <v>7</v>
      </c>
      <c r="H14" s="30">
        <v>0</v>
      </c>
      <c r="I14" s="30">
        <v>0</v>
      </c>
    </row>
    <row r="15" spans="1:9" ht="12.75" customHeight="1" x14ac:dyDescent="0.25">
      <c r="A15" s="313" t="s">
        <v>397</v>
      </c>
      <c r="B15" s="313"/>
      <c r="C15" s="313"/>
      <c r="D15" s="313"/>
      <c r="E15" s="313"/>
      <c r="F15" s="313"/>
      <c r="G15" s="21">
        <v>8</v>
      </c>
      <c r="H15" s="30">
        <v>0</v>
      </c>
      <c r="I15" s="30">
        <v>0</v>
      </c>
    </row>
    <row r="16" spans="1:9" ht="12.75" customHeight="1" x14ac:dyDescent="0.25">
      <c r="A16" s="313" t="s">
        <v>398</v>
      </c>
      <c r="B16" s="313"/>
      <c r="C16" s="313"/>
      <c r="D16" s="313"/>
      <c r="E16" s="313"/>
      <c r="F16" s="313"/>
      <c r="G16" s="21">
        <v>9</v>
      </c>
      <c r="H16" s="30">
        <v>0</v>
      </c>
      <c r="I16" s="30">
        <v>0</v>
      </c>
    </row>
    <row r="17" spans="1:9" ht="12.75" customHeight="1" x14ac:dyDescent="0.25">
      <c r="A17" s="313" t="s">
        <v>399</v>
      </c>
      <c r="B17" s="313"/>
      <c r="C17" s="313"/>
      <c r="D17" s="313"/>
      <c r="E17" s="313"/>
      <c r="F17" s="313"/>
      <c r="G17" s="21">
        <v>10</v>
      </c>
      <c r="H17" s="30">
        <v>0</v>
      </c>
      <c r="I17" s="30">
        <v>0</v>
      </c>
    </row>
    <row r="18" spans="1:9" ht="12.75" customHeight="1" x14ac:dyDescent="0.25">
      <c r="A18" s="313" t="s">
        <v>400</v>
      </c>
      <c r="B18" s="313"/>
      <c r="C18" s="313"/>
      <c r="D18" s="313"/>
      <c r="E18" s="313"/>
      <c r="F18" s="313"/>
      <c r="G18" s="21">
        <v>11</v>
      </c>
      <c r="H18" s="30">
        <v>0</v>
      </c>
      <c r="I18" s="30">
        <v>0</v>
      </c>
    </row>
    <row r="19" spans="1:9" ht="12.75" customHeight="1" x14ac:dyDescent="0.25">
      <c r="A19" s="313" t="s">
        <v>401</v>
      </c>
      <c r="B19" s="313"/>
      <c r="C19" s="313"/>
      <c r="D19" s="313"/>
      <c r="E19" s="313"/>
      <c r="F19" s="313"/>
      <c r="G19" s="21">
        <v>12</v>
      </c>
      <c r="H19" s="30">
        <v>0</v>
      </c>
      <c r="I19" s="30">
        <v>0</v>
      </c>
    </row>
    <row r="20" spans="1:9" ht="26.25" customHeight="1" x14ac:dyDescent="0.25">
      <c r="A20" s="321" t="s">
        <v>402</v>
      </c>
      <c r="B20" s="321"/>
      <c r="C20" s="321"/>
      <c r="D20" s="321"/>
      <c r="E20" s="321"/>
      <c r="F20" s="321"/>
      <c r="G20" s="112">
        <v>13</v>
      </c>
      <c r="H20" s="115">
        <f>SUM(H14:H19)</f>
        <v>0</v>
      </c>
      <c r="I20" s="115">
        <f>SUM(I14:I19)</f>
        <v>0</v>
      </c>
    </row>
    <row r="21" spans="1:9" ht="27.6" customHeight="1" x14ac:dyDescent="0.25">
      <c r="A21" s="319" t="s">
        <v>403</v>
      </c>
      <c r="B21" s="319"/>
      <c r="C21" s="319"/>
      <c r="D21" s="319"/>
      <c r="E21" s="319"/>
      <c r="F21" s="319"/>
      <c r="G21" s="113">
        <v>14</v>
      </c>
      <c r="H21" s="31">
        <f>H13+H20</f>
        <v>0</v>
      </c>
      <c r="I21" s="31">
        <f>I13+I20</f>
        <v>0</v>
      </c>
    </row>
    <row r="22" spans="1:9" x14ac:dyDescent="0.25">
      <c r="A22" s="316" t="s">
        <v>189</v>
      </c>
      <c r="B22" s="317"/>
      <c r="C22" s="317"/>
      <c r="D22" s="317"/>
      <c r="E22" s="317"/>
      <c r="F22" s="317"/>
      <c r="G22" s="317"/>
      <c r="H22" s="317"/>
      <c r="I22" s="318"/>
    </row>
    <row r="23" spans="1:9" ht="26.4" customHeight="1" x14ac:dyDescent="0.25">
      <c r="A23" s="320" t="s">
        <v>225</v>
      </c>
      <c r="B23" s="320"/>
      <c r="C23" s="320"/>
      <c r="D23" s="320"/>
      <c r="E23" s="320"/>
      <c r="F23" s="320"/>
      <c r="G23" s="20">
        <v>15</v>
      </c>
      <c r="H23" s="29">
        <v>0</v>
      </c>
      <c r="I23" s="29">
        <v>0</v>
      </c>
    </row>
    <row r="24" spans="1:9" ht="12.75" customHeight="1" x14ac:dyDescent="0.25">
      <c r="A24" s="313" t="s">
        <v>226</v>
      </c>
      <c r="B24" s="313"/>
      <c r="C24" s="313"/>
      <c r="D24" s="313"/>
      <c r="E24" s="313"/>
      <c r="F24" s="313"/>
      <c r="G24" s="20">
        <v>16</v>
      </c>
      <c r="H24" s="30">
        <v>0</v>
      </c>
      <c r="I24" s="30">
        <v>0</v>
      </c>
    </row>
    <row r="25" spans="1:9" ht="12.75" customHeight="1" x14ac:dyDescent="0.25">
      <c r="A25" s="313" t="s">
        <v>227</v>
      </c>
      <c r="B25" s="313"/>
      <c r="C25" s="313"/>
      <c r="D25" s="313"/>
      <c r="E25" s="313"/>
      <c r="F25" s="313"/>
      <c r="G25" s="20">
        <v>17</v>
      </c>
      <c r="H25" s="30">
        <v>0</v>
      </c>
      <c r="I25" s="30">
        <v>0</v>
      </c>
    </row>
    <row r="26" spans="1:9" ht="12.75" customHeight="1" x14ac:dyDescent="0.25">
      <c r="A26" s="313" t="s">
        <v>228</v>
      </c>
      <c r="B26" s="313"/>
      <c r="C26" s="313"/>
      <c r="D26" s="313"/>
      <c r="E26" s="313"/>
      <c r="F26" s="313"/>
      <c r="G26" s="20">
        <v>18</v>
      </c>
      <c r="H26" s="30">
        <v>0</v>
      </c>
      <c r="I26" s="30">
        <v>0</v>
      </c>
    </row>
    <row r="27" spans="1:9" ht="12.75" customHeight="1" x14ac:dyDescent="0.25">
      <c r="A27" s="313" t="s">
        <v>229</v>
      </c>
      <c r="B27" s="313"/>
      <c r="C27" s="313"/>
      <c r="D27" s="313"/>
      <c r="E27" s="313"/>
      <c r="F27" s="313"/>
      <c r="G27" s="20">
        <v>19</v>
      </c>
      <c r="H27" s="30">
        <v>0</v>
      </c>
      <c r="I27" s="30">
        <v>0</v>
      </c>
    </row>
    <row r="28" spans="1:9" ht="12.75" customHeight="1" x14ac:dyDescent="0.25">
      <c r="A28" s="313" t="s">
        <v>230</v>
      </c>
      <c r="B28" s="313"/>
      <c r="C28" s="313"/>
      <c r="D28" s="313"/>
      <c r="E28" s="313"/>
      <c r="F28" s="313"/>
      <c r="G28" s="20">
        <v>20</v>
      </c>
      <c r="H28" s="30">
        <v>0</v>
      </c>
      <c r="I28" s="30">
        <v>0</v>
      </c>
    </row>
    <row r="29" spans="1:9" ht="24" customHeight="1" x14ac:dyDescent="0.25">
      <c r="A29" s="314" t="s">
        <v>404</v>
      </c>
      <c r="B29" s="314"/>
      <c r="C29" s="314"/>
      <c r="D29" s="314"/>
      <c r="E29" s="314"/>
      <c r="F29" s="314"/>
      <c r="G29" s="112">
        <v>21</v>
      </c>
      <c r="H29" s="116">
        <f>SUM(H23:H28)</f>
        <v>0</v>
      </c>
      <c r="I29" s="116">
        <f>SUM(I23:I28)</f>
        <v>0</v>
      </c>
    </row>
    <row r="30" spans="1:9" ht="27" customHeight="1" x14ac:dyDescent="0.25">
      <c r="A30" s="313" t="s">
        <v>231</v>
      </c>
      <c r="B30" s="313"/>
      <c r="C30" s="313"/>
      <c r="D30" s="313"/>
      <c r="E30" s="313"/>
      <c r="F30" s="313"/>
      <c r="G30" s="21">
        <v>22</v>
      </c>
      <c r="H30" s="30">
        <v>0</v>
      </c>
      <c r="I30" s="30">
        <v>0</v>
      </c>
    </row>
    <row r="31" spans="1:9" ht="12.75" customHeight="1" x14ac:dyDescent="0.25">
      <c r="A31" s="313" t="s">
        <v>232</v>
      </c>
      <c r="B31" s="313"/>
      <c r="C31" s="313"/>
      <c r="D31" s="313"/>
      <c r="E31" s="313"/>
      <c r="F31" s="313"/>
      <c r="G31" s="21">
        <v>23</v>
      </c>
      <c r="H31" s="30">
        <v>0</v>
      </c>
      <c r="I31" s="30">
        <v>0</v>
      </c>
    </row>
    <row r="32" spans="1:9" ht="12.75" customHeight="1" x14ac:dyDescent="0.25">
      <c r="A32" s="313" t="s">
        <v>405</v>
      </c>
      <c r="B32" s="313"/>
      <c r="C32" s="313"/>
      <c r="D32" s="313"/>
      <c r="E32" s="313"/>
      <c r="F32" s="313"/>
      <c r="G32" s="21">
        <v>24</v>
      </c>
      <c r="H32" s="30">
        <v>0</v>
      </c>
      <c r="I32" s="30">
        <v>0</v>
      </c>
    </row>
    <row r="33" spans="1:9" ht="12.75" customHeight="1" x14ac:dyDescent="0.25">
      <c r="A33" s="313" t="s">
        <v>233</v>
      </c>
      <c r="B33" s="313"/>
      <c r="C33" s="313"/>
      <c r="D33" s="313"/>
      <c r="E33" s="313"/>
      <c r="F33" s="313"/>
      <c r="G33" s="21">
        <v>25</v>
      </c>
      <c r="H33" s="30">
        <v>0</v>
      </c>
      <c r="I33" s="30">
        <v>0</v>
      </c>
    </row>
    <row r="34" spans="1:9" ht="12.75" customHeight="1" x14ac:dyDescent="0.25">
      <c r="A34" s="313" t="s">
        <v>234</v>
      </c>
      <c r="B34" s="313"/>
      <c r="C34" s="313"/>
      <c r="D34" s="313"/>
      <c r="E34" s="313"/>
      <c r="F34" s="313"/>
      <c r="G34" s="21">
        <v>26</v>
      </c>
      <c r="H34" s="30">
        <v>0</v>
      </c>
      <c r="I34" s="30">
        <v>0</v>
      </c>
    </row>
    <row r="35" spans="1:9" ht="25.95" customHeight="1" x14ac:dyDescent="0.25">
      <c r="A35" s="314" t="s">
        <v>406</v>
      </c>
      <c r="B35" s="314"/>
      <c r="C35" s="314"/>
      <c r="D35" s="314"/>
      <c r="E35" s="314"/>
      <c r="F35" s="314"/>
      <c r="G35" s="112">
        <v>27</v>
      </c>
      <c r="H35" s="116">
        <f>SUM(H30:H34)</f>
        <v>0</v>
      </c>
      <c r="I35" s="116">
        <f>SUM(I30:I34)</f>
        <v>0</v>
      </c>
    </row>
    <row r="36" spans="1:9" ht="28.2" customHeight="1" x14ac:dyDescent="0.25">
      <c r="A36" s="319" t="s">
        <v>407</v>
      </c>
      <c r="B36" s="319"/>
      <c r="C36" s="319"/>
      <c r="D36" s="319"/>
      <c r="E36" s="319"/>
      <c r="F36" s="319"/>
      <c r="G36" s="113">
        <v>28</v>
      </c>
      <c r="H36" s="117">
        <f>H29+H35</f>
        <v>0</v>
      </c>
      <c r="I36" s="117">
        <f>I29+I35</f>
        <v>0</v>
      </c>
    </row>
    <row r="37" spans="1:9" x14ac:dyDescent="0.25">
      <c r="A37" s="316" t="s">
        <v>204</v>
      </c>
      <c r="B37" s="317"/>
      <c r="C37" s="317"/>
      <c r="D37" s="317"/>
      <c r="E37" s="317"/>
      <c r="F37" s="317"/>
      <c r="G37" s="317">
        <v>0</v>
      </c>
      <c r="H37" s="317"/>
      <c r="I37" s="318"/>
    </row>
    <row r="38" spans="1:9" ht="12.75" customHeight="1" x14ac:dyDescent="0.25">
      <c r="A38" s="315" t="s">
        <v>235</v>
      </c>
      <c r="B38" s="315"/>
      <c r="C38" s="315"/>
      <c r="D38" s="315"/>
      <c r="E38" s="315"/>
      <c r="F38" s="315"/>
      <c r="G38" s="20">
        <v>29</v>
      </c>
      <c r="H38" s="29">
        <v>0</v>
      </c>
      <c r="I38" s="29">
        <v>0</v>
      </c>
    </row>
    <row r="39" spans="1:9" ht="25.2" customHeight="1" x14ac:dyDescent="0.25">
      <c r="A39" s="312" t="s">
        <v>236</v>
      </c>
      <c r="B39" s="312"/>
      <c r="C39" s="312"/>
      <c r="D39" s="312"/>
      <c r="E39" s="312"/>
      <c r="F39" s="312"/>
      <c r="G39" s="21">
        <v>30</v>
      </c>
      <c r="H39" s="30">
        <v>0</v>
      </c>
      <c r="I39" s="30">
        <v>0</v>
      </c>
    </row>
    <row r="40" spans="1:9" ht="12.75" customHeight="1" x14ac:dyDescent="0.25">
      <c r="A40" s="312" t="s">
        <v>237</v>
      </c>
      <c r="B40" s="312"/>
      <c r="C40" s="312"/>
      <c r="D40" s="312"/>
      <c r="E40" s="312"/>
      <c r="F40" s="312"/>
      <c r="G40" s="21">
        <v>31</v>
      </c>
      <c r="H40" s="30">
        <v>0</v>
      </c>
      <c r="I40" s="30">
        <v>0</v>
      </c>
    </row>
    <row r="41" spans="1:9" ht="12.75" customHeight="1" x14ac:dyDescent="0.25">
      <c r="A41" s="312" t="s">
        <v>238</v>
      </c>
      <c r="B41" s="312"/>
      <c r="C41" s="312"/>
      <c r="D41" s="312"/>
      <c r="E41" s="312"/>
      <c r="F41" s="312"/>
      <c r="G41" s="21">
        <v>32</v>
      </c>
      <c r="H41" s="30">
        <v>0</v>
      </c>
      <c r="I41" s="30">
        <v>0</v>
      </c>
    </row>
    <row r="42" spans="1:9" ht="25.95" customHeight="1" x14ac:dyDescent="0.25">
      <c r="A42" s="314" t="s">
        <v>408</v>
      </c>
      <c r="B42" s="314"/>
      <c r="C42" s="314"/>
      <c r="D42" s="314"/>
      <c r="E42" s="314"/>
      <c r="F42" s="314"/>
      <c r="G42" s="112">
        <v>33</v>
      </c>
      <c r="H42" s="116">
        <f>H41+H40+H39+H38</f>
        <v>0</v>
      </c>
      <c r="I42" s="116">
        <f>I41+I40+I39+I38</f>
        <v>0</v>
      </c>
    </row>
    <row r="43" spans="1:9" ht="24.6" customHeight="1" x14ac:dyDescent="0.25">
      <c r="A43" s="312" t="s">
        <v>239</v>
      </c>
      <c r="B43" s="312"/>
      <c r="C43" s="312"/>
      <c r="D43" s="312"/>
      <c r="E43" s="312"/>
      <c r="F43" s="312"/>
      <c r="G43" s="21">
        <v>34</v>
      </c>
      <c r="H43" s="30">
        <v>0</v>
      </c>
      <c r="I43" s="30">
        <v>0</v>
      </c>
    </row>
    <row r="44" spans="1:9" ht="12.75" customHeight="1" x14ac:dyDescent="0.25">
      <c r="A44" s="312" t="s">
        <v>240</v>
      </c>
      <c r="B44" s="312"/>
      <c r="C44" s="312"/>
      <c r="D44" s="312"/>
      <c r="E44" s="312"/>
      <c r="F44" s="312"/>
      <c r="G44" s="21">
        <v>35</v>
      </c>
      <c r="H44" s="30">
        <v>0</v>
      </c>
      <c r="I44" s="30">
        <v>0</v>
      </c>
    </row>
    <row r="45" spans="1:9" ht="12.75" customHeight="1" x14ac:dyDescent="0.25">
      <c r="A45" s="312" t="s">
        <v>241</v>
      </c>
      <c r="B45" s="312"/>
      <c r="C45" s="312"/>
      <c r="D45" s="312"/>
      <c r="E45" s="312"/>
      <c r="F45" s="312"/>
      <c r="G45" s="21">
        <v>36</v>
      </c>
      <c r="H45" s="30">
        <v>0</v>
      </c>
      <c r="I45" s="30">
        <v>0</v>
      </c>
    </row>
    <row r="46" spans="1:9" ht="21" customHeight="1" x14ac:dyDescent="0.25">
      <c r="A46" s="312" t="s">
        <v>242</v>
      </c>
      <c r="B46" s="312"/>
      <c r="C46" s="312"/>
      <c r="D46" s="312"/>
      <c r="E46" s="312"/>
      <c r="F46" s="312"/>
      <c r="G46" s="21">
        <v>37</v>
      </c>
      <c r="H46" s="30">
        <v>0</v>
      </c>
      <c r="I46" s="30">
        <v>0</v>
      </c>
    </row>
    <row r="47" spans="1:9" ht="12.75" customHeight="1" x14ac:dyDescent="0.25">
      <c r="A47" s="312" t="s">
        <v>243</v>
      </c>
      <c r="B47" s="312"/>
      <c r="C47" s="312"/>
      <c r="D47" s="312"/>
      <c r="E47" s="312"/>
      <c r="F47" s="312"/>
      <c r="G47" s="21">
        <v>38</v>
      </c>
      <c r="H47" s="30">
        <v>0</v>
      </c>
      <c r="I47" s="30">
        <v>0</v>
      </c>
    </row>
    <row r="48" spans="1:9" ht="22.95" customHeight="1" x14ac:dyDescent="0.25">
      <c r="A48" s="314" t="s">
        <v>409</v>
      </c>
      <c r="B48" s="314"/>
      <c r="C48" s="314"/>
      <c r="D48" s="314"/>
      <c r="E48" s="314"/>
      <c r="F48" s="314"/>
      <c r="G48" s="112">
        <v>39</v>
      </c>
      <c r="H48" s="116">
        <f>H47+H46+H45+H44+H43</f>
        <v>0</v>
      </c>
      <c r="I48" s="116">
        <f>I47+I46+I45+I44+I43</f>
        <v>0</v>
      </c>
    </row>
    <row r="49" spans="1:9" ht="25.95" customHeight="1" x14ac:dyDescent="0.25">
      <c r="A49" s="325" t="s">
        <v>444</v>
      </c>
      <c r="B49" s="325"/>
      <c r="C49" s="325"/>
      <c r="D49" s="325"/>
      <c r="E49" s="325"/>
      <c r="F49" s="325"/>
      <c r="G49" s="112">
        <v>40</v>
      </c>
      <c r="H49" s="116">
        <f>H48+H42</f>
        <v>0</v>
      </c>
      <c r="I49" s="116">
        <f>I48+I42</f>
        <v>0</v>
      </c>
    </row>
    <row r="50" spans="1:9" ht="12.75" customHeight="1" x14ac:dyDescent="0.25">
      <c r="A50" s="313" t="s">
        <v>244</v>
      </c>
      <c r="B50" s="313"/>
      <c r="C50" s="313"/>
      <c r="D50" s="313"/>
      <c r="E50" s="313"/>
      <c r="F50" s="313"/>
      <c r="G50" s="21">
        <v>41</v>
      </c>
      <c r="H50" s="30">
        <v>0</v>
      </c>
      <c r="I50" s="30">
        <v>0</v>
      </c>
    </row>
    <row r="51" spans="1:9" ht="25.95" customHeight="1" x14ac:dyDescent="0.25">
      <c r="A51" s="325" t="s">
        <v>410</v>
      </c>
      <c r="B51" s="325"/>
      <c r="C51" s="325"/>
      <c r="D51" s="325"/>
      <c r="E51" s="325"/>
      <c r="F51" s="325"/>
      <c r="G51" s="112">
        <v>42</v>
      </c>
      <c r="H51" s="116">
        <f>H21+H36+H49+H50</f>
        <v>0</v>
      </c>
      <c r="I51" s="116">
        <f>I21+I36+I49+I50</f>
        <v>0</v>
      </c>
    </row>
    <row r="52" spans="1:9" ht="12.75" customHeight="1" x14ac:dyDescent="0.25">
      <c r="A52" s="329" t="s">
        <v>218</v>
      </c>
      <c r="B52" s="329"/>
      <c r="C52" s="329"/>
      <c r="D52" s="329"/>
      <c r="E52" s="329"/>
      <c r="F52" s="329"/>
      <c r="G52" s="21">
        <v>43</v>
      </c>
      <c r="H52" s="30">
        <v>0</v>
      </c>
      <c r="I52" s="30">
        <v>0</v>
      </c>
    </row>
    <row r="53" spans="1:9" ht="31.95" customHeight="1" x14ac:dyDescent="0.25">
      <c r="A53" s="324" t="s">
        <v>411</v>
      </c>
      <c r="B53" s="324"/>
      <c r="C53" s="324"/>
      <c r="D53" s="324"/>
      <c r="E53" s="324"/>
      <c r="F53" s="32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60" zoomScaleNormal="60" zoomScaleSheetLayoutView="80" workbookViewId="0">
      <selection activeCell="G2" sqref="G2"/>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30" t="s">
        <v>245</v>
      </c>
      <c r="B1" s="331"/>
      <c r="C1" s="331"/>
      <c r="D1" s="331"/>
      <c r="E1" s="331"/>
      <c r="F1" s="331"/>
      <c r="G1" s="331"/>
      <c r="H1" s="331"/>
      <c r="I1" s="331"/>
      <c r="J1" s="331"/>
      <c r="K1" s="32"/>
    </row>
    <row r="2" spans="1:25" ht="15.6" x14ac:dyDescent="0.25">
      <c r="A2" s="2"/>
      <c r="B2" s="3"/>
      <c r="C2" s="332" t="s">
        <v>246</v>
      </c>
      <c r="D2" s="332"/>
      <c r="E2" s="9">
        <v>44197</v>
      </c>
      <c r="F2" s="4" t="s">
        <v>0</v>
      </c>
      <c r="G2" s="9">
        <v>44377</v>
      </c>
      <c r="H2" s="34"/>
      <c r="I2" s="34"/>
      <c r="J2" s="34"/>
      <c r="K2" s="35"/>
      <c r="X2" s="36" t="s">
        <v>282</v>
      </c>
    </row>
    <row r="3" spans="1:25" ht="13.5" customHeight="1" thickBot="1" x14ac:dyDescent="0.3">
      <c r="A3" s="335" t="s">
        <v>247</v>
      </c>
      <c r="B3" s="336"/>
      <c r="C3" s="336"/>
      <c r="D3" s="336"/>
      <c r="E3" s="336"/>
      <c r="F3" s="336"/>
      <c r="G3" s="339" t="s">
        <v>3</v>
      </c>
      <c r="H3" s="341" t="s">
        <v>248</v>
      </c>
      <c r="I3" s="341"/>
      <c r="J3" s="341"/>
      <c r="K3" s="341"/>
      <c r="L3" s="341"/>
      <c r="M3" s="341"/>
      <c r="N3" s="341"/>
      <c r="O3" s="341"/>
      <c r="P3" s="341"/>
      <c r="Q3" s="341"/>
      <c r="R3" s="341"/>
      <c r="S3" s="341"/>
      <c r="T3" s="341"/>
      <c r="U3" s="341"/>
      <c r="V3" s="341"/>
      <c r="W3" s="341"/>
      <c r="X3" s="341" t="s">
        <v>249</v>
      </c>
      <c r="Y3" s="343" t="s">
        <v>250</v>
      </c>
    </row>
    <row r="4" spans="1:25" ht="82.2" thickBot="1" x14ac:dyDescent="0.3">
      <c r="A4" s="337"/>
      <c r="B4" s="338"/>
      <c r="C4" s="338"/>
      <c r="D4" s="338"/>
      <c r="E4" s="338"/>
      <c r="F4" s="338"/>
      <c r="G4" s="340"/>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42"/>
      <c r="Y4" s="344"/>
    </row>
    <row r="5" spans="1:25" ht="20.399999999999999" x14ac:dyDescent="0.25">
      <c r="A5" s="345">
        <v>1</v>
      </c>
      <c r="B5" s="346"/>
      <c r="C5" s="346"/>
      <c r="D5" s="346"/>
      <c r="E5" s="346"/>
      <c r="F5" s="34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47" t="s">
        <v>264</v>
      </c>
      <c r="B6" s="347"/>
      <c r="C6" s="347"/>
      <c r="D6" s="347"/>
      <c r="E6" s="347"/>
      <c r="F6" s="347"/>
      <c r="G6" s="347"/>
      <c r="H6" s="347"/>
      <c r="I6" s="347"/>
      <c r="J6" s="347"/>
      <c r="K6" s="347"/>
      <c r="L6" s="347"/>
      <c r="M6" s="347"/>
      <c r="N6" s="348"/>
      <c r="O6" s="348"/>
      <c r="P6" s="348"/>
      <c r="Q6" s="348"/>
      <c r="R6" s="348"/>
      <c r="S6" s="348"/>
      <c r="T6" s="348"/>
      <c r="U6" s="348"/>
      <c r="V6" s="348"/>
      <c r="W6" s="348"/>
      <c r="X6" s="348"/>
      <c r="Y6" s="349"/>
    </row>
    <row r="7" spans="1:25" x14ac:dyDescent="0.25">
      <c r="A7" s="350" t="s">
        <v>299</v>
      </c>
      <c r="B7" s="350"/>
      <c r="C7" s="350"/>
      <c r="D7" s="350"/>
      <c r="E7" s="350"/>
      <c r="F7" s="350"/>
      <c r="G7" s="6">
        <v>1</v>
      </c>
      <c r="H7" s="41">
        <v>235957660</v>
      </c>
      <c r="I7" s="41">
        <v>1120</v>
      </c>
      <c r="J7" s="41">
        <v>0</v>
      </c>
      <c r="K7" s="41">
        <v>0</v>
      </c>
      <c r="L7" s="41">
        <v>0</v>
      </c>
      <c r="M7" s="41">
        <v>0</v>
      </c>
      <c r="N7" s="41">
        <v>0</v>
      </c>
      <c r="O7" s="41">
        <v>0</v>
      </c>
      <c r="P7" s="41">
        <v>0</v>
      </c>
      <c r="Q7" s="41">
        <v>0</v>
      </c>
      <c r="R7" s="41">
        <v>0</v>
      </c>
      <c r="S7" s="41">
        <v>0</v>
      </c>
      <c r="T7" s="41">
        <v>0</v>
      </c>
      <c r="U7" s="41">
        <v>-5070098</v>
      </c>
      <c r="V7" s="41">
        <v>0</v>
      </c>
      <c r="W7" s="42">
        <f>H7+I7+J7+K7-L7+M7+N7+O7+P7+Q7+R7+U7+V7+S7+T7</f>
        <v>230888682</v>
      </c>
      <c r="X7" s="41">
        <v>0</v>
      </c>
      <c r="Y7" s="42">
        <f>W7+X7</f>
        <v>230888682</v>
      </c>
    </row>
    <row r="8" spans="1:25" x14ac:dyDescent="0.25">
      <c r="A8" s="333" t="s">
        <v>265</v>
      </c>
      <c r="B8" s="333"/>
      <c r="C8" s="333"/>
      <c r="D8" s="333"/>
      <c r="E8" s="333"/>
      <c r="F8" s="33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33" t="s">
        <v>266</v>
      </c>
      <c r="B9" s="333"/>
      <c r="C9" s="333"/>
      <c r="D9" s="333"/>
      <c r="E9" s="333"/>
      <c r="F9" s="33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34" t="s">
        <v>300</v>
      </c>
      <c r="B10" s="334"/>
      <c r="C10" s="334"/>
      <c r="D10" s="334"/>
      <c r="E10" s="334"/>
      <c r="F10" s="334"/>
      <c r="G10" s="7">
        <v>4</v>
      </c>
      <c r="H10" s="42">
        <f>H7+H8+H9</f>
        <v>235957660</v>
      </c>
      <c r="I10" s="42">
        <f t="shared" ref="I10:Y10" si="2">I7+I8+I9</f>
        <v>1120</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-5070098</v>
      </c>
      <c r="V10" s="42">
        <f t="shared" si="2"/>
        <v>0</v>
      </c>
      <c r="W10" s="42">
        <f t="shared" si="2"/>
        <v>230888682</v>
      </c>
      <c r="X10" s="42">
        <f t="shared" si="2"/>
        <v>0</v>
      </c>
      <c r="Y10" s="42">
        <f t="shared" si="2"/>
        <v>230888682</v>
      </c>
    </row>
    <row r="11" spans="1:25" x14ac:dyDescent="0.25">
      <c r="A11" s="333" t="s">
        <v>267</v>
      </c>
      <c r="B11" s="333"/>
      <c r="C11" s="333"/>
      <c r="D11" s="333"/>
      <c r="E11" s="333"/>
      <c r="F11" s="333"/>
      <c r="G11" s="6">
        <v>5</v>
      </c>
      <c r="H11" s="43">
        <v>0</v>
      </c>
      <c r="I11" s="43">
        <v>0</v>
      </c>
      <c r="J11" s="43">
        <v>0</v>
      </c>
      <c r="K11" s="43">
        <v>0</v>
      </c>
      <c r="L11" s="43">
        <v>0</v>
      </c>
      <c r="M11" s="43">
        <v>0</v>
      </c>
      <c r="N11" s="43">
        <v>0</v>
      </c>
      <c r="O11" s="43">
        <v>0</v>
      </c>
      <c r="P11" s="43">
        <v>0</v>
      </c>
      <c r="Q11" s="43">
        <v>0</v>
      </c>
      <c r="R11" s="43">
        <v>0</v>
      </c>
      <c r="S11" s="41">
        <v>0</v>
      </c>
      <c r="T11" s="41">
        <v>0</v>
      </c>
      <c r="U11" s="43">
        <v>0</v>
      </c>
      <c r="V11" s="41">
        <v>-8330681</v>
      </c>
      <c r="W11" s="42">
        <f t="shared" ref="W11:W29" si="3">H11+I11+J11+K11-L11+M11+N11+O11+P11+Q11+R11+U11+V11+S11+T11</f>
        <v>-8330681</v>
      </c>
      <c r="X11" s="41">
        <v>0</v>
      </c>
      <c r="Y11" s="42">
        <f t="shared" ref="Y11:Y29" si="4">W11+X11</f>
        <v>-8330681</v>
      </c>
    </row>
    <row r="12" spans="1:25" x14ac:dyDescent="0.25">
      <c r="A12" s="333" t="s">
        <v>268</v>
      </c>
      <c r="B12" s="333"/>
      <c r="C12" s="333"/>
      <c r="D12" s="333"/>
      <c r="E12" s="333"/>
      <c r="F12" s="33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333" t="s">
        <v>269</v>
      </c>
      <c r="B13" s="333"/>
      <c r="C13" s="333"/>
      <c r="D13" s="333"/>
      <c r="E13" s="333"/>
      <c r="F13" s="33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33" t="s">
        <v>418</v>
      </c>
      <c r="B14" s="333"/>
      <c r="C14" s="333"/>
      <c r="D14" s="333"/>
      <c r="E14" s="333"/>
      <c r="F14" s="33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33" t="s">
        <v>270</v>
      </c>
      <c r="B15" s="333"/>
      <c r="C15" s="333"/>
      <c r="D15" s="333"/>
      <c r="E15" s="333"/>
      <c r="F15" s="33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33" t="s">
        <v>271</v>
      </c>
      <c r="B16" s="333"/>
      <c r="C16" s="333"/>
      <c r="D16" s="333"/>
      <c r="E16" s="333"/>
      <c r="F16" s="33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33" t="s">
        <v>272</v>
      </c>
      <c r="B17" s="333"/>
      <c r="C17" s="333"/>
      <c r="D17" s="333"/>
      <c r="E17" s="333"/>
      <c r="F17" s="33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33" t="s">
        <v>273</v>
      </c>
      <c r="B18" s="333"/>
      <c r="C18" s="333"/>
      <c r="D18" s="333"/>
      <c r="E18" s="333"/>
      <c r="F18" s="33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33" t="s">
        <v>274</v>
      </c>
      <c r="B19" s="333"/>
      <c r="C19" s="333"/>
      <c r="D19" s="333"/>
      <c r="E19" s="333"/>
      <c r="F19" s="33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333" t="s">
        <v>275</v>
      </c>
      <c r="B20" s="333"/>
      <c r="C20" s="333"/>
      <c r="D20" s="333"/>
      <c r="E20" s="333"/>
      <c r="F20" s="33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33" t="s">
        <v>419</v>
      </c>
      <c r="B21" s="333"/>
      <c r="C21" s="333"/>
      <c r="D21" s="333"/>
      <c r="E21" s="333"/>
      <c r="F21" s="33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33" t="s">
        <v>420</v>
      </c>
      <c r="B22" s="333"/>
      <c r="C22" s="333"/>
      <c r="D22" s="333"/>
      <c r="E22" s="333"/>
      <c r="F22" s="33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33" t="s">
        <v>421</v>
      </c>
      <c r="B23" s="333"/>
      <c r="C23" s="333"/>
      <c r="D23" s="333"/>
      <c r="E23" s="333"/>
      <c r="F23" s="33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33" t="s">
        <v>276</v>
      </c>
      <c r="B24" s="333"/>
      <c r="C24" s="333"/>
      <c r="D24" s="333"/>
      <c r="E24" s="333"/>
      <c r="F24" s="33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333" t="s">
        <v>422</v>
      </c>
      <c r="B25" s="333"/>
      <c r="C25" s="333"/>
      <c r="D25" s="333"/>
      <c r="E25" s="333"/>
      <c r="F25" s="33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333" t="s">
        <v>430</v>
      </c>
      <c r="B26" s="333"/>
      <c r="C26" s="333"/>
      <c r="D26" s="333"/>
      <c r="E26" s="333"/>
      <c r="F26" s="33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333" t="s">
        <v>423</v>
      </c>
      <c r="B27" s="333"/>
      <c r="C27" s="333"/>
      <c r="D27" s="333"/>
      <c r="E27" s="333"/>
      <c r="F27" s="33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333" t="s">
        <v>424</v>
      </c>
      <c r="B28" s="333"/>
      <c r="C28" s="333"/>
      <c r="D28" s="333"/>
      <c r="E28" s="333"/>
      <c r="F28" s="333"/>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333" t="s">
        <v>425</v>
      </c>
      <c r="B29" s="333"/>
      <c r="C29" s="333"/>
      <c r="D29" s="333"/>
      <c r="E29" s="333"/>
      <c r="F29" s="33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51" t="s">
        <v>426</v>
      </c>
      <c r="B30" s="351"/>
      <c r="C30" s="351"/>
      <c r="D30" s="351"/>
      <c r="E30" s="351"/>
      <c r="F30" s="351"/>
      <c r="G30" s="8">
        <v>24</v>
      </c>
      <c r="H30" s="44">
        <f>SUM(H10:H29)</f>
        <v>235957660</v>
      </c>
      <c r="I30" s="44">
        <f t="shared" ref="I30:Y30" si="5">SUM(I10:I29)</f>
        <v>1120</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-5070098</v>
      </c>
      <c r="V30" s="44">
        <f t="shared" si="5"/>
        <v>-8330681</v>
      </c>
      <c r="W30" s="44">
        <f t="shared" si="5"/>
        <v>222558001</v>
      </c>
      <c r="X30" s="44">
        <f t="shared" si="5"/>
        <v>0</v>
      </c>
      <c r="Y30" s="44">
        <f t="shared" si="5"/>
        <v>222558001</v>
      </c>
    </row>
    <row r="31" spans="1:25" x14ac:dyDescent="0.25">
      <c r="A31" s="352" t="s">
        <v>277</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row>
    <row r="32" spans="1:25" ht="36.75" customHeight="1" x14ac:dyDescent="0.25">
      <c r="A32" s="354" t="s">
        <v>278</v>
      </c>
      <c r="B32" s="354"/>
      <c r="C32" s="354"/>
      <c r="D32" s="354"/>
      <c r="E32" s="354"/>
      <c r="F32" s="35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54" t="s">
        <v>427</v>
      </c>
      <c r="B33" s="354"/>
      <c r="C33" s="354"/>
      <c r="D33" s="354"/>
      <c r="E33" s="354"/>
      <c r="F33" s="35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-8330681</v>
      </c>
      <c r="W33" s="42">
        <f t="shared" si="8"/>
        <v>-8330681</v>
      </c>
      <c r="X33" s="42">
        <f t="shared" si="8"/>
        <v>0</v>
      </c>
      <c r="Y33" s="42">
        <f t="shared" si="8"/>
        <v>-8330681</v>
      </c>
    </row>
    <row r="34" spans="1:25" ht="30.75" customHeight="1" x14ac:dyDescent="0.25">
      <c r="A34" s="355" t="s">
        <v>428</v>
      </c>
      <c r="B34" s="355"/>
      <c r="C34" s="355"/>
      <c r="D34" s="355"/>
      <c r="E34" s="355"/>
      <c r="F34" s="35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52" t="s">
        <v>279</v>
      </c>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row>
    <row r="36" spans="1:25" ht="12.75" customHeight="1" x14ac:dyDescent="0.25">
      <c r="A36" s="350" t="s">
        <v>301</v>
      </c>
      <c r="B36" s="350"/>
      <c r="C36" s="350"/>
      <c r="D36" s="350"/>
      <c r="E36" s="350"/>
      <c r="F36" s="350"/>
      <c r="G36" s="6">
        <v>28</v>
      </c>
      <c r="H36" s="41">
        <v>235957660</v>
      </c>
      <c r="I36" s="41">
        <v>1120</v>
      </c>
      <c r="J36" s="41">
        <v>0</v>
      </c>
      <c r="K36" s="41">
        <v>0</v>
      </c>
      <c r="L36" s="41">
        <v>0</v>
      </c>
      <c r="M36" s="41">
        <v>0</v>
      </c>
      <c r="N36" s="41">
        <v>0</v>
      </c>
      <c r="O36" s="41">
        <v>0</v>
      </c>
      <c r="P36" s="41">
        <v>0</v>
      </c>
      <c r="Q36" s="41">
        <v>0</v>
      </c>
      <c r="R36" s="41">
        <v>0</v>
      </c>
      <c r="S36" s="41">
        <v>0</v>
      </c>
      <c r="T36" s="41">
        <v>0</v>
      </c>
      <c r="U36" s="41">
        <v>-13400779</v>
      </c>
      <c r="V36" s="41">
        <v>0</v>
      </c>
      <c r="W36" s="45">
        <f>H36+I36+J36+K36-L36+M36+N36+O36+P36+Q36+R36+U36+V36+S36+T36</f>
        <v>222558001</v>
      </c>
      <c r="X36" s="41">
        <v>0</v>
      </c>
      <c r="Y36" s="45">
        <f t="shared" ref="Y36:Y38" si="12">W36+X36</f>
        <v>222558001</v>
      </c>
    </row>
    <row r="37" spans="1:25" ht="12.75" customHeight="1" x14ac:dyDescent="0.25">
      <c r="A37" s="333" t="s">
        <v>265</v>
      </c>
      <c r="B37" s="333"/>
      <c r="C37" s="333"/>
      <c r="D37" s="333"/>
      <c r="E37" s="333"/>
      <c r="F37" s="33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33" t="s">
        <v>266</v>
      </c>
      <c r="B38" s="333"/>
      <c r="C38" s="333"/>
      <c r="D38" s="333"/>
      <c r="E38" s="333"/>
      <c r="F38" s="33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34" t="s">
        <v>429</v>
      </c>
      <c r="B39" s="334"/>
      <c r="C39" s="334"/>
      <c r="D39" s="334"/>
      <c r="E39" s="334"/>
      <c r="F39" s="334"/>
      <c r="G39" s="7">
        <v>31</v>
      </c>
      <c r="H39" s="42">
        <f>H36+H37+H38</f>
        <v>235957660</v>
      </c>
      <c r="I39" s="42">
        <f t="shared" ref="I39:Y39" si="14">I36+I37+I38</f>
        <v>1120</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-13400779</v>
      </c>
      <c r="V39" s="42">
        <f t="shared" si="14"/>
        <v>0</v>
      </c>
      <c r="W39" s="42">
        <f t="shared" si="14"/>
        <v>222558001</v>
      </c>
      <c r="X39" s="42">
        <f t="shared" si="14"/>
        <v>0</v>
      </c>
      <c r="Y39" s="42">
        <f t="shared" si="14"/>
        <v>222558001</v>
      </c>
    </row>
    <row r="40" spans="1:25" ht="12.75" customHeight="1" x14ac:dyDescent="0.25">
      <c r="A40" s="333" t="s">
        <v>267</v>
      </c>
      <c r="B40" s="333"/>
      <c r="C40" s="333"/>
      <c r="D40" s="333"/>
      <c r="E40" s="333"/>
      <c r="F40" s="333"/>
      <c r="G40" s="6">
        <v>32</v>
      </c>
      <c r="H40" s="43">
        <v>0</v>
      </c>
      <c r="I40" s="43">
        <v>0</v>
      </c>
      <c r="J40" s="43">
        <v>0</v>
      </c>
      <c r="K40" s="43">
        <v>0</v>
      </c>
      <c r="L40" s="43">
        <v>0</v>
      </c>
      <c r="M40" s="43">
        <v>0</v>
      </c>
      <c r="N40" s="43">
        <v>0</v>
      </c>
      <c r="O40" s="43">
        <v>0</v>
      </c>
      <c r="P40" s="43">
        <v>0</v>
      </c>
      <c r="Q40" s="43">
        <v>0</v>
      </c>
      <c r="R40" s="43">
        <v>0</v>
      </c>
      <c r="S40" s="41">
        <v>0</v>
      </c>
      <c r="T40" s="41">
        <v>0</v>
      </c>
      <c r="U40" s="43">
        <v>0</v>
      </c>
      <c r="V40" s="41">
        <v>-8064356</v>
      </c>
      <c r="W40" s="45">
        <f t="shared" ref="W40:W58" si="15">H40+I40+J40+K40-L40+M40+N40+O40+P40+Q40+R40+U40+V40+S40+T40</f>
        <v>-8064356</v>
      </c>
      <c r="X40" s="41">
        <v>0</v>
      </c>
      <c r="Y40" s="45">
        <f t="shared" ref="Y40:Y58" si="16">W40+X40</f>
        <v>-8064356</v>
      </c>
    </row>
    <row r="41" spans="1:25" ht="12.75" customHeight="1" x14ac:dyDescent="0.25">
      <c r="A41" s="333" t="s">
        <v>268</v>
      </c>
      <c r="B41" s="333"/>
      <c r="C41" s="333"/>
      <c r="D41" s="333"/>
      <c r="E41" s="333"/>
      <c r="F41" s="33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33" t="s">
        <v>280</v>
      </c>
      <c r="B42" s="333"/>
      <c r="C42" s="333"/>
      <c r="D42" s="333"/>
      <c r="E42" s="333"/>
      <c r="F42" s="33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33" t="s">
        <v>418</v>
      </c>
      <c r="B43" s="333"/>
      <c r="C43" s="333"/>
      <c r="D43" s="333"/>
      <c r="E43" s="333"/>
      <c r="F43" s="33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33" t="s">
        <v>270</v>
      </c>
      <c r="B44" s="333"/>
      <c r="C44" s="333"/>
      <c r="D44" s="333"/>
      <c r="E44" s="333"/>
      <c r="F44" s="33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33" t="s">
        <v>271</v>
      </c>
      <c r="B45" s="333"/>
      <c r="C45" s="333"/>
      <c r="D45" s="333"/>
      <c r="E45" s="333"/>
      <c r="F45" s="33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33" t="s">
        <v>281</v>
      </c>
      <c r="B46" s="333"/>
      <c r="C46" s="333"/>
      <c r="D46" s="333"/>
      <c r="E46" s="333"/>
      <c r="F46" s="33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33" t="s">
        <v>273</v>
      </c>
      <c r="B47" s="333"/>
      <c r="C47" s="333"/>
      <c r="D47" s="333"/>
      <c r="E47" s="333"/>
      <c r="F47" s="33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33" t="s">
        <v>274</v>
      </c>
      <c r="B48" s="333"/>
      <c r="C48" s="333"/>
      <c r="D48" s="333"/>
      <c r="E48" s="333"/>
      <c r="F48" s="33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333" t="s">
        <v>275</v>
      </c>
      <c r="B49" s="333"/>
      <c r="C49" s="333"/>
      <c r="D49" s="333"/>
      <c r="E49" s="333"/>
      <c r="F49" s="33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33" t="s">
        <v>419</v>
      </c>
      <c r="B50" s="333"/>
      <c r="C50" s="333"/>
      <c r="D50" s="333"/>
      <c r="E50" s="333"/>
      <c r="F50" s="33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33" t="s">
        <v>420</v>
      </c>
      <c r="B51" s="333"/>
      <c r="C51" s="333"/>
      <c r="D51" s="333"/>
      <c r="E51" s="333"/>
      <c r="F51" s="33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33" t="s">
        <v>421</v>
      </c>
      <c r="B52" s="333"/>
      <c r="C52" s="333"/>
      <c r="D52" s="333"/>
      <c r="E52" s="333"/>
      <c r="F52" s="33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33" t="s">
        <v>276</v>
      </c>
      <c r="B53" s="333"/>
      <c r="C53" s="333"/>
      <c r="D53" s="333"/>
      <c r="E53" s="333"/>
      <c r="F53" s="33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333" t="s">
        <v>422</v>
      </c>
      <c r="B54" s="333"/>
      <c r="C54" s="333"/>
      <c r="D54" s="333"/>
      <c r="E54" s="333"/>
      <c r="F54" s="33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333" t="s">
        <v>430</v>
      </c>
      <c r="B55" s="333"/>
      <c r="C55" s="333"/>
      <c r="D55" s="333"/>
      <c r="E55" s="333"/>
      <c r="F55" s="33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333" t="s">
        <v>423</v>
      </c>
      <c r="B56" s="333"/>
      <c r="C56" s="333"/>
      <c r="D56" s="333"/>
      <c r="E56" s="333"/>
      <c r="F56" s="33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333" t="s">
        <v>431</v>
      </c>
      <c r="B57" s="333"/>
      <c r="C57" s="333"/>
      <c r="D57" s="333"/>
      <c r="E57" s="333"/>
      <c r="F57" s="333"/>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333" t="s">
        <v>425</v>
      </c>
      <c r="B58" s="333"/>
      <c r="C58" s="333"/>
      <c r="D58" s="333"/>
      <c r="E58" s="333"/>
      <c r="F58" s="33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51" t="s">
        <v>432</v>
      </c>
      <c r="B59" s="351"/>
      <c r="C59" s="351"/>
      <c r="D59" s="351"/>
      <c r="E59" s="351"/>
      <c r="F59" s="351"/>
      <c r="G59" s="8">
        <v>51</v>
      </c>
      <c r="H59" s="44">
        <f>SUM(H39:H58)</f>
        <v>235957660</v>
      </c>
      <c r="I59" s="44">
        <f t="shared" ref="I59:Y59" si="17">SUM(I39:I58)</f>
        <v>1120</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-13400779</v>
      </c>
      <c r="V59" s="44">
        <f t="shared" si="17"/>
        <v>-8064356</v>
      </c>
      <c r="W59" s="44">
        <f t="shared" si="17"/>
        <v>214493645</v>
      </c>
      <c r="X59" s="44">
        <f t="shared" si="17"/>
        <v>0</v>
      </c>
      <c r="Y59" s="44">
        <f t="shared" si="17"/>
        <v>214493645</v>
      </c>
    </row>
    <row r="60" spans="1:25" x14ac:dyDescent="0.25">
      <c r="A60" s="352" t="s">
        <v>277</v>
      </c>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row>
    <row r="61" spans="1:25" ht="31.5" customHeight="1" x14ac:dyDescent="0.25">
      <c r="A61" s="354" t="s">
        <v>433</v>
      </c>
      <c r="B61" s="354"/>
      <c r="C61" s="354"/>
      <c r="D61" s="354"/>
      <c r="E61" s="354"/>
      <c r="F61" s="35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54" t="s">
        <v>434</v>
      </c>
      <c r="B62" s="354"/>
      <c r="C62" s="354"/>
      <c r="D62" s="354"/>
      <c r="E62" s="354"/>
      <c r="F62" s="35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-8064356</v>
      </c>
      <c r="W62" s="45">
        <f t="shared" si="20"/>
        <v>-8064356</v>
      </c>
      <c r="X62" s="45">
        <f t="shared" si="20"/>
        <v>0</v>
      </c>
      <c r="Y62" s="45">
        <f t="shared" si="20"/>
        <v>-8064356</v>
      </c>
    </row>
    <row r="63" spans="1:25" ht="29.25" customHeight="1" x14ac:dyDescent="0.25">
      <c r="A63" s="355" t="s">
        <v>435</v>
      </c>
      <c r="B63" s="355"/>
      <c r="C63" s="355"/>
      <c r="D63" s="355"/>
      <c r="E63" s="355"/>
      <c r="F63" s="35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01B1-7D10-42A3-8C5F-3E9BDCEE1D88}">
  <dimension ref="A2:F413"/>
  <sheetViews>
    <sheetView topLeftCell="A367" workbookViewId="0">
      <selection activeCell="C388" sqref="C388"/>
    </sheetView>
  </sheetViews>
  <sheetFormatPr defaultRowHeight="13.2" x14ac:dyDescent="0.25"/>
  <cols>
    <col min="1" max="1" width="69.33203125" style="132" bestFit="1" customWidth="1"/>
    <col min="2" max="2" width="19.6640625" style="132" bestFit="1" customWidth="1"/>
    <col min="3" max="3" width="12.109375" style="132" customWidth="1"/>
    <col min="4" max="4" width="9.6640625" style="132" bestFit="1" customWidth="1"/>
    <col min="5" max="16384" width="8.88671875" style="132"/>
  </cols>
  <sheetData>
    <row r="2" spans="1:2" x14ac:dyDescent="0.25">
      <c r="A2" s="131" t="s">
        <v>470</v>
      </c>
    </row>
    <row r="3" spans="1:2" x14ac:dyDescent="0.25">
      <c r="A3" s="131" t="s">
        <v>471</v>
      </c>
    </row>
    <row r="4" spans="1:2" x14ac:dyDescent="0.25">
      <c r="A4" s="133"/>
    </row>
    <row r="5" spans="1:2" x14ac:dyDescent="0.25">
      <c r="A5" s="133"/>
    </row>
    <row r="6" spans="1:2" x14ac:dyDescent="0.25">
      <c r="A6" s="134" t="s">
        <v>472</v>
      </c>
    </row>
    <row r="7" spans="1:2" x14ac:dyDescent="0.25">
      <c r="A7" s="135"/>
    </row>
    <row r="8" spans="1:2" x14ac:dyDescent="0.25">
      <c r="A8" s="136" t="s">
        <v>473</v>
      </c>
      <c r="B8" s="136" t="s">
        <v>453</v>
      </c>
    </row>
    <row r="9" spans="1:2" ht="22.8" x14ac:dyDescent="0.25">
      <c r="A9" s="136" t="s">
        <v>474</v>
      </c>
      <c r="B9" s="136" t="s">
        <v>475</v>
      </c>
    </row>
    <row r="10" spans="1:2" x14ac:dyDescent="0.25">
      <c r="A10" s="136" t="s">
        <v>476</v>
      </c>
      <c r="B10" s="136">
        <v>48594515409</v>
      </c>
    </row>
    <row r="11" spans="1:2" x14ac:dyDescent="0.25">
      <c r="A11" s="136"/>
    </row>
    <row r="12" spans="1:2" ht="34.200000000000003" x14ac:dyDescent="0.25">
      <c r="A12" s="136" t="s">
        <v>477</v>
      </c>
    </row>
    <row r="13" spans="1:2" x14ac:dyDescent="0.25">
      <c r="A13" s="136"/>
    </row>
    <row r="14" spans="1:2" ht="34.200000000000003" x14ac:dyDescent="0.25">
      <c r="A14" s="136" t="s">
        <v>478</v>
      </c>
    </row>
    <row r="15" spans="1:2" x14ac:dyDescent="0.25">
      <c r="A15" s="136"/>
    </row>
    <row r="16" spans="1:2" x14ac:dyDescent="0.25">
      <c r="A16" s="137" t="s">
        <v>479</v>
      </c>
    </row>
    <row r="17" spans="1:3" x14ac:dyDescent="0.25">
      <c r="A17" s="136" t="s">
        <v>480</v>
      </c>
    </row>
    <row r="18" spans="1:3" x14ac:dyDescent="0.25">
      <c r="A18" s="136" t="s">
        <v>481</v>
      </c>
    </row>
    <row r="19" spans="1:3" x14ac:dyDescent="0.25">
      <c r="A19" s="136" t="s">
        <v>482</v>
      </c>
    </row>
    <row r="20" spans="1:3" x14ac:dyDescent="0.25">
      <c r="A20" s="136" t="s">
        <v>483</v>
      </c>
    </row>
    <row r="21" spans="1:3" x14ac:dyDescent="0.25">
      <c r="A21" s="136" t="s">
        <v>484</v>
      </c>
    </row>
    <row r="22" spans="1:3" x14ac:dyDescent="0.25">
      <c r="A22" s="136" t="s">
        <v>485</v>
      </c>
    </row>
    <row r="23" spans="1:3" x14ac:dyDescent="0.25">
      <c r="A23" s="136" t="s">
        <v>486</v>
      </c>
    </row>
    <row r="24" spans="1:3" x14ac:dyDescent="0.25">
      <c r="A24" s="136"/>
    </row>
    <row r="25" spans="1:3" x14ac:dyDescent="0.25">
      <c r="A25" s="137" t="s">
        <v>487</v>
      </c>
    </row>
    <row r="26" spans="1:3" x14ac:dyDescent="0.25">
      <c r="A26" s="136" t="s">
        <v>488</v>
      </c>
    </row>
    <row r="27" spans="1:3" ht="13.8" thickBot="1" x14ac:dyDescent="0.3">
      <c r="A27" s="136"/>
    </row>
    <row r="28" spans="1:3" ht="13.8" thickBot="1" x14ac:dyDescent="0.3">
      <c r="A28" s="138" t="s">
        <v>489</v>
      </c>
      <c r="B28" s="139" t="s">
        <v>490</v>
      </c>
      <c r="C28" s="139" t="s">
        <v>491</v>
      </c>
    </row>
    <row r="29" spans="1:3" ht="34.799999999999997" thickBot="1" x14ac:dyDescent="0.3">
      <c r="A29" s="140">
        <v>1</v>
      </c>
      <c r="B29" s="141" t="s">
        <v>492</v>
      </c>
      <c r="C29" s="142" t="s">
        <v>493</v>
      </c>
    </row>
    <row r="30" spans="1:3" ht="13.8" thickBot="1" x14ac:dyDescent="0.3">
      <c r="A30" s="140">
        <v>2</v>
      </c>
      <c r="B30" s="141" t="s">
        <v>494</v>
      </c>
      <c r="C30" s="142" t="s">
        <v>495</v>
      </c>
    </row>
    <row r="31" spans="1:3" ht="34.799999999999997" thickBot="1" x14ac:dyDescent="0.3">
      <c r="A31" s="140">
        <v>3</v>
      </c>
      <c r="B31" s="141" t="s">
        <v>496</v>
      </c>
      <c r="C31" s="142" t="s">
        <v>497</v>
      </c>
    </row>
    <row r="32" spans="1:3" ht="13.8" thickBot="1" x14ac:dyDescent="0.3">
      <c r="A32" s="140">
        <v>4</v>
      </c>
      <c r="B32" s="141" t="s">
        <v>498</v>
      </c>
      <c r="C32" s="142" t="s">
        <v>499</v>
      </c>
    </row>
    <row r="33" spans="1:3" ht="23.4" thickBot="1" x14ac:dyDescent="0.3">
      <c r="A33" s="140">
        <v>5</v>
      </c>
      <c r="B33" s="141" t="s">
        <v>500</v>
      </c>
      <c r="C33" s="142" t="s">
        <v>501</v>
      </c>
    </row>
    <row r="34" spans="1:3" ht="13.8" thickBot="1" x14ac:dyDescent="0.3">
      <c r="A34" s="140">
        <v>6</v>
      </c>
      <c r="B34" s="141" t="s">
        <v>502</v>
      </c>
      <c r="C34" s="142" t="s">
        <v>503</v>
      </c>
    </row>
    <row r="35" spans="1:3" ht="34.799999999999997" thickBot="1" x14ac:dyDescent="0.3">
      <c r="A35" s="140">
        <v>7</v>
      </c>
      <c r="B35" s="141" t="s">
        <v>504</v>
      </c>
      <c r="C35" s="142" t="s">
        <v>505</v>
      </c>
    </row>
    <row r="36" spans="1:3" ht="23.4" thickBot="1" x14ac:dyDescent="0.3">
      <c r="A36" s="140">
        <v>8</v>
      </c>
      <c r="B36" s="141" t="s">
        <v>506</v>
      </c>
      <c r="C36" s="142" t="s">
        <v>505</v>
      </c>
    </row>
    <row r="37" spans="1:3" ht="13.8" thickBot="1" x14ac:dyDescent="0.3">
      <c r="A37" s="140">
        <v>9</v>
      </c>
      <c r="B37" s="141" t="s">
        <v>507</v>
      </c>
      <c r="C37" s="142" t="s">
        <v>508</v>
      </c>
    </row>
    <row r="38" spans="1:3" ht="23.4" thickBot="1" x14ac:dyDescent="0.3">
      <c r="A38" s="140">
        <v>10</v>
      </c>
      <c r="B38" s="141" t="s">
        <v>509</v>
      </c>
      <c r="C38" s="142" t="s">
        <v>508</v>
      </c>
    </row>
    <row r="39" spans="1:3" x14ac:dyDescent="0.25">
      <c r="A39" s="136"/>
    </row>
    <row r="40" spans="1:3" x14ac:dyDescent="0.25">
      <c r="A40" s="137" t="s">
        <v>510</v>
      </c>
    </row>
    <row r="41" spans="1:3" x14ac:dyDescent="0.25">
      <c r="A41" s="136"/>
    </row>
    <row r="42" spans="1:3" ht="22.8" x14ac:dyDescent="0.25">
      <c r="A42" s="136" t="s">
        <v>511</v>
      </c>
    </row>
    <row r="43" spans="1:3" ht="34.200000000000003" x14ac:dyDescent="0.25">
      <c r="A43" s="136" t="s">
        <v>512</v>
      </c>
    </row>
    <row r="44" spans="1:3" ht="45.6" x14ac:dyDescent="0.25">
      <c r="A44" s="136" t="s">
        <v>513</v>
      </c>
    </row>
    <row r="45" spans="1:3" x14ac:dyDescent="0.25">
      <c r="A45" s="133"/>
    </row>
    <row r="46" spans="1:3" x14ac:dyDescent="0.25">
      <c r="A46" s="134" t="s">
        <v>514</v>
      </c>
    </row>
    <row r="47" spans="1:3" ht="22.8" x14ac:dyDescent="0.25">
      <c r="A47" s="136" t="s">
        <v>515</v>
      </c>
    </row>
    <row r="48" spans="1:3" x14ac:dyDescent="0.25">
      <c r="A48" s="136"/>
    </row>
    <row r="49" spans="1:1" x14ac:dyDescent="0.25">
      <c r="A49" s="143" t="s">
        <v>516</v>
      </c>
    </row>
    <row r="50" spans="1:1" ht="79.8" x14ac:dyDescent="0.25">
      <c r="A50" s="136" t="s">
        <v>517</v>
      </c>
    </row>
    <row r="51" spans="1:1" x14ac:dyDescent="0.25">
      <c r="A51" s="136" t="s">
        <v>518</v>
      </c>
    </row>
    <row r="52" spans="1:1" ht="45.6" x14ac:dyDescent="0.25">
      <c r="A52" s="136" t="s">
        <v>519</v>
      </c>
    </row>
    <row r="53" spans="1:1" x14ac:dyDescent="0.25">
      <c r="A53" s="136"/>
    </row>
    <row r="54" spans="1:1" ht="57" x14ac:dyDescent="0.25">
      <c r="A54" s="136" t="s">
        <v>520</v>
      </c>
    </row>
    <row r="55" spans="1:1" x14ac:dyDescent="0.25">
      <c r="A55" s="136"/>
    </row>
    <row r="56" spans="1:1" x14ac:dyDescent="0.25">
      <c r="A56" s="143" t="s">
        <v>521</v>
      </c>
    </row>
    <row r="57" spans="1:1" ht="102.6" x14ac:dyDescent="0.25">
      <c r="A57" s="144" t="s">
        <v>522</v>
      </c>
    </row>
    <row r="58" spans="1:1" x14ac:dyDescent="0.25">
      <c r="A58" s="144" t="s">
        <v>523</v>
      </c>
    </row>
    <row r="59" spans="1:1" x14ac:dyDescent="0.25">
      <c r="A59" s="144" t="s">
        <v>524</v>
      </c>
    </row>
    <row r="60" spans="1:1" x14ac:dyDescent="0.25">
      <c r="A60" s="144" t="s">
        <v>525</v>
      </c>
    </row>
    <row r="61" spans="1:1" ht="57" x14ac:dyDescent="0.25">
      <c r="A61" s="144" t="s">
        <v>526</v>
      </c>
    </row>
    <row r="62" spans="1:1" x14ac:dyDescent="0.25">
      <c r="A62" s="143" t="s">
        <v>527</v>
      </c>
    </row>
    <row r="63" spans="1:1" ht="34.200000000000003" x14ac:dyDescent="0.25">
      <c r="A63" s="144" t="s">
        <v>528</v>
      </c>
    </row>
    <row r="64" spans="1:1" ht="57" x14ac:dyDescent="0.25">
      <c r="A64" s="144" t="s">
        <v>529</v>
      </c>
    </row>
    <row r="65" spans="1:1" ht="57" x14ac:dyDescent="0.25">
      <c r="A65" s="144" t="s">
        <v>530</v>
      </c>
    </row>
    <row r="66" spans="1:1" ht="57" x14ac:dyDescent="0.25">
      <c r="A66" s="144" t="s">
        <v>531</v>
      </c>
    </row>
    <row r="67" spans="1:1" x14ac:dyDescent="0.25">
      <c r="A67" s="143" t="s">
        <v>532</v>
      </c>
    </row>
    <row r="68" spans="1:1" x14ac:dyDescent="0.25">
      <c r="A68" s="143"/>
    </row>
    <row r="69" spans="1:1" x14ac:dyDescent="0.25">
      <c r="A69" s="137" t="s">
        <v>533</v>
      </c>
    </row>
    <row r="70" spans="1:1" x14ac:dyDescent="0.25">
      <c r="A70" s="137"/>
    </row>
    <row r="71" spans="1:1" ht="91.2" x14ac:dyDescent="0.25">
      <c r="A71" s="136" t="s">
        <v>534</v>
      </c>
    </row>
    <row r="72" spans="1:1" x14ac:dyDescent="0.25">
      <c r="A72" s="136" t="s">
        <v>535</v>
      </c>
    </row>
    <row r="73" spans="1:1" x14ac:dyDescent="0.25">
      <c r="A73" s="145" t="s">
        <v>536</v>
      </c>
    </row>
    <row r="74" spans="1:1" x14ac:dyDescent="0.25">
      <c r="A74" s="145" t="s">
        <v>537</v>
      </c>
    </row>
    <row r="75" spans="1:1" x14ac:dyDescent="0.25">
      <c r="A75" s="145" t="s">
        <v>538</v>
      </c>
    </row>
    <row r="76" spans="1:1" x14ac:dyDescent="0.25">
      <c r="A76" s="145" t="s">
        <v>539</v>
      </c>
    </row>
    <row r="77" spans="1:1" ht="45.6" x14ac:dyDescent="0.25">
      <c r="A77" s="136" t="s">
        <v>540</v>
      </c>
    </row>
    <row r="78" spans="1:1" ht="22.8" x14ac:dyDescent="0.25">
      <c r="A78" s="136" t="s">
        <v>541</v>
      </c>
    </row>
    <row r="79" spans="1:1" x14ac:dyDescent="0.25">
      <c r="A79" s="145" t="s">
        <v>542</v>
      </c>
    </row>
    <row r="80" spans="1:1" ht="22.8" x14ac:dyDescent="0.25">
      <c r="A80" s="145" t="s">
        <v>543</v>
      </c>
    </row>
    <row r="81" spans="1:1" ht="79.8" x14ac:dyDescent="0.25">
      <c r="A81" s="136" t="s">
        <v>544</v>
      </c>
    </row>
    <row r="82" spans="1:1" x14ac:dyDescent="0.25">
      <c r="A82" s="146" t="s">
        <v>545</v>
      </c>
    </row>
    <row r="83" spans="1:1" ht="68.400000000000006" x14ac:dyDescent="0.25">
      <c r="A83" s="144" t="s">
        <v>546</v>
      </c>
    </row>
    <row r="84" spans="1:1" ht="68.400000000000006" x14ac:dyDescent="0.25">
      <c r="A84" s="144" t="s">
        <v>547</v>
      </c>
    </row>
    <row r="85" spans="1:1" ht="91.2" x14ac:dyDescent="0.25">
      <c r="A85" s="144" t="s">
        <v>548</v>
      </c>
    </row>
    <row r="86" spans="1:1" x14ac:dyDescent="0.25">
      <c r="A86" s="137" t="s">
        <v>549</v>
      </c>
    </row>
    <row r="87" spans="1:1" ht="68.400000000000006" x14ac:dyDescent="0.25">
      <c r="A87" s="144" t="s">
        <v>550</v>
      </c>
    </row>
    <row r="88" spans="1:1" ht="45.6" x14ac:dyDescent="0.25">
      <c r="A88" s="144" t="s">
        <v>551</v>
      </c>
    </row>
    <row r="89" spans="1:1" ht="34.200000000000003" x14ac:dyDescent="0.25">
      <c r="A89" s="144" t="s">
        <v>552</v>
      </c>
    </row>
    <row r="90" spans="1:1" ht="45.6" x14ac:dyDescent="0.25">
      <c r="A90" s="144" t="s">
        <v>553</v>
      </c>
    </row>
    <row r="91" spans="1:1" ht="22.8" x14ac:dyDescent="0.25">
      <c r="A91" s="136" t="s">
        <v>554</v>
      </c>
    </row>
    <row r="92" spans="1:1" ht="22.8" x14ac:dyDescent="0.25">
      <c r="A92" s="136" t="s">
        <v>555</v>
      </c>
    </row>
    <row r="93" spans="1:1" ht="57" x14ac:dyDescent="0.25">
      <c r="A93" s="136" t="s">
        <v>556</v>
      </c>
    </row>
    <row r="94" spans="1:1" ht="57" x14ac:dyDescent="0.25">
      <c r="A94" s="136" t="s">
        <v>557</v>
      </c>
    </row>
    <row r="95" spans="1:1" ht="34.200000000000003" x14ac:dyDescent="0.25">
      <c r="A95" s="136" t="s">
        <v>558</v>
      </c>
    </row>
    <row r="96" spans="1:1" ht="34.200000000000003" x14ac:dyDescent="0.25">
      <c r="A96" s="136" t="s">
        <v>559</v>
      </c>
    </row>
    <row r="97" spans="1:1" ht="22.8" x14ac:dyDescent="0.25">
      <c r="A97" s="136" t="s">
        <v>560</v>
      </c>
    </row>
    <row r="98" spans="1:1" x14ac:dyDescent="0.25">
      <c r="A98" s="137" t="s">
        <v>561</v>
      </c>
    </row>
    <row r="99" spans="1:1" ht="45.6" x14ac:dyDescent="0.25">
      <c r="A99" s="136" t="s">
        <v>562</v>
      </c>
    </row>
    <row r="100" spans="1:1" x14ac:dyDescent="0.25">
      <c r="A100" s="136" t="s">
        <v>563</v>
      </c>
    </row>
    <row r="101" spans="1:1" x14ac:dyDescent="0.25">
      <c r="A101" s="137" t="s">
        <v>564</v>
      </c>
    </row>
    <row r="102" spans="1:1" ht="45.6" x14ac:dyDescent="0.25">
      <c r="A102" s="136" t="s">
        <v>565</v>
      </c>
    </row>
    <row r="103" spans="1:1" x14ac:dyDescent="0.25">
      <c r="A103" s="136" t="s">
        <v>566</v>
      </c>
    </row>
    <row r="104" spans="1:1" x14ac:dyDescent="0.25">
      <c r="A104" s="145" t="s">
        <v>567</v>
      </c>
    </row>
    <row r="105" spans="1:1" x14ac:dyDescent="0.25">
      <c r="A105" s="145" t="s">
        <v>568</v>
      </c>
    </row>
    <row r="106" spans="1:1" x14ac:dyDescent="0.25">
      <c r="A106" s="145" t="s">
        <v>569</v>
      </c>
    </row>
    <row r="107" spans="1:1" x14ac:dyDescent="0.25">
      <c r="A107" s="145" t="s">
        <v>570</v>
      </c>
    </row>
    <row r="108" spans="1:1" x14ac:dyDescent="0.25">
      <c r="A108" s="137" t="s">
        <v>571</v>
      </c>
    </row>
    <row r="109" spans="1:1" ht="22.8" x14ac:dyDescent="0.25">
      <c r="A109" s="136" t="s">
        <v>572</v>
      </c>
    </row>
    <row r="110" spans="1:1" x14ac:dyDescent="0.25">
      <c r="A110" s="137" t="s">
        <v>573</v>
      </c>
    </row>
    <row r="111" spans="1:1" ht="34.200000000000003" x14ac:dyDescent="0.25">
      <c r="A111" s="136" t="s">
        <v>574</v>
      </c>
    </row>
    <row r="112" spans="1:1" x14ac:dyDescent="0.25">
      <c r="A112" s="143" t="s">
        <v>575</v>
      </c>
    </row>
    <row r="113" spans="1:1" ht="45.6" x14ac:dyDescent="0.25">
      <c r="A113" s="144" t="s">
        <v>576</v>
      </c>
    </row>
    <row r="114" spans="1:1" x14ac:dyDescent="0.25">
      <c r="A114" s="143" t="s">
        <v>577</v>
      </c>
    </row>
    <row r="115" spans="1:1" ht="57" x14ac:dyDescent="0.25">
      <c r="A115" s="144" t="s">
        <v>578</v>
      </c>
    </row>
    <row r="116" spans="1:1" x14ac:dyDescent="0.25">
      <c r="A116" s="147" t="s">
        <v>579</v>
      </c>
    </row>
    <row r="117" spans="1:1" ht="34.200000000000003" x14ac:dyDescent="0.25">
      <c r="A117" s="144" t="s">
        <v>580</v>
      </c>
    </row>
    <row r="118" spans="1:1" x14ac:dyDescent="0.25">
      <c r="A118" s="143" t="s">
        <v>581</v>
      </c>
    </row>
    <row r="119" spans="1:1" ht="57" x14ac:dyDescent="0.25">
      <c r="A119" s="144" t="s">
        <v>582</v>
      </c>
    </row>
    <row r="120" spans="1:1" x14ac:dyDescent="0.25">
      <c r="A120" s="144"/>
    </row>
    <row r="121" spans="1:1" x14ac:dyDescent="0.25">
      <c r="A121" s="137" t="s">
        <v>583</v>
      </c>
    </row>
    <row r="122" spans="1:1" ht="22.8" x14ac:dyDescent="0.25">
      <c r="A122" s="136" t="s">
        <v>584</v>
      </c>
    </row>
    <row r="123" spans="1:1" x14ac:dyDescent="0.25">
      <c r="A123" s="136"/>
    </row>
    <row r="124" spans="1:1" x14ac:dyDescent="0.25">
      <c r="A124" s="134" t="s">
        <v>585</v>
      </c>
    </row>
    <row r="125" spans="1:1" ht="57" x14ac:dyDescent="0.25">
      <c r="A125" s="136" t="s">
        <v>586</v>
      </c>
    </row>
    <row r="126" spans="1:1" ht="68.400000000000006" x14ac:dyDescent="0.25">
      <c r="A126" s="136" t="s">
        <v>587</v>
      </c>
    </row>
    <row r="127" spans="1:1" x14ac:dyDescent="0.25">
      <c r="A127" s="137" t="s">
        <v>588</v>
      </c>
    </row>
    <row r="128" spans="1:1" ht="34.200000000000003" x14ac:dyDescent="0.25">
      <c r="A128" s="136" t="s">
        <v>589</v>
      </c>
    </row>
    <row r="129" spans="1:1" ht="34.200000000000003" x14ac:dyDescent="0.25">
      <c r="A129" s="136" t="s">
        <v>590</v>
      </c>
    </row>
    <row r="130" spans="1:1" x14ac:dyDescent="0.25">
      <c r="A130" s="137" t="s">
        <v>591</v>
      </c>
    </row>
    <row r="131" spans="1:1" ht="68.400000000000006" x14ac:dyDescent="0.25">
      <c r="A131" s="136" t="s">
        <v>592</v>
      </c>
    </row>
    <row r="132" spans="1:1" x14ac:dyDescent="0.25">
      <c r="A132" s="137" t="s">
        <v>593</v>
      </c>
    </row>
    <row r="133" spans="1:1" ht="57" x14ac:dyDescent="0.25">
      <c r="A133" s="136" t="s">
        <v>594</v>
      </c>
    </row>
    <row r="134" spans="1:1" x14ac:dyDescent="0.25">
      <c r="A134" s="137" t="s">
        <v>595</v>
      </c>
    </row>
    <row r="135" spans="1:1" ht="34.200000000000003" x14ac:dyDescent="0.25">
      <c r="A135" s="136" t="s">
        <v>596</v>
      </c>
    </row>
    <row r="136" spans="1:1" x14ac:dyDescent="0.25">
      <c r="A136" s="137" t="s">
        <v>597</v>
      </c>
    </row>
    <row r="137" spans="1:1" ht="68.400000000000006" x14ac:dyDescent="0.25">
      <c r="A137" s="136" t="s">
        <v>598</v>
      </c>
    </row>
    <row r="138" spans="1:1" x14ac:dyDescent="0.25">
      <c r="A138" s="137" t="s">
        <v>599</v>
      </c>
    </row>
    <row r="139" spans="1:1" ht="45.6" x14ac:dyDescent="0.25">
      <c r="A139" s="136" t="s">
        <v>600</v>
      </c>
    </row>
    <row r="140" spans="1:1" ht="45.6" x14ac:dyDescent="0.25">
      <c r="A140" s="136" t="s">
        <v>601</v>
      </c>
    </row>
    <row r="141" spans="1:1" x14ac:dyDescent="0.25">
      <c r="A141" s="137" t="s">
        <v>602</v>
      </c>
    </row>
    <row r="142" spans="1:1" ht="79.8" x14ac:dyDescent="0.25">
      <c r="A142" s="136" t="s">
        <v>603</v>
      </c>
    </row>
    <row r="143" spans="1:1" x14ac:dyDescent="0.25">
      <c r="A143" s="137" t="s">
        <v>604</v>
      </c>
    </row>
    <row r="144" spans="1:1" ht="34.200000000000003" x14ac:dyDescent="0.25">
      <c r="A144" s="136" t="s">
        <v>605</v>
      </c>
    </row>
    <row r="145" spans="1:4" x14ac:dyDescent="0.25">
      <c r="A145" s="137" t="s">
        <v>606</v>
      </c>
    </row>
    <row r="146" spans="1:4" ht="34.200000000000003" x14ac:dyDescent="0.25">
      <c r="A146" s="136" t="s">
        <v>607</v>
      </c>
    </row>
    <row r="147" spans="1:4" x14ac:dyDescent="0.25">
      <c r="A147" s="137" t="s">
        <v>608</v>
      </c>
    </row>
    <row r="148" spans="1:4" ht="34.200000000000003" x14ac:dyDescent="0.25">
      <c r="A148" s="136" t="s">
        <v>609</v>
      </c>
    </row>
    <row r="149" spans="1:4" x14ac:dyDescent="0.25">
      <c r="A149" s="136"/>
    </row>
    <row r="150" spans="1:4" x14ac:dyDescent="0.25">
      <c r="A150" s="136"/>
    </row>
    <row r="151" spans="1:4" x14ac:dyDescent="0.25">
      <c r="A151" s="134" t="s">
        <v>610</v>
      </c>
    </row>
    <row r="152" spans="1:4" x14ac:dyDescent="0.25">
      <c r="A152" s="134"/>
    </row>
    <row r="153" spans="1:4" ht="68.400000000000006" x14ac:dyDescent="0.25">
      <c r="A153" s="136" t="s">
        <v>611</v>
      </c>
    </row>
    <row r="154" spans="1:4" x14ac:dyDescent="0.25">
      <c r="A154" s="136"/>
    </row>
    <row r="155" spans="1:4" x14ac:dyDescent="0.25">
      <c r="A155" s="136" t="s">
        <v>612</v>
      </c>
    </row>
    <row r="156" spans="1:4" ht="13.8" thickBot="1" x14ac:dyDescent="0.3">
      <c r="A156" s="136"/>
    </row>
    <row r="157" spans="1:4" x14ac:dyDescent="0.25">
      <c r="A157" s="369"/>
      <c r="B157" s="361" t="s">
        <v>613</v>
      </c>
      <c r="C157" s="361" t="s">
        <v>614</v>
      </c>
      <c r="D157" s="148" t="s">
        <v>615</v>
      </c>
    </row>
    <row r="158" spans="1:4" ht="13.8" thickBot="1" x14ac:dyDescent="0.3">
      <c r="A158" s="370"/>
      <c r="B158" s="362"/>
      <c r="C158" s="362"/>
      <c r="D158" s="149" t="s">
        <v>616</v>
      </c>
    </row>
    <row r="159" spans="1:4" ht="13.8" thickBot="1" x14ac:dyDescent="0.3">
      <c r="A159" s="150" t="s">
        <v>617</v>
      </c>
      <c r="B159" s="151">
        <v>211762</v>
      </c>
      <c r="C159" s="151">
        <v>4820989</v>
      </c>
      <c r="D159" s="152">
        <v>21.77</v>
      </c>
    </row>
    <row r="160" spans="1:4" ht="13.8" thickBot="1" x14ac:dyDescent="0.3">
      <c r="A160" s="150" t="s">
        <v>618</v>
      </c>
      <c r="B160" s="151">
        <v>5881627</v>
      </c>
      <c r="C160" s="151">
        <v>12883944</v>
      </c>
      <c r="D160" s="152">
        <v>1.19</v>
      </c>
    </row>
    <row r="161" spans="1:4" ht="13.8" thickBot="1" x14ac:dyDescent="0.3">
      <c r="A161" s="150" t="s">
        <v>619</v>
      </c>
      <c r="B161" s="151">
        <v>-5562249</v>
      </c>
      <c r="C161" s="151">
        <v>-8064356</v>
      </c>
      <c r="D161" s="152">
        <v>0.45</v>
      </c>
    </row>
    <row r="162" spans="1:4" ht="13.8" thickBot="1" x14ac:dyDescent="0.3">
      <c r="A162" s="150" t="s">
        <v>620</v>
      </c>
      <c r="B162" s="151">
        <v>230530833</v>
      </c>
      <c r="C162" s="151">
        <v>183437791</v>
      </c>
      <c r="D162" s="152">
        <v>-0.2</v>
      </c>
    </row>
    <row r="163" spans="1:4" ht="13.8" thickBot="1" x14ac:dyDescent="0.3">
      <c r="A163" s="150" t="s">
        <v>621</v>
      </c>
      <c r="B163" s="151">
        <v>13534045</v>
      </c>
      <c r="C163" s="151">
        <v>27743373</v>
      </c>
      <c r="D163" s="152">
        <v>1.05</v>
      </c>
    </row>
    <row r="164" spans="1:4" ht="13.8" thickBot="1" x14ac:dyDescent="0.3">
      <c r="A164" s="150" t="s">
        <v>622</v>
      </c>
      <c r="B164" s="151">
        <v>225326443</v>
      </c>
      <c r="C164" s="151">
        <v>214493645</v>
      </c>
      <c r="D164" s="152">
        <v>-0.05</v>
      </c>
    </row>
    <row r="165" spans="1:4" ht="13.8" thickBot="1" x14ac:dyDescent="0.3">
      <c r="A165" s="150" t="s">
        <v>623</v>
      </c>
      <c r="B165" s="151">
        <v>12114520</v>
      </c>
      <c r="C165" s="153">
        <v>0</v>
      </c>
      <c r="D165" s="153" t="s">
        <v>624</v>
      </c>
    </row>
    <row r="166" spans="1:4" ht="13.8" thickBot="1" x14ac:dyDescent="0.3">
      <c r="A166" s="150" t="s">
        <v>625</v>
      </c>
      <c r="B166" s="151">
        <v>930440</v>
      </c>
      <c r="C166" s="151">
        <v>1019794</v>
      </c>
      <c r="D166" s="152">
        <v>0.1</v>
      </c>
    </row>
    <row r="167" spans="1:4" ht="13.8" thickBot="1" x14ac:dyDescent="0.3">
      <c r="A167" s="150" t="s">
        <v>626</v>
      </c>
      <c r="B167" s="151">
        <v>5693485</v>
      </c>
      <c r="C167" s="151">
        <v>23038185</v>
      </c>
      <c r="D167" s="152">
        <v>3.05</v>
      </c>
    </row>
    <row r="168" spans="1:4" ht="13.8" thickBot="1" x14ac:dyDescent="0.3">
      <c r="A168" s="150" t="s">
        <v>627</v>
      </c>
      <c r="B168" s="153">
        <v>79</v>
      </c>
      <c r="C168" s="153">
        <v>126</v>
      </c>
      <c r="D168" s="152">
        <v>0.59</v>
      </c>
    </row>
    <row r="169" spans="1:4" x14ac:dyDescent="0.25">
      <c r="A169" s="154" t="s">
        <v>628</v>
      </c>
      <c r="B169" s="357">
        <v>235957660</v>
      </c>
      <c r="C169" s="357">
        <v>235957660</v>
      </c>
      <c r="D169" s="359">
        <v>0</v>
      </c>
    </row>
    <row r="170" spans="1:4" ht="13.8" thickBot="1" x14ac:dyDescent="0.3">
      <c r="A170" s="155" t="s">
        <v>629</v>
      </c>
      <c r="B170" s="358"/>
      <c r="C170" s="358"/>
      <c r="D170" s="360"/>
    </row>
    <row r="171" spans="1:4" ht="13.8" thickBot="1" x14ac:dyDescent="0.3">
      <c r="A171" s="150" t="s">
        <v>630</v>
      </c>
      <c r="B171" s="151">
        <v>23595766</v>
      </c>
      <c r="C171" s="151">
        <v>23595766</v>
      </c>
      <c r="D171" s="152">
        <v>0</v>
      </c>
    </row>
    <row r="172" spans="1:4" x14ac:dyDescent="0.25">
      <c r="A172" s="136"/>
    </row>
    <row r="173" spans="1:4" x14ac:dyDescent="0.25">
      <c r="A173" s="137" t="s">
        <v>631</v>
      </c>
    </row>
    <row r="174" spans="1:4" x14ac:dyDescent="0.25">
      <c r="A174" s="136"/>
    </row>
    <row r="175" spans="1:4" x14ac:dyDescent="0.25">
      <c r="A175" s="136" t="s">
        <v>632</v>
      </c>
    </row>
    <row r="176" spans="1:4" ht="13.8" thickBot="1" x14ac:dyDescent="0.3">
      <c r="A176" s="136"/>
    </row>
    <row r="177" spans="1:6" x14ac:dyDescent="0.25">
      <c r="A177" s="369"/>
      <c r="B177" s="367">
        <v>2020</v>
      </c>
      <c r="C177" s="367" t="s">
        <v>633</v>
      </c>
      <c r="D177" s="367" t="s">
        <v>634</v>
      </c>
      <c r="E177" s="367" t="s">
        <v>633</v>
      </c>
      <c r="F177" s="148" t="s">
        <v>634</v>
      </c>
    </row>
    <row r="178" spans="1:6" ht="13.8" thickBot="1" x14ac:dyDescent="0.3">
      <c r="A178" s="370"/>
      <c r="B178" s="368"/>
      <c r="C178" s="368"/>
      <c r="D178" s="368"/>
      <c r="E178" s="368"/>
      <c r="F178" s="149" t="s">
        <v>635</v>
      </c>
    </row>
    <row r="179" spans="1:6" ht="13.8" thickBot="1" x14ac:dyDescent="0.3">
      <c r="A179" s="156" t="s">
        <v>620</v>
      </c>
      <c r="B179" s="157"/>
      <c r="C179" s="157"/>
      <c r="D179" s="157"/>
      <c r="E179" s="157"/>
      <c r="F179" s="157"/>
    </row>
    <row r="180" spans="1:6" ht="13.8" thickBot="1" x14ac:dyDescent="0.3">
      <c r="A180" s="150" t="s">
        <v>636</v>
      </c>
      <c r="B180" s="151">
        <v>1425304</v>
      </c>
      <c r="C180" s="158">
        <v>0.01</v>
      </c>
      <c r="D180" s="151">
        <v>2015680</v>
      </c>
      <c r="E180" s="158">
        <v>0.01</v>
      </c>
      <c r="F180" s="158">
        <v>0.41</v>
      </c>
    </row>
    <row r="181" spans="1:6" x14ac:dyDescent="0.25">
      <c r="A181" s="154" t="s">
        <v>637</v>
      </c>
      <c r="B181" s="357">
        <v>136803034</v>
      </c>
      <c r="C181" s="363">
        <v>0.56999999999999995</v>
      </c>
      <c r="D181" s="357">
        <v>161882203</v>
      </c>
      <c r="E181" s="363">
        <v>0.68</v>
      </c>
      <c r="F181" s="363">
        <v>0.18</v>
      </c>
    </row>
    <row r="182" spans="1:6" ht="13.8" thickBot="1" x14ac:dyDescent="0.3">
      <c r="A182" s="155" t="s">
        <v>638</v>
      </c>
      <c r="B182" s="358"/>
      <c r="C182" s="364"/>
      <c r="D182" s="358"/>
      <c r="E182" s="364"/>
      <c r="F182" s="364"/>
    </row>
    <row r="183" spans="1:6" ht="13.8" thickBot="1" x14ac:dyDescent="0.3">
      <c r="A183" s="150" t="s">
        <v>639</v>
      </c>
      <c r="B183" s="151">
        <v>19511300</v>
      </c>
      <c r="C183" s="158">
        <v>0.08</v>
      </c>
      <c r="D183" s="151">
        <v>19511300</v>
      </c>
      <c r="E183" s="158">
        <v>0.08</v>
      </c>
      <c r="F183" s="158">
        <v>0</v>
      </c>
    </row>
    <row r="184" spans="1:6" ht="13.8" thickBot="1" x14ac:dyDescent="0.3">
      <c r="A184" s="150" t="s">
        <v>640</v>
      </c>
      <c r="B184" s="153">
        <v>0</v>
      </c>
      <c r="C184" s="158">
        <v>0</v>
      </c>
      <c r="D184" s="151">
        <v>28608</v>
      </c>
      <c r="E184" s="158">
        <v>0</v>
      </c>
      <c r="F184" s="159" t="s">
        <v>624</v>
      </c>
    </row>
    <row r="185" spans="1:6" ht="13.8" thickBot="1" x14ac:dyDescent="0.3">
      <c r="A185" s="156" t="s">
        <v>641</v>
      </c>
      <c r="B185" s="160">
        <v>157739638</v>
      </c>
      <c r="C185" s="161">
        <v>0.65</v>
      </c>
      <c r="D185" s="160">
        <v>183437791</v>
      </c>
      <c r="E185" s="161">
        <v>0.77</v>
      </c>
      <c r="F185" s="161">
        <v>0.16</v>
      </c>
    </row>
    <row r="186" spans="1:6" ht="13.8" thickBot="1" x14ac:dyDescent="0.3">
      <c r="A186" s="156" t="s">
        <v>621</v>
      </c>
      <c r="B186" s="157"/>
      <c r="C186" s="162"/>
      <c r="D186" s="157"/>
      <c r="E186" s="162"/>
      <c r="F186" s="162"/>
    </row>
    <row r="187" spans="1:6" x14ac:dyDescent="0.25">
      <c r="A187" s="154" t="s">
        <v>642</v>
      </c>
      <c r="B187" s="357">
        <v>76743640</v>
      </c>
      <c r="C187" s="363">
        <v>0.32</v>
      </c>
      <c r="D187" s="357">
        <v>26743640</v>
      </c>
      <c r="E187" s="363">
        <v>0.11</v>
      </c>
      <c r="F187" s="363">
        <v>-0.65</v>
      </c>
    </row>
    <row r="188" spans="1:6" ht="13.8" thickBot="1" x14ac:dyDescent="0.3">
      <c r="A188" s="155" t="s">
        <v>643</v>
      </c>
      <c r="B188" s="358"/>
      <c r="C188" s="364"/>
      <c r="D188" s="358"/>
      <c r="E188" s="364"/>
      <c r="F188" s="364"/>
    </row>
    <row r="189" spans="1:6" ht="13.8" thickBot="1" x14ac:dyDescent="0.3">
      <c r="A189" s="150" t="s">
        <v>644</v>
      </c>
      <c r="B189" s="151">
        <v>1446832</v>
      </c>
      <c r="C189" s="158">
        <v>0.01</v>
      </c>
      <c r="D189" s="151">
        <v>2012692</v>
      </c>
      <c r="E189" s="158">
        <v>0.01</v>
      </c>
      <c r="F189" s="158">
        <v>0.39</v>
      </c>
    </row>
    <row r="190" spans="1:6" x14ac:dyDescent="0.25">
      <c r="A190" s="154" t="s">
        <v>645</v>
      </c>
      <c r="B190" s="357">
        <v>2223281</v>
      </c>
      <c r="C190" s="363">
        <v>0.01</v>
      </c>
      <c r="D190" s="357">
        <v>3960838</v>
      </c>
      <c r="E190" s="363">
        <v>0.02</v>
      </c>
      <c r="F190" s="363">
        <v>0.78</v>
      </c>
    </row>
    <row r="191" spans="1:6" ht="13.8" thickBot="1" x14ac:dyDescent="0.3">
      <c r="A191" s="155" t="s">
        <v>646</v>
      </c>
      <c r="B191" s="358"/>
      <c r="C191" s="364"/>
      <c r="D191" s="358"/>
      <c r="E191" s="364"/>
      <c r="F191" s="364"/>
    </row>
    <row r="192" spans="1:6" ht="13.8" thickBot="1" x14ac:dyDescent="0.3">
      <c r="A192" s="150" t="s">
        <v>647</v>
      </c>
      <c r="B192" s="151">
        <v>2759413</v>
      </c>
      <c r="C192" s="158">
        <v>0.01</v>
      </c>
      <c r="D192" s="151">
        <v>21769843</v>
      </c>
      <c r="E192" s="158">
        <v>0.09</v>
      </c>
      <c r="F192" s="158">
        <v>6.89</v>
      </c>
    </row>
    <row r="193" spans="1:6" ht="13.8" thickBot="1" x14ac:dyDescent="0.3">
      <c r="A193" s="150" t="s">
        <v>648</v>
      </c>
      <c r="B193" s="153">
        <v>0</v>
      </c>
      <c r="C193" s="158">
        <v>0</v>
      </c>
      <c r="D193" s="151">
        <v>1080964</v>
      </c>
      <c r="E193" s="158">
        <v>0</v>
      </c>
      <c r="F193" s="159" t="s">
        <v>624</v>
      </c>
    </row>
    <row r="194" spans="1:6" ht="13.8" thickBot="1" x14ac:dyDescent="0.3">
      <c r="A194" s="156" t="s">
        <v>649</v>
      </c>
      <c r="B194" s="160">
        <v>83173166</v>
      </c>
      <c r="C194" s="161">
        <v>0.35</v>
      </c>
      <c r="D194" s="160">
        <v>55567977</v>
      </c>
      <c r="E194" s="161">
        <v>0.23</v>
      </c>
      <c r="F194" s="161">
        <v>-0.33</v>
      </c>
    </row>
    <row r="195" spans="1:6" ht="13.8" thickBot="1" x14ac:dyDescent="0.3">
      <c r="A195" s="156" t="s">
        <v>650</v>
      </c>
      <c r="B195" s="160">
        <v>240912804</v>
      </c>
      <c r="C195" s="162"/>
      <c r="D195" s="160">
        <v>239005768</v>
      </c>
      <c r="E195" s="162"/>
      <c r="F195" s="161">
        <v>-0.01</v>
      </c>
    </row>
    <row r="196" spans="1:6" x14ac:dyDescent="0.25">
      <c r="A196" s="136"/>
    </row>
    <row r="197" spans="1:6" x14ac:dyDescent="0.25">
      <c r="A197" s="136" t="s">
        <v>651</v>
      </c>
    </row>
    <row r="198" spans="1:6" ht="34.200000000000003" x14ac:dyDescent="0.25">
      <c r="A198" s="136" t="s">
        <v>652</v>
      </c>
    </row>
    <row r="199" spans="1:6" ht="22.8" x14ac:dyDescent="0.25">
      <c r="A199" s="136" t="s">
        <v>653</v>
      </c>
    </row>
    <row r="200" spans="1:6" ht="79.8" x14ac:dyDescent="0.25">
      <c r="A200" s="136" t="s">
        <v>654</v>
      </c>
    </row>
    <row r="201" spans="1:6" ht="34.200000000000003" x14ac:dyDescent="0.25">
      <c r="A201" s="136" t="s">
        <v>655</v>
      </c>
    </row>
    <row r="202" spans="1:6" x14ac:dyDescent="0.25">
      <c r="A202" s="136"/>
    </row>
    <row r="203" spans="1:6" x14ac:dyDescent="0.25">
      <c r="A203" s="136" t="s">
        <v>656</v>
      </c>
    </row>
    <row r="204" spans="1:6" x14ac:dyDescent="0.25">
      <c r="A204" s="136"/>
    </row>
    <row r="205" spans="1:6" x14ac:dyDescent="0.25">
      <c r="A205" s="136" t="s">
        <v>657</v>
      </c>
    </row>
    <row r="206" spans="1:6" ht="13.8" thickBot="1" x14ac:dyDescent="0.3">
      <c r="A206" s="136"/>
    </row>
    <row r="207" spans="1:6" x14ac:dyDescent="0.25">
      <c r="A207" s="365"/>
      <c r="B207" s="367">
        <v>2020</v>
      </c>
      <c r="C207" s="367" t="s">
        <v>634</v>
      </c>
      <c r="D207" s="148" t="s">
        <v>634</v>
      </c>
    </row>
    <row r="208" spans="1:6" ht="13.8" thickBot="1" x14ac:dyDescent="0.3">
      <c r="A208" s="366"/>
      <c r="B208" s="368"/>
      <c r="C208" s="368"/>
      <c r="D208" s="149" t="s">
        <v>635</v>
      </c>
    </row>
    <row r="209" spans="1:6" ht="13.8" thickBot="1" x14ac:dyDescent="0.3">
      <c r="A209" s="150" t="s">
        <v>658</v>
      </c>
      <c r="B209" s="151">
        <v>159214</v>
      </c>
      <c r="C209" s="151">
        <v>209214</v>
      </c>
      <c r="D209" s="152">
        <v>0.31</v>
      </c>
    </row>
    <row r="210" spans="1:6" ht="13.8" thickBot="1" x14ac:dyDescent="0.3">
      <c r="A210" s="155" t="s">
        <v>659</v>
      </c>
      <c r="B210" s="151">
        <v>76744</v>
      </c>
      <c r="C210" s="151">
        <v>26744</v>
      </c>
      <c r="D210" s="152">
        <v>-0.65</v>
      </c>
    </row>
    <row r="211" spans="1:6" ht="13.8" thickBot="1" x14ac:dyDescent="0.3">
      <c r="A211" s="155" t="s">
        <v>660</v>
      </c>
      <c r="B211" s="153">
        <v>1</v>
      </c>
      <c r="C211" s="153">
        <v>1</v>
      </c>
      <c r="D211" s="152">
        <v>0</v>
      </c>
    </row>
    <row r="212" spans="1:6" ht="13.8" thickBot="1" x14ac:dyDescent="0.3">
      <c r="A212" s="150" t="s">
        <v>661</v>
      </c>
      <c r="B212" s="151">
        <v>-13400</v>
      </c>
      <c r="C212" s="151">
        <v>-21465</v>
      </c>
      <c r="D212" s="152">
        <v>0.6</v>
      </c>
    </row>
    <row r="213" spans="1:6" ht="13.8" thickBot="1" x14ac:dyDescent="0.3">
      <c r="A213" s="156" t="s">
        <v>662</v>
      </c>
      <c r="B213" s="160">
        <v>222559</v>
      </c>
      <c r="C213" s="160">
        <v>214494</v>
      </c>
      <c r="D213" s="163">
        <v>-0.04</v>
      </c>
    </row>
    <row r="214" spans="1:6" x14ac:dyDescent="0.25">
      <c r="A214" s="136"/>
    </row>
    <row r="215" spans="1:6" ht="22.8" x14ac:dyDescent="0.25">
      <c r="A215" s="136" t="s">
        <v>663</v>
      </c>
    </row>
    <row r="216" spans="1:6" x14ac:dyDescent="0.25">
      <c r="A216" s="136"/>
    </row>
    <row r="217" spans="1:6" x14ac:dyDescent="0.25">
      <c r="A217" s="136" t="s">
        <v>664</v>
      </c>
    </row>
    <row r="218" spans="1:6" ht="13.8" thickBot="1" x14ac:dyDescent="0.3">
      <c r="A218" s="136"/>
    </row>
    <row r="219" spans="1:6" x14ac:dyDescent="0.25">
      <c r="A219" s="365"/>
      <c r="B219" s="367">
        <v>2020</v>
      </c>
      <c r="C219" s="367" t="s">
        <v>633</v>
      </c>
      <c r="D219" s="367" t="s">
        <v>634</v>
      </c>
      <c r="E219" s="367" t="s">
        <v>633</v>
      </c>
      <c r="F219" s="148" t="s">
        <v>665</v>
      </c>
    </row>
    <row r="220" spans="1:6" ht="13.8" thickBot="1" x14ac:dyDescent="0.3">
      <c r="A220" s="366"/>
      <c r="B220" s="368"/>
      <c r="C220" s="368"/>
      <c r="D220" s="368"/>
      <c r="E220" s="368"/>
      <c r="F220" s="149">
        <v>2020</v>
      </c>
    </row>
    <row r="221" spans="1:6" ht="13.8" thickBot="1" x14ac:dyDescent="0.3">
      <c r="A221" s="150" t="s">
        <v>666</v>
      </c>
      <c r="B221" s="151">
        <v>930440</v>
      </c>
      <c r="C221" s="152">
        <v>0.05</v>
      </c>
      <c r="D221" s="151">
        <v>930440</v>
      </c>
      <c r="E221" s="152">
        <v>0.04</v>
      </c>
      <c r="F221" s="152">
        <v>0</v>
      </c>
    </row>
    <row r="222" spans="1:6" ht="13.8" thickBot="1" x14ac:dyDescent="0.3">
      <c r="A222" s="150" t="s">
        <v>667</v>
      </c>
      <c r="B222" s="153">
        <v>0</v>
      </c>
      <c r="C222" s="152">
        <v>0</v>
      </c>
      <c r="D222" s="151">
        <v>89354</v>
      </c>
      <c r="E222" s="152">
        <v>0</v>
      </c>
      <c r="F222" s="153" t="s">
        <v>624</v>
      </c>
    </row>
    <row r="223" spans="1:6" ht="13.8" thickBot="1" x14ac:dyDescent="0.3">
      <c r="A223" s="156" t="s">
        <v>625</v>
      </c>
      <c r="B223" s="160">
        <v>930440</v>
      </c>
      <c r="C223" s="163">
        <v>0.05</v>
      </c>
      <c r="D223" s="160">
        <v>1019794</v>
      </c>
      <c r="E223" s="163">
        <v>0.04</v>
      </c>
      <c r="F223" s="163">
        <v>0.1</v>
      </c>
    </row>
    <row r="224" spans="1:6" ht="13.8" thickBot="1" x14ac:dyDescent="0.3">
      <c r="A224" s="155" t="s">
        <v>668</v>
      </c>
      <c r="B224" s="151">
        <v>5197059</v>
      </c>
      <c r="C224" s="152">
        <v>0.28000000000000003</v>
      </c>
      <c r="D224" s="151">
        <v>10834977</v>
      </c>
      <c r="E224" s="152">
        <v>0.45</v>
      </c>
      <c r="F224" s="152">
        <v>1.08</v>
      </c>
    </row>
    <row r="225" spans="1:6" ht="13.8" thickBot="1" x14ac:dyDescent="0.3">
      <c r="A225" s="164" t="s">
        <v>669</v>
      </c>
      <c r="B225" s="165">
        <v>4589877</v>
      </c>
      <c r="C225" s="166">
        <v>0.25</v>
      </c>
      <c r="D225" s="165">
        <v>8039146</v>
      </c>
      <c r="E225" s="166">
        <v>0.33</v>
      </c>
      <c r="F225" s="166">
        <v>0.75</v>
      </c>
    </row>
    <row r="226" spans="1:6" ht="13.8" thickBot="1" x14ac:dyDescent="0.3">
      <c r="A226" s="164" t="s">
        <v>670</v>
      </c>
      <c r="B226" s="165">
        <v>461486</v>
      </c>
      <c r="C226" s="166">
        <v>0.03</v>
      </c>
      <c r="D226" s="165">
        <v>1197581</v>
      </c>
      <c r="E226" s="166">
        <v>0.05</v>
      </c>
      <c r="F226" s="166">
        <v>1.6</v>
      </c>
    </row>
    <row r="227" spans="1:6" ht="13.8" thickBot="1" x14ac:dyDescent="0.3">
      <c r="A227" s="164" t="s">
        <v>671</v>
      </c>
      <c r="B227" s="165">
        <v>132344</v>
      </c>
      <c r="C227" s="166">
        <v>0.01</v>
      </c>
      <c r="D227" s="165">
        <v>461814</v>
      </c>
      <c r="E227" s="166">
        <v>0.02</v>
      </c>
      <c r="F227" s="166">
        <v>2.4900000000000002</v>
      </c>
    </row>
    <row r="228" spans="1:6" ht="13.8" thickBot="1" x14ac:dyDescent="0.3">
      <c r="A228" s="164" t="s">
        <v>672</v>
      </c>
      <c r="B228" s="165">
        <v>13352</v>
      </c>
      <c r="C228" s="166">
        <v>0</v>
      </c>
      <c r="D228" s="165">
        <v>1136436</v>
      </c>
      <c r="E228" s="166">
        <v>0.05</v>
      </c>
      <c r="F228" s="166">
        <v>84.11</v>
      </c>
    </row>
    <row r="229" spans="1:6" ht="13.8" thickBot="1" x14ac:dyDescent="0.3">
      <c r="A229" s="155" t="s">
        <v>673</v>
      </c>
      <c r="B229" s="151">
        <v>12114520</v>
      </c>
      <c r="C229" s="152">
        <v>0.66</v>
      </c>
      <c r="D229" s="151">
        <v>12203208</v>
      </c>
      <c r="E229" s="152">
        <v>0.51</v>
      </c>
      <c r="F229" s="152">
        <v>0.01</v>
      </c>
    </row>
    <row r="230" spans="1:6" ht="13.8" thickBot="1" x14ac:dyDescent="0.3">
      <c r="A230" s="150" t="s">
        <v>674</v>
      </c>
      <c r="B230" s="153">
        <v>0</v>
      </c>
      <c r="C230" s="152">
        <v>0</v>
      </c>
      <c r="D230" s="151">
        <v>454144</v>
      </c>
      <c r="E230" s="152">
        <v>0.02</v>
      </c>
      <c r="F230" s="153" t="s">
        <v>624</v>
      </c>
    </row>
    <row r="231" spans="1:6" ht="13.8" thickBot="1" x14ac:dyDescent="0.3">
      <c r="A231" s="156" t="s">
        <v>626</v>
      </c>
      <c r="B231" s="160">
        <v>17311579</v>
      </c>
      <c r="C231" s="163">
        <v>0.95</v>
      </c>
      <c r="D231" s="160">
        <v>23038185</v>
      </c>
      <c r="E231" s="163">
        <v>0.96</v>
      </c>
      <c r="F231" s="163">
        <v>0.33</v>
      </c>
    </row>
    <row r="232" spans="1:6" ht="13.8" thickBot="1" x14ac:dyDescent="0.3">
      <c r="A232" s="156" t="s">
        <v>675</v>
      </c>
      <c r="B232" s="160">
        <v>18242019</v>
      </c>
      <c r="C232" s="157"/>
      <c r="D232" s="160">
        <v>24057979</v>
      </c>
      <c r="E232" s="157"/>
      <c r="F232" s="163">
        <v>0.32</v>
      </c>
    </row>
    <row r="233" spans="1:6" x14ac:dyDescent="0.25">
      <c r="A233" s="136"/>
    </row>
    <row r="234" spans="1:6" x14ac:dyDescent="0.25">
      <c r="A234" s="136" t="s">
        <v>651</v>
      </c>
    </row>
    <row r="235" spans="1:6" x14ac:dyDescent="0.25">
      <c r="A235" s="136"/>
    </row>
    <row r="236" spans="1:6" x14ac:dyDescent="0.25">
      <c r="A236" s="136" t="s">
        <v>676</v>
      </c>
    </row>
    <row r="237" spans="1:6" ht="68.400000000000006" x14ac:dyDescent="0.25">
      <c r="A237" s="136" t="s">
        <v>677</v>
      </c>
    </row>
    <row r="238" spans="1:6" ht="34.200000000000003" x14ac:dyDescent="0.25">
      <c r="A238" s="136" t="s">
        <v>678</v>
      </c>
    </row>
    <row r="239" spans="1:6" ht="34.200000000000003" x14ac:dyDescent="0.25">
      <c r="A239" s="136" t="s">
        <v>679</v>
      </c>
    </row>
    <row r="240" spans="1:6" ht="22.8" x14ac:dyDescent="0.25">
      <c r="A240" s="136" t="s">
        <v>680</v>
      </c>
    </row>
    <row r="241" spans="1:4" ht="22.8" x14ac:dyDescent="0.25">
      <c r="A241" s="136" t="s">
        <v>681</v>
      </c>
    </row>
    <row r="242" spans="1:4" x14ac:dyDescent="0.25">
      <c r="A242" s="136"/>
    </row>
    <row r="243" spans="1:4" x14ac:dyDescent="0.25">
      <c r="A243" s="136"/>
    </row>
    <row r="244" spans="1:4" x14ac:dyDescent="0.25">
      <c r="A244" s="136" t="s">
        <v>682</v>
      </c>
    </row>
    <row r="245" spans="1:4" x14ac:dyDescent="0.25">
      <c r="A245" s="136"/>
    </row>
    <row r="246" spans="1:4" x14ac:dyDescent="0.25">
      <c r="A246" s="136" t="s">
        <v>683</v>
      </c>
    </row>
    <row r="247" spans="1:4" ht="13.8" thickBot="1" x14ac:dyDescent="0.3">
      <c r="A247" s="136"/>
    </row>
    <row r="248" spans="1:4" x14ac:dyDescent="0.25">
      <c r="A248" s="369" t="s">
        <v>684</v>
      </c>
      <c r="B248" s="361" t="s">
        <v>613</v>
      </c>
      <c r="C248" s="361" t="s">
        <v>614</v>
      </c>
      <c r="D248" s="148" t="s">
        <v>615</v>
      </c>
    </row>
    <row r="249" spans="1:4" ht="13.8" thickBot="1" x14ac:dyDescent="0.3">
      <c r="A249" s="370"/>
      <c r="B249" s="362"/>
      <c r="C249" s="362"/>
      <c r="D249" s="149" t="s">
        <v>616</v>
      </c>
    </row>
    <row r="250" spans="1:4" ht="13.8" thickBot="1" x14ac:dyDescent="0.3">
      <c r="A250" s="150" t="s">
        <v>685</v>
      </c>
      <c r="B250" s="151">
        <v>211762</v>
      </c>
      <c r="C250" s="151">
        <v>3181105</v>
      </c>
      <c r="D250" s="152">
        <v>14.02</v>
      </c>
    </row>
    <row r="251" spans="1:4" ht="13.8" thickBot="1" x14ac:dyDescent="0.3">
      <c r="A251" s="150" t="s">
        <v>686</v>
      </c>
      <c r="B251" s="167">
        <v>0</v>
      </c>
      <c r="C251" s="168">
        <v>1637861</v>
      </c>
      <c r="D251" s="167" t="s">
        <v>624</v>
      </c>
    </row>
    <row r="252" spans="1:4" ht="13.8" thickBot="1" x14ac:dyDescent="0.3">
      <c r="A252" s="150" t="s">
        <v>687</v>
      </c>
      <c r="B252" s="167">
        <v>0</v>
      </c>
      <c r="C252" s="168">
        <v>2023</v>
      </c>
      <c r="D252" s="167" t="s">
        <v>624</v>
      </c>
    </row>
    <row r="253" spans="1:4" ht="13.8" thickBot="1" x14ac:dyDescent="0.3">
      <c r="A253" s="156" t="s">
        <v>688</v>
      </c>
      <c r="B253" s="160">
        <v>211762</v>
      </c>
      <c r="C253" s="160">
        <v>4820989</v>
      </c>
      <c r="D253" s="163">
        <v>21.77</v>
      </c>
    </row>
    <row r="254" spans="1:4" x14ac:dyDescent="0.25">
      <c r="A254" s="136"/>
    </row>
    <row r="255" spans="1:4" x14ac:dyDescent="0.25">
      <c r="A255" s="136" t="s">
        <v>651</v>
      </c>
    </row>
    <row r="256" spans="1:4" x14ac:dyDescent="0.25">
      <c r="A256" s="136"/>
    </row>
    <row r="257" spans="1:6" ht="34.200000000000003" x14ac:dyDescent="0.25">
      <c r="A257" s="136" t="s">
        <v>689</v>
      </c>
    </row>
    <row r="258" spans="1:6" ht="34.200000000000003" x14ac:dyDescent="0.25">
      <c r="A258" s="136" t="s">
        <v>690</v>
      </c>
    </row>
    <row r="259" spans="1:6" x14ac:dyDescent="0.25">
      <c r="A259" s="136"/>
    </row>
    <row r="260" spans="1:6" x14ac:dyDescent="0.25">
      <c r="A260" s="136" t="s">
        <v>691</v>
      </c>
    </row>
    <row r="261" spans="1:6" ht="13.8" thickBot="1" x14ac:dyDescent="0.3">
      <c r="A261" s="136"/>
    </row>
    <row r="262" spans="1:6" x14ac:dyDescent="0.25">
      <c r="A262" s="361" t="s">
        <v>692</v>
      </c>
      <c r="B262" s="361" t="s">
        <v>693</v>
      </c>
      <c r="C262" s="361" t="s">
        <v>633</v>
      </c>
      <c r="D262" s="361" t="s">
        <v>634</v>
      </c>
      <c r="E262" s="361" t="s">
        <v>633</v>
      </c>
      <c r="F262" s="148" t="s">
        <v>634</v>
      </c>
    </row>
    <row r="263" spans="1:6" ht="13.8" thickBot="1" x14ac:dyDescent="0.3">
      <c r="A263" s="362"/>
      <c r="B263" s="362"/>
      <c r="C263" s="362"/>
      <c r="D263" s="362"/>
      <c r="E263" s="362"/>
      <c r="F263" s="149" t="s">
        <v>694</v>
      </c>
    </row>
    <row r="264" spans="1:6" ht="13.8" thickBot="1" x14ac:dyDescent="0.3">
      <c r="A264" s="150" t="s">
        <v>695</v>
      </c>
      <c r="B264" s="151">
        <v>1480700</v>
      </c>
      <c r="C264" s="152">
        <v>0.25</v>
      </c>
      <c r="D264" s="151">
        <v>3440350</v>
      </c>
      <c r="E264" s="152">
        <v>0.27</v>
      </c>
      <c r="F264" s="152">
        <v>1.32</v>
      </c>
    </row>
    <row r="265" spans="1:6" ht="13.8" thickBot="1" x14ac:dyDescent="0.3">
      <c r="A265" s="169" t="s">
        <v>696</v>
      </c>
      <c r="B265" s="168">
        <v>320136</v>
      </c>
      <c r="C265" s="170">
        <v>0.05</v>
      </c>
      <c r="D265" s="168">
        <v>1953476</v>
      </c>
      <c r="E265" s="170">
        <v>0.15</v>
      </c>
      <c r="F265" s="170">
        <v>5.0999999999999996</v>
      </c>
    </row>
    <row r="266" spans="1:6" ht="13.8" thickBot="1" x14ac:dyDescent="0.3">
      <c r="A266" s="169" t="s">
        <v>697</v>
      </c>
      <c r="B266" s="168">
        <v>1160564</v>
      </c>
      <c r="C266" s="170">
        <v>0.2</v>
      </c>
      <c r="D266" s="168">
        <v>1486874</v>
      </c>
      <c r="E266" s="170">
        <v>0.12</v>
      </c>
      <c r="F266" s="170">
        <v>0.28000000000000003</v>
      </c>
    </row>
    <row r="267" spans="1:6" ht="13.8" thickBot="1" x14ac:dyDescent="0.3">
      <c r="A267" s="150" t="s">
        <v>698</v>
      </c>
      <c r="B267" s="151">
        <v>2420797</v>
      </c>
      <c r="C267" s="152">
        <v>0.41</v>
      </c>
      <c r="D267" s="151">
        <v>4670339</v>
      </c>
      <c r="E267" s="152">
        <v>0.36</v>
      </c>
      <c r="F267" s="152">
        <v>0.93</v>
      </c>
    </row>
    <row r="268" spans="1:6" ht="13.8" thickBot="1" x14ac:dyDescent="0.3">
      <c r="A268" s="150" t="s">
        <v>699</v>
      </c>
      <c r="B268" s="151">
        <v>1337796</v>
      </c>
      <c r="C268" s="152">
        <v>0.23</v>
      </c>
      <c r="D268" s="151">
        <v>2521308</v>
      </c>
      <c r="E268" s="152">
        <v>0.2</v>
      </c>
      <c r="F268" s="152">
        <v>0.88</v>
      </c>
    </row>
    <row r="269" spans="1:6" ht="13.8" thickBot="1" x14ac:dyDescent="0.3">
      <c r="A269" s="150" t="s">
        <v>700</v>
      </c>
      <c r="B269" s="151">
        <v>642334</v>
      </c>
      <c r="C269" s="152">
        <v>0.11</v>
      </c>
      <c r="D269" s="151">
        <v>1811276</v>
      </c>
      <c r="E269" s="152">
        <v>0.14000000000000001</v>
      </c>
      <c r="F269" s="152">
        <v>1.82</v>
      </c>
    </row>
    <row r="270" spans="1:6" ht="13.8" thickBot="1" x14ac:dyDescent="0.3">
      <c r="A270" s="150" t="s">
        <v>701</v>
      </c>
      <c r="B270" s="153">
        <v>0</v>
      </c>
      <c r="C270" s="152">
        <v>0</v>
      </c>
      <c r="D270" s="151">
        <v>440671</v>
      </c>
      <c r="E270" s="152">
        <v>0.03</v>
      </c>
      <c r="F270" s="153" t="s">
        <v>624</v>
      </c>
    </row>
    <row r="271" spans="1:6" ht="13.8" thickBot="1" x14ac:dyDescent="0.3">
      <c r="A271" s="156" t="s">
        <v>702</v>
      </c>
      <c r="B271" s="160">
        <v>5881627</v>
      </c>
      <c r="C271" s="157"/>
      <c r="D271" s="160">
        <v>12883944</v>
      </c>
      <c r="E271" s="157"/>
      <c r="F271" s="157"/>
    </row>
    <row r="272" spans="1:6" x14ac:dyDescent="0.25">
      <c r="A272" s="136"/>
    </row>
    <row r="273" spans="1:4" x14ac:dyDescent="0.25">
      <c r="A273" s="136" t="s">
        <v>651</v>
      </c>
    </row>
    <row r="274" spans="1:4" x14ac:dyDescent="0.25">
      <c r="A274" s="136"/>
    </row>
    <row r="275" spans="1:4" ht="34.200000000000003" x14ac:dyDescent="0.25">
      <c r="A275" s="136" t="s">
        <v>703</v>
      </c>
    </row>
    <row r="276" spans="1:4" ht="22.8" x14ac:dyDescent="0.25">
      <c r="A276" s="136" t="s">
        <v>704</v>
      </c>
    </row>
    <row r="277" spans="1:4" ht="34.200000000000003" x14ac:dyDescent="0.25">
      <c r="A277" s="136" t="s">
        <v>705</v>
      </c>
    </row>
    <row r="278" spans="1:4" x14ac:dyDescent="0.25">
      <c r="A278" s="136"/>
    </row>
    <row r="279" spans="1:4" x14ac:dyDescent="0.25">
      <c r="A279" s="136" t="s">
        <v>706</v>
      </c>
    </row>
    <row r="280" spans="1:4" ht="13.8" thickBot="1" x14ac:dyDescent="0.3">
      <c r="A280" s="136"/>
    </row>
    <row r="281" spans="1:4" x14ac:dyDescent="0.25">
      <c r="A281" s="365"/>
      <c r="B281" s="361" t="s">
        <v>613</v>
      </c>
      <c r="C281" s="361" t="s">
        <v>614</v>
      </c>
      <c r="D281" s="148" t="s">
        <v>634</v>
      </c>
    </row>
    <row r="282" spans="1:4" ht="13.8" thickBot="1" x14ac:dyDescent="0.3">
      <c r="A282" s="366"/>
      <c r="B282" s="362"/>
      <c r="C282" s="362"/>
      <c r="D282" s="149" t="s">
        <v>694</v>
      </c>
    </row>
    <row r="283" spans="1:4" ht="13.8" thickBot="1" x14ac:dyDescent="0.3">
      <c r="A283" s="171" t="s">
        <v>707</v>
      </c>
      <c r="B283" s="172"/>
      <c r="C283" s="172"/>
      <c r="D283" s="173"/>
    </row>
    <row r="284" spans="1:4" ht="13.8" thickBot="1" x14ac:dyDescent="0.3">
      <c r="A284" s="150" t="s">
        <v>708</v>
      </c>
      <c r="B284" s="151">
        <v>-5562249</v>
      </c>
      <c r="C284" s="151">
        <v>-8064356</v>
      </c>
      <c r="D284" s="152">
        <v>0.45</v>
      </c>
    </row>
    <row r="285" spans="1:4" ht="13.8" thickBot="1" x14ac:dyDescent="0.3">
      <c r="A285" s="150" t="s">
        <v>709</v>
      </c>
      <c r="B285" s="151">
        <v>18243948</v>
      </c>
      <c r="C285" s="151">
        <v>2522709</v>
      </c>
      <c r="D285" s="152">
        <v>-0.86</v>
      </c>
    </row>
    <row r="286" spans="1:4" x14ac:dyDescent="0.25">
      <c r="A286" s="154" t="s">
        <v>710</v>
      </c>
      <c r="B286" s="357">
        <v>12681699</v>
      </c>
      <c r="C286" s="357">
        <v>-5541647</v>
      </c>
      <c r="D286" s="359">
        <v>-1.44</v>
      </c>
    </row>
    <row r="287" spans="1:4" ht="13.8" thickBot="1" x14ac:dyDescent="0.3">
      <c r="A287" s="155" t="s">
        <v>711</v>
      </c>
      <c r="B287" s="358"/>
      <c r="C287" s="358"/>
      <c r="D287" s="360"/>
    </row>
    <row r="288" spans="1:4" ht="13.8" thickBot="1" x14ac:dyDescent="0.3">
      <c r="A288" s="150" t="s">
        <v>712</v>
      </c>
      <c r="B288" s="151">
        <v>2779807</v>
      </c>
      <c r="C288" s="151">
        <v>3423189</v>
      </c>
      <c r="D288" s="152">
        <v>0.23</v>
      </c>
    </row>
    <row r="289" spans="1:4" ht="13.8" thickBot="1" x14ac:dyDescent="0.3">
      <c r="A289" s="150" t="s">
        <v>713</v>
      </c>
      <c r="B289" s="151">
        <v>15461506</v>
      </c>
      <c r="C289" s="151">
        <v>-2118458</v>
      </c>
      <c r="D289" s="152">
        <v>-1.1399999999999999</v>
      </c>
    </row>
    <row r="290" spans="1:4" ht="13.8" thickBot="1" x14ac:dyDescent="0.3">
      <c r="A290" s="156" t="s">
        <v>714</v>
      </c>
      <c r="B290" s="160">
        <v>15461506</v>
      </c>
      <c r="C290" s="160">
        <v>-2118458</v>
      </c>
      <c r="D290" s="163">
        <v>-1.1399999999999999</v>
      </c>
    </row>
    <row r="291" spans="1:4" ht="13.8" thickBot="1" x14ac:dyDescent="0.3">
      <c r="A291" s="171" t="s">
        <v>715</v>
      </c>
      <c r="B291" s="172"/>
      <c r="C291" s="172"/>
      <c r="D291" s="173"/>
    </row>
    <row r="292" spans="1:4" ht="13.8" thickBot="1" x14ac:dyDescent="0.3">
      <c r="A292" s="155" t="s">
        <v>716</v>
      </c>
      <c r="B292" s="153">
        <v>0</v>
      </c>
      <c r="C292" s="151">
        <v>6500</v>
      </c>
      <c r="D292" s="153" t="s">
        <v>624</v>
      </c>
    </row>
    <row r="293" spans="1:4" ht="13.8" thickBot="1" x14ac:dyDescent="0.3">
      <c r="A293" s="155" t="s">
        <v>717</v>
      </c>
      <c r="B293" s="151">
        <v>-41384160</v>
      </c>
      <c r="C293" s="151">
        <v>-28876425</v>
      </c>
      <c r="D293" s="152">
        <v>-0.3</v>
      </c>
    </row>
    <row r="294" spans="1:4" ht="13.8" thickBot="1" x14ac:dyDescent="0.3">
      <c r="A294" s="156" t="s">
        <v>718</v>
      </c>
      <c r="B294" s="160">
        <v>-41384160</v>
      </c>
      <c r="C294" s="160">
        <v>-28869925</v>
      </c>
      <c r="D294" s="163">
        <v>-0.3</v>
      </c>
    </row>
    <row r="295" spans="1:4" ht="13.8" thickBot="1" x14ac:dyDescent="0.3">
      <c r="A295" s="171" t="s">
        <v>719</v>
      </c>
      <c r="B295" s="172"/>
      <c r="C295" s="172"/>
      <c r="D295" s="173"/>
    </row>
    <row r="296" spans="1:4" ht="13.8" thickBot="1" x14ac:dyDescent="0.3">
      <c r="A296" s="155" t="s">
        <v>720</v>
      </c>
      <c r="B296" s="153">
        <v>0</v>
      </c>
      <c r="C296" s="151">
        <v>50000000</v>
      </c>
      <c r="D296" s="153" t="s">
        <v>624</v>
      </c>
    </row>
    <row r="297" spans="1:4" ht="13.8" thickBot="1" x14ac:dyDescent="0.3">
      <c r="A297" s="155" t="s">
        <v>721</v>
      </c>
      <c r="B297" s="153">
        <v>0</v>
      </c>
      <c r="C297" s="153">
        <v>0</v>
      </c>
      <c r="D297" s="153" t="s">
        <v>624</v>
      </c>
    </row>
    <row r="298" spans="1:4" ht="13.8" thickBot="1" x14ac:dyDescent="0.3">
      <c r="A298" s="156" t="s">
        <v>722</v>
      </c>
      <c r="B298" s="174">
        <v>0</v>
      </c>
      <c r="C298" s="160">
        <v>50000000</v>
      </c>
      <c r="D298" s="174" t="s">
        <v>624</v>
      </c>
    </row>
    <row r="299" spans="1:4" ht="13.8" thickBot="1" x14ac:dyDescent="0.3">
      <c r="A299" s="175" t="s">
        <v>723</v>
      </c>
      <c r="B299" s="160">
        <v>-25922654</v>
      </c>
      <c r="C299" s="160">
        <v>19011617</v>
      </c>
      <c r="D299" s="163">
        <v>-1.73</v>
      </c>
    </row>
    <row r="300" spans="1:4" ht="13.8" thickBot="1" x14ac:dyDescent="0.3">
      <c r="A300" s="175" t="s">
        <v>724</v>
      </c>
      <c r="B300" s="160">
        <v>37990194</v>
      </c>
      <c r="C300" s="160">
        <v>2758226</v>
      </c>
      <c r="D300" s="163">
        <v>-0.93</v>
      </c>
    </row>
    <row r="301" spans="1:4" ht="13.8" thickBot="1" x14ac:dyDescent="0.3">
      <c r="A301" s="175" t="s">
        <v>725</v>
      </c>
      <c r="B301" s="160">
        <v>12067540</v>
      </c>
      <c r="C301" s="160">
        <v>16683048</v>
      </c>
      <c r="D301" s="163">
        <v>0.38</v>
      </c>
    </row>
    <row r="302" spans="1:4" x14ac:dyDescent="0.25">
      <c r="A302" s="136"/>
    </row>
    <row r="303" spans="1:4" ht="34.200000000000003" x14ac:dyDescent="0.25">
      <c r="A303" s="136" t="s">
        <v>726</v>
      </c>
    </row>
    <row r="304" spans="1:4" x14ac:dyDescent="0.25">
      <c r="A304" s="136"/>
    </row>
    <row r="305" spans="1:1" x14ac:dyDescent="0.25">
      <c r="A305" s="176" t="s">
        <v>727</v>
      </c>
    </row>
    <row r="306" spans="1:1" x14ac:dyDescent="0.25">
      <c r="A306" s="136"/>
    </row>
    <row r="307" spans="1:1" ht="45.6" x14ac:dyDescent="0.25">
      <c r="A307" s="136" t="s">
        <v>728</v>
      </c>
    </row>
    <row r="308" spans="1:1" x14ac:dyDescent="0.25">
      <c r="A308" s="136"/>
    </row>
    <row r="309" spans="1:1" x14ac:dyDescent="0.25">
      <c r="A309" s="146" t="s">
        <v>729</v>
      </c>
    </row>
    <row r="310" spans="1:1" x14ac:dyDescent="0.25">
      <c r="A310" s="136"/>
    </row>
    <row r="311" spans="1:1" x14ac:dyDescent="0.25">
      <c r="A311" s="136"/>
    </row>
    <row r="312" spans="1:1" ht="22.8" x14ac:dyDescent="0.25">
      <c r="A312" s="136" t="s">
        <v>730</v>
      </c>
    </row>
    <row r="313" spans="1:1" x14ac:dyDescent="0.25">
      <c r="A313" s="136"/>
    </row>
    <row r="314" spans="1:1" ht="22.8" x14ac:dyDescent="0.25">
      <c r="A314" s="146" t="s">
        <v>731</v>
      </c>
    </row>
    <row r="315" spans="1:1" x14ac:dyDescent="0.25">
      <c r="A315" s="136"/>
    </row>
    <row r="316" spans="1:1" ht="22.8" x14ac:dyDescent="0.25">
      <c r="A316" s="136" t="s">
        <v>732</v>
      </c>
    </row>
    <row r="317" spans="1:1" x14ac:dyDescent="0.25">
      <c r="A317" s="136"/>
    </row>
    <row r="318" spans="1:1" ht="22.8" x14ac:dyDescent="0.25">
      <c r="A318" s="136" t="s">
        <v>733</v>
      </c>
    </row>
    <row r="319" spans="1:1" x14ac:dyDescent="0.25">
      <c r="A319" s="136"/>
    </row>
    <row r="320" spans="1:1" ht="34.200000000000003" x14ac:dyDescent="0.25">
      <c r="A320" s="136" t="s">
        <v>734</v>
      </c>
    </row>
    <row r="321" spans="1:3" x14ac:dyDescent="0.25">
      <c r="A321" s="136"/>
    </row>
    <row r="322" spans="1:3" x14ac:dyDescent="0.25">
      <c r="A322" s="146" t="s">
        <v>473</v>
      </c>
      <c r="B322" s="146" t="s">
        <v>453</v>
      </c>
    </row>
    <row r="323" spans="1:3" ht="34.200000000000003" x14ac:dyDescent="0.25">
      <c r="A323" s="146" t="s">
        <v>474</v>
      </c>
      <c r="C323" s="146" t="s">
        <v>475</v>
      </c>
    </row>
    <row r="324" spans="1:3" x14ac:dyDescent="0.25">
      <c r="A324" s="146" t="s">
        <v>476</v>
      </c>
      <c r="C324" s="146">
        <v>48594515409</v>
      </c>
    </row>
    <row r="325" spans="1:3" x14ac:dyDescent="0.25">
      <c r="A325" s="146"/>
    </row>
    <row r="326" spans="1:3" x14ac:dyDescent="0.25">
      <c r="A326" s="146" t="s">
        <v>735</v>
      </c>
    </row>
    <row r="327" spans="1:3" x14ac:dyDescent="0.25">
      <c r="A327" s="136"/>
    </row>
    <row r="328" spans="1:3" ht="22.8" x14ac:dyDescent="0.25">
      <c r="A328" s="136" t="s">
        <v>736</v>
      </c>
    </row>
    <row r="329" spans="1:3" x14ac:dyDescent="0.25">
      <c r="A329" s="136"/>
    </row>
    <row r="330" spans="1:3" x14ac:dyDescent="0.25">
      <c r="A330" s="146" t="s">
        <v>737</v>
      </c>
    </row>
    <row r="331" spans="1:3" x14ac:dyDescent="0.25">
      <c r="A331" s="136"/>
    </row>
    <row r="332" spans="1:3" ht="45.6" x14ac:dyDescent="0.25">
      <c r="A332" s="136" t="s">
        <v>738</v>
      </c>
    </row>
    <row r="333" spans="1:3" x14ac:dyDescent="0.25">
      <c r="A333" s="136"/>
    </row>
    <row r="334" spans="1:3" x14ac:dyDescent="0.25">
      <c r="A334" s="146" t="s">
        <v>739</v>
      </c>
    </row>
    <row r="335" spans="1:3" x14ac:dyDescent="0.25">
      <c r="A335" s="136"/>
    </row>
    <row r="336" spans="1:3" x14ac:dyDescent="0.25">
      <c r="A336" s="136"/>
    </row>
    <row r="337" spans="1:1" x14ac:dyDescent="0.25">
      <c r="A337" s="136" t="s">
        <v>740</v>
      </c>
    </row>
    <row r="338" spans="1:1" x14ac:dyDescent="0.25">
      <c r="A338" s="136"/>
    </row>
    <row r="339" spans="1:1" ht="22.8" x14ac:dyDescent="0.25">
      <c r="A339" s="146" t="s">
        <v>741</v>
      </c>
    </row>
    <row r="340" spans="1:1" x14ac:dyDescent="0.25">
      <c r="A340" s="136"/>
    </row>
    <row r="341" spans="1:1" ht="34.200000000000003" x14ac:dyDescent="0.25">
      <c r="A341" s="136" t="s">
        <v>742</v>
      </c>
    </row>
    <row r="342" spans="1:1" x14ac:dyDescent="0.25">
      <c r="A342" s="136"/>
    </row>
    <row r="343" spans="1:1" x14ac:dyDescent="0.25">
      <c r="A343" s="146" t="s">
        <v>743</v>
      </c>
    </row>
    <row r="344" spans="1:1" x14ac:dyDescent="0.25">
      <c r="A344" s="136"/>
    </row>
    <row r="345" spans="1:1" x14ac:dyDescent="0.25">
      <c r="A345" s="136" t="s">
        <v>744</v>
      </c>
    </row>
    <row r="346" spans="1:1" x14ac:dyDescent="0.25">
      <c r="A346" s="136"/>
    </row>
    <row r="347" spans="1:1" x14ac:dyDescent="0.25">
      <c r="A347" s="146" t="s">
        <v>745</v>
      </c>
    </row>
    <row r="348" spans="1:1" x14ac:dyDescent="0.25">
      <c r="A348" s="136"/>
    </row>
    <row r="349" spans="1:1" ht="57" x14ac:dyDescent="0.25">
      <c r="A349" s="136" t="s">
        <v>746</v>
      </c>
    </row>
    <row r="350" spans="1:1" x14ac:dyDescent="0.25">
      <c r="A350" s="136"/>
    </row>
    <row r="351" spans="1:1" x14ac:dyDescent="0.25">
      <c r="A351" s="146" t="s">
        <v>747</v>
      </c>
    </row>
    <row r="352" spans="1:1" ht="13.8" thickBot="1" x14ac:dyDescent="0.3">
      <c r="A352" s="136"/>
    </row>
    <row r="353" spans="1:3" ht="13.8" thickBot="1" x14ac:dyDescent="0.3">
      <c r="A353" s="177"/>
      <c r="B353" s="178" t="s">
        <v>693</v>
      </c>
      <c r="C353" s="178" t="s">
        <v>634</v>
      </c>
    </row>
    <row r="354" spans="1:3" ht="13.8" thickBot="1" x14ac:dyDescent="0.3">
      <c r="A354" s="156" t="s">
        <v>748</v>
      </c>
      <c r="B354" s="160">
        <v>2420797</v>
      </c>
      <c r="C354" s="160">
        <v>4670339</v>
      </c>
    </row>
    <row r="355" spans="1:3" ht="13.8" thickBot="1" x14ac:dyDescent="0.3">
      <c r="A355" s="169" t="s">
        <v>749</v>
      </c>
      <c r="B355" s="168">
        <v>1464417</v>
      </c>
      <c r="C355" s="168">
        <v>2826454</v>
      </c>
    </row>
    <row r="356" spans="1:3" ht="13.8" thickBot="1" x14ac:dyDescent="0.3">
      <c r="A356" s="169" t="s">
        <v>750</v>
      </c>
      <c r="B356" s="168">
        <v>612145</v>
      </c>
      <c r="C356" s="168">
        <v>1174419</v>
      </c>
    </row>
    <row r="357" spans="1:3" ht="13.8" thickBot="1" x14ac:dyDescent="0.3">
      <c r="A357" s="169" t="s">
        <v>751</v>
      </c>
      <c r="B357" s="168">
        <v>344235</v>
      </c>
      <c r="C357" s="168">
        <v>669466</v>
      </c>
    </row>
    <row r="358" spans="1:3" x14ac:dyDescent="0.25">
      <c r="A358" s="136"/>
    </row>
    <row r="359" spans="1:3" x14ac:dyDescent="0.25">
      <c r="A359" s="136"/>
    </row>
    <row r="360" spans="1:3" ht="22.8" x14ac:dyDescent="0.25">
      <c r="A360" s="136" t="s">
        <v>752</v>
      </c>
    </row>
    <row r="361" spans="1:3" x14ac:dyDescent="0.25">
      <c r="A361" s="136"/>
    </row>
    <row r="362" spans="1:3" ht="22.8" x14ac:dyDescent="0.25">
      <c r="A362" s="146" t="s">
        <v>753</v>
      </c>
    </row>
    <row r="363" spans="1:3" x14ac:dyDescent="0.25">
      <c r="A363" s="136"/>
    </row>
    <row r="364" spans="1:3" ht="68.400000000000006" x14ac:dyDescent="0.25">
      <c r="A364" s="136" t="s">
        <v>754</v>
      </c>
    </row>
    <row r="365" spans="1:3" x14ac:dyDescent="0.25">
      <c r="A365" s="136"/>
    </row>
    <row r="366" spans="1:3" ht="34.200000000000003" x14ac:dyDescent="0.25">
      <c r="A366" s="146" t="s">
        <v>755</v>
      </c>
    </row>
    <row r="367" spans="1:3" x14ac:dyDescent="0.25">
      <c r="A367" s="146"/>
    </row>
    <row r="368" spans="1:3" ht="15" thickBot="1" x14ac:dyDescent="0.35">
      <c r="A368" s="179"/>
      <c r="B368" s="180" t="s">
        <v>756</v>
      </c>
    </row>
    <row r="369" spans="1:2" ht="13.8" thickBot="1" x14ac:dyDescent="0.3">
      <c r="A369" s="181" t="s">
        <v>757</v>
      </c>
      <c r="B369" s="182">
        <v>2320108</v>
      </c>
    </row>
    <row r="370" spans="1:2" ht="13.8" thickBot="1" x14ac:dyDescent="0.3">
      <c r="A370" s="183" t="s">
        <v>758</v>
      </c>
      <c r="B370" s="168">
        <v>11561</v>
      </c>
    </row>
    <row r="371" spans="1:2" ht="13.8" thickBot="1" x14ac:dyDescent="0.3">
      <c r="A371" s="184" t="s">
        <v>759</v>
      </c>
      <c r="B371" s="185">
        <v>2331669</v>
      </c>
    </row>
    <row r="372" spans="1:2" ht="13.8" thickBot="1" x14ac:dyDescent="0.3">
      <c r="A372" s="183" t="s">
        <v>760</v>
      </c>
      <c r="B372" s="168">
        <v>100000</v>
      </c>
    </row>
    <row r="373" spans="1:2" ht="13.8" thickBot="1" x14ac:dyDescent="0.3">
      <c r="A373" s="183" t="s">
        <v>761</v>
      </c>
      <c r="B373" s="168">
        <v>16564</v>
      </c>
    </row>
    <row r="374" spans="1:2" ht="13.8" thickBot="1" x14ac:dyDescent="0.3">
      <c r="A374" s="183" t="s">
        <v>762</v>
      </c>
      <c r="B374" s="168">
        <v>-2383</v>
      </c>
    </row>
    <row r="375" spans="1:2" ht="13.8" thickBot="1" x14ac:dyDescent="0.3">
      <c r="A375" s="183" t="s">
        <v>763</v>
      </c>
      <c r="B375" s="168">
        <v>2217488</v>
      </c>
    </row>
    <row r="376" spans="1:2" ht="13.8" thickBot="1" x14ac:dyDescent="0.3">
      <c r="A376" s="184" t="s">
        <v>764</v>
      </c>
      <c r="B376" s="185">
        <v>2331669</v>
      </c>
    </row>
    <row r="377" spans="1:2" x14ac:dyDescent="0.25">
      <c r="A377" s="136"/>
    </row>
    <row r="378" spans="1:2" ht="48.6" x14ac:dyDescent="0.25">
      <c r="A378" s="146" t="s">
        <v>765</v>
      </c>
    </row>
    <row r="379" spans="1:2" x14ac:dyDescent="0.25">
      <c r="A379" s="136"/>
    </row>
    <row r="380" spans="1:2" ht="22.8" x14ac:dyDescent="0.25">
      <c r="A380" s="136" t="s">
        <v>766</v>
      </c>
    </row>
    <row r="381" spans="1:2" x14ac:dyDescent="0.25">
      <c r="A381" s="136"/>
    </row>
    <row r="382" spans="1:2" x14ac:dyDescent="0.25">
      <c r="A382" s="146" t="s">
        <v>767</v>
      </c>
    </row>
    <row r="383" spans="1:2" x14ac:dyDescent="0.25">
      <c r="A383" s="136"/>
    </row>
    <row r="384" spans="1:2" ht="22.8" x14ac:dyDescent="0.25">
      <c r="A384" s="136" t="s">
        <v>768</v>
      </c>
    </row>
    <row r="385" spans="1:1" x14ac:dyDescent="0.25">
      <c r="A385" s="136"/>
    </row>
    <row r="386" spans="1:1" x14ac:dyDescent="0.25">
      <c r="A386" s="146" t="s">
        <v>769</v>
      </c>
    </row>
    <row r="387" spans="1:1" x14ac:dyDescent="0.25">
      <c r="A387" s="136"/>
    </row>
    <row r="388" spans="1:1" ht="22.8" x14ac:dyDescent="0.25">
      <c r="A388" s="136" t="s">
        <v>770</v>
      </c>
    </row>
    <row r="389" spans="1:1" x14ac:dyDescent="0.25">
      <c r="A389" s="136"/>
    </row>
    <row r="390" spans="1:1" x14ac:dyDescent="0.25">
      <c r="A390" s="146" t="s">
        <v>771</v>
      </c>
    </row>
    <row r="391" spans="1:1" x14ac:dyDescent="0.25">
      <c r="A391" s="136"/>
    </row>
    <row r="392" spans="1:1" ht="22.8" x14ac:dyDescent="0.25">
      <c r="A392" s="136" t="s">
        <v>772</v>
      </c>
    </row>
    <row r="393" spans="1:1" x14ac:dyDescent="0.25">
      <c r="A393" s="136"/>
    </row>
    <row r="394" spans="1:1" x14ac:dyDescent="0.25">
      <c r="A394" s="146" t="s">
        <v>773</v>
      </c>
    </row>
    <row r="395" spans="1:1" x14ac:dyDescent="0.25">
      <c r="A395" s="136"/>
    </row>
    <row r="396" spans="1:1" ht="34.200000000000003" x14ac:dyDescent="0.25">
      <c r="A396" s="136" t="s">
        <v>774</v>
      </c>
    </row>
    <row r="397" spans="1:1" x14ac:dyDescent="0.25">
      <c r="A397" s="136"/>
    </row>
    <row r="398" spans="1:1" x14ac:dyDescent="0.25">
      <c r="A398" s="146" t="s">
        <v>771</v>
      </c>
    </row>
    <row r="399" spans="1:1" x14ac:dyDescent="0.25">
      <c r="A399" s="136"/>
    </row>
    <row r="400" spans="1:1" ht="22.8" x14ac:dyDescent="0.25">
      <c r="A400" s="136" t="s">
        <v>775</v>
      </c>
    </row>
    <row r="401" spans="1:1" x14ac:dyDescent="0.25">
      <c r="A401" s="136"/>
    </row>
    <row r="402" spans="1:1" x14ac:dyDescent="0.25">
      <c r="A402" s="146" t="s">
        <v>776</v>
      </c>
    </row>
    <row r="403" spans="1:1" x14ac:dyDescent="0.25">
      <c r="A403" s="136"/>
    </row>
    <row r="404" spans="1:1" ht="45.6" x14ac:dyDescent="0.25">
      <c r="A404" s="136" t="s">
        <v>777</v>
      </c>
    </row>
    <row r="405" spans="1:1" x14ac:dyDescent="0.25">
      <c r="A405" s="136"/>
    </row>
    <row r="406" spans="1:1" x14ac:dyDescent="0.25">
      <c r="A406" s="146" t="s">
        <v>771</v>
      </c>
    </row>
    <row r="407" spans="1:1" x14ac:dyDescent="0.25">
      <c r="A407" s="136"/>
    </row>
    <row r="408" spans="1:1" ht="22.8" x14ac:dyDescent="0.25">
      <c r="A408" s="136" t="s">
        <v>778</v>
      </c>
    </row>
    <row r="409" spans="1:1" x14ac:dyDescent="0.25">
      <c r="A409" s="136"/>
    </row>
    <row r="410" spans="1:1" x14ac:dyDescent="0.25">
      <c r="A410" s="146" t="s">
        <v>779</v>
      </c>
    </row>
    <row r="411" spans="1:1" x14ac:dyDescent="0.25">
      <c r="A411" s="136"/>
    </row>
    <row r="412" spans="1:1" x14ac:dyDescent="0.25">
      <c r="A412" s="136"/>
    </row>
    <row r="413" spans="1:1" x14ac:dyDescent="0.25">
      <c r="A413" s="136" t="s">
        <v>780</v>
      </c>
    </row>
  </sheetData>
  <mergeCells count="48">
    <mergeCell ref="D169:D170"/>
    <mergeCell ref="A157:A158"/>
    <mergeCell ref="B157:B158"/>
    <mergeCell ref="C157:C158"/>
    <mergeCell ref="B169:B170"/>
    <mergeCell ref="C169:C170"/>
    <mergeCell ref="A177:A178"/>
    <mergeCell ref="B177:B178"/>
    <mergeCell ref="C177:C178"/>
    <mergeCell ref="D177:D178"/>
    <mergeCell ref="E177:E178"/>
    <mergeCell ref="C207:C208"/>
    <mergeCell ref="F181:F182"/>
    <mergeCell ref="B187:B188"/>
    <mergeCell ref="C187:C188"/>
    <mergeCell ref="D187:D188"/>
    <mergeCell ref="E187:E188"/>
    <mergeCell ref="F187:F188"/>
    <mergeCell ref="B181:B182"/>
    <mergeCell ref="C181:C182"/>
    <mergeCell ref="D181:D182"/>
    <mergeCell ref="E181:E182"/>
    <mergeCell ref="B190:B191"/>
    <mergeCell ref="C190:C191"/>
    <mergeCell ref="D190:D191"/>
    <mergeCell ref="E190:E191"/>
    <mergeCell ref="F190:F191"/>
    <mergeCell ref="E262:E263"/>
    <mergeCell ref="A281:A282"/>
    <mergeCell ref="B281:B282"/>
    <mergeCell ref="C281:C282"/>
    <mergeCell ref="A219:A220"/>
    <mergeCell ref="B219:B220"/>
    <mergeCell ref="C219:C220"/>
    <mergeCell ref="D219:D220"/>
    <mergeCell ref="E219:E220"/>
    <mergeCell ref="A248:A249"/>
    <mergeCell ref="B248:B249"/>
    <mergeCell ref="C248:C249"/>
    <mergeCell ref="A207:A208"/>
    <mergeCell ref="B207:B208"/>
    <mergeCell ref="B286:B287"/>
    <mergeCell ref="C286:C287"/>
    <mergeCell ref="D286:D287"/>
    <mergeCell ref="A262:A263"/>
    <mergeCell ref="B262:B263"/>
    <mergeCell ref="C262:C263"/>
    <mergeCell ref="D262:D263"/>
  </mergeCells>
  <hyperlinks>
    <hyperlink ref="A305" r:id="rId1" display="http://www.heliosfaros.hr/" xr:uid="{6A7C2E11-E00A-4C54-ADD7-34D1D4B090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Bilješke!_Hlk29374144</vt:lpstr>
      <vt:lpstr>Bilješke!_Hlk70512513</vt:lpstr>
      <vt:lpstr>Bilješke!OLE_LINK3</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Mile Ćevid</cp:lastModifiedBy>
  <cp:lastPrinted>2018-04-25T06:49:36Z</cp:lastPrinted>
  <dcterms:created xsi:type="dcterms:W3CDTF">2008-10-17T11:51:54Z</dcterms:created>
  <dcterms:modified xsi:type="dcterms:W3CDTF">2021-07-28T18:39:18Z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