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saveExternalLinkValues="0" codeName="ThisWorkbook" defaultThemeVersion="124226"/>
  <mc:AlternateContent xmlns:mc="http://schemas.openxmlformats.org/markup-compatibility/2006">
    <mc:Choice Requires="x15">
      <x15ac:absPath xmlns:x15ac="http://schemas.microsoft.com/office/spreadsheetml/2010/11/ac" url="C:\Users\mario.juric\OneDrive - Helios Faros d.d\Dokumenti\HELIOS FAROS\Financijski izvještaji\2025\Q4\NEKONS\"/>
    </mc:Choice>
  </mc:AlternateContent>
  <xr:revisionPtr revIDLastSave="0" documentId="13_ncr:1_{CD9B82F2-6F1A-4CB3-9A33-D39331E7DD45}" xr6:coauthVersionLast="47" xr6:coauthVersionMax="47" xr10:uidLastSave="{00000000-0000-0000-0000-000000000000}"/>
  <bookViews>
    <workbookView xWindow="-2680" yWindow="5840" windowWidth="21600" windowHeight="12670" activeTab="6"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Hlk172250188" localSheetId="6">Bilješke!#REF!</definedName>
    <definedName name="_Hlk172250202" localSheetId="6">Bilješke!$A$54</definedName>
    <definedName name="_Hlk211175357" localSheetId="6">Bilješke!#REF!</definedName>
    <definedName name="_Hlk211175607" localSheetId="6">Bilješke!#REF!</definedName>
    <definedName name="_Hlk29374144" localSheetId="6">Bilješke!#REF!</definedName>
    <definedName name="_Hlk70512513" localSheetId="6">Bilješke!#REF!</definedName>
    <definedName name="OLE_LINK3" localSheetId="6">Bilješke!#REF!</definedName>
    <definedName name="_xlnm.Print_Area" localSheetId="1">Bilanca!$A$1:$I$134</definedName>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8" i="22" l="1"/>
  <c r="W9" i="22"/>
  <c r="W7" i="22"/>
  <c r="J98" i="26" l="1"/>
  <c r="K98" i="26"/>
  <c r="I98" i="26"/>
  <c r="H98" i="26"/>
  <c r="J91" i="26"/>
  <c r="K91" i="26"/>
  <c r="I91" i="26"/>
  <c r="H91" i="26"/>
  <c r="K90" i="26" l="1"/>
  <c r="J108" i="26"/>
  <c r="H108" i="26"/>
  <c r="K108" i="26"/>
  <c r="J90" i="26"/>
  <c r="I108" i="26"/>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8" i="22"/>
  <c r="W37" i="22"/>
  <c r="W38" i="22"/>
  <c r="W25" i="22"/>
  <c r="Y25" i="22" s="1"/>
  <c r="W12" i="22"/>
  <c r="W13" i="22"/>
  <c r="W14" i="22"/>
  <c r="W15" i="22"/>
  <c r="W16" i="22"/>
  <c r="W17" i="22"/>
  <c r="W18" i="22"/>
  <c r="W19" i="22"/>
  <c r="W20" i="22"/>
  <c r="W21" i="22"/>
  <c r="W22" i="22"/>
  <c r="W23" i="22"/>
  <c r="W24" i="22"/>
  <c r="W26" i="22"/>
  <c r="W27" i="22"/>
  <c r="W28" i="22"/>
  <c r="W29" i="22"/>
  <c r="W11" i="22"/>
  <c r="S10" i="22"/>
  <c r="S30" i="22" s="1"/>
  <c r="S36" i="22" s="1"/>
  <c r="S39" i="22" s="1"/>
  <c r="S59" i="22" s="1"/>
  <c r="T10" i="22"/>
  <c r="T30" i="22" s="1"/>
  <c r="T36" i="22" s="1"/>
  <c r="T39" i="22" s="1"/>
  <c r="T59" i="22" s="1"/>
  <c r="I48" i="21"/>
  <c r="H48" i="21"/>
  <c r="I42" i="21"/>
  <c r="H42" i="21"/>
  <c r="I35" i="21"/>
  <c r="H35" i="21"/>
  <c r="I29" i="21"/>
  <c r="H29" i="21"/>
  <c r="I20" i="21"/>
  <c r="H20" i="21"/>
  <c r="I13" i="21"/>
  <c r="H13" i="21"/>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89" i="26" s="1"/>
  <c r="I109" i="26" s="1"/>
  <c r="I63" i="26"/>
  <c r="K63" i="26"/>
  <c r="J64" i="26"/>
  <c r="K64" i="26"/>
  <c r="J62" i="26"/>
  <c r="J67" i="26" s="1"/>
  <c r="J63" i="26"/>
  <c r="H63" i="26"/>
  <c r="K62" i="26"/>
  <c r="K66" i="26" s="1"/>
  <c r="K89" i="26" s="1"/>
  <c r="K109" i="26" s="1"/>
  <c r="H62" i="26"/>
  <c r="H68" i="26" s="1"/>
  <c r="H64" i="26"/>
  <c r="I51" i="21"/>
  <c r="I53" i="21" s="1"/>
  <c r="H51" i="21"/>
  <c r="H53" i="21" s="1"/>
  <c r="I67" i="26" l="1"/>
  <c r="I68" i="26"/>
  <c r="J66" i="26"/>
  <c r="J68" i="26"/>
  <c r="K67" i="26"/>
  <c r="K68" i="26"/>
  <c r="H66" i="26"/>
  <c r="H89" i="26" s="1"/>
  <c r="H109" i="26" s="1"/>
  <c r="H67" i="26"/>
  <c r="I85" i="18"/>
  <c r="H85" i="18"/>
  <c r="V40" i="22" l="1"/>
  <c r="W40" i="22" s="1"/>
  <c r="J89" i="26"/>
  <c r="J109" i="26" s="1"/>
  <c r="I78" i="18"/>
  <c r="H78" i="18"/>
  <c r="H54" i="20" l="1"/>
  <c r="H48" i="20"/>
  <c r="H41" i="20"/>
  <c r="H35" i="20"/>
  <c r="H19" i="20"/>
  <c r="I9" i="20"/>
  <c r="H117" i="18"/>
  <c r="H105" i="18"/>
  <c r="H98" i="18"/>
  <c r="H94" i="18"/>
  <c r="H91" i="18"/>
  <c r="H60" i="18"/>
  <c r="H53" i="18"/>
  <c r="H45" i="18"/>
  <c r="H38" i="18"/>
  <c r="H27" i="18"/>
  <c r="H17" i="18"/>
  <c r="H10" i="18"/>
  <c r="H63" i="22"/>
  <c r="H61" i="22"/>
  <c r="H62" i="22" s="1"/>
  <c r="H34" i="22"/>
  <c r="H32" i="22"/>
  <c r="H33" i="22" s="1"/>
  <c r="K10" i="22"/>
  <c r="H42" i="20" l="1"/>
  <c r="H55" i="20"/>
  <c r="H9" i="18"/>
  <c r="H75" i="18"/>
  <c r="H133" i="18" s="1"/>
  <c r="H44" i="18"/>
  <c r="X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6" i="22"/>
  <c r="Y55" i="22"/>
  <c r="Y53" i="22"/>
  <c r="Y52" i="22"/>
  <c r="Y51" i="22"/>
  <c r="Y50" i="22"/>
  <c r="Y49" i="22"/>
  <c r="Y48" i="22"/>
  <c r="Y47" i="22"/>
  <c r="Y46" i="22"/>
  <c r="Y45" i="22"/>
  <c r="Y44" i="22"/>
  <c r="Y43" i="22"/>
  <c r="Y42" i="22"/>
  <c r="Y41" i="22"/>
  <c r="Y40" i="22"/>
  <c r="X39" i="22"/>
  <c r="X59" i="22" s="1"/>
  <c r="Y38" i="22"/>
  <c r="Y37"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V36" i="22" s="1"/>
  <c r="V39" i="22" s="1"/>
  <c r="U10" i="22"/>
  <c r="U30" i="22" s="1"/>
  <c r="U36" i="22" s="1"/>
  <c r="U39" i="22" s="1"/>
  <c r="R10" i="22"/>
  <c r="R30" i="22" s="1"/>
  <c r="R36" i="22" s="1"/>
  <c r="R39" i="22" s="1"/>
  <c r="R59" i="22" s="1"/>
  <c r="Q10" i="22"/>
  <c r="Q30" i="22" s="1"/>
  <c r="Q36" i="22" s="1"/>
  <c r="Q39" i="22" s="1"/>
  <c r="Q59" i="22" s="1"/>
  <c r="P10" i="22"/>
  <c r="P30" i="22" s="1"/>
  <c r="P36" i="22" s="1"/>
  <c r="P39" i="22" s="1"/>
  <c r="P59" i="22" s="1"/>
  <c r="O10" i="22"/>
  <c r="O30" i="22" s="1"/>
  <c r="O36" i="22" s="1"/>
  <c r="O39" i="22" s="1"/>
  <c r="O59" i="22" s="1"/>
  <c r="N10" i="22"/>
  <c r="N30" i="22" s="1"/>
  <c r="N36" i="22" s="1"/>
  <c r="N39" i="22" s="1"/>
  <c r="N59" i="22" s="1"/>
  <c r="M10" i="22"/>
  <c r="M30" i="22" s="1"/>
  <c r="M36" i="22" s="1"/>
  <c r="M39" i="22" s="1"/>
  <c r="M59" i="22" s="1"/>
  <c r="L10" i="22"/>
  <c r="L30" i="22" s="1"/>
  <c r="L36" i="22" s="1"/>
  <c r="L39" i="22" s="1"/>
  <c r="L59" i="22" s="1"/>
  <c r="K30" i="22"/>
  <c r="K36" i="22" s="1"/>
  <c r="K39" i="22" s="1"/>
  <c r="K59" i="22" s="1"/>
  <c r="J10" i="22"/>
  <c r="J30" i="22" s="1"/>
  <c r="J36" i="22" s="1"/>
  <c r="J39" i="22" s="1"/>
  <c r="J59" i="22" s="1"/>
  <c r="I10" i="22"/>
  <c r="I30" i="22" s="1"/>
  <c r="I36" i="22" s="1"/>
  <c r="I39" i="22" s="1"/>
  <c r="I59" i="22" s="1"/>
  <c r="H10" i="22"/>
  <c r="H30" i="22" s="1"/>
  <c r="H36" i="22" s="1"/>
  <c r="Y9" i="22"/>
  <c r="Y8" i="22"/>
  <c r="Y7" i="22"/>
  <c r="I54" i="20"/>
  <c r="I48" i="20"/>
  <c r="I41" i="20"/>
  <c r="I35" i="20"/>
  <c r="I19" i="20"/>
  <c r="I18" i="20"/>
  <c r="H9" i="20"/>
  <c r="H18" i="20" s="1"/>
  <c r="H24" i="20" s="1"/>
  <c r="H27" i="20" s="1"/>
  <c r="I117" i="18"/>
  <c r="I105" i="18"/>
  <c r="I98" i="18"/>
  <c r="I94" i="18"/>
  <c r="I91" i="18"/>
  <c r="I60" i="18"/>
  <c r="I53" i="18"/>
  <c r="I45" i="18"/>
  <c r="I27" i="18"/>
  <c r="I17" i="18"/>
  <c r="I10" i="18"/>
  <c r="V57" i="22" l="1"/>
  <c r="U57" i="22" s="1"/>
  <c r="U63" i="22" s="1"/>
  <c r="W36" i="22"/>
  <c r="Y36" i="22" s="1"/>
  <c r="Y39" i="22" s="1"/>
  <c r="H39" i="22"/>
  <c r="H59" i="22" s="1"/>
  <c r="H57" i="20"/>
  <c r="H59" i="20" s="1"/>
  <c r="I24" i="20"/>
  <c r="I27" i="20" s="1"/>
  <c r="I55" i="20"/>
  <c r="H72" i="18"/>
  <c r="I44" i="18"/>
  <c r="I75" i="18"/>
  <c r="I133" i="18" s="1"/>
  <c r="I9" i="18"/>
  <c r="I42" i="20"/>
  <c r="Y61" i="22"/>
  <c r="Y62" i="22" s="1"/>
  <c r="W61" i="22"/>
  <c r="W62" i="22" s="1"/>
  <c r="Y32" i="22"/>
  <c r="Y33" i="22" s="1"/>
  <c r="W32" i="22"/>
  <c r="W33" i="22" s="1"/>
  <c r="Y34" i="22"/>
  <c r="W34" i="22"/>
  <c r="Y10" i="22"/>
  <c r="Y30" i="22" s="1"/>
  <c r="W10" i="22"/>
  <c r="W30" i="22" s="1"/>
  <c r="U59" i="22" l="1"/>
  <c r="W39" i="22"/>
  <c r="W57" i="22"/>
  <c r="V63" i="22"/>
  <c r="V59" i="22"/>
  <c r="I57" i="20"/>
  <c r="I59" i="20" s="1"/>
  <c r="I72" i="18"/>
  <c r="W59" i="22" l="1"/>
  <c r="Y57" i="22"/>
  <c r="W63" i="22"/>
  <c r="Y63" i="22" l="1"/>
  <c r="Y59" i="22"/>
</calcChain>
</file>

<file path=xl/sharedStrings.xml><?xml version="1.0" encoding="utf-8"?>
<sst xmlns="http://schemas.openxmlformats.org/spreadsheetml/2006/main" count="881" uniqueCount="772">
  <si>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</si>
  <si>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</si>
  <si>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</si>
  <si>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</si>
  <si>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</si>
  <si>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</si>
  <si>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</si>
  <si>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</si>
  <si>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</si>
  <si>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</si>
  <si>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</si>
  <si>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</si>
  <si>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</si>
  <si>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</si>
  <si>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</si>
  <si>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</si>
  <si>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</si>
  <si>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</si>
  <si>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</si>
  <si>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</si>
  <si>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</si>
  <si>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</si>
  <si>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</si>
  <si>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</si>
  <si>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</si>
  <si>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</si>
  <si>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</si>
  <si>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</si>
  <si>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</si>
  <si>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</si>
  <si>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</si>
  <si>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</si>
  <si>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</si>
  <si>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</si>
  <si>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</si>
  <si>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</si>
  <si>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</si>
  <si>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</si>
  <si>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</si>
  <si>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</si>
  <si>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</si>
  <si>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</si>
  <si>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</si>
  <si>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</si>
  <si>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</si>
  <si>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</si>
  <si>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</si>
  <si>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</si>
  <si>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</si>
  <si>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</si>
  <si>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</si>
  <si>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</si>
  <si>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</si>
  <si>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</si>
  <si>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</si>
  <si>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</si>
  <si>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</si>
  <si>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</si>
  <si>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</si>
  <si>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</si>
  <si>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</si>
  <si>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</si>
  <si>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</si>
  <si>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</si>
  <si>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</si>
  <si>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</si>
  <si>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</si>
  <si>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</si>
  <si>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</si>
  <si>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</si>
  <si>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</si>
  <si>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</si>
  <si>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</si>
  <si>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</si>
  <si>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</si>
  <si>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</si>
  <si>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</si>
  <si>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</si>
  <si>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</si>
  <si>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</si>
  <si>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</si>
  <si>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</si>
  <si>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</si>
  <si>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</si>
  <si>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</si>
  <si>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</si>
  <si>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</si>
  <si>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</si>
  <si>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</si>
  <si>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</si>
  <si>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</si>
  <si>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</si>
  <si>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</si>
  <si>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</si>
  <si>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</si>
  <si>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</si>
  <si>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</si>
  <si>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</si>
  <si>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</si>
  <si>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</si>
  <si>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</si>
  <si>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</si>
  <si>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</si>
  <si>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</si>
  <si>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</si>
  <si>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</si>
  <si>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</si>
  <si>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</si>
  <si>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</si>
  <si>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</si>
  <si>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</si>
  <si>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</si>
  <si>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</si>
  <si>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</si>
  <si>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</si>
  <si>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</si>
  <si>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</si>
  <si>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</si>
  <si>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</si>
  <si>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</si>
  <si>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</si>
  <si>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</si>
  <si>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</si>
  <si>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</si>
  <si>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</si>
  <si>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</si>
  <si>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</si>
  <si>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</si>
  <si>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</si>
  <si>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</si>
  <si>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</si>
  <si>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</si>
  <si>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</si>
  <si>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</si>
  <si>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</si>
  <si>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</si>
  <si>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</si>
  <si>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</si>
  <si>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</si>
  <si>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</si>
  <si>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</si>
  <si>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</si>
  <si>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</si>
  <si>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</si>
  <si>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</si>
  <si>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</si>
  <si>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</si>
  <si>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</si>
  <si>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</si>
  <si>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</si>
  <si>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</si>
  <si>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</si>
  <si>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</si>
  <si>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</si>
  <si>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</si>
  <si>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</si>
  <si>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</si>
  <si>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</si>
  <si>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</si>
  <si>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</si>
  <si>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</si>
  <si>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</si>
  <si>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</si>
  <si>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</si>
  <si>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</si>
  <si>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</si>
  <si>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</si>
  <si>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</si>
  <si>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</si>
  <si>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</si>
  <si>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</si>
  <si>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</si>
  <si>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</si>
  <si>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</si>
  <si>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</si>
  <si>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</si>
  <si>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</si>
  <si>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</si>
  <si>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</si>
  <si>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</si>
  <si>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</si>
  <si>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</si>
  <si>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</si>
  <si>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</si>
  <si>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</si>
  <si>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</si>
  <si>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</si>
  <si>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</si>
  <si>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</si>
  <si>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</si>
  <si>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</si>
  <si>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</si>
  <si>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</si>
  <si>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</si>
  <si>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</si>
  <si>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</si>
  <si>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</si>
  <si>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</si>
  <si>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</si>
  <si>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</si>
  <si>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</si>
  <si>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</si>
  <si>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</si>
  <si>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</si>
  <si>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</si>
  <si>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</si>
  <si>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</si>
  <si>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</si>
  <si>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</si>
  <si>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</si>
  <si>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</si>
  <si>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</si>
  <si>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</si>
  <si>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</si>
  <si>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</si>
  <si>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</si>
  <si>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</si>
  <si>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</si>
  <si>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</si>
  <si>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</si>
  <si>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</si>
  <si>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</si>
  <si>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</si>
  <si>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</si>
  <si>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</si>
  <si>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</si>
  <si>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</si>
  <si>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</si>
  <si>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</si>
  <si>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</si>
  <si>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</si>
  <si>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</si>
  <si>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</si>
  <si>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</si>
  <si>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</si>
  <si>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</si>
  <si>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</si>
  <si>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</si>
  <si>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</si>
  <si>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</si>
  <si>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</si>
  <si>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</si>
  <si>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</si>
  <si>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</si>
  <si>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</si>
  <si>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</si>
  <si>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</si>
  <si>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</si>
  <si>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</si>
  <si>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</si>
  <si>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</si>
  <si>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</si>
  <si>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</si>
  <si>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</si>
  <si>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</si>
  <si>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</si>
  <si>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</si>
  <si>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</si>
  <si>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</si>
  <si>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</si>
  <si>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</si>
  <si>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</si>
  <si>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</si>
  <si>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</si>
  <si>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</si>
  <si>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</si>
  <si>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</si>
  <si>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</si>
  <si>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</si>
  <si>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</si>
  <si>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</si>
  <si>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</si>
  <si>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</si>
  <si>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</si>
  <si>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</si>
  <si>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</si>
  <si>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</si>
  <si>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</si>
  <si>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</si>
  <si>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</si>
  <si>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</si>
  <si>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</si>
  <si>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</si>
  <si>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</si>
  <si>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</si>
  <si>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</si>
  <si>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</si>
  <si>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</si>
  <si>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</si>
  <si>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</si>
  <si>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</si>
  <si>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</si>
  <si>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</si>
  <si>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</si>
  <si>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</si>
  <si>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</si>
  <si>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</si>
  <si>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</si>
  <si>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</si>
  <si>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</si>
  <si>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</si>
  <si>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</si>
  <si>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</si>
  <si>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</si>
  <si>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</si>
  <si>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</si>
  <si>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</si>
  <si>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</si>
  <si>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</si>
  <si>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</si>
  <si>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</si>
  <si>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</si>
  <si>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</si>
  <si>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</si>
  <si>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</si>
  <si>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</si>
  <si>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</si>
  <si>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</si>
  <si>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</si>
  <si>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</si>
  <si>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</si>
  <si>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</si>
  <si>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</si>
  <si>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</si>
  <si>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</si>
  <si>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</si>
  <si>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</si>
  <si>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</si>
  <si>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</si>
  <si>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</si>
  <si>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</si>
  <si>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</si>
  <si>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</si>
  <si>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</si>
  <si>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</si>
  <si>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</si>
  <si>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</si>
  <si>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</si>
  <si>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</si>
  <si>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</si>
  <si>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</si>
  <si>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</si>
  <si>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</si>
  <si>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</si>
  <si>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</si>
  <si>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</si>
  <si>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</si>
  <si>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</si>
  <si>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</si>
  <si>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</si>
  <si>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</si>
  <si>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</si>
  <si>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</si>
  <si>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</si>
  <si>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</si>
  <si>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</si>
  <si>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</si>
  <si>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</si>
  <si>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</si>
  <si>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</si>
  <si>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</si>
  <si>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</si>
  <si>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</si>
  <si>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</si>
  <si>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</si>
  <si>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</si>
  <si>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</si>
  <si>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</si>
  <si>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</si>
  <si>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</si>
  <si>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</si>
  <si>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</si>
  <si>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</si>
  <si>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</si>
  <si>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</si>
  <si>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</si>
  <si>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</si>
  <si>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</si>
  <si>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</si>
  <si>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</si>
  <si>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</si>
  <si>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</si>
  <si>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</si>
  <si>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</si>
  <si>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</si>
  <si>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</si>
  <si>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</si>
  <si>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</si>
  <si>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</si>
  <si>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</si>
  <si>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</si>
  <si>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</si>
  <si>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</si>
  <si>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</si>
  <si>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</si>
  <si>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</si>
  <si>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</si>
  <si>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</si>
  <si>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</si>
  <si>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</si>
  <si>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</si>
  <si>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</si>
  <si>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</si>
  <si>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</si>
  <si>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</si>
  <si>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</si>
  <si>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</si>
  <si>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</si>
  <si>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</si>
  <si>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</si>
  <si>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</si>
  <si>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</si>
  <si>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</si>
  <si>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</si>
  <si>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</si>
  <si>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</si>
  <si>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</si>
  <si>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</si>
  <si>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</si>
  <si>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</si>
  <si>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</si>
  <si>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</si>
  <si>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</si>
  <si>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</si>
  <si>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</si>
  <si>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</si>
  <si>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</si>
  <si>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</si>
  <si>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</si>
  <si>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</si>
  <si>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</si>
  <si>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</si>
  <si>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</si>
  <si>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</si>
  <si>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</si>
  <si>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</si>
  <si>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</si>
  <si>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</si>
  <si>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</si>
  <si>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</si>
  <si>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</si>
  <si>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</si>
  <si>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</si>
  <si>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</si>
  <si>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</si>
  <si>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</si>
  <si>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u eurima</t>
  </si>
  <si>
    <t>HR</t>
  </si>
  <si>
    <t>02015838</t>
  </si>
  <si>
    <t>060213634</t>
  </si>
  <si>
    <t>48594515409</t>
  </si>
  <si>
    <t>3983</t>
  </si>
  <si>
    <t>HELIOS FAROS d.d.</t>
  </si>
  <si>
    <t>STARI GRAD</t>
  </si>
  <si>
    <t>747800D0K38EVHMJ4H31</t>
  </si>
  <si>
    <t>NASELJE HELIOS 5</t>
  </si>
  <si>
    <t>www.heliosfaros.hr</t>
  </si>
  <si>
    <t>Mario Jurić</t>
  </si>
  <si>
    <t>+385981642479</t>
  </si>
  <si>
    <t>PricewaterhouseCoopers d.o.o.</t>
  </si>
  <si>
    <t>Siniša Dušić</t>
  </si>
  <si>
    <t>Obveznik: HELIOS FAROS d.d.</t>
  </si>
  <si>
    <t xml:space="preserve">Obveznik: </t>
  </si>
  <si>
    <t>mario.juric@heliosfaros.hr</t>
  </si>
  <si>
    <t>info@heliosfaros.hr</t>
  </si>
  <si>
    <t>stanje na dan 31.12.2025.</t>
  </si>
  <si>
    <t>u razdoblju 01.01.2025. do 31.12.2025.</t>
  </si>
  <si>
    <t>u razdoblju 01.01.2025. do  31.12.2025.</t>
  </si>
  <si>
    <r>
      <t>I.</t>
    </r>
    <r>
      <rPr>
        <b/>
        <sz val="7"/>
        <rFont val="Times New Roman"/>
        <family val="1"/>
        <charset val="238"/>
      </rPr>
      <t xml:space="preserve">                </t>
    </r>
    <r>
      <rPr>
        <b/>
        <sz val="9"/>
        <rFont val="Arial"/>
        <family val="2"/>
        <charset val="238"/>
      </rPr>
      <t>INFORMACIJE O DRUŠTVU</t>
    </r>
  </si>
  <si>
    <t>Naziv društva:</t>
  </si>
  <si>
    <t>Adresa:</t>
  </si>
  <si>
    <t>Naselje Helios 5, 21460 Stari Grad</t>
  </si>
  <si>
    <t>OIB:</t>
  </si>
  <si>
    <t>Helios Faros d.d. je društvo registrirano u Starom Gradu na otoku Hvaru u Republici Hrvatskoj. Osnovne djelatnosti Društva su smještajne i ugostiteljske usluge. Društvo ima 623 smještajne jedinice u upotrebi (s 1.490 kreveta) u 4 različita profitna centra.</t>
  </si>
  <si>
    <t>Odlukom Trgovačkog suda u Splitu 11. veljače 2016. godine nad Društvom bio je otvoren stečajni postupak. 22. srpnja 2019. godine, a nakon promjene vlasničke strukture i plaćanjem obveza, dana 22. srpnja 2019. zaključen je stečajni postupak nad Društvom rješenjem Trgovačkog suda u Splitu St-9/2015-467 i od tada Društvom upravlja nova vlasnička struktura koja uvodi Društvo u značajan investicijski ciklus i rast poslovanja.</t>
  </si>
  <si>
    <t>Uprava i Nadzorni odbor</t>
  </si>
  <si>
    <t>Uprava:</t>
  </si>
  <si>
    <t xml:space="preserve">Mario Jurić, član Uprave </t>
  </si>
  <si>
    <t>Nadzorni odbor:</t>
  </si>
  <si>
    <t>Mirko Herceg, predsjednik nadzornog odbora</t>
  </si>
  <si>
    <t>Marko Čižmek, zamjenik predsjednika nadzornog odbora</t>
  </si>
  <si>
    <t>Mladen Markoč, član nadzornog odbora</t>
  </si>
  <si>
    <t xml:space="preserve">Ante Jelčić, član nadzornog odbora </t>
  </si>
  <si>
    <t>Vlasnička struktura</t>
  </si>
  <si>
    <t xml:space="preserve">Vlasnička struktura društva na dan: </t>
  </si>
  <si>
    <t>PBZ CO OMF - kategorija B</t>
  </si>
  <si>
    <t>Valamar Riviera d.d.</t>
  </si>
  <si>
    <t>Mali dioničari</t>
  </si>
  <si>
    <t>Ukupno</t>
  </si>
  <si>
    <t>Temeljni kapital je u 2024. godini povećan sa iznosa od 56.615.057,01 eura za iznos od 1.334.639,33 eura na iznos od 57.949.696,34 eura, izdavanjem 1.005.584 novih redovnih dionica Društva. Nakon provedenog upisa u sudskom registru Trgovačkog suda, početkom 2025. godine proveden je upis novih dionica u informacijski sustav SKDD-a pri čemu je temeljni kapital od 57.949.696.34 eura podijeljen na 42.643.983 redovnih dionica oznake HEFA-R-A i 1.005.584 dionica oznake HEFA-R-D bez nominalnog iznosa, izdanih u nematerijaliziranom obliku. Dionice HEFA-R-D su dana 13. ožujka 2025. uvrštene na Redovito tržište pri čemu je prvi dan trgovanja bio 17. ožujka 2025. godine. Ukupan broj uvrštenih dionica je 43.649.567 (31.12.2024.: 42.643.983).</t>
  </si>
  <si>
    <r>
      <t>II.</t>
    </r>
    <r>
      <rPr>
        <b/>
        <sz val="7"/>
        <rFont val="Times New Roman"/>
        <family val="1"/>
        <charset val="238"/>
      </rPr>
      <t xml:space="preserve">               </t>
    </r>
    <r>
      <rPr>
        <b/>
        <sz val="9"/>
        <rFont val="Arial"/>
        <family val="2"/>
        <charset val="238"/>
      </rPr>
      <t xml:space="preserve">OSNOVE SASTAVLJANJA FINANCIJSKIH IZVJEŠTAJA </t>
    </r>
  </si>
  <si>
    <t xml:space="preserve">Financijski izvještaji Društva sastavljeni su sukladno Međunarodnim standardima financijskog izvještavanja koji su usvojeni od Europske unije („EU MSFI“ ili „MSFI“). </t>
  </si>
  <si>
    <t>Financijski izvještaji izrađeni su primjenom metode povijesnog troška. Financijski izvještaji pripremljeni su pod pretpostavkom da će Društvo nastaviti poslovati u skladu s načelom neograničenosti vremena poslovanja u svim prikazanim razdobljima. Niže prezentirane bilješke se odnose na nekonsolidirane financijske izvještaje od kojih se konsolidirani izvještaji bitno ne razlikuju jer ovisno društvo Ecopulito d.o.o. nema poslovnih aktivnosti.</t>
  </si>
  <si>
    <t>Sastavljanje financijskih izvještaja sukladno Međunarodnim standardima financijskog izvještavanja koji su usvojeni od Europske unije zahtijeva upotrebu određenih ključnih računovodstvenih procjena. Također se od Uprave zahtijeva da se služi prosudbama u procesu primjene računovodstvenih politika Društva.</t>
  </si>
  <si>
    <r>
      <t>III.</t>
    </r>
    <r>
      <rPr>
        <b/>
        <sz val="7"/>
        <rFont val="Times New Roman"/>
        <family val="1"/>
        <charset val="238"/>
      </rPr>
      <t xml:space="preserve">             </t>
    </r>
    <r>
      <rPr>
        <b/>
        <sz val="9"/>
        <rFont val="Arial"/>
        <family val="2"/>
        <charset val="238"/>
      </rPr>
      <t>IZVJEŠĆE POSLOVODSTVA ZA POSLOVNO RAZDOBLJE</t>
    </r>
  </si>
  <si>
    <r>
      <t>a)</t>
    </r>
    <r>
      <rPr>
        <i/>
        <sz val="7"/>
        <rFont val="Times New Roman"/>
        <family val="1"/>
        <charset val="238"/>
      </rPr>
      <t xml:space="preserve">     </t>
    </r>
    <r>
      <rPr>
        <i/>
        <sz val="9"/>
        <rFont val="Arial"/>
        <family val="2"/>
        <charset val="238"/>
      </rPr>
      <t xml:space="preserve">Ekonomsko okruženje </t>
    </r>
  </si>
  <si>
    <t>Prethodnu godinu obilježio je značajan rast plaća u javnom i privatnom sektoru. Naime, u razdoblju od siječnja do prosinca 2024. prosječna mjesečna bruto plaća po zaposlenome u pravnim osobama Republike Hrvatske nominalno je bila viša za 15,0%, a realno za 11,7% pri čemu je najznačajniji rast ostvaren u drugoj polovici godine.</t>
  </si>
  <si>
    <r>
      <t>b)</t>
    </r>
    <r>
      <rPr>
        <i/>
        <sz val="7"/>
        <rFont val="Times New Roman"/>
        <family val="1"/>
        <charset val="238"/>
      </rPr>
      <t xml:space="preserve">     </t>
    </r>
    <r>
      <rPr>
        <i/>
        <sz val="9"/>
        <rFont val="Arial"/>
        <family val="2"/>
        <charset val="238"/>
      </rPr>
      <t>Kadrovska politika Društva</t>
    </r>
  </si>
  <si>
    <t>U skladu s usvojenim novim principima poslovanja, Društvo nastavlja sa zapošljavanjem mlade, visokoobrazovane radne snage, uz naglasak na činjenicu da nastoji zapošljavati kadrove sa prebivalištem na otoku Hvaru. Uprava Društva implementira mjere za poticanje zadržavanja postojećih i akviziciju novih kvalitetnih djelatnika sa prebivalištem ili boravištem na otoku Hvaru. Također su pojačane aktivnosti na provjeri i unaprjeđenju zadovoljstva zaposlenika te maksimalnoj podršci za vrijeme trajanja radnog odnosa.</t>
  </si>
  <si>
    <t xml:space="preserve">U ožujku 2025. godine na snagu je stupio zakon o izmjenama i dopunama Zakona o strancima. Radne dozvole dodatno se reguliraju. Iako izmjena zakona donosi i neke nove mogućnosti, pred poduzetnike se stavljaju i obveze koje će za mnoge biti zahtjevne za ispunjenje. Društvo je pravovremenim planiranjem na vrijeme ishodilo planirane radne dozvole uz primjetno sporiju dinamiku izdavanja u odnosu na prethodnu godinu zbog rigoroznijih kontrola. </t>
  </si>
  <si>
    <r>
      <t>c)</t>
    </r>
    <r>
      <rPr>
        <i/>
        <sz val="7"/>
        <rFont val="Times New Roman"/>
        <family val="1"/>
        <charset val="238"/>
      </rPr>
      <t xml:space="preserve">      </t>
    </r>
    <r>
      <rPr>
        <i/>
        <sz val="9"/>
        <rFont val="Arial"/>
        <family val="2"/>
        <charset val="238"/>
      </rPr>
      <t>Ključni pokazatelji poslovanja u razdoblju izvještavanja</t>
    </r>
  </si>
  <si>
    <t>Ključni pokazatelji (iznosi u EUR)</t>
  </si>
  <si>
    <t>2024/2025</t>
  </si>
  <si>
    <t>Prihodi od prodaje</t>
  </si>
  <si>
    <t>EBITDA</t>
  </si>
  <si>
    <t>Prilagođena EBITDA*</t>
  </si>
  <si>
    <t xml:space="preserve">Rezultat prije poreza </t>
  </si>
  <si>
    <t xml:space="preserve">Zaposlenici (prosječan broj) </t>
  </si>
  <si>
    <t>Novčana ulaganja u materijalnu imovinu</t>
  </si>
  <si>
    <t>31.12.2024.</t>
  </si>
  <si>
    <t>Dugotrajna imovina</t>
  </si>
  <si>
    <t>Kratkotrajna imovina</t>
  </si>
  <si>
    <t>Dugoročne obveze</t>
  </si>
  <si>
    <t>Kratkoročne obveze</t>
  </si>
  <si>
    <t>Temeljni kapital</t>
  </si>
  <si>
    <t xml:space="preserve">Društvo je u 2025. godini zadržalo jednak broj smještajnih jedinica kao u prethodnom razdoblju te nije bilo značajnih ulaganja s obzirom da je prva faza strateških ulaganja okončana te su nova ulaganja u pripremnoj fazi. </t>
  </si>
  <si>
    <r>
      <t>d)</t>
    </r>
    <r>
      <rPr>
        <i/>
        <sz val="7"/>
        <rFont val="Times New Roman"/>
        <family val="1"/>
        <charset val="238"/>
      </rPr>
      <t xml:space="preserve">     </t>
    </r>
    <r>
      <rPr>
        <i/>
        <sz val="9"/>
        <rFont val="Arial"/>
        <family val="2"/>
        <charset val="238"/>
      </rPr>
      <t>Ostali ključni događaji u 2025. godini</t>
    </r>
  </si>
  <si>
    <t xml:space="preserve">Valamar Amicor Resort, prvo eko ljetovalište u Hrvatskoj, dobitnik je prestižnog zlatnog DGNB certifikata za održivu gradnju, čime je postao prvo takvo ljetovalište na hrvatskoj obali. Riječ je o prvom turističkom projektu u Hrvatskoj koji je primijenio modularnu gradnju i koristio ekološki prihvatljive te energetski učinkovite materijale, uz očuvanje prirodnog okoliša i postojećeg zelenila tijekom izgradnje. Gosti ljetovališta su motivirani doprinijeti očuvanju prirode kroz praćenje vlastite potrošnje vode i energije u svakoj smještajnoj jedinici. Valamar Amicor Resort nudi gostima i brojne autentične doživljaje u destinaciji čime promiče održivi turizam koji doprinosi lokalnoj zajednici. </t>
  </si>
  <si>
    <t>DGNB sustav vodeći je europski alat za certificiranje održivih zgrada, prisutan u više od 30 zemalja, i jedini u potpunosti usklađen s europskim zakonodavstvom. Zahvaljujući cjelovitom pristupu evaluaciji održivosti, postao je globalno priznato mjerilo za procjenu i optimizaciju kvalitete zgrada i urbanih prostora.</t>
  </si>
  <si>
    <t>DGNB certifikat u zlatnoj razini službeno je uručen Društvu 22.05.2025.</t>
  </si>
  <si>
    <t>Uz prethodno navedeno, Valamar Amicor Resort je također dobitnik Godišnje nagrade za zelenu gradnju i održivo izgrađeni okoliš za 2024. godinu, koju dodjeljuju Hrvatski savjet za zelenu gradnju (HSZG) i Hrvatska udruga proizvođača toplinsko-fasadnih sustava (HUPFAS).</t>
  </si>
  <si>
    <r>
      <t>IV.</t>
    </r>
    <r>
      <rPr>
        <b/>
        <sz val="7"/>
        <rFont val="Times New Roman"/>
        <family val="1"/>
        <charset val="238"/>
      </rPr>
      <t xml:space="preserve">             </t>
    </r>
    <r>
      <rPr>
        <b/>
        <sz val="9"/>
        <rFont val="Arial"/>
        <family val="2"/>
        <charset val="238"/>
      </rPr>
      <t>NEREVIDIRANE BILJEŠKE UZ FINANCIJSKE IZVJEŠTAJE ZA IZVJEŠTAJNO RAZDOBLJE</t>
    </r>
  </si>
  <si>
    <t>Imovina – u EUR</t>
  </si>
  <si>
    <t>Udio</t>
  </si>
  <si>
    <t>% promjena</t>
  </si>
  <si>
    <t>Nematerijalna imovina</t>
  </si>
  <si>
    <t>Nekretnine, oprema i ulaganja u nekretnine</t>
  </si>
  <si>
    <t>Ulaganja u povezana društva i depoziti</t>
  </si>
  <si>
    <t xml:space="preserve">Ukupna dugotrajna imovina </t>
  </si>
  <si>
    <t>Zalihe</t>
  </si>
  <si>
    <t>Financijska imovina</t>
  </si>
  <si>
    <t>Potraživanja od kupaca, države i ostala potraživanja</t>
  </si>
  <si>
    <t>Novac i novčani ekvivalenti</t>
  </si>
  <si>
    <t>Plaćeni troškovi budućeg razdoblja</t>
  </si>
  <si>
    <t>Ukupna kratkotrajna imovina</t>
  </si>
  <si>
    <t xml:space="preserve">Ukupna imovina </t>
  </si>
  <si>
    <t xml:space="preserve">Komentar: </t>
  </si>
  <si>
    <r>
      <t>3.</t>
    </r>
    <r>
      <rPr>
        <sz val="7"/>
        <rFont val="Times New Roman"/>
        <family val="1"/>
        <charset val="238"/>
      </rPr>
      <t xml:space="preserve">      </t>
    </r>
    <r>
      <rPr>
        <sz val="9"/>
        <rFont val="Arial"/>
        <family val="2"/>
        <charset val="238"/>
      </rPr>
      <t>Ulaganje u povezana društva se odnosi na 100% udjela u društvu Ecopulito d.o.o.</t>
    </r>
  </si>
  <si>
    <t>Kapital i na dan izvještaja – u EUR</t>
  </si>
  <si>
    <t xml:space="preserve">Temeljni kapital </t>
  </si>
  <si>
    <t>Rezerve</t>
  </si>
  <si>
    <t>Akumulirani gubici</t>
  </si>
  <si>
    <t>Ukupno glavnica</t>
  </si>
  <si>
    <t>Promjena akumuliranih gubitaka odnosi se na rezultat razdoblja te nije bilo ostalih promjena.</t>
  </si>
  <si>
    <t>Obveze na dan izvještaja – u EUR</t>
  </si>
  <si>
    <t>Odgođena porezna obveza</t>
  </si>
  <si>
    <t>Obveze prema bankama</t>
  </si>
  <si>
    <t>Ostale dugoročne obveze</t>
  </si>
  <si>
    <t>Kratkoročne obveze prema bankama</t>
  </si>
  <si>
    <t>Obveze prema dobavljačima i obveze za predujmove</t>
  </si>
  <si>
    <t>Obveze prema zaposlenima</t>
  </si>
  <si>
    <t xml:space="preserve">Obveze za poreze, doprinose i slična davanja </t>
  </si>
  <si>
    <t>Ostale kratkoročne obveze</t>
  </si>
  <si>
    <t>Ukupno obveze</t>
  </si>
  <si>
    <r>
      <t>2.</t>
    </r>
    <r>
      <rPr>
        <sz val="7"/>
        <rFont val="Times New Roman"/>
        <family val="1"/>
        <charset val="238"/>
      </rPr>
      <t xml:space="preserve">      </t>
    </r>
    <r>
      <rPr>
        <sz val="9"/>
        <rFont val="Arial"/>
        <family val="2"/>
        <charset val="238"/>
      </rPr>
      <t>Ostale dugoročne obveze predstavljaju obveze po najmovima odnosno pravima korištenja priznatim s osnove dobivene koncesije i drugih najmova.</t>
    </r>
  </si>
  <si>
    <r>
      <t>5.</t>
    </r>
    <r>
      <rPr>
        <sz val="7"/>
        <rFont val="Times New Roman"/>
        <family val="1"/>
        <charset val="238"/>
      </rPr>
      <t xml:space="preserve">      </t>
    </r>
    <r>
      <rPr>
        <sz val="9"/>
        <rFont val="Arial"/>
        <family val="2"/>
        <charset val="238"/>
      </rPr>
      <t>Ostale kratkoročne obveze u glavnini se odnose na ostale obračunate troškove za koje do datuma izrade izvještaja nisu pristigli računi.</t>
    </r>
  </si>
  <si>
    <t>Poslovni prihodi – u EUR</t>
  </si>
  <si>
    <t>Poslovni prihodi</t>
  </si>
  <si>
    <t>Prihodi od upotrebe vl. proizvoda</t>
  </si>
  <si>
    <t>Ostali poslovni prihodi</t>
  </si>
  <si>
    <t xml:space="preserve">Ukupno </t>
  </si>
  <si>
    <t>Poslovni rashodi – u EUR</t>
  </si>
  <si>
    <t xml:space="preserve">Poslovni rashodi </t>
  </si>
  <si>
    <t>Materijalni i vanjski troškovi</t>
  </si>
  <si>
    <t>Troškovi zaposlenih</t>
  </si>
  <si>
    <t>Amortizacija</t>
  </si>
  <si>
    <t>Ostali troškovi</t>
  </si>
  <si>
    <t>Ostali poslovni rashodi</t>
  </si>
  <si>
    <t>Poslovni rashodi</t>
  </si>
  <si>
    <r>
      <t>3.</t>
    </r>
    <r>
      <rPr>
        <sz val="7"/>
        <rFont val="Times New Roman"/>
        <family val="1"/>
        <charset val="238"/>
      </rPr>
      <t xml:space="preserve">      </t>
    </r>
    <r>
      <rPr>
        <sz val="9"/>
        <rFont val="Arial"/>
        <family val="2"/>
        <charset val="238"/>
      </rPr>
      <t>Troškovi amortizacije su porasli u skladu sa aktivacijom finaliziranih investicija koje su realizirane u prethodnoj godini u svibnju.</t>
    </r>
  </si>
  <si>
    <t>Neto financijski prihodi / rashodi – u EUR</t>
  </si>
  <si>
    <t>Neto financijski prihodi/troškovi</t>
  </si>
  <si>
    <t>Financijski prihodi</t>
  </si>
  <si>
    <t>Financijski rashodi</t>
  </si>
  <si>
    <r>
      <t>V.</t>
    </r>
    <r>
      <rPr>
        <b/>
        <sz val="7"/>
        <rFont val="Times New Roman"/>
        <family val="1"/>
        <charset val="238"/>
      </rPr>
      <t xml:space="preserve">              </t>
    </r>
    <r>
      <rPr>
        <b/>
        <sz val="9"/>
        <rFont val="Arial"/>
        <family val="2"/>
        <charset val="238"/>
      </rPr>
      <t>SAŽETAK ZNAČAJNIH RAČUNOVODSTVENIH POLITIKA</t>
    </r>
  </si>
  <si>
    <t>Slijedi prikaz značajnih računovodstvenih politika usvojenih za pripremu ovih financijskih izvještaja. Ove računovodstvene politike dosljedno su primjenjivane za sva razdoblja uključena u ove izvještaje i posljednje revidirane izvještaje, osim tamo gdje je drugačije navedeno.</t>
  </si>
  <si>
    <r>
      <t>1.</t>
    </r>
    <r>
      <rPr>
        <b/>
        <i/>
        <sz val="7"/>
        <rFont val="Times New Roman"/>
        <family val="1"/>
        <charset val="238"/>
      </rPr>
      <t xml:space="preserve">      </t>
    </r>
    <r>
      <rPr>
        <b/>
        <i/>
        <sz val="9"/>
        <rFont val="Arial"/>
        <family val="2"/>
        <charset val="238"/>
      </rPr>
      <t>Vremenska neograničenost poslovanja</t>
    </r>
  </si>
  <si>
    <t>Dana 24. veljače 2022. godine, Rusija je započela invaziju velikih razmjera na Ukrajinu, što je označilo eskalaciju trenutnog rusko-ukrajinskog rata koji je započeo 2014. godine. U Ukrajini je još uvijek aktivno ratno stanje, ali Društvo trenutno nije značajno izloženo tržištima Ukrajine i Rusije dok se uspješno nosi sa globalnim porastom cijena.</t>
  </si>
  <si>
    <r>
      <t>2.</t>
    </r>
    <r>
      <rPr>
        <b/>
        <i/>
        <sz val="7"/>
        <rFont val="Times New Roman"/>
        <family val="1"/>
        <charset val="238"/>
      </rPr>
      <t xml:space="preserve">      </t>
    </r>
    <r>
      <rPr>
        <b/>
        <i/>
        <sz val="9"/>
        <rFont val="Arial"/>
        <family val="2"/>
        <charset val="238"/>
      </rPr>
      <t>Nekretnine, postrojenja i oprema</t>
    </r>
  </si>
  <si>
    <t>Nekretnine, postrojenja i oprema iskazani su po povijesnom trošku odnosno pretpostavljenoj nabavnoj vrijednosti umanjenom za akumuliranu amortizaciju i umanjenje vrijednosti, ako je potrebno. Povijesni trošak uključuje trošak koji je izravno povezan sa stjecanjem imovine. Naknadni izdaci uključuju se u knjigovodstvenu vrijednost imovine ili se, po potrebi, priznaju kao zasebna imovina samo ako će Društvo imati buduće ekonomske koristi od spomenute imovine, te ako se trošak imovine može pouzdano mjeriti. Svi ostali troškovi investicijskog i tekućeg održavanja terete izvještaj o sveobuhvatnoj dobiti u razdoblju u kojem su nastali. Trošak zamjene većih dijelova stavki nekretnina, postrojenja i opreme se kapitalizira, a knjigovodstvena vrijednost zamijenjenih dijelova se prestaje priznavati.</t>
  </si>
  <si>
    <t>Zemljišta i investicije u tijeku se ne amortiziraju. Preostali životni vijek imovine je kako slijedi:</t>
  </si>
  <si>
    <t xml:space="preserve">Građevinski objekti i pripadajuća infrastruktura </t>
  </si>
  <si>
    <t>10-40 godina</t>
  </si>
  <si>
    <t>2-10 godina</t>
  </si>
  <si>
    <t>Umanjenja vrijednosti priznata u prethodnim razdobljima provjeravaju se na svaki datum bilance kako bi se utvrdila mogućnost da su se gubici smanjili ili da više ne postoje. Gubitak od umanjenja vrijednosti se smanjuje najviše do iznosa koji ne prelazi knjigovodstvenu vrijednost koja bi bila utvrđena, uzimajući u obzir amortizaciju, da gubitak od umanjenja vrijednosti nije bio priznat.</t>
  </si>
  <si>
    <t>Ulaganja u nekretnine</t>
  </si>
  <si>
    <t>Ulaganja u nekretnine iskazuju se po trošku nabave, umanjenom za akumuliranu amortizaciju i umanjenje vrijednosti. Ulaganja u nekretnine obuhvaćaju ulaganja Društva i Grupe u nekretnine s namjerom ostvarivanja zarade od najamnine ili porasta tržišne vrijednosti, ali ne i ona ulaganja namijenjena prodaji u sklopu redovnog poslovanja ili u administrativne svrhe. Sva ulaganja u nekretnine, osim imovine u pripremi, amortiziraju se linearnom metodom po propisanim stopama koje trošak nabave otpisuju tijekom procijenjenog korisnog vijeka upotrebe imovine.</t>
  </si>
  <si>
    <r>
      <t>2.1</t>
    </r>
    <r>
      <rPr>
        <b/>
        <i/>
        <sz val="7"/>
        <rFont val="Times New Roman"/>
        <family val="1"/>
        <charset val="238"/>
      </rPr>
      <t xml:space="preserve">   </t>
    </r>
    <r>
      <rPr>
        <b/>
        <i/>
        <sz val="9"/>
        <rFont val="Arial"/>
        <family val="2"/>
        <charset val="238"/>
      </rPr>
      <t>Umanjenje vrijednosti ulaganja u nekretnine, nekretnine, postrojenja i opreme</t>
    </r>
  </si>
  <si>
    <t>Knjigovodstvena vrijednost dugotrajne materijalne i nematerijalne imovine Društva pregledava se na svaki datum bilance kako bi se utvrdilo postoje li indikacije za umanjenje vrijednosti. Ukoliko postoje takve indikacije, procjenjuje se nadoknadivi iznos imovine.</t>
  </si>
  <si>
    <t>Gubitak od umanjenja vrijednosti se priznaje kada knjigovodstvena vrijednost imovine ili jedinice koja generira novac premašuje njezin nadoknadivi iznos. Jedinica koja generira novac je najmanja prepoznata grupa imovine koja generira novčane tokove, a koji se mogu zasebno identificirati od onih za drugu imovinu i grupe imovine. Ukoliko na generiranje novčanih tijekova grupe imovine utječe rad drugih grupa imovine, ona će se smatrati zasebnom grupom ukoliko se kao takva može izdvojeno prodati na tržištu. Gubici od umanjenja vrijednosti priznaju se u izvještaju o sveobuhvatnoj dobiti. Nadoknadiva vrijednost imovine ili jedinice koja generira novac je vrijednost imovine u upotrebi ili fer vrijednost umanjena za troškove prodaje, ovisno o tome koja je viša. U procjenjivanju vrijednosti u upotrebi, sadašnja vrijednost procijenjenih budućih novčanih tokova izračunava se upotrebom diskontne stope prije oporezivanja koja odražava procjenu vremenske vrijednosti novca na tržištu i rizik specifičan za tu imovinu.</t>
  </si>
  <si>
    <r>
      <t>3.</t>
    </r>
    <r>
      <rPr>
        <b/>
        <i/>
        <sz val="7"/>
        <rFont val="Times New Roman"/>
        <family val="1"/>
        <charset val="238"/>
      </rPr>
      <t xml:space="preserve">      </t>
    </r>
    <r>
      <rPr>
        <b/>
        <i/>
        <sz val="9"/>
        <rFont val="Arial"/>
        <family val="2"/>
        <charset val="238"/>
      </rPr>
      <t>Financijski instrumenti</t>
    </r>
  </si>
  <si>
    <r>
      <t>3.1.</t>
    </r>
    <r>
      <rPr>
        <b/>
        <sz val="7"/>
        <rFont val="Times New Roman"/>
        <family val="1"/>
        <charset val="238"/>
      </rPr>
      <t xml:space="preserve">           </t>
    </r>
    <r>
      <rPr>
        <b/>
        <sz val="9"/>
        <rFont val="Arial"/>
        <family val="2"/>
        <charset val="238"/>
      </rPr>
      <t>Financijska imovina</t>
    </r>
  </si>
  <si>
    <t>Potraživanja od kupaca početno se priznaju u trenutku nastanka. Sva ostala financijska imovina početno se priznaje kada Društvo postane stranka ugovornih odredbi financijskog instrumenta. Financijska imovina (osim ako se radi o potraživanju od kupaca bez značajne financijske komponente) početno se mjeri po fer vrijednosti uvećanoj, ukoliko se radi o instrumentu koji nije iskazan po FVRDG, za transakcijske troškove koji se mogu izravno pripisati stjecanju ili izdavanju predmetnog instrumenta. Potraživanje od kupaca bez značajne komponente financiranja početno se mjeri po transakcijskoj cijeni.</t>
  </si>
  <si>
    <t xml:space="preserve">Pri početnom priznavanju, financijska se imovina klasificira kao ona koja se mjeri po: </t>
  </si>
  <si>
    <r>
      <t>§</t>
    </r>
    <r>
      <rPr>
        <sz val="7"/>
        <rFont val="Times New Roman"/>
        <family val="1"/>
        <charset val="238"/>
      </rPr>
      <t xml:space="preserve">  </t>
    </r>
    <r>
      <rPr>
        <sz val="9"/>
        <rFont val="Arial"/>
        <family val="2"/>
        <charset val="238"/>
      </rPr>
      <t>amortiziranom trošku;</t>
    </r>
  </si>
  <si>
    <r>
      <t>§</t>
    </r>
    <r>
      <rPr>
        <sz val="7"/>
        <rFont val="Times New Roman"/>
        <family val="1"/>
        <charset val="238"/>
      </rPr>
      <t xml:space="preserve">  </t>
    </r>
    <r>
      <rPr>
        <sz val="9"/>
        <rFont val="Arial"/>
        <family val="2"/>
        <charset val="238"/>
      </rPr>
      <t>FVOSD (fer vrijednost kroz ostalu sveobuhvatnu dobit) – dužnička ulaganja;</t>
    </r>
  </si>
  <si>
    <r>
      <t>§</t>
    </r>
    <r>
      <rPr>
        <sz val="7"/>
        <rFont val="Times New Roman"/>
        <family val="1"/>
        <charset val="238"/>
      </rPr>
      <t xml:space="preserve">  </t>
    </r>
    <r>
      <rPr>
        <sz val="9"/>
        <rFont val="Arial"/>
        <family val="2"/>
        <charset val="238"/>
      </rPr>
      <t>FVOSD – ulaganje u vlasničke instrumente;</t>
    </r>
  </si>
  <si>
    <r>
      <t>§</t>
    </r>
    <r>
      <rPr>
        <sz val="7"/>
        <rFont val="Times New Roman"/>
        <family val="1"/>
        <charset val="238"/>
      </rPr>
      <t xml:space="preserve">  </t>
    </r>
    <r>
      <rPr>
        <sz val="9"/>
        <rFont val="Arial"/>
        <family val="2"/>
        <charset val="238"/>
      </rPr>
      <t>ili FVRDG (fer vrijednost kroz račun dobiti i gubitka).</t>
    </r>
  </si>
  <si>
    <t xml:space="preserve">Financijska se imovina ne reklasificira nakon početnog priznavanja, osim ako Društvo ne promijeni svoj poslovni model za upravljanje financijskom imovinom u kojem slučaju se financijska imovina reklasificira od prvog dana prvog izvještajnog razdoblja koje slijedi nakon promjene poslovnog modela. </t>
  </si>
  <si>
    <t>Financijska imovina mjeri se po amortiziranom trošku ako ispunjava sljedeće uvjete i ako nije klasificirana kao mjerena po FVRDG:</t>
  </si>
  <si>
    <r>
      <t>§</t>
    </r>
    <r>
      <rPr>
        <sz val="7"/>
        <rFont val="Times New Roman"/>
        <family val="1"/>
        <charset val="238"/>
      </rPr>
      <t xml:space="preserve">  </t>
    </r>
    <r>
      <rPr>
        <sz val="9"/>
        <rFont val="Arial"/>
        <family val="2"/>
        <charset val="238"/>
      </rPr>
      <t>drži se u sklopu poslovnog modela čiji je cilj naplata ugovornih novčanih tokova; i</t>
    </r>
  </si>
  <si>
    <r>
      <t>§</t>
    </r>
    <r>
      <rPr>
        <sz val="7"/>
        <rFont val="Times New Roman"/>
        <family val="1"/>
        <charset val="238"/>
      </rPr>
      <t xml:space="preserve">  </t>
    </r>
    <r>
      <rPr>
        <sz val="9"/>
        <rFont val="Arial"/>
        <family val="2"/>
        <charset val="238"/>
      </rPr>
      <t>ugovorni uvjeti navedenog instrumenta na određene datume dovode do novčanih priljeva koji predstavljaju isključivo plaćanje glavnice i kamate na neotplaćeni dio glavnice.</t>
    </r>
  </si>
  <si>
    <t>Sva financijska imovina koja nije klasificirana kao financijska imovina mjerena po amortiziranom trošku ili po FVOSD kako je gore opisano, mjeri se po FVRDG. Prilikom početnog priznavanja Društvo može neopozivo klasificirati financijsku imovinu koja inače ispunjava zahtjeve za mjerenje po amortiziranom trošku ili po FVOSD kao imovinu mjerenu po FVRDG ukoliko takvo klasificiranje eliminira ili značajno smanjuje računovodstvenu neusklađenost koja bi inače nastala.  Zajmovi i potraživanja koji čine glavninu financijske imovine Društva drže se u sklopu poslovnog modela za držanje do naplate</t>
  </si>
  <si>
    <t xml:space="preserve">Procjena predstavljaju li ugovoreni novčani tokovi isključivo otplate glavnice i kamate </t>
  </si>
  <si>
    <t>U svrhu ove procjene koja je relevantna za potrebe klasifikacije financijske imovine po amortiziranom trošku, 'glavnica' se definira kao fer vrijednost financijske imovine pri početnom priznavanju. 'Kamata' se definira kao naknada za vremensku vrijednost novca, kreditni rizik povezan s vremenskim periodom kojem se otplaćuje preostali dio glavnice te ostale osnovne rizike i troškove kreditiranja (npr. rizik likvidnosti i administrativni troškovi), kao i za profitnu maržu.</t>
  </si>
  <si>
    <t>Struktura financijske imovine Društva jednostavna je te se prvenstveno odnosi na potraživanja od kupaca, dane kredite te kratkoročne depozite u bankama. Navedeno olakšava i minimizira kompleksnost procjene zadovoljava li navedena financijska imovina kriterij ‘plaćanja isključivo glavnice i kamata'. Nadalje, Društvo nema uspostavljene zasebne poslovne modele za upravljanje financijskom imovinom na način koji to definira MSFI 9 budući da se njome zbog jednostavnosti upravlja u sklopu redovnog poslovanja.</t>
  </si>
  <si>
    <t>Društvo prestaje priznavati financijsku imovinu pri isteku ugovornih prava vezanih uz novčane tokove iz te financijske imovine ili pri prijenosu prava na ugovorne novčane tokove u transakciji u kojoj se prenose svi rizici i koristi od vlasništva financijske imovine ili u kojoj Društvo niti prenosi niti zadržava rizike i koriste od vlasništva, ali ne zadržava kontrolu nad financijskom imovinom. Kada Društvo obavlja transakcije u kojima prenosi financijsku imovinu priznatu u svom izvještaju o financijskom položaju, ali zadržava sve ili gotovo sve rizike i koristi koji proizlaze iz prenesene imovine, takva prenesena imovina ne prestaje se priznavati.</t>
  </si>
  <si>
    <r>
      <t>3.2.</t>
    </r>
    <r>
      <rPr>
        <b/>
        <sz val="7"/>
        <rFont val="Times New Roman"/>
        <family val="1"/>
        <charset val="238"/>
      </rPr>
      <t xml:space="preserve">           </t>
    </r>
    <r>
      <rPr>
        <b/>
        <sz val="9"/>
        <rFont val="Arial"/>
        <family val="2"/>
        <charset val="238"/>
      </rPr>
      <t>Financijske obveze</t>
    </r>
  </si>
  <si>
    <t xml:space="preserve">Društvo prestaje priznavati financijsku obvezu kada se ugovorne obveze isplate, otkažu ili isteknu. Društvo također prestaje priznavati financijsku obvezu kada se izmijene ugovorne odredbe, a novčani tok promijenjene obveze je značajno drugačiji od inicijalnog, pri čemu se nova financijska obveza temeljena na izmijenjenim uvjetima priznaje po fer vrijednosti. </t>
  </si>
  <si>
    <t xml:space="preserve">Društvo priznaje rezerviranja za gubitke po financijskoj imovini jednake očekivanim kreditnim gubicima („OKG“) kroz čitavo trajanje ekonomskog vijeka imovine. </t>
  </si>
  <si>
    <t xml:space="preserve">Rezerviranja za OKG-ove vezano uz potraživanja od kupaca uvijek se mjere u iznosu ukupnih OKG-ova kroz čitavo trajanje ekonomskog vijeka te imovine. </t>
  </si>
  <si>
    <t xml:space="preserve">Prilikom utvrđivanja je li se kreditni rizik financijske imovine značajno povećao od početnog priznavanja i prilikom procjene OKG-ova, Društvo razmatra razumne i činjenične informacije koje su relevantne i dostupne bez dodatnih troškova ili napora. To uključuje kvantitativne i kvalitativne informacije i analize zasnovane na povijesnom iskustvu Društva i informiranoj procjeni kreditne sposobnosti dužnika te uključuje informacije o budućnosti. </t>
  </si>
  <si>
    <t xml:space="preserve">Društvo u pravilu smatra da je kreditni rizik financijske imovine znatno porastao ako je proteklo više od 90 dana od njenog dana dospijeća te u pravilu smatra da financijska imovina nije nadoknadiva ako nije vjerojatno da će dužnik otplatiti svoje obveze prema Društvu bez da pokretanje radnji poput iskorištenja sredstava osiguranja (ako postoje) postane nužnim ili ako financijska imovina ostane nepodmirena duže od 365 dana od dana dospijeća. </t>
  </si>
  <si>
    <t xml:space="preserve">Ukupni OKG-ovi koji se očekuju kroz čitavo trajanje ekonomskog vijeka imovine („životni OKG-ovi“) su OKG-ovi koji proizlaze iz svih mogućih nepredviđenih događaja tijekom očekivanog vijeka trajanja financijskog instrumenta. </t>
  </si>
  <si>
    <t xml:space="preserve">Dvanaestomjesečni OKG-ovi su dio OKG-ova koji proizlaze iz slučajeva neplaćanja koji su mogući unutar 12 mjeseci nakon datuma izvještavanja (ili unutar kraćeg razdoblja ako je očekivani vijek trajanja instrumenta kraći od 12 mjeseci). </t>
  </si>
  <si>
    <t>Maksimalno razdoblje koje se uzima u obzir prilikom procjene OKG-ova je maksimalno ugovoreno razdoblje tijekom kojega je Društvo izloženo kreditnom riziku.</t>
  </si>
  <si>
    <t xml:space="preserve">Mjerenje očekivanih kreditnih gubitaka </t>
  </si>
  <si>
    <t>OKG-ovi predstavljaju procjenu kreditnih gubitaka koja je ponderirana vjerojatnostima. Kreditni gubici mjere se kao sadašnja vrijednost svih novčanih manjkova (tj. razlike između novčanih tijekova na koje Društvo ima pravo u skladu s ugovorom i novčanih tokova koje Društvo očekuje da će stvarno primiti).</t>
  </si>
  <si>
    <t>OKG-ovi se diskontiraju po efektivnoj kamatnoj stopi predmetne financijske imovine.</t>
  </si>
  <si>
    <t xml:space="preserve">Kreditno umanjena financijska imovina </t>
  </si>
  <si>
    <t xml:space="preserve">Na svaki datum izvještavanja Društvo procjenjuje ukoliko postoje osnove za kreditno umanjenje financijske imovine. Financijska imovina kreditno je umanjena kada nastane jedan ili više događaja koji imaju štetan utjecaj na procijenjene buduće novčane tijekove od te financijske imovine.  </t>
  </si>
  <si>
    <t>Primjeri dokaza da je potrebno kreditno umanjenje financijske imovine uključuju sljedeće:</t>
  </si>
  <si>
    <r>
      <t>§</t>
    </r>
    <r>
      <rPr>
        <sz val="7"/>
        <rFont val="Times New Roman"/>
        <family val="1"/>
        <charset val="238"/>
      </rPr>
      <t xml:space="preserve">  </t>
    </r>
    <r>
      <rPr>
        <sz val="9"/>
        <rFont val="Arial"/>
        <family val="2"/>
        <charset val="238"/>
      </rPr>
      <t>značajne financijske poteškoće dužnika ili izdavatelja;</t>
    </r>
  </si>
  <si>
    <r>
      <t>§</t>
    </r>
    <r>
      <rPr>
        <sz val="7"/>
        <rFont val="Times New Roman"/>
        <family val="1"/>
        <charset val="238"/>
      </rPr>
      <t xml:space="preserve">  </t>
    </r>
    <r>
      <rPr>
        <sz val="9"/>
        <rFont val="Arial"/>
        <family val="2"/>
        <charset val="238"/>
      </rPr>
      <t>kršenje ugovora kao što je kašnjenje u plaćanju obveza;</t>
    </r>
  </si>
  <si>
    <r>
      <t>§</t>
    </r>
    <r>
      <rPr>
        <sz val="7"/>
        <rFont val="Times New Roman"/>
        <family val="1"/>
        <charset val="238"/>
      </rPr>
      <t xml:space="preserve">  </t>
    </r>
    <r>
      <rPr>
        <sz val="9"/>
        <rFont val="Arial"/>
        <family val="2"/>
        <charset val="238"/>
      </rPr>
      <t>vjerojatnost da će dužnik ući u stečaj ili drugu oblik financijske reorganizacije; ili</t>
    </r>
  </si>
  <si>
    <r>
      <t>§</t>
    </r>
    <r>
      <rPr>
        <sz val="7"/>
        <rFont val="Times New Roman"/>
        <family val="1"/>
        <charset val="238"/>
      </rPr>
      <t xml:space="preserve">  </t>
    </r>
    <r>
      <rPr>
        <sz val="9"/>
        <rFont val="Arial"/>
        <family val="2"/>
        <charset val="238"/>
      </rPr>
      <t>nestanak aktivnog tržišta za određenu vrijednosnicu uslijed financijskih poteškoća.</t>
    </r>
  </si>
  <si>
    <t xml:space="preserve">Zalihe hrane i pića i trgovačke robe iskazuju se po trošku nabave ili neto ostvarivoj vrijednosti, ovisno o tome koja je niža. Trošak se određuje po metodi ponderiranih prosječnih cijena. Neto ostvariva vrijednost predstavlja procjenu prodajne cijene u redovnom tijeku poslovanja umanjenu za varijabilne troškove prodaje. </t>
  </si>
  <si>
    <t xml:space="preserve">Potraživanja od kupaca </t>
  </si>
  <si>
    <t>Potraživanja od kupaca su iznosi koji se odnose na prodane usluge obavljene u redovnom poslovanju. Ako se naplata očekuje unutar godine dana, potraživanje se prikazuje unutar kratkotrajne imovine, a ako ne, onda se potraživanje prikazuje unutar dugotrajne imovine. Potraživanja od kupaca početno se priznaju po fer vrijednosti, a naknadno se mjere po amortiziranom trošku uporabom metode efektivne kamatne stope, umanjena za ispravak vrijednosti.</t>
  </si>
  <si>
    <t>Novac i novčani ekvivalenti sastoje se od novca na računima u bankama i sličnim institucijama i gotovog novca u blagajnama, depozita kod banaka po viđenju i ostalih kratkotrajno visoko likvidnih instrumenata s rokovima naplate do tri mjeseca ili kraće.</t>
  </si>
  <si>
    <t>Priznavanje prihoda</t>
  </si>
  <si>
    <t>MSFI 15 uspostavlja sveobuhvatan okvir za utvrđivanje da li se, kada i koliko prihoda priznaje. Prema MSFI-ju 15, prihodi se priznaju na način koji prikazuje obrazac prijenosa robe i usluga kupcima. Priznati iznos treba odražavati iznos na koji subjekt očekuje da će imati pravo u zamjenu za te proizvode i usluge.</t>
  </si>
  <si>
    <t>Društvo ostvaruje prihod prvenstveno od usluga smještaja. Navedene usluge pružaju se temeljem sklopljenih ugovora s fiksnom cijenom. Prihodi od izvršenih hotelsko-turističkih usluga priznaju se u razdoblju u kojem su usluge obavljene („over the time“).</t>
  </si>
  <si>
    <t xml:space="preserve">Društvo nudi hranu i piće u hotelskim restoranima, gostima hotela i ostalim gostima. Prihodi se priznaju u trenutku kada su usluge pružene. </t>
  </si>
  <si>
    <r>
      <t>VI.</t>
    </r>
    <r>
      <rPr>
        <b/>
        <sz val="7"/>
        <rFont val="Times New Roman"/>
        <family val="1"/>
        <charset val="238"/>
      </rPr>
      <t xml:space="preserve">             </t>
    </r>
    <r>
      <rPr>
        <b/>
        <sz val="9"/>
        <rFont val="Arial"/>
        <family val="2"/>
        <charset val="238"/>
      </rPr>
      <t xml:space="preserve">IZLOŽENOST DRUŠTVA RIZICIMA </t>
    </r>
  </si>
  <si>
    <t xml:space="preserve">Društvo Helios Faros d.d. izloženo je različitim rizicima koji su uobičajeni za turističku djelatnost, a rezultat su utjecaja kretanja na tržištu turističkih usluga. Proces upravljanja rizicima u Društvu podrazumijeva identifikaciju potencijalnih događaja, učinaka i posljedica s kojima se Društvo može suočiti u budućnosti te pravovremeno poduzimanje mjera kako bi se ti rizici minimalizirali, a time i mogući nepovoljni učinci izbjegli, odnosno smanjili. </t>
  </si>
  <si>
    <t>Pravovremeno uočiti ključne rizike i poduzeti odgovarajuće kontrolne aktivnosti znači izbjeći one financijske učinke koji će se nužno javiti u procesu rješavanja posljedica takvih događaja, ali i izbjegla negativna reputacija zbog propusta u poslovanju.  Učinkovito upravljanje rizicima omogućava donošenje kvalitetnijih odluka, bolje planiranje i optimiziranje raspoloživih sredstava, bavljenje prioritetima te izbjegavanje budućih problema koje se mogu pojaviti u poslovanju.</t>
  </si>
  <si>
    <t>Globalni rizici</t>
  </si>
  <si>
    <t xml:space="preserve">Makroekonomska kretanja u Republici Hrvatskoj i u emitivnim stranim tržištima te općenito kretanje cijena roba i usluga te energenata mogu imati značajan utjecaj na konkurentnost turizma i turističku potražnju te dolaske stranih gostiju. </t>
  </si>
  <si>
    <t>Rizik turističke djelatnosti</t>
  </si>
  <si>
    <t>Rizik konkurentnosti</t>
  </si>
  <si>
    <t>Regulatorni rizici - rizik promjene propisa</t>
  </si>
  <si>
    <t>Ovaj rizik predstavlja vjerojatnost promjene poreznih propisa, poreznih stopa ili promjene predmeta oporezivanja, propisa vezanih uz izgradnju te drugih propisa. Ovaj rizik je vrlo značajan obzirom na velika ulaganja u materijalnu imovinu i rastuće troškove zaposlenih jer može imati negativan utjecaj na profitabilnost poslovanja.</t>
  </si>
  <si>
    <t>Operativni rizici</t>
  </si>
  <si>
    <t xml:space="preserve">Valutni rizik </t>
  </si>
  <si>
    <t>Od 01. siječnja 2023. kao službena valuta u Hrvatskoj uveo se euro stoga su valutni rizici biti bitno umanjeni. Društvo nije značajno izloženo drugim valutama čija promjena vrijednosti bi mogla negativno utjecati na poslovanje Društva.</t>
  </si>
  <si>
    <t>Kreditni rizik</t>
  </si>
  <si>
    <t>Kamatni rizik</t>
  </si>
  <si>
    <t>Rizik likvidnosti</t>
  </si>
  <si>
    <t>Razboritim upravljanjem investicijama, pomnim planiranjem novčanih tokova i minimiziranjem troškova kao i prijavama na mjere potpora gospodarstvu i turističkom sektoru ovim rizikom se razborito upravlja.</t>
  </si>
  <si>
    <r>
      <t>VII.</t>
    </r>
    <r>
      <rPr>
        <b/>
        <sz val="7"/>
        <rFont val="Times New Roman"/>
        <family val="1"/>
        <charset val="238"/>
      </rPr>
      <t xml:space="preserve">            </t>
    </r>
    <r>
      <rPr>
        <b/>
        <sz val="9"/>
        <rFont val="Arial"/>
        <family val="2"/>
        <charset val="238"/>
      </rPr>
      <t>OSTALE INFORMACIJE</t>
    </r>
  </si>
  <si>
    <r>
      <t>a)</t>
    </r>
    <r>
      <rPr>
        <sz val="7"/>
        <rFont val="Times New Roman"/>
        <family val="1"/>
        <charset val="238"/>
      </rPr>
      <t xml:space="preserve">     </t>
    </r>
    <r>
      <rPr>
        <sz val="9"/>
        <rFont val="Arial"/>
        <family val="2"/>
        <charset val="238"/>
      </rPr>
      <t xml:space="preserve">informacije gdje je omogućen pristup posljednjim godišnjim financijskim izvještajima, radi razumijevanja informacija objavljenih u bilješkama uz financijske izvještaje sastavljene za izvještajno tromjesečno razdoblje, </t>
    </r>
  </si>
  <si>
    <t>Pristup svim informacijama i financijskim izvještajima je na www.heliosfaros.hr</t>
  </si>
  <si>
    <r>
      <t>b)</t>
    </r>
    <r>
      <rPr>
        <sz val="7"/>
        <rFont val="Times New Roman"/>
        <family val="1"/>
        <charset val="238"/>
      </rPr>
      <t xml:space="preserve">     </t>
    </r>
    <r>
      <rPr>
        <sz val="9"/>
        <rFont val="Arial"/>
        <family val="2"/>
        <charset val="238"/>
      </rPr>
      <t>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t>
    </r>
  </si>
  <si>
    <t xml:space="preserve">Računovodstvene politike nisu se mijenjale u odnosu na posljednje tromjesečno i revidirano godišnje izvješće. </t>
  </si>
  <si>
    <r>
      <t>c)</t>
    </r>
    <r>
      <rPr>
        <sz val="7"/>
        <rFont val="Times New Roman"/>
        <family val="1"/>
        <charset val="238"/>
      </rPr>
      <t xml:space="preserve">      </t>
    </r>
    <r>
      <rPr>
        <sz val="9"/>
        <rFont val="Arial"/>
        <family val="2"/>
        <charset val="238"/>
      </rPr>
      <t xml:space="preserve">objašnjenje poslovnih rezultata u slučaju da izdavatelj obavlja djelatnost sezonske prirode (točke 37. i 38. MRS 34 - Financijsko izvještavanje za razdoblja tijekom godine) </t>
    </r>
  </si>
  <si>
    <t xml:space="preserve">Društvo obavlja sezonsku djelatnost i očekuje značajnije prihode u vremenu od 01.05. – 01.10. poslovne godine. </t>
  </si>
  <si>
    <t>e) ostale objave koje propisuje MRS 34- Financijsko izvještavanje za razdoblja tijekom godine te</t>
  </si>
  <si>
    <t>f) u bilješkama uz financijske izvještaje za tromjesečna razdoblja, osim gore navedenih informacija, objavljuju se i sljedeće informacije:</t>
  </si>
  <si>
    <r>
      <t>1.</t>
    </r>
    <r>
      <rPr>
        <sz val="7"/>
        <rFont val="Times New Roman"/>
        <family val="1"/>
        <charset val="238"/>
      </rPr>
      <t xml:space="preserve">      </t>
    </r>
    <r>
      <rPr>
        <sz val="9"/>
        <rFont val="Arial"/>
        <family val="2"/>
        <charset val="238"/>
      </rPr>
      <t>naziv, sjedište poduzetnika (adresa), pravni oblik poduzetnika, državu osnivanja, matični broj subjekta, osobni identifikacijski broj te, ako je primjenjivo, da je poduzetnik u likvidaciji, stečaju, skraćenom postupku prestanka ili izvanrednoj upravi</t>
    </r>
  </si>
  <si>
    <t>Društvo redovito posluje</t>
  </si>
  <si>
    <r>
      <t>2.</t>
    </r>
    <r>
      <rPr>
        <sz val="7"/>
        <rFont val="Times New Roman"/>
        <family val="1"/>
        <charset val="238"/>
      </rPr>
      <t xml:space="preserve">      </t>
    </r>
    <r>
      <rPr>
        <sz val="9"/>
        <rFont val="Arial"/>
        <family val="2"/>
        <charset val="238"/>
      </rPr>
      <t>usvojene računovodstvene politike (samo naznaku je li došlo do promjene u odnosu na prethodno razdoblje)</t>
    </r>
  </si>
  <si>
    <t>Nije bilo promjena u računovodstvenim politikama.</t>
  </si>
  <si>
    <r>
      <t>3.</t>
    </r>
    <r>
      <rPr>
        <sz val="7"/>
        <rFont val="Times New Roman"/>
        <family val="1"/>
        <charset val="238"/>
      </rPr>
      <t xml:space="preserve">      </t>
    </r>
    <r>
      <rPr>
        <sz val="9"/>
        <rFont val="Arial"/>
        <family val="2"/>
        <charset val="238"/>
      </rPr>
      <t>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t>
    </r>
  </si>
  <si>
    <t xml:space="preserve">Sve financijske obveze uključene su u bilancu. </t>
  </si>
  <si>
    <r>
      <t>4.</t>
    </r>
    <r>
      <rPr>
        <sz val="7"/>
        <rFont val="Times New Roman"/>
        <family val="1"/>
        <charset val="238"/>
      </rPr>
      <t xml:space="preserve">      </t>
    </r>
    <r>
      <rPr>
        <sz val="9"/>
        <rFont val="Arial"/>
        <family val="2"/>
        <charset val="238"/>
      </rPr>
      <t>iznos i prirodu pojedinih stavki prihoda ili rashoda izuzetne veličine ili pojave</t>
    </r>
  </si>
  <si>
    <t xml:space="preserve">Nema stavki prihoda ili rashoda izuzetne veličine ili pojave i objašnjenja stavki prihoda i rashoda su prikazani u bilješkama </t>
  </si>
  <si>
    <r>
      <t>5.</t>
    </r>
    <r>
      <rPr>
        <sz val="7"/>
        <rFont val="Times New Roman"/>
        <family val="1"/>
        <charset val="238"/>
      </rPr>
      <t xml:space="preserve">      </t>
    </r>
    <r>
      <rPr>
        <sz val="9"/>
        <rFont val="Arial"/>
        <family val="2"/>
        <charset val="238"/>
      </rPr>
      <t>iznose koje poduzetnik duguje i koji dospijevaju nakon više od pet godina, kao i ukupna dugovanja poduzetnika pokrivena vrijednim osiguranjem koje je dao poduzetnik, uz naznaku vrste i oblika osiguranja</t>
    </r>
  </si>
  <si>
    <t>Obvezu prema banci po investicijskom kreditu, Društvo treba podmiriti najkasnije do 2035. godine. Koncesija za privezište traje do kraja 2034. godine uz fiksna plaćanja i varijabilna plaćanja iskazana u obvezi za prava korištenja.</t>
  </si>
  <si>
    <t>Nema ostalih dugovanja koji dospijevaju nakon više od 5 godina.</t>
  </si>
  <si>
    <r>
      <t>6.</t>
    </r>
    <r>
      <rPr>
        <sz val="7"/>
        <rFont val="Times New Roman"/>
        <family val="1"/>
        <charset val="238"/>
      </rPr>
      <t xml:space="preserve">      </t>
    </r>
    <r>
      <rPr>
        <sz val="9"/>
        <rFont val="Arial"/>
        <family val="2"/>
        <charset val="238"/>
      </rPr>
      <t>prosječan broj zaposlenih tijekom tekućeg razdoblja</t>
    </r>
  </si>
  <si>
    <t>Broj zaposlenih na dan 31.12.2024: 90</t>
  </si>
  <si>
    <r>
      <t>7.</t>
    </r>
    <r>
      <rPr>
        <sz val="7"/>
        <rFont val="Times New Roman"/>
        <family val="1"/>
        <charset val="238"/>
      </rPr>
      <t xml:space="preserve">      </t>
    </r>
    <r>
      <rPr>
        <sz val="9"/>
        <rFont val="Arial"/>
        <family val="2"/>
        <charset val="238"/>
      </rPr>
      <t>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t>
    </r>
  </si>
  <si>
    <r>
      <t>8.</t>
    </r>
    <r>
      <rPr>
        <sz val="7"/>
        <rFont val="Times New Roman"/>
        <family val="1"/>
        <charset val="238"/>
      </rPr>
      <t xml:space="preserve">      </t>
    </r>
    <r>
      <rPr>
        <sz val="9"/>
        <rFont val="Arial"/>
        <family val="2"/>
        <charset val="238"/>
      </rPr>
      <t>ako su u bilanci priznata rezerviranja za odgođeni porez, stanja odgođenog poreza na kraju poslovne godine i kretanja tih stanja tijekom poslovne godine</t>
    </r>
  </si>
  <si>
    <t>Odgođena porezna obveza se odnosi na privremene porezne razlike s osnove vrednovanja zemljišta i promjena od 15 tisuća eura se odnosi na dobiveni sudski spor i storniranje ranije priznatog umanjenja vrijednosti u iznosu od 83 tisuće eura tijekom 2024. godine. U 2025. godini nije bilo promjena odgođene porezne obveze.</t>
  </si>
  <si>
    <r>
      <t>9.</t>
    </r>
    <r>
      <rPr>
        <sz val="7"/>
        <rFont val="Times New Roman"/>
        <family val="1"/>
        <charset val="238"/>
      </rPr>
      <t xml:space="preserve">      </t>
    </r>
    <r>
      <rPr>
        <sz val="9"/>
        <rFont val="Arial"/>
        <family val="2"/>
        <charset val="238"/>
      </rPr>
      <t>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t>
    </r>
  </si>
  <si>
    <t>Društvo je vlasnik 100% udjela u društvu Ecopulito d.o.o., Zagreb, Budmanijeva 5, OIB: 06286701582. Poslovanje ovisnog društva nije značajno te ne utječe bitno na konsolidirane financijske izvještaje. Stanje bilance društva Ecopulito d.o.o. na dan izvještaja u eurima je iskazano niže:</t>
  </si>
  <si>
    <t xml:space="preserve">Zemljište </t>
  </si>
  <si>
    <t>Potraživanja od države</t>
  </si>
  <si>
    <t>Novac i ostala potraživanja</t>
  </si>
  <si>
    <t>aktiva</t>
  </si>
  <si>
    <t xml:space="preserve">Zadržana dobit </t>
  </si>
  <si>
    <t>Tekući rezultat</t>
  </si>
  <si>
    <t>Obveze za zajmove</t>
  </si>
  <si>
    <t>pasiva</t>
  </si>
  <si>
    <t xml:space="preserve">Obveze za zajmove odnose se na pozajmicu sa pripadajućim kamatama koje je Ecopulito d.o.o. primilo od Helios Faros d.d. </t>
  </si>
  <si>
    <r>
      <t>10.</t>
    </r>
    <r>
      <rPr>
        <sz val="7"/>
        <rFont val="Times New Roman"/>
        <family val="1"/>
        <charset val="238"/>
      </rPr>
      <t xml:space="preserve">   </t>
    </r>
    <r>
      <rPr>
        <sz val="9"/>
        <rFont val="Arial"/>
        <family val="2"/>
        <charset val="238"/>
      </rPr>
      <t>broj i nominalnu vrijednost, ili ako ne postoji nominalna vrijednost, knjigovodstvenu vrijednost dionica ili udjela upisanih tijekom poslovne godine u okviru odobrenog kapitala</t>
    </r>
  </si>
  <si>
    <t>Temeljni kapital je u 2024. godini povećan sa iznosa od 56.615.057,01 eura za iznos od 1.334.639,33 eura na iznos od 57.949.696,34 eura, izdavanjem 1.005.584 novih redovnih dionica Društva. Nakon provedenog upisa u sudskom registru Trgovačkog suda, početkom 2025. godine proveden je upis novih dionica u informacijski sustav SKDD-a pri čemu je temeljni kapital od 57.949.696.34 eura podijeljen na 42.643.983 redovnih dionica oznake HEFA-R-A i 1.005.584 dionica oznake HEFA-R-D bez nominalnog iznosa, izdanih u nematerijaliziranom obliku. Dionice HEFA-R-D su dana 13. ožujka 2025. uvrštene na Redovito tržište pri čemi je prvi dan trgovanja bio 17. ožujka 2025. godine. Ukupan broj uvrštenih dionica je 43.649.567 (31.12.2024.: 42.643.983).</t>
  </si>
  <si>
    <r>
      <t>11.</t>
    </r>
    <r>
      <rPr>
        <sz val="7"/>
        <rFont val="Times New Roman"/>
        <family val="1"/>
        <charset val="238"/>
      </rPr>
      <t xml:space="preserve">   </t>
    </r>
    <r>
      <rPr>
        <sz val="9"/>
        <rFont val="Arial"/>
        <family val="2"/>
        <charset val="238"/>
      </rPr>
      <t>postojanje bilo kakvih potvrda o sudjelovanju, konvertibilnih zadužnica, jamstava, opcija ili sličnih vrijednosnica ili prava, s naznakom njihovog broja i prava koja daju</t>
    </r>
  </si>
  <si>
    <t xml:space="preserve">Ne postoji </t>
  </si>
  <si>
    <r>
      <t>12.</t>
    </r>
    <r>
      <rPr>
        <sz val="7"/>
        <rFont val="Times New Roman"/>
        <family val="1"/>
        <charset val="238"/>
      </rPr>
      <t xml:space="preserve">   </t>
    </r>
    <r>
      <rPr>
        <sz val="9"/>
        <rFont val="Arial"/>
        <family val="2"/>
        <charset val="238"/>
      </rPr>
      <t>naziv, sjedište te pravni oblik svakog poduzetnika u kojemu poduzetnik ima neograničenu odgovornost</t>
    </r>
  </si>
  <si>
    <t>Nije primjenjivo</t>
  </si>
  <si>
    <r>
      <t>13.</t>
    </r>
    <r>
      <rPr>
        <sz val="7"/>
        <rFont val="Times New Roman"/>
        <family val="1"/>
        <charset val="238"/>
      </rPr>
      <t xml:space="preserve">   </t>
    </r>
    <r>
      <rPr>
        <sz val="9"/>
        <rFont val="Arial"/>
        <family val="2"/>
        <charset val="238"/>
      </rPr>
      <t>naziv i sjedište poduzetnika koji sastavlja tromjesečni konsolidirani financijski izvještaj najveće grupe poduzetnika u kojoj poduzetnik sudjeluje kao kontrolirani član grupe</t>
    </r>
  </si>
  <si>
    <t xml:space="preserve">Nije primjenjivo </t>
  </si>
  <si>
    <r>
      <t>14.</t>
    </r>
    <r>
      <rPr>
        <sz val="7"/>
        <rFont val="Times New Roman"/>
        <family val="1"/>
        <charset val="238"/>
      </rPr>
      <t xml:space="preserve">   </t>
    </r>
    <r>
      <rPr>
        <sz val="9"/>
        <rFont val="Arial"/>
        <family val="2"/>
        <charset val="238"/>
      </rPr>
      <t xml:space="preserve">naziv i sjedište poduzetnika koji sastavlja tromjesečni konsolidirani financijski izvještaj najmanje grupe poduzetnika u kojoj poduzetnik sudjeluje kao kontrolirani član i koji je također uključen u grupu poduzetnika iz točke </t>
    </r>
  </si>
  <si>
    <r>
      <t>15.</t>
    </r>
    <r>
      <rPr>
        <sz val="7"/>
        <rFont val="Times New Roman"/>
        <family val="1"/>
        <charset val="238"/>
      </rPr>
      <t xml:space="preserve">   </t>
    </r>
    <r>
      <rPr>
        <sz val="9"/>
        <rFont val="Arial"/>
        <family val="2"/>
        <charset val="238"/>
      </rPr>
      <t>mjesto na kojem je moguće dobiti primjerke tromjesečnih konsolidiranih financijskih izvještaja iz točaka 13. i 14., pod uvjetom da su dostupni</t>
    </r>
  </si>
  <si>
    <t>Na adresi društva navedenoj u bilješkama</t>
  </si>
  <si>
    <r>
      <t>16.</t>
    </r>
    <r>
      <rPr>
        <sz val="7"/>
        <rFont val="Times New Roman"/>
        <family val="1"/>
        <charset val="238"/>
      </rPr>
      <t xml:space="preserve">   </t>
    </r>
    <r>
      <rPr>
        <sz val="9"/>
        <rFont val="Arial"/>
        <family val="2"/>
        <charset val="238"/>
      </rPr>
      <t>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t>
    </r>
  </si>
  <si>
    <r>
      <t>17.</t>
    </r>
    <r>
      <rPr>
        <sz val="7"/>
        <rFont val="Times New Roman"/>
        <family val="1"/>
        <charset val="238"/>
      </rPr>
      <t xml:space="preserve">   </t>
    </r>
    <r>
      <rPr>
        <sz val="9"/>
        <rFont val="Arial"/>
        <family val="2"/>
        <charset val="238"/>
      </rPr>
      <t>prirodu i financijski učinak značajnih događaja koji su nastupili nakon datuma bilance i nisu odraženi u računu dobiti i gubitka ili bilanci</t>
    </r>
  </si>
  <si>
    <t>Nije bilo.</t>
  </si>
  <si>
    <t>__________________</t>
  </si>
  <si>
    <t>Član Uprave</t>
  </si>
  <si>
    <r>
      <t>VIII.</t>
    </r>
    <r>
      <rPr>
        <b/>
        <sz val="7"/>
        <rFont val="Times New Roman"/>
        <family val="1"/>
        <charset val="238"/>
      </rPr>
      <t xml:space="preserve">          </t>
    </r>
    <r>
      <rPr>
        <b/>
        <sz val="9"/>
        <rFont val="Arial"/>
        <family val="2"/>
        <charset val="238"/>
      </rPr>
      <t>IZJAVA OSOBA ODGOVORNIH ZA SASTAVLJANJE IZVJEŠTAJA</t>
    </r>
  </si>
  <si>
    <t>Cijene dobara i usluga za osobnu potrošnju, mjerene harmoniziranim indeksom potrošačkih cijena, prema prvoj procjeni u prosincu 2025. u odnosu na prosinac 2024. (na godišnjoj razini) u prosjeku su više za 3,8%, dok su u odnosu na studeni 2025. (na mjesečnoj razini) u prosjeku niže za 0,3% čime se na razini godine nastavio trend inflatornih pritisaka na poslovanje Društva kao tijekom 2024. godine, ali u blažem utjecaju.</t>
  </si>
  <si>
    <t>Prema makroekonomskim analizama HNB-a, prosječan broj zaposlenih u RH prema administrativnim podacima u prvih deset mjeseci 2025. bio je za 2,6% veći u odnosu na isto razdoblje prethodne godine, nakon što je njihov rast u 2024. iznosio 3,3%. Kada je riječ o kretanju plaća, godišnja stopa njihova rasta zamjetno se usporila od drugog tromjesečja ove godine, nakon što su u travnju iščeznuli bazni učinci snažnog rasta plaća u javnom sektoru nakon lanjske reforme sustava određivanja plaća. Medijalna neto plaća za listopad 2025. iznosila je 1.281 eur, što je u odnosu na rujan 2025. više za 1,7%, a u odnosu na isti mjesec prethodne godine više za 10,4%.</t>
  </si>
  <si>
    <t xml:space="preserve">Prema podacima sustava eVisitor, u Hrvatskoj je tijekom 2025. godine ostvareno više od 21,8 milijuna dolazaka i preko 110,1 milijun noćenja, što u odnosu na 2024. predstavlja rast od 2% u dolascima i 1% u noćenjima. </t>
  </si>
  <si>
    <t>Splitsko-dalmatinska županija ostvarila je 3% više dolazaka i 1% više noćenja, dok je Starome Gradu broj dolazaka porastao za 6%, a broj noćenja za 4% u odnosu na 2024. godinu</t>
  </si>
  <si>
    <t xml:space="preserve">2025. godinu Društvo započinje sa 90 zaposlenih, a kvartal završava sa 86 zaposlenih radnika. </t>
  </si>
  <si>
    <t>Zbog nedostatka adekvatne radne snage na domaćem tržištu rada, na vrhuncu turističke sezone u radnom je odnosu bilo preko 320 zaposlenika. Društvo je, uz domicilnu radnu snagu, za obavljanje sezonskih poslova angažiralo i radnike izvan država članica Europske unije (pretežito s područja Bosne i Hercegovine, Srbije, Sjeverne Makedonije, Crne Gore i Indonezije), djelomično putem agencija za zapošljavanje, a djelomično putem vlastitih kanala oglašavanja. Ukupno je angažirano 135 stranih državljana.</t>
  </si>
  <si>
    <t xml:space="preserve">U odnosu na prethodnu godinu, kada su angažirana 172 strana državljanina, smanjenje potrebe za zapošljavanjem radnika iz trećih zemalja predstavlja pozitivan pokazatelj uspješnijeg popunjavanja radnih mjesta domaćom radnom snagom. Navedeno upućuje na povećanu atraktivnost Društva kao poslodavca te učinkovitije planiranje i provedbu procesa zapošljavanja, uz zadržavanje potrebne razine operativne spremnosti u razdobljima najvećeg opterećenja. </t>
  </si>
  <si>
    <t xml:space="preserve">Valamar Amicor Resort na Hvaru dobitnik je prestižnog zlatnog certifikata od strane DGNB-a (Deutsche Gesellschaft für Nachhaltiges Bauen, vodeći međunarodni sustav za certificiranje održive gradnje i nekretnina) za održivu gradnju samostojećih vila. Helios Faros d.d. je ovime postao prva turistička kompanija koja je dobila zlatni certifikat za zelenu gradnju, a Valamar Amicor Resort prvo takvo ljetovalište na hrvatskoj obali. Ovakav poslovni koncept razvijen je u suradnji sa Valamar Riviera d.d. i drugim partnerima koji imaju važnu ulogu u održivoj izgradnji te definira smjer budućeg poslovnog razvoja Društva. </t>
  </si>
  <si>
    <t>Tijekom 2025. godine nisu se provodile značajnije investicije u poslovne objekte s obzirom da je u tijeku priprema plana za finalnu fazu razvoja Društva koja će među ostalim obuhvaćati rekonstrukciju hotela Arkada.</t>
  </si>
  <si>
    <t>31.12.2025.</t>
  </si>
  <si>
    <t>U usporedbi s prethodnim razdobljem zabilježen je rast prihoda od prodaje za 14% kao posljedica rasta cijena, ali i rasta broja noćenja zbog stabilizacije novih proizvoda na tržištu, prvenstveno Valamar Amicor Resorta.</t>
  </si>
  <si>
    <t xml:space="preserve">Ostali troškovi smanjeni su za 247 tisuća eura (17%), prvenstveno zbog smanjenja ostalih troškova zaposlenih koji se odnose na nagrade, prehranu, smještaj te ukalkulirane stavke. Društvo kao u prethodnim godinama provodi politiku garantiranih primanja koje se isplaćuju kao stimulativni dodatak na osnovnu plaću zaposlenika, ali sa rastom plaća temeljem odredbi granskog kolektivnog ugovora, takvi dodaci se smanjuju jer se realiziraju u osnovnoj plaći. </t>
  </si>
  <si>
    <t>Rast prihoda od prodaje i efikasno upravljanje troškovima doveli su do rasta prilagođene EBITDA-e za čak 42% u odnosu na prethodno usporedno razdoblje.</t>
  </si>
  <si>
    <t>Do 31.12.2024.</t>
  </si>
  <si>
    <t>Do 31.12.2025.</t>
  </si>
  <si>
    <t>S druge strane, ostali vanjski troškovi su porasli za 433 tisuća eura (18%) zbog porasta provizija za 111 tis. eura, management naknade za 175 tis. eura, troškova održavanja za 143 tis. eura, ali i zbog pada vanjskih profesionalnih usluga za 32 tisuće eura.</t>
  </si>
  <si>
    <t>Do 31.12.2024</t>
  </si>
  <si>
    <t>Do 31.12.2025</t>
  </si>
  <si>
    <t>(447:548)</t>
  </si>
  <si>
    <t>Društvo je završilo stečajni postupak i restrukturiralo svoje financijske obveze. Kao dio financijskog restrukturiranja temeljni kapital je od 2019. godine do 31.12.2024. povećan uplatama u novcu za 55,90 milijuna eura u od čega je 20,43 milijuna eura uplaćeno u novcu do 31. prosinca 2020. godine. U 2021. godini je uplaćeno dodatnih 10,20 milijuna eura temeljem odluke Glavne skupštine te  je u 2022. godini uplaćeno dodatnih 17,2 milijuna eura kako bi Društvo izvršilo dodatne kapitalne investicije u turističke objekte odnosno provelo operativno restrukturiranje. Nastavak kapitalnih investicija u 2023. godini bio je popraćen dodatnom uplatom vlasnika u ukupnom iznosu od 8 milijuna eura te se nove investicije i rast poslovanja očekuju u narednim razdobljima.</t>
  </si>
  <si>
    <t>Na osnovu navedenog te na provedenoj dokapitalizaciji u novcu u iznosu od 8 milijuna eura u 2023. godini te ugovaranja investicijskog kredita od 13,8 milijuna eura,  rukovodstvo je zaključilo da će Društvo imati dostatan iznos novčanih sredstava za izvršenje obveza koje dospijevaju u doglednoj budućnosti, na što ukazuju i recentne investicije koje su popraćene povećanjem operativne profitabilnosti. Rukovodstvo ne predviđa izravan neposredni i značajni štetni utjecaj globalnih nemira u Rusiji, Ukrajini, Iranu te carinskih promjena na sposobnost Društva da nastavi poslovati po principu vremenske neograničenosti poslovanja. Uprava vjeruje da je vremenska neograničenost poslovanja odgovarajuća osnova za pripremu financijskih izvještaja Društva.</t>
  </si>
  <si>
    <t>Alati, pogonski inventar i ostala imovina</t>
  </si>
  <si>
    <t xml:space="preserve">Amortizacija se obračunava za svako sredstvo sve do potpune amortizacije sredstva. Korisni vijek imovine se pregledava na svaki datum izvještavanja i po potrebi usklađuje. U slučaju da je knjigovodstveni iznos imovine veći od procijenjenog nadoknadivog iznosa, razlika se otpisuje do nadoknadivog iznosa. </t>
  </si>
  <si>
    <t>Zemljište i imovina u pripremi se ne amortiziraju.</t>
  </si>
  <si>
    <t>Ulaganja u građevinske objekte u svrhu zarade prihoda od najma ili zbog porasta vrijednosti imovine klasificirana su kao ulaganja u nekretnine.</t>
  </si>
  <si>
    <t>Korisni vijek imovine i ostatak vrijednosti pregledavaju se, i prilagođavaju, na svaki datum izvještavanja. Prijenosi se vrše s i na ulaganja u nekretnine, kada dođe do promjene u upotrebi, što se očituje prekidom ili početkom korištenja vlasnika. Ulaganja u nekretnine prestaju se priznavati kada je imovina bilo uklonjena ili trajno povučena iz upotrebe ili se ne očekuju buduće ekonomske koristi od korištenja. Dobici i gubici od povlačenja ili otuđenja priznaju se u dobit ili gubitak u godini otuđenja</t>
  </si>
  <si>
    <t xml:space="preserve">Financijske obveze početno se priznaju kada Društvo postane stranka ugovornih odredbi financijskog instrumenta. Financijska obveza početno se mjeri po fer vrijednosti uvećanoj, ukoliko se radi o instrumentu koji nije iskazan po FVRDG, za transakcijske troškove koji se mogu izravno pripisati stjecanju ili izdavanju predmetnog instrumenta.  </t>
  </si>
  <si>
    <t>Financijske obveze mjere se po amortiziranom trošku ili FVRDG. Financijska obveza klasificira se kao mjerena po FVRDG ako je klasificirana kao namijenjena trgovanju, ako je derivativna ili ako je klasificirana kao mjerena po FVRDG pri početnom priznavanju. Financijske obveze po FVRDG mjere se po fer vrijednosti, a neto dobici i gubici, uključujući sve rashode od kamata, priznaju se unutar dobiti ili gubitka. Ostale financijske obveze naknadno se mjere po amortiziranom trošku primjenom metode efektivne kamatne stope. Rashodi od kamata i negativne tečajne razlike priznaju se unutar dobiti ili gubitka. Svi dobici ili gubici kod prestanka priznavanja također se priznaju unutar dobiti ili gubitka.</t>
  </si>
  <si>
    <t>Prilikom prestanka priznavanja financijske obveze, razlike između knjigovodstvene vrijednosti i plaćene naknade (uključujući i svu prenesenu nenovčanu imovinu ili prihvaćene obveze) priznaje se u računu dobiti i gubitka.</t>
  </si>
  <si>
    <t>Najmovi i prava korištenja</t>
  </si>
  <si>
    <t>Grupa i Društvo kao najmodavac</t>
  </si>
  <si>
    <t xml:space="preserve">Grupa i Društvo su dali u najam vlastite nekretnine i imovinu za koju ima pravo na upotrebu. Društvo je klasificiralo takve najmove kao poslovne najmove. Najmovi u kojima Grupa i Društvo ne prenose suštinski sve rizike i koristi povezane s vlasništvom nad imovinom klasificiraju se kao operativni najmovi. Prihodi od najma obračunavaju se linearno sukladno uvjetima najma i uključuju se u prihod u sklopu izvještaja o sveobuhvatnoj dobiti zbog njegove operativne prirode.  </t>
  </si>
  <si>
    <t>Grupa i Društvo kao najmoprimac</t>
  </si>
  <si>
    <t>Imovina nabavljena prema uvjetima financijskog najma evidentira se prema sadašnjim vrijednostima minimalnih plaćanja obračunanih diskontnom stopom sadržanom u najmu ili kamatnom stopom koju bi najmoprimac morao platiti za sličan najam ili pri posudbi novca za nabavu te imovine.</t>
  </si>
  <si>
    <t>Imovina nabavljena prema uvjetima poslovnog najma priznati će se u poslovnim knjigama kao imovina s pravom korištenja za sve najmove, osim onih koji se smatraju kratkoročnim i najmovima male vrijednosti i obveza po osnovi najma, a prestati će ih priznavati prilikom isteka ili prekida ugovora o najmu.</t>
  </si>
  <si>
    <t>Sva plaćanja povezana s kratkoročnim najmovima (do 12 mjeseci) i najmovima čiji je predmet imovina male vrijednosti (primjerice najam laptopa, printera, manjeg uredskog namještaja, telefonskih uređaja i sl.), osim ako najmoprimac imovinu male vrijednosti daje naknadno u podnajam, priznaju se kao rashod tijekom trajanja najma na proporcionalnoj osnovi</t>
  </si>
  <si>
    <t>Turistička kretanja su podložna globalnim rizicima koji se odnose na politička previranja, rastući terorizam, rat u Ukrajini, emigrantsku krizu i političke odluke vezane uz rast carina na koje Društvo nema utjecaja.</t>
  </si>
  <si>
    <t>Najznačajniji rizik kojem je Društvo bilo izloženo u posljednjem desetljeću je pandemija virusa COVID-19, koja je najznačajnije utjecala upravo na turističku djelatnost kroz ograničenje kretanja turista i  propisane epidemiološke mjere.  Od recentnih utjecaja, rat u Ukrajini je također uzrokovao pad potražnje sa tržišta istočne Europe i Azije, ali rizici nisu bili izraženi s obzirom na njihov neznačajan udio u poslovanju Društva. Na ovaj rizik iznimno je teško, a ponekad i nemoguće utjecati iz Društva. Pored toga, ključni izazov za hrvatsku hotelsku industriju je radna snaga, zbog čijeg se nedostatka svake godine izdaje sve više radnih dozvola za strane radnike te postoji mogućnost ne pronalaska adekvatne radne snage i gubitka kvalitete usluge zbog čega Društvo za značajnom pažnjom pristupa ovom problemu.</t>
  </si>
  <si>
    <t>Ovaj rizik izuzetno je značajan u grani gospodarstva u kojoj Društvo djeluje. Društvo mu je značajno izloženo zbog aktualnog stanja turističkih objekata i višegodišnjih faza investicije.  Kako bi se minimizirao ovaj rizik Društvo ulaže značajne napore na podizanje kvalitete destinacije i uvođenje novih atrakcija kroz brandove te pojedinih ciljanih pogodnosti za goste.</t>
  </si>
  <si>
    <t>Ovo su rizici direktnog ili indirektnog gubitka uslijed neadekvatnih ili nedostajućih internih procesa Društva koji bi osigurali točne i pravovremene informacije potrebne za sastavljanje financijskih izvještaja te podnošenja izvješća obveznih za izdavatelje prema odredbama ZTK, pravilima  Zagrebačke burze i HANFA-e. Ovim rizikom Društvo upravlja uvođenjem jasnih i strogih procedura rada i rokova koji se imaju poštivati kako Društvo ne bi snosilo posljedice nepridržavanja spomenutih obveza za izdavatelje.</t>
  </si>
  <si>
    <t>Kreditni rizik proizlazi iz novca, oročenih depozita i potraživanja od kupaca. U skladu s prodajnim politikama Društva, suradnja se ugovara s kupcima koji imaju odgovarajuću kreditnu povijest, odnosno ugovara se uz plaćanje unaprijed, uplatama sigurnosnih depozita te putem značajnijih kreditnih kartica (za individualne kupce). U cilju smanjenja kreditnog rizika Društvo kontinuirano prati svoju izloženost prema stranama s kojima posluje i njihovu kreditnu sposobnost, po potrebi pribavlja instrumente osiguranja potraživanja (mjenice, zadužnice) umanjujući na taj način rizike nenaplativosti svojih potraživanja za pružene usluge.</t>
  </si>
  <si>
    <t>Društvo je u 2023. godini ugovorilo dugoročni kredit s varijabilnom kamatnom stopom kojim se financirao portfelj investicija u razdoblju 2023-2025. godine te je zbog rasta EURIBOR-a ugovorilo fiksnu kamatnu stopu u 2024. godini. Društvo redovito prati kretanja kamata na tržištu te će u slučaju očekivanog rasta kamatnih stopa, ugovarati financijske instrumente za upravljanje rizicima promjene kamatnih stopa ili će ugovarati  zaduženja  po fiksnim stopama kako bi se reducirao kamatni rizik i osigurao stabilan novčani tijek.</t>
  </si>
  <si>
    <t>Prosječan broj zaposlenih je bio: 175</t>
  </si>
  <si>
    <t>Broj zaposlenih na dan 31.12.2025: 86</t>
  </si>
  <si>
    <t>Društvo je kapitaliziralo trošak plaća u iznosu od 2 tisuće eura na investicije u tijeku u 2025. godini (31.12.2024.: 39 tisuća eura).</t>
  </si>
  <si>
    <t>Stari Grad, 27. veljače 2026.</t>
  </si>
  <si>
    <t xml:space="preserve">Financijski izvještaji za razdoblje 01.01.2025. – 31.12.2025. godine (nerevidirani i nekonsolidirani) sastavljeni su u skladu sa međunarodnim standardima financijskog izvještavanja, te u skladu s važećim hrvatskim Zakonom o računovodstvu. </t>
  </si>
  <si>
    <t>Izvještaj poslovodstva zajedno sa pripadajućim financijskim izvještajima sadrži istinit i objektivan prikaz imovine i obveza, financijskog položaja, dobiti ili gubitka izdavatelja te sadrži objektivan prikaz razvoja i rezultata poslovanja i položaja društva Helios Faros d.d. za ugostiteljstvo za razdoblje 01.01.2025. – 31.12.2025. godine.</t>
  </si>
  <si>
    <t>Uprava razumno očekuje da Grupa i Društvo imaju odgovarajuća sredstva za nastavak poslovanja u doglednoj budućnosti. Iz navedenog razloga, Uprava i dalje prihvaća načelo trajnosti poslovanja pri izradi financijskih izvještaja.</t>
  </si>
  <si>
    <r>
      <t>c)</t>
    </r>
    <r>
      <rPr>
        <i/>
        <sz val="7"/>
        <rFont val="Times New Roman"/>
        <family val="1"/>
        <charset val="238"/>
      </rPr>
      <t xml:space="preserve">      </t>
    </r>
    <r>
      <rPr>
        <i/>
        <sz val="9"/>
        <rFont val="Arial"/>
        <family val="2"/>
        <charset val="238"/>
      </rPr>
      <t>Upravljanje investicijama</t>
    </r>
  </si>
  <si>
    <r>
      <t>*</t>
    </r>
    <r>
      <rPr>
        <sz val="11"/>
        <rFont val="Calibri"/>
        <family val="2"/>
        <charset val="238"/>
      </rPr>
      <t xml:space="preserve"> </t>
    </r>
    <r>
      <rPr>
        <sz val="8"/>
        <rFont val="Calibri"/>
        <family val="2"/>
        <charset val="238"/>
      </rPr>
      <t>*Prilagođena EBITDA predstavlja pokazatelj EBITDA korigiran za otpise dugotrajne imovine, investicijskog sitnog inventara te ostale izvanredne prihode i rashode. U 2024. godini najznačajniji izvanredni rashod je bilo izdavanje dionica za RH u iznosu 1,3 mil. eura.</t>
    </r>
  </si>
  <si>
    <r>
      <t>Troškovi zaposlenih su porasli za 11% u odnosu na prethodnu godinu unatoč smanjenju prosječnog broja zaposlenika za 5%. Ključnu ulogu u rastu troškova odigrao je porast naknada zaposlenicima temeljem kretanja na tržištu rada u turizmu koje Društvo aktivno prati.</t>
    </r>
    <r>
      <rPr>
        <sz val="11"/>
        <rFont val="Calibri"/>
        <family val="2"/>
        <charset val="238"/>
      </rPr>
      <t xml:space="preserve"> </t>
    </r>
    <r>
      <rPr>
        <sz val="9"/>
        <rFont val="Arial"/>
        <family val="2"/>
        <charset val="238"/>
      </rPr>
      <t>Istodobno, Društvo je u 2025. godini provelo racionalizaciju broja zaposlenika i optimizaciju organizacije rada, s ciljem povećanja učinkovitosti i kontrole troškova, pri čemu je smanjen prosječan broj zaposlenika u odnosu na prethodnu godinu.</t>
    </r>
  </si>
  <si>
    <r>
      <t>1.</t>
    </r>
    <r>
      <rPr>
        <sz val="7"/>
        <rFont val="Times New Roman"/>
        <family val="1"/>
        <charset val="238"/>
      </rPr>
      <t xml:space="preserve">      </t>
    </r>
    <r>
      <rPr>
        <sz val="9"/>
        <rFont val="Arial"/>
        <family val="2"/>
        <charset val="238"/>
      </rPr>
      <t>Nematerijalna imovina na sličnoj je razini kao prethodne godine te se najvećim dijelom odnosi na prava korištenja za dobivenu koncesiju na pomorskom dobru u svrhu gospodarskog korištenja luke posebne namjene – privezišta kod hotela Arkada. Na datum bilance, neto vrijednost imovine s pravom korištenja iznosi 119 tisuća eura (31.12.2024: 122 tisuće eura).</t>
    </r>
  </si>
  <si>
    <r>
      <t>2.</t>
    </r>
    <r>
      <rPr>
        <sz val="7"/>
        <rFont val="Times New Roman"/>
        <family val="1"/>
        <charset val="238"/>
      </rPr>
      <t xml:space="preserve">      </t>
    </r>
    <r>
      <rPr>
        <sz val="9"/>
        <rFont val="Arial"/>
        <family val="2"/>
        <charset val="238"/>
      </rPr>
      <t>Tijekom 2025. godine nije bilo značajnijih investicija s obzirom da je u prethodnom četverogodišnjem razdoblju zaključena prva faza ključnih ulaganja u objekte Hvar Places hotel, Valamar Amicor Resort i gradski restoran. Tijekom 2025. godine investicijski fokus je na pripremi plana za finalnu fazu razvoja – rekonstrukciju hotela Arkada. Ulaganja u nekretnine se u najznačajnijem dijelu odnose na restoran u centru grada koji je dan u dugoročni najam pravnoj osobi. Neto knjigovodstvena vrijednost ulaganja u nekretnine na 31.12.2025 iznosi 818 tisuća eura (31.12.2024.: 848 tisuća eura).</t>
    </r>
  </si>
  <si>
    <r>
      <t>4.</t>
    </r>
    <r>
      <rPr>
        <sz val="7"/>
        <rFont val="Times New Roman"/>
        <family val="1"/>
        <charset val="238"/>
      </rPr>
      <t xml:space="preserve">      </t>
    </r>
    <r>
      <rPr>
        <sz val="9"/>
        <rFont val="Arial"/>
        <family val="2"/>
        <charset val="238"/>
      </rPr>
      <t>Vrijednost zaliha na datum bilance je smanjena za 27%, najvećim dijelom s osnove neotpisane vrijednosti sitnog inventara koja iznosi 25 tisuća eura (31.12.2024: 63 tisuće eura).</t>
    </r>
  </si>
  <si>
    <r>
      <t>5.</t>
    </r>
    <r>
      <rPr>
        <sz val="7"/>
        <rFont val="Times New Roman"/>
        <family val="1"/>
        <charset val="238"/>
      </rPr>
      <t xml:space="preserve">      </t>
    </r>
    <r>
      <rPr>
        <sz val="9"/>
        <rFont val="Arial"/>
        <family val="2"/>
        <charset val="238"/>
      </rPr>
      <t xml:space="preserve">Financijska imovina u iznosu od 39 tisuća eura se odnosi na dane pozajmice s kamatama povezanom društvu Ecopulito d.o.o. i to po kamatnoj stopi za povezana društva kako je to propisano Zakonom o porezu na dobit. Rast na ovoj poziciji se odnosi na rast oročenih depozita s dospijećem od 6 mjeseci. </t>
    </r>
  </si>
  <si>
    <r>
      <t>6.</t>
    </r>
    <r>
      <rPr>
        <sz val="7"/>
        <rFont val="Times New Roman"/>
        <family val="1"/>
        <charset val="238"/>
      </rPr>
      <t xml:space="preserve">      </t>
    </r>
    <r>
      <rPr>
        <sz val="9"/>
        <rFont val="Arial"/>
        <family val="2"/>
        <charset val="238"/>
      </rPr>
      <t>Potraživanja od kupaca, države i ostalih potraživanja smanjena su za 79 tisuća eura u odnosu na kraj prethodne godine s obzirom na manja potraživanja za pretporez i više naplaćenih računa kupaca.</t>
    </r>
  </si>
  <si>
    <r>
      <t>7.</t>
    </r>
    <r>
      <rPr>
        <sz val="7"/>
        <rFont val="Times New Roman"/>
        <family val="1"/>
        <charset val="238"/>
      </rPr>
      <t xml:space="preserve">      </t>
    </r>
    <r>
      <rPr>
        <sz val="9"/>
        <rFont val="Arial"/>
        <family val="2"/>
        <charset val="238"/>
      </rPr>
      <t>Novčana sredstva su povećana za 15% u odnosu na usporedni datum bilance s osnove boljih poslovnih rezultata u 2025. godini.</t>
    </r>
  </si>
  <si>
    <r>
      <t>1.</t>
    </r>
    <r>
      <rPr>
        <sz val="7"/>
        <rFont val="Times New Roman"/>
        <family val="1"/>
        <charset val="238"/>
      </rPr>
      <t xml:space="preserve">      </t>
    </r>
    <r>
      <rPr>
        <sz val="9"/>
        <rFont val="Arial"/>
        <family val="2"/>
        <charset val="238"/>
      </rPr>
      <t>Obveza prema bankama se odnosi na dugoročni kredit za investicije. U 2024. godini ugovorena je fiksna kamatna stopa a ciljem zaštite od kamatnih rizika. Kratkoročne obveze prema bankama odnose se na tekuće kamate i glavnicu pri čemu prve otplate glavnice kreću u drugoj polovici 2026. godine.</t>
    </r>
  </si>
  <si>
    <r>
      <t>3.</t>
    </r>
    <r>
      <rPr>
        <sz val="7"/>
        <rFont val="Times New Roman"/>
        <family val="1"/>
        <charset val="238"/>
      </rPr>
      <t xml:space="preserve">      </t>
    </r>
    <r>
      <rPr>
        <sz val="9"/>
        <rFont val="Arial"/>
        <family val="2"/>
        <charset val="238"/>
      </rPr>
      <t>Obveze prema dobavljačima se uglavnom odnose na obrtna sredstva koje još nisu u dospijeću i iznose 315 tisuća eura (2024: 306 tisuća eura). Obveze za predujmove na izvještajni datum iznose 390 tisuća eura (2024: 289 tisuća eura) zbog rasta rezervacija za naredno razdoblje.</t>
    </r>
  </si>
  <si>
    <r>
      <t>4.</t>
    </r>
    <r>
      <rPr>
        <sz val="7"/>
        <rFont val="Times New Roman"/>
        <family val="1"/>
        <charset val="238"/>
      </rPr>
      <t xml:space="preserve">      </t>
    </r>
    <r>
      <rPr>
        <sz val="9"/>
        <rFont val="Arial"/>
        <family val="2"/>
        <charset val="238"/>
      </rPr>
      <t>Obveze prema zaposlenicima se odnose na sve vrste naknada zaposlenima za prosinac, pri čemu se 311 tisuća eura odnosi na ukalkulirane nagrade i radne sate iz preraspodjele (2024: 294 tisuće eura).</t>
    </r>
  </si>
  <si>
    <r>
      <t>1.</t>
    </r>
    <r>
      <rPr>
        <sz val="7"/>
        <rFont val="Times New Roman"/>
        <family val="1"/>
        <charset val="238"/>
      </rPr>
      <t xml:space="preserve">      </t>
    </r>
    <r>
      <rPr>
        <sz val="9"/>
        <rFont val="Arial"/>
        <family val="2"/>
        <charset val="238"/>
      </rPr>
      <t>Poslovni objekti su otvoreni u svibnju tekuće godine sukladno planu i radili su do početka listopada. Prihodi od prodaje porasli su za 14% zbog rasta cijena i broja noćenja s obzirom da novi proizvodi Društva ulaze u finalnu fazu stabilizacije na tržištu, prvenstveno Valamar Amicor Resort. Rast prihoda od smještaja je zabilježen je u svim kanalima prodaje te u većini emitivnih tržišta pri čemu je značajan rast ostvaren u avio destinacijama te domaćih gostiju kao i gostiju iz regije.</t>
    </r>
  </si>
  <si>
    <r>
      <t>2.</t>
    </r>
    <r>
      <rPr>
        <sz val="7"/>
        <rFont val="Times New Roman"/>
        <family val="1"/>
        <charset val="238"/>
      </rPr>
      <t xml:space="preserve">      </t>
    </r>
    <r>
      <rPr>
        <sz val="9"/>
        <rFont val="Arial"/>
        <family val="2"/>
        <charset val="238"/>
      </rPr>
      <t>Ostali poslovni prihodi uglavnom se odnose na odobrenja od dobavljača u visini od 53 tisuće eura, neto dobit od prodaje neoperativnog osnovnog sredstva u iznosu od 14 tisuća eura i 28 tisuća eura poticaja za zapošljavanje.</t>
    </r>
  </si>
  <si>
    <r>
      <t>1.</t>
    </r>
    <r>
      <rPr>
        <sz val="7"/>
        <rFont val="Times New Roman"/>
        <family val="1"/>
        <charset val="238"/>
      </rPr>
      <t xml:space="preserve">      </t>
    </r>
    <r>
      <rPr>
        <sz val="9"/>
        <rFont val="Arial"/>
        <family val="2"/>
        <charset val="238"/>
      </rPr>
      <t>Materijalni troškovi su povećani su za 333 tisuće eura od čega se pad u iznosu od 101 tisuća eura odnosi na troškove sirovina i materijala zbog činjenice da u 2025 nije bilo značajnih investicijskih aktivnosti, ali i povoljnijim cijenama električne energije koje su ugovorene u drugoj polovici prethodne godine sve do kraja 2025. Ostatak rasta je realiziran u skladu sa rastom prihoda.</t>
    </r>
  </si>
  <si>
    <r>
      <t>2.</t>
    </r>
    <r>
      <rPr>
        <sz val="7"/>
        <rFont val="Times New Roman"/>
        <family val="1"/>
        <charset val="238"/>
      </rPr>
      <t xml:space="preserve">      </t>
    </r>
    <r>
      <rPr>
        <sz val="9"/>
        <rFont val="Arial"/>
        <family val="2"/>
        <charset val="238"/>
      </rPr>
      <t xml:space="preserve">Unatoč padu prosječnog broja zaposlenih i povećane učinkovitosti rada, troškovi rada su porasli u odnosu na isto prethodno razdoblje za 11% zbog tržišnih kretanja, prvenstveno u javnom sektoru tijekom 2024. te dodatnom rastu plaća u privatnom sektoru tijekom 2025. godine. </t>
    </r>
  </si>
  <si>
    <r>
      <t>4.</t>
    </r>
    <r>
      <rPr>
        <sz val="7"/>
        <rFont val="Times New Roman"/>
        <family val="1"/>
        <charset val="238"/>
      </rPr>
      <t xml:space="preserve">      </t>
    </r>
    <r>
      <rPr>
        <sz val="9"/>
        <rFont val="Arial"/>
        <family val="2"/>
        <charset val="238"/>
      </rPr>
      <t>Najznačajniji ostali troškovi odnose na ostale troškove zaposlenih kao što su uskrsnice, prehrana radnika, nagrade zaposlenicima, naknade za prijevoz zaposlenih, rad studenata i sličnih troškova koji ukupno iznose 738 tisuća eura. Ostatak ostalih troškova odnosi se na naknade članovima nadzornog odbora, osiguranja, provizije na kreditne kartice i slične troškove.</t>
    </r>
  </si>
  <si>
    <r>
      <t>1.</t>
    </r>
    <r>
      <rPr>
        <sz val="7"/>
        <rFont val="Times New Roman"/>
        <family val="1"/>
        <charset val="238"/>
      </rPr>
      <t xml:space="preserve">      </t>
    </r>
    <r>
      <rPr>
        <sz val="9"/>
        <rFont val="Arial"/>
        <family val="2"/>
        <charset val="238"/>
      </rPr>
      <t>Financijski prihodi u 2024. u glavnini su se odnosili na prihod od storna umanjenja vrijednosti zemljišta (82 tis. eura) te na naplaćena otpisana potraživanja (207 tis. eura) dok se u 2025. najvećim dijelom odnose na prihode od kamata zbog oročavanja viškova likvidnih sredstava.</t>
    </r>
  </si>
  <si>
    <r>
      <t>2.</t>
    </r>
    <r>
      <rPr>
        <sz val="7"/>
        <rFont val="Times New Roman"/>
        <family val="1"/>
        <charset val="238"/>
      </rPr>
      <t xml:space="preserve">      </t>
    </r>
    <r>
      <rPr>
        <sz val="9"/>
        <rFont val="Arial"/>
        <family val="2"/>
        <charset val="238"/>
      </rPr>
      <t>Financijski rashodi se odnose na kamate s osnove investicijskog kredita. Društvo ima ugovorenu fiksnu kamatnu stopu zaduživanja.</t>
    </r>
  </si>
  <si>
    <r>
      <t>Mario Jurić</t>
    </r>
    <r>
      <rPr>
        <sz val="11"/>
        <rFont val="Calibri"/>
        <family val="2"/>
        <charset val="238"/>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</si>
</sst>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54" x14ac:knownFonts="1">
    <font>
      <sz val="10"/>
      <name val="Arial"/>
      <charset val="238"/>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
      <u/>
      <sz val="10"/>
      <color theme="10"/>
      <name val="Arial"/>
      <family val="2"/>
      <charset val="238"/>
    </font>
    <font>
      <sz val="9"/>
      <color rgb="FF000000"/>
      <name val="Arial"/>
      <family val="2"/>
      <charset val="238"/>
    </font>
    <font>
      <b/>
      <sz val="9"/>
      <color rgb="FF000000"/>
      <name val="Arial"/>
      <family val="2"/>
      <charset val="238"/>
    </font>
    <font>
      <i/>
      <sz val="9"/>
      <color rgb="FF000000"/>
      <name val="Arial"/>
      <family val="2"/>
      <charset val="238"/>
    </font>
    <font>
      <b/>
      <i/>
      <sz val="9"/>
      <color rgb="FF000000"/>
      <name val="Arial"/>
      <family val="2"/>
      <charset val="238"/>
    </font>
    <font>
      <b/>
      <i/>
      <sz val="9"/>
      <name val="Arial"/>
      <family val="2"/>
      <charset val="238"/>
    </font>
    <font>
      <sz val="9"/>
      <name val="Wingdings"/>
      <charset val="2"/>
    </font>
    <font>
      <b/>
      <sz val="9"/>
      <color rgb="FF000000"/>
      <name val="Century Gothic"/>
      <family val="2"/>
      <charset val="238"/>
    </font>
    <font>
      <b/>
      <sz val="9"/>
      <color rgb="FF000000"/>
      <name val="Calibri"/>
      <family val="2"/>
      <charset val="238"/>
    </font>
    <font>
      <sz val="9"/>
      <color rgb="FF000000"/>
      <name val="Century Gothic"/>
      <family val="2"/>
      <charset val="238"/>
    </font>
    <font>
      <sz val="11"/>
      <name val="Calibri"/>
      <family val="2"/>
      <charset val="238"/>
    </font>
    <font>
      <sz val="7"/>
      <name val="Times New Roman"/>
      <family val="1"/>
      <charset val="238"/>
    </font>
    <font>
      <b/>
      <sz val="7"/>
      <name val="Times New Roman"/>
      <family val="1"/>
      <charset val="238"/>
    </font>
    <font>
      <i/>
      <sz val="7"/>
      <name val="Times New Roman"/>
      <family val="1"/>
      <charset val="238"/>
    </font>
    <font>
      <sz val="9"/>
      <name val="Century Gothic"/>
      <family val="2"/>
      <charset val="238"/>
    </font>
    <font>
      <sz val="8"/>
      <name val="Calibri"/>
      <family val="2"/>
      <charset val="238"/>
    </font>
    <font>
      <sz val="11"/>
      <color rgb="FF000000"/>
      <name val="Calibri"/>
      <family val="2"/>
      <charset val="238"/>
    </font>
    <font>
      <b/>
      <i/>
      <sz val="7"/>
      <name val="Times New Roman"/>
      <family val="1"/>
      <charset val="238"/>
    </font>
  </fonts>
  <fills count="17">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
      <patternFill patternType="solid">
        <fgColor rgb="FFD9D9D9"/>
        <bgColor indexed="64"/>
      </patternFill>
    </fill>
  </fills>
  <borders count="48">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style="medium">
        <color indexed="64"/>
      </right>
      <top style="medium">
        <color indexed="64"/>
      </top>
      <bottom/>
      <diagonal/>
    </border>
    <border>
      <left/>
      <right/>
      <top/>
      <bottom style="thick">
        <color indexed="64"/>
      </bottom>
      <diagonal/>
    </border>
    <border>
      <left style="medium">
        <color indexed="64"/>
      </left>
      <right style="medium">
        <color indexed="64"/>
      </right>
      <top/>
      <bottom style="medium">
        <color rgb="FF000000"/>
      </bottom>
      <diagonal/>
    </border>
    <border>
      <left/>
      <right style="medium">
        <color indexed="64"/>
      </right>
      <top style="medium">
        <color indexed="64"/>
      </top>
      <bottom/>
      <diagonal/>
    </border>
  </borders>
  <cellStyleXfs count="8">
    <xf numFmtId="0" fontId="0" fillId="0" borderId="0"/>
    <xf numFmtId="0" fontId="8" fillId="0" borderId="0">
      <alignment vertical="top"/>
    </xf>
    <xf numFmtId="0" fontId="11" fillId="0" borderId="0" applyNumberFormat="0" applyFill="0" applyBorder="0" applyAlignment="0" applyProtection="0">
      <alignment vertical="top"/>
      <protection locked="0"/>
    </xf>
    <xf numFmtId="0" fontId="12" fillId="0" borderId="0"/>
    <xf numFmtId="0" fontId="2" fillId="0" borderId="0"/>
    <xf numFmtId="0" fontId="3" fillId="0" borderId="0"/>
    <xf numFmtId="0" fontId="36" fillId="0" borderId="0" applyNumberFormat="0" applyFill="0" applyBorder="0" applyAlignment="0" applyProtection="0"/>
    <xf numFmtId="0" fontId="1" fillId="0" borderId="0"/>
  </cellStyleXfs>
  <cellXfs count="375">
    <xf numFmtId="0" fontId="0" fillId="0" borderId="0" xfId="0"/>
    <xf numFmtId="0" fontId="12" fillId="0" borderId="0" xfId="3"/>
    <xf numFmtId="0" fontId="9" fillId="0" borderId="0" xfId="1" applyFont="1" applyAlignment="1">
      <alignment horizontal="center" vertical="center" wrapText="1"/>
    </xf>
    <xf numFmtId="0" fontId="12" fillId="0" borderId="0" xfId="3" applyAlignment="1">
      <alignment horizontal="center" vertical="center" wrapText="1"/>
    </xf>
    <xf numFmtId="0" fontId="7" fillId="0" borderId="0" xfId="1" applyFont="1" applyAlignment="1">
      <alignment horizontal="center" vertical="center"/>
    </xf>
    <xf numFmtId="49" fontId="10" fillId="3" borderId="11" xfId="0" applyNumberFormat="1" applyFont="1" applyFill="1" applyBorder="1" applyAlignment="1">
      <alignment horizontal="center" vertical="center"/>
    </xf>
    <xf numFmtId="165" fontId="19" fillId="0" borderId="30" xfId="0" applyNumberFormat="1" applyFont="1" applyBorder="1" applyAlignment="1">
      <alignment horizontal="center" vertical="center"/>
    </xf>
    <xf numFmtId="165" fontId="19" fillId="9" borderId="30" xfId="0" applyNumberFormat="1" applyFont="1" applyFill="1" applyBorder="1" applyAlignment="1">
      <alignment horizontal="center" vertical="center"/>
    </xf>
    <xf numFmtId="165" fontId="19" fillId="9" borderId="31" xfId="0" applyNumberFormat="1" applyFont="1" applyFill="1" applyBorder="1" applyAlignment="1">
      <alignment horizontal="center" vertical="center"/>
    </xf>
    <xf numFmtId="14" fontId="7" fillId="2" borderId="0" xfId="1" applyNumberFormat="1" applyFont="1" applyFill="1" applyAlignment="1" applyProtection="1">
      <alignment horizontal="center" vertical="center"/>
      <protection locked="0"/>
    </xf>
    <xf numFmtId="3" fontId="19" fillId="3" borderId="33" xfId="0" applyNumberFormat="1" applyFont="1" applyFill="1" applyBorder="1" applyAlignment="1">
      <alignment horizontal="center" vertical="center" wrapText="1"/>
    </xf>
    <xf numFmtId="164" fontId="5" fillId="0" borderId="33" xfId="0" applyNumberFormat="1" applyFont="1" applyBorder="1" applyAlignment="1">
      <alignment horizontal="center" vertical="center"/>
    </xf>
    <xf numFmtId="164" fontId="5" fillId="9" borderId="33" xfId="0" applyNumberFormat="1" applyFont="1" applyFill="1" applyBorder="1" applyAlignment="1">
      <alignment horizontal="center" vertical="center"/>
    </xf>
    <xf numFmtId="0" fontId="12" fillId="0" borderId="0" xfId="3" applyAlignment="1">
      <alignment wrapText="1"/>
    </xf>
    <xf numFmtId="0" fontId="5" fillId="3" borderId="16" xfId="3" applyFont="1" applyFill="1" applyBorder="1" applyAlignment="1">
      <alignment horizontal="center" vertical="center" wrapText="1"/>
    </xf>
    <xf numFmtId="0" fontId="19" fillId="3" borderId="15" xfId="3" applyFont="1" applyFill="1" applyBorder="1" applyAlignment="1">
      <alignment horizontal="center" vertical="center"/>
    </xf>
    <xf numFmtId="164" fontId="5" fillId="0" borderId="22" xfId="0" applyNumberFormat="1" applyFont="1" applyBorder="1" applyAlignment="1">
      <alignment horizontal="center" vertical="center"/>
    </xf>
    <xf numFmtId="164" fontId="5" fillId="0" borderId="13" xfId="0" applyNumberFormat="1" applyFont="1" applyBorder="1" applyAlignment="1">
      <alignment horizontal="center" vertical="center"/>
    </xf>
    <xf numFmtId="3" fontId="6" fillId="0" borderId="33" xfId="0" applyNumberFormat="1" applyFont="1" applyBorder="1" applyAlignment="1" applyProtection="1">
      <alignment horizontal="right" vertical="center" shrinkToFit="1"/>
      <protection locked="0"/>
    </xf>
    <xf numFmtId="3" fontId="12" fillId="0" borderId="0" xfId="3" applyNumberFormat="1"/>
    <xf numFmtId="3" fontId="19" fillId="3" borderId="16" xfId="3" applyNumberFormat="1" applyFont="1" applyFill="1" applyBorder="1" applyAlignment="1">
      <alignment horizontal="center" vertical="center" wrapText="1"/>
    </xf>
    <xf numFmtId="3" fontId="19" fillId="3" borderId="15" xfId="3" applyNumberFormat="1" applyFont="1" applyFill="1" applyBorder="1" applyAlignment="1">
      <alignment horizontal="center" vertical="center" wrapText="1"/>
    </xf>
    <xf numFmtId="3" fontId="12" fillId="0" borderId="0" xfId="3" applyNumberFormat="1" applyAlignment="1">
      <alignment wrapText="1"/>
    </xf>
    <xf numFmtId="3" fontId="6" fillId="0" borderId="22" xfId="0" applyNumberFormat="1" applyFont="1" applyBorder="1" applyAlignment="1" applyProtection="1">
      <alignment vertical="center"/>
      <protection locked="0"/>
    </xf>
    <xf numFmtId="3" fontId="6" fillId="0" borderId="13" xfId="0" applyNumberFormat="1" applyFont="1" applyBorder="1" applyAlignment="1" applyProtection="1">
      <alignment vertical="center"/>
      <protection locked="0"/>
    </xf>
    <xf numFmtId="3" fontId="18" fillId="10" borderId="14" xfId="0" applyNumberFormat="1" applyFont="1" applyFill="1" applyBorder="1" applyAlignment="1">
      <alignment vertical="center"/>
    </xf>
    <xf numFmtId="3" fontId="12" fillId="0" borderId="0" xfId="1" applyNumberFormat="1" applyFont="1" applyAlignment="1">
      <alignment wrapText="1"/>
    </xf>
    <xf numFmtId="3" fontId="12" fillId="0" borderId="0" xfId="3" applyNumberFormat="1" applyAlignment="1">
      <alignment horizontal="center" vertical="center" wrapText="1"/>
    </xf>
    <xf numFmtId="3" fontId="3" fillId="0" borderId="0" xfId="3" applyNumberFormat="1" applyFont="1"/>
    <xf numFmtId="3" fontId="10" fillId="3" borderId="27" xfId="0" applyNumberFormat="1" applyFont="1" applyFill="1" applyBorder="1" applyAlignment="1">
      <alignment horizontal="center" vertical="center" wrapText="1"/>
    </xf>
    <xf numFmtId="3" fontId="10" fillId="3" borderId="11" xfId="0" applyNumberFormat="1" applyFont="1" applyFill="1" applyBorder="1" applyAlignment="1">
      <alignment horizontal="center" vertical="center" wrapText="1"/>
    </xf>
    <xf numFmtId="3" fontId="10" fillId="3" borderId="11" xfId="0" applyNumberFormat="1" applyFont="1" applyFill="1" applyBorder="1" applyAlignment="1">
      <alignment horizontal="center" vertical="center"/>
    </xf>
    <xf numFmtId="3" fontId="10" fillId="3" borderId="12" xfId="0" applyNumberFormat="1" applyFont="1" applyFill="1" applyBorder="1" applyAlignment="1">
      <alignment horizontal="center" vertical="center"/>
    </xf>
    <xf numFmtId="3" fontId="4" fillId="0" borderId="30" xfId="0" applyNumberFormat="1" applyFont="1" applyBorder="1" applyAlignment="1" applyProtection="1">
      <alignment vertical="center" shrinkToFit="1"/>
      <protection locked="0"/>
    </xf>
    <xf numFmtId="3" fontId="24" fillId="9" borderId="30" xfId="0" applyNumberFormat="1" applyFont="1" applyFill="1" applyBorder="1" applyAlignment="1">
      <alignment vertical="center" shrinkToFit="1"/>
    </xf>
    <xf numFmtId="3" fontId="4" fillId="8" borderId="30" xfId="0" applyNumberFormat="1" applyFont="1" applyFill="1" applyBorder="1" applyAlignment="1">
      <alignment vertical="center" shrinkToFit="1"/>
    </xf>
    <xf numFmtId="3" fontId="24" fillId="9" borderId="31" xfId="0" applyNumberFormat="1" applyFont="1" applyFill="1" applyBorder="1" applyAlignment="1">
      <alignment vertical="center" shrinkToFit="1"/>
    </xf>
    <xf numFmtId="3" fontId="24" fillId="0" borderId="30" xfId="0" applyNumberFormat="1" applyFont="1" applyBorder="1" applyAlignment="1">
      <alignment vertical="center" shrinkToFit="1"/>
    </xf>
    <xf numFmtId="3" fontId="24" fillId="0" borderId="31" xfId="0" applyNumberFormat="1" applyFont="1" applyBorder="1" applyAlignment="1">
      <alignment vertical="center" shrinkToFit="1"/>
    </xf>
    <xf numFmtId="14" fontId="5" fillId="13" borderId="0" xfId="4" applyNumberFormat="1" applyFont="1" applyFill="1" applyAlignment="1" applyProtection="1">
      <alignment horizontal="center" vertical="center"/>
      <protection locked="0"/>
    </xf>
    <xf numFmtId="1" fontId="5" fillId="13" borderId="0" xfId="4" applyNumberFormat="1" applyFont="1" applyFill="1" applyAlignment="1" applyProtection="1">
      <alignment horizontal="center" vertical="center"/>
      <protection locked="0"/>
    </xf>
    <xf numFmtId="14" fontId="5" fillId="14" borderId="0" xfId="4" applyNumberFormat="1" applyFont="1" applyFill="1" applyAlignment="1" applyProtection="1">
      <alignment horizontal="center" vertical="center"/>
      <protection locked="0"/>
    </xf>
    <xf numFmtId="1" fontId="5" fillId="12" borderId="38" xfId="4" applyNumberFormat="1" applyFont="1" applyFill="1" applyBorder="1" applyAlignment="1" applyProtection="1">
      <alignment horizontal="center" vertical="center"/>
      <protection locked="0"/>
    </xf>
    <xf numFmtId="1" fontId="5" fillId="14" borderId="0" xfId="4" applyNumberFormat="1" applyFont="1" applyFill="1" applyAlignment="1" applyProtection="1">
      <alignment horizontal="center" vertical="center"/>
      <protection locked="0"/>
    </xf>
    <xf numFmtId="0" fontId="5" fillId="12" borderId="38" xfId="4" applyFont="1" applyFill="1" applyBorder="1" applyAlignment="1" applyProtection="1">
      <alignment horizontal="center" vertical="center"/>
      <protection locked="0"/>
    </xf>
    <xf numFmtId="49" fontId="5" fillId="12" borderId="38" xfId="4" applyNumberFormat="1" applyFont="1" applyFill="1" applyBorder="1" applyAlignment="1" applyProtection="1">
      <alignment horizontal="center" vertical="center"/>
      <protection locked="0"/>
    </xf>
    <xf numFmtId="164" fontId="5" fillId="11" borderId="33" xfId="0" applyNumberFormat="1" applyFont="1" applyFill="1" applyBorder="1" applyAlignment="1">
      <alignment horizontal="center" vertical="center"/>
    </xf>
    <xf numFmtId="3" fontId="6" fillId="11" borderId="33" xfId="0" applyNumberFormat="1" applyFont="1" applyFill="1" applyBorder="1" applyAlignment="1" applyProtection="1">
      <alignment horizontal="right" vertical="center" shrinkToFit="1"/>
      <protection locked="0"/>
    </xf>
    <xf numFmtId="3" fontId="3" fillId="0" borderId="0" xfId="5" applyNumberFormat="1"/>
    <xf numFmtId="0" fontId="3" fillId="0" borderId="0" xfId="5"/>
    <xf numFmtId="3" fontId="19" fillId="3" borderId="33" xfId="5" applyNumberFormat="1" applyFont="1" applyFill="1" applyBorder="1" applyAlignment="1">
      <alignment horizontal="center" vertical="center" wrapText="1"/>
    </xf>
    <xf numFmtId="0" fontId="19" fillId="3" borderId="33" xfId="5" applyFont="1" applyFill="1" applyBorder="1" applyAlignment="1">
      <alignment horizontal="center" vertical="center"/>
    </xf>
    <xf numFmtId="3" fontId="18" fillId="10" borderId="33" xfId="5" applyNumberFormat="1" applyFont="1" applyFill="1" applyBorder="1" applyAlignment="1">
      <alignment horizontal="right" vertical="center" shrinkToFit="1"/>
    </xf>
    <xf numFmtId="3" fontId="6" fillId="0" borderId="33" xfId="5" applyNumberFormat="1" applyFont="1" applyBorder="1" applyAlignment="1" applyProtection="1">
      <alignment horizontal="right" vertical="center" shrinkToFit="1"/>
      <protection locked="0"/>
    </xf>
    <xf numFmtId="3" fontId="18" fillId="0" borderId="33" xfId="5" applyNumberFormat="1" applyFont="1" applyBorder="1" applyAlignment="1" applyProtection="1">
      <alignment horizontal="right" vertical="center" shrinkToFit="1"/>
      <protection locked="0"/>
    </xf>
    <xf numFmtId="3" fontId="18" fillId="10" borderId="33" xfId="5" applyNumberFormat="1" applyFont="1" applyFill="1" applyBorder="1" applyAlignment="1">
      <alignment vertical="center"/>
    </xf>
    <xf numFmtId="3" fontId="6" fillId="0" borderId="33" xfId="5" applyNumberFormat="1" applyFont="1" applyBorder="1" applyAlignment="1" applyProtection="1">
      <alignment vertical="center"/>
      <protection locked="0"/>
    </xf>
    <xf numFmtId="164" fontId="5" fillId="9" borderId="13" xfId="0" applyNumberFormat="1" applyFont="1" applyFill="1" applyBorder="1" applyAlignment="1">
      <alignment horizontal="center" vertical="center"/>
    </xf>
    <xf numFmtId="164" fontId="5" fillId="9" borderId="14" xfId="0" applyNumberFormat="1" applyFont="1" applyFill="1" applyBorder="1" applyAlignment="1">
      <alignment horizontal="center" vertical="center"/>
    </xf>
    <xf numFmtId="164" fontId="5" fillId="0" borderId="14" xfId="0" applyNumberFormat="1" applyFont="1" applyBorder="1" applyAlignment="1">
      <alignment horizontal="center" vertical="center"/>
    </xf>
    <xf numFmtId="3" fontId="6" fillId="9" borderId="13" xfId="0" applyNumberFormat="1" applyFont="1" applyFill="1" applyBorder="1" applyAlignment="1" applyProtection="1">
      <alignment vertical="center"/>
      <protection locked="0"/>
    </xf>
    <xf numFmtId="3" fontId="18" fillId="9" borderId="13" xfId="0" applyNumberFormat="1" applyFont="1" applyFill="1" applyBorder="1" applyAlignment="1">
      <alignment vertical="center"/>
    </xf>
    <xf numFmtId="3" fontId="18" fillId="9" borderId="14" xfId="0" applyNumberFormat="1" applyFont="1" applyFill="1" applyBorder="1" applyAlignment="1">
      <alignment vertical="center"/>
    </xf>
    <xf numFmtId="3" fontId="18" fillId="0" borderId="14" xfId="0" applyNumberFormat="1" applyFont="1" applyBorder="1" applyAlignment="1">
      <alignment vertical="center"/>
    </xf>
    <xf numFmtId="0" fontId="5" fillId="3" borderId="33" xfId="3" applyFont="1" applyFill="1" applyBorder="1" applyAlignment="1">
      <alignment horizontal="center" vertical="center" wrapText="1"/>
    </xf>
    <xf numFmtId="3" fontId="19" fillId="3" borderId="33" xfId="3" applyNumberFormat="1" applyFont="1" applyFill="1" applyBorder="1" applyAlignment="1">
      <alignment horizontal="center" vertical="center" wrapText="1"/>
    </xf>
    <xf numFmtId="0" fontId="19" fillId="3" borderId="33" xfId="3" applyFont="1" applyFill="1" applyBorder="1" applyAlignment="1">
      <alignment horizontal="center" vertical="center" wrapText="1"/>
    </xf>
    <xf numFmtId="164" fontId="5" fillId="0" borderId="33" xfId="0" applyNumberFormat="1" applyFont="1" applyBorder="1" applyAlignment="1">
      <alignment horizontal="center" vertical="center" wrapText="1"/>
    </xf>
    <xf numFmtId="3" fontId="6" fillId="0" borderId="33" xfId="0" applyNumberFormat="1" applyFont="1" applyBorder="1" applyAlignment="1" applyProtection="1">
      <alignment horizontal="right" vertical="center" wrapText="1"/>
      <protection locked="0"/>
    </xf>
    <xf numFmtId="164" fontId="5" fillId="10" borderId="33" xfId="0" applyNumberFormat="1" applyFont="1" applyFill="1" applyBorder="1" applyAlignment="1">
      <alignment horizontal="center" vertical="center" wrapText="1"/>
    </xf>
    <xf numFmtId="3" fontId="18" fillId="10" borderId="33" xfId="0" applyNumberFormat="1" applyFont="1" applyFill="1" applyBorder="1" applyAlignment="1">
      <alignment horizontal="right" vertical="center" wrapText="1"/>
    </xf>
    <xf numFmtId="3" fontId="6" fillId="0" borderId="33" xfId="0" applyNumberFormat="1" applyFont="1" applyBorder="1" applyAlignment="1" applyProtection="1">
      <alignment vertical="center" wrapText="1"/>
      <protection locked="0"/>
    </xf>
    <xf numFmtId="3" fontId="18" fillId="10" borderId="33" xfId="0" applyNumberFormat="1" applyFont="1" applyFill="1" applyBorder="1" applyAlignment="1">
      <alignment vertical="center" wrapText="1"/>
    </xf>
    <xf numFmtId="3" fontId="6" fillId="9" borderId="33" xfId="0" applyNumberFormat="1" applyFont="1" applyFill="1" applyBorder="1" applyAlignment="1">
      <alignment vertical="center"/>
    </xf>
    <xf numFmtId="3" fontId="35" fillId="3" borderId="27" xfId="0" applyNumberFormat="1" applyFont="1" applyFill="1" applyBorder="1" applyAlignment="1">
      <alignment horizontal="center" vertical="center" wrapText="1"/>
    </xf>
    <xf numFmtId="3" fontId="18" fillId="10" borderId="33" xfId="5" applyNumberFormat="1" applyFont="1" applyFill="1" applyBorder="1" applyAlignment="1" applyProtection="1">
      <alignment horizontal="right" vertical="center" shrinkToFit="1"/>
      <protection locked="0"/>
    </xf>
    <xf numFmtId="0" fontId="5" fillId="12" borderId="36" xfId="4" applyFont="1" applyFill="1" applyBorder="1" applyAlignment="1" applyProtection="1">
      <alignment horizontal="center" vertical="center"/>
      <protection locked="0"/>
    </xf>
    <xf numFmtId="0" fontId="30" fillId="11" borderId="0" xfId="4" applyFont="1" applyFill="1" applyProtection="1">
      <protection locked="0"/>
    </xf>
    <xf numFmtId="0" fontId="27" fillId="11" borderId="1" xfId="4" applyFont="1" applyFill="1" applyBorder="1" applyProtection="1">
      <protection locked="0"/>
    </xf>
    <xf numFmtId="0" fontId="2" fillId="11" borderId="21" xfId="4" applyFill="1" applyBorder="1" applyProtection="1">
      <protection locked="0"/>
    </xf>
    <xf numFmtId="0" fontId="32" fillId="0" borderId="0" xfId="4" applyFont="1" applyProtection="1">
      <protection locked="0"/>
    </xf>
    <xf numFmtId="0" fontId="34" fillId="0" borderId="0" xfId="4" applyFont="1" applyProtection="1">
      <protection locked="0"/>
    </xf>
    <xf numFmtId="0" fontId="2" fillId="0" borderId="0" xfId="4" applyProtection="1">
      <protection locked="0"/>
    </xf>
    <xf numFmtId="0" fontId="29" fillId="11" borderId="34" xfId="4" applyFont="1" applyFill="1" applyBorder="1" applyAlignment="1" applyProtection="1">
      <alignment horizontal="center" vertical="center"/>
      <protection locked="0"/>
    </xf>
    <xf numFmtId="0" fontId="29" fillId="11" borderId="0" xfId="4" applyFont="1" applyFill="1" applyAlignment="1" applyProtection="1">
      <alignment horizontal="center" vertical="center"/>
      <protection locked="0"/>
    </xf>
    <xf numFmtId="0" fontId="29" fillId="11" borderId="35" xfId="4" applyFont="1" applyFill="1" applyBorder="1" applyAlignment="1" applyProtection="1">
      <alignment horizontal="center" vertical="center"/>
      <protection locked="0"/>
    </xf>
    <xf numFmtId="0" fontId="6" fillId="11" borderId="0" xfId="4" applyFont="1" applyFill="1" applyAlignment="1" applyProtection="1">
      <alignment horizontal="center" vertical="center"/>
      <protection locked="0"/>
    </xf>
    <xf numFmtId="0" fontId="6" fillId="11" borderId="37" xfId="4" applyFont="1" applyFill="1" applyBorder="1" applyAlignment="1" applyProtection="1">
      <alignment vertical="center"/>
      <protection locked="0"/>
    </xf>
    <xf numFmtId="0" fontId="5" fillId="11" borderId="34" xfId="4" applyFont="1" applyFill="1" applyBorder="1" applyAlignment="1" applyProtection="1">
      <alignment vertical="center" wrapText="1"/>
      <protection locked="0"/>
    </xf>
    <xf numFmtId="0" fontId="5" fillId="11" borderId="0" xfId="4" applyFont="1" applyFill="1" applyAlignment="1" applyProtection="1">
      <alignment horizontal="right" vertical="center" wrapText="1"/>
      <protection locked="0"/>
    </xf>
    <xf numFmtId="0" fontId="5" fillId="11" borderId="0" xfId="4" applyFont="1" applyFill="1" applyAlignment="1" applyProtection="1">
      <alignment vertical="center" wrapText="1"/>
      <protection locked="0"/>
    </xf>
    <xf numFmtId="0" fontId="6" fillId="11" borderId="35" xfId="4" applyFont="1" applyFill="1" applyBorder="1" applyAlignment="1" applyProtection="1">
      <alignment vertical="center"/>
      <protection locked="0"/>
    </xf>
    <xf numFmtId="0" fontId="32" fillId="15" borderId="0" xfId="4" applyFont="1" applyFill="1" applyProtection="1">
      <protection locked="0"/>
    </xf>
    <xf numFmtId="0" fontId="34" fillId="15" borderId="0" xfId="4" applyFont="1" applyFill="1" applyProtection="1">
      <protection locked="0"/>
    </xf>
    <xf numFmtId="0" fontId="2" fillId="15" borderId="0" xfId="4" applyFill="1" applyProtection="1">
      <protection locked="0"/>
    </xf>
    <xf numFmtId="0" fontId="2" fillId="11" borderId="35" xfId="4" applyFill="1" applyBorder="1" applyProtection="1">
      <protection locked="0"/>
    </xf>
    <xf numFmtId="0" fontId="30" fillId="11" borderId="34" xfId="4" applyFont="1" applyFill="1" applyBorder="1" applyAlignment="1" applyProtection="1">
      <alignment wrapText="1"/>
      <protection locked="0"/>
    </xf>
    <xf numFmtId="0" fontId="30" fillId="11" borderId="35" xfId="4" applyFont="1" applyFill="1" applyBorder="1" applyAlignment="1" applyProtection="1">
      <alignment wrapText="1"/>
      <protection locked="0"/>
    </xf>
    <xf numFmtId="0" fontId="30" fillId="11" borderId="34" xfId="4" applyFont="1" applyFill="1" applyBorder="1" applyProtection="1">
      <protection locked="0"/>
    </xf>
    <xf numFmtId="0" fontId="30" fillId="11" borderId="0" xfId="4" applyFont="1" applyFill="1" applyAlignment="1" applyProtection="1">
      <alignment wrapText="1"/>
      <protection locked="0"/>
    </xf>
    <xf numFmtId="0" fontId="30" fillId="11" borderId="35" xfId="4" applyFont="1" applyFill="1" applyBorder="1" applyProtection="1">
      <protection locked="0"/>
    </xf>
    <xf numFmtId="0" fontId="6" fillId="11" borderId="0" xfId="4" applyFont="1" applyFill="1" applyAlignment="1" applyProtection="1">
      <alignment horizontal="right" vertical="center" wrapText="1"/>
      <protection locked="0"/>
    </xf>
    <xf numFmtId="0" fontId="31" fillId="11" borderId="35" xfId="4" applyFont="1" applyFill="1" applyBorder="1" applyAlignment="1" applyProtection="1">
      <alignment vertical="center"/>
      <protection locked="0"/>
    </xf>
    <xf numFmtId="0" fontId="6" fillId="11" borderId="34" xfId="4" applyFont="1" applyFill="1" applyBorder="1" applyAlignment="1" applyProtection="1">
      <alignment horizontal="right" vertical="center" wrapText="1"/>
      <protection locked="0"/>
    </xf>
    <xf numFmtId="0" fontId="31" fillId="11" borderId="0" xfId="4" applyFont="1" applyFill="1" applyAlignment="1" applyProtection="1">
      <alignment vertical="center"/>
      <protection locked="0"/>
    </xf>
    <xf numFmtId="0" fontId="30" fillId="11" borderId="0" xfId="4" applyFont="1" applyFill="1" applyAlignment="1" applyProtection="1">
      <alignment vertical="top"/>
      <protection locked="0"/>
    </xf>
    <xf numFmtId="0" fontId="5" fillId="11" borderId="0" xfId="4" applyFont="1" applyFill="1" applyAlignment="1" applyProtection="1">
      <alignment vertical="center"/>
      <protection locked="0"/>
    </xf>
    <xf numFmtId="0" fontId="30" fillId="11" borderId="0" xfId="4" applyFont="1" applyFill="1" applyAlignment="1" applyProtection="1">
      <alignment vertical="center"/>
      <protection locked="0"/>
    </xf>
    <xf numFmtId="0" fontId="30" fillId="11" borderId="35" xfId="4" applyFont="1" applyFill="1" applyBorder="1" applyAlignment="1" applyProtection="1">
      <alignment vertical="center"/>
      <protection locked="0"/>
    </xf>
    <xf numFmtId="0" fontId="33" fillId="11" borderId="0" xfId="4" applyFont="1" applyFill="1" applyAlignment="1" applyProtection="1">
      <alignment vertical="center"/>
      <protection locked="0"/>
    </xf>
    <xf numFmtId="0" fontId="33" fillId="11" borderId="35" xfId="4" applyFont="1" applyFill="1" applyBorder="1" applyAlignment="1" applyProtection="1">
      <alignment vertical="center"/>
      <protection locked="0"/>
    </xf>
    <xf numFmtId="0" fontId="5" fillId="11" borderId="0" xfId="4" applyFont="1" applyFill="1" applyAlignment="1" applyProtection="1">
      <alignment horizontal="center" vertical="center"/>
      <protection locked="0"/>
    </xf>
    <xf numFmtId="0" fontId="6" fillId="11" borderId="35" xfId="4" applyFont="1" applyFill="1" applyBorder="1" applyAlignment="1" applyProtection="1">
      <alignment horizontal="center" vertical="center"/>
      <protection locked="0"/>
    </xf>
    <xf numFmtId="0" fontId="30" fillId="11" borderId="0" xfId="4" applyFont="1" applyFill="1" applyAlignment="1" applyProtection="1">
      <alignment vertical="top" wrapText="1"/>
      <protection locked="0"/>
    </xf>
    <xf numFmtId="0" fontId="30" fillId="11" borderId="34" xfId="4" applyFont="1" applyFill="1" applyBorder="1" applyAlignment="1" applyProtection="1">
      <alignment vertical="top"/>
      <protection locked="0"/>
    </xf>
    <xf numFmtId="0" fontId="33" fillId="11" borderId="35" xfId="4" applyFont="1" applyFill="1" applyBorder="1" applyProtection="1">
      <protection locked="0"/>
    </xf>
    <xf numFmtId="0" fontId="2" fillId="11" borderId="3" xfId="4" applyFill="1" applyBorder="1" applyProtection="1">
      <protection locked="0"/>
    </xf>
    <xf numFmtId="0" fontId="2" fillId="11" borderId="2" xfId="4" applyFill="1" applyBorder="1" applyProtection="1">
      <protection locked="0"/>
    </xf>
    <xf numFmtId="0" fontId="2" fillId="11" borderId="36" xfId="4" applyFill="1" applyBorder="1" applyProtection="1">
      <protection locked="0"/>
    </xf>
    <xf numFmtId="0" fontId="0" fillId="0" borderId="0" xfId="0" applyProtection="1">
      <protection locked="0"/>
    </xf>
    <xf numFmtId="3" fontId="25" fillId="9" borderId="33" xfId="0" applyNumberFormat="1" applyFont="1" applyFill="1" applyBorder="1" applyAlignment="1" applyProtection="1">
      <alignment horizontal="right" vertical="center" shrinkToFit="1"/>
      <protection locked="0"/>
    </xf>
    <xf numFmtId="3" fontId="6"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19" fillId="3" borderId="33" xfId="0" applyFont="1" applyFill="1" applyBorder="1" applyAlignment="1">
      <alignment horizontal="center" vertical="center"/>
    </xf>
    <xf numFmtId="0" fontId="5" fillId="3" borderId="33" xfId="0" applyFont="1" applyFill="1" applyBorder="1" applyAlignment="1">
      <alignment horizontal="center" vertical="center" wrapText="1"/>
    </xf>
    <xf numFmtId="0" fontId="6" fillId="0" borderId="0" xfId="0" applyFont="1" applyAlignment="1">
      <alignment horizontal="justify" vertical="center"/>
    </xf>
    <xf numFmtId="0" fontId="5" fillId="0" borderId="0" xfId="0" applyFont="1" applyAlignment="1">
      <alignment horizontal="justify" vertical="center"/>
    </xf>
    <xf numFmtId="0" fontId="37" fillId="0" borderId="39" xfId="0" applyFont="1" applyBorder="1" applyAlignment="1">
      <alignment vertical="center"/>
    </xf>
    <xf numFmtId="10" fontId="37" fillId="0" borderId="42" xfId="0" applyNumberFormat="1" applyFont="1" applyBorder="1" applyAlignment="1">
      <alignment horizontal="right" vertical="center"/>
    </xf>
    <xf numFmtId="0" fontId="37" fillId="0" borderId="41" xfId="0" applyFont="1" applyBorder="1" applyAlignment="1">
      <alignment vertical="center"/>
    </xf>
    <xf numFmtId="0" fontId="38" fillId="0" borderId="41" xfId="0" applyFont="1" applyBorder="1" applyAlignment="1">
      <alignment vertical="center"/>
    </xf>
    <xf numFmtId="0" fontId="6" fillId="0" borderId="0" xfId="0" applyFont="1" applyAlignment="1">
      <alignment vertical="center"/>
    </xf>
    <xf numFmtId="0" fontId="22" fillId="0" borderId="0" xfId="0" applyFont="1" applyAlignment="1">
      <alignment horizontal="justify" vertical="center"/>
    </xf>
    <xf numFmtId="0" fontId="38" fillId="0" borderId="42" xfId="0" applyFont="1" applyBorder="1" applyAlignment="1">
      <alignment vertical="center"/>
    </xf>
    <xf numFmtId="3" fontId="37" fillId="0" borderId="42" xfId="0" applyNumberFormat="1" applyFont="1" applyBorder="1" applyAlignment="1">
      <alignment horizontal="right" vertical="center"/>
    </xf>
    <xf numFmtId="3" fontId="38" fillId="0" borderId="42" xfId="0" applyNumberFormat="1" applyFont="1" applyBorder="1" applyAlignment="1">
      <alignment horizontal="right" vertical="center"/>
    </xf>
    <xf numFmtId="9" fontId="37" fillId="0" borderId="42" xfId="0" applyNumberFormat="1" applyFont="1" applyBorder="1" applyAlignment="1">
      <alignment horizontal="right" vertical="center"/>
    </xf>
    <xf numFmtId="9" fontId="38" fillId="0" borderId="42" xfId="0" applyNumberFormat="1" applyFont="1" applyBorder="1" applyAlignment="1">
      <alignment horizontal="right" vertical="center"/>
    </xf>
    <xf numFmtId="0" fontId="22" fillId="0" borderId="0" xfId="0" applyFont="1" applyAlignment="1">
      <alignment vertical="center"/>
    </xf>
    <xf numFmtId="0" fontId="39" fillId="0" borderId="39" xfId="0" applyFont="1" applyBorder="1" applyAlignment="1">
      <alignment vertical="center"/>
    </xf>
    <xf numFmtId="3" fontId="39" fillId="0" borderId="40" xfId="0" applyNumberFormat="1" applyFont="1" applyBorder="1" applyAlignment="1">
      <alignment horizontal="right" vertical="center"/>
    </xf>
    <xf numFmtId="0" fontId="39" fillId="0" borderId="41" xfId="0" applyFont="1" applyBorder="1" applyAlignment="1">
      <alignment vertical="center"/>
    </xf>
    <xf numFmtId="3" fontId="39" fillId="0" borderId="42" xfId="0" applyNumberFormat="1" applyFont="1" applyBorder="1" applyAlignment="1">
      <alignment horizontal="right" vertical="center"/>
    </xf>
    <xf numFmtId="0" fontId="40" fillId="16" borderId="41" xfId="0" applyFont="1" applyFill="1" applyBorder="1" applyAlignment="1">
      <alignment vertical="center"/>
    </xf>
    <xf numFmtId="3" fontId="40" fillId="16" borderId="42" xfId="0" applyNumberFormat="1" applyFont="1" applyFill="1" applyBorder="1" applyAlignment="1">
      <alignment horizontal="right" vertical="center"/>
    </xf>
    <xf numFmtId="0" fontId="38" fillId="0" borderId="42" xfId="0" applyFont="1" applyBorder="1" applyAlignment="1">
      <alignment horizontal="right" vertical="center"/>
    </xf>
    <xf numFmtId="0" fontId="6" fillId="0" borderId="0" xfId="0" applyFont="1" applyAlignment="1">
      <alignment wrapText="1"/>
    </xf>
    <xf numFmtId="0" fontId="36" fillId="0" borderId="0" xfId="6" applyAlignment="1">
      <alignment horizontal="justify" vertical="center"/>
    </xf>
    <xf numFmtId="0" fontId="39" fillId="0" borderId="42" xfId="0" applyFont="1" applyBorder="1" applyAlignment="1">
      <alignment horizontal="right" vertical="center"/>
    </xf>
    <xf numFmtId="0" fontId="41" fillId="0" borderId="0" xfId="0" applyFont="1" applyAlignment="1">
      <alignment horizontal="justify" vertical="center"/>
    </xf>
    <xf numFmtId="0" fontId="37" fillId="0" borderId="0" xfId="0" applyFont="1" applyAlignment="1">
      <alignment horizontal="justify" vertical="center"/>
    </xf>
    <xf numFmtId="0" fontId="42" fillId="0" borderId="0" xfId="0" applyFont="1" applyAlignment="1">
      <alignment horizontal="justify" vertical="center"/>
    </xf>
    <xf numFmtId="0" fontId="37" fillId="0" borderId="0" xfId="0" applyFont="1" applyAlignment="1">
      <alignment vertical="center"/>
    </xf>
    <xf numFmtId="0" fontId="5" fillId="0" borderId="0" xfId="0" applyFont="1" applyAlignment="1">
      <alignment vertical="center"/>
    </xf>
    <xf numFmtId="0" fontId="43" fillId="0" borderId="43" xfId="0" applyFont="1" applyBorder="1" applyAlignment="1">
      <alignment vertical="center"/>
    </xf>
    <xf numFmtId="0" fontId="44" fillId="0" borderId="43" xfId="0" applyFont="1" applyBorder="1" applyAlignment="1">
      <alignment vertical="center"/>
    </xf>
    <xf numFmtId="0" fontId="44" fillId="0" borderId="43" xfId="0" applyFont="1" applyBorder="1" applyAlignment="1">
      <alignment horizontal="right" vertical="center"/>
    </xf>
    <xf numFmtId="0" fontId="45" fillId="0" borderId="43" xfId="0" applyFont="1" applyBorder="1" applyAlignment="1">
      <alignment vertical="center"/>
    </xf>
    <xf numFmtId="9" fontId="45" fillId="0" borderId="43" xfId="0" applyNumberFormat="1" applyFont="1" applyBorder="1" applyAlignment="1">
      <alignment horizontal="right" vertical="center"/>
    </xf>
    <xf numFmtId="0" fontId="43" fillId="0" borderId="43" xfId="0" applyFont="1" applyBorder="1" applyAlignment="1">
      <alignment horizontal="center" vertical="center"/>
    </xf>
    <xf numFmtId="3" fontId="45" fillId="0" borderId="43" xfId="0" applyNumberFormat="1" applyFont="1" applyBorder="1" applyAlignment="1">
      <alignment horizontal="right" vertical="center"/>
    </xf>
    <xf numFmtId="0" fontId="45" fillId="0" borderId="43" xfId="0" applyFont="1" applyBorder="1" applyAlignment="1">
      <alignment horizontal="right" vertical="center"/>
    </xf>
    <xf numFmtId="0" fontId="43" fillId="0" borderId="43" xfId="0" applyFont="1" applyBorder="1" applyAlignment="1">
      <alignment horizontal="right" vertical="center"/>
    </xf>
    <xf numFmtId="0" fontId="45" fillId="0" borderId="45" xfId="0" applyFont="1" applyBorder="1" applyAlignment="1">
      <alignment vertical="center"/>
    </xf>
    <xf numFmtId="3" fontId="50" fillId="0" borderId="45" xfId="0" applyNumberFormat="1" applyFont="1" applyBorder="1" applyAlignment="1">
      <alignment horizontal="right" vertical="center"/>
    </xf>
    <xf numFmtId="9" fontId="50" fillId="0" borderId="45" xfId="0" applyNumberFormat="1" applyFont="1" applyBorder="1" applyAlignment="1">
      <alignment horizontal="right" vertical="center"/>
    </xf>
    <xf numFmtId="0" fontId="51" fillId="0" borderId="0" xfId="0" applyFont="1" applyAlignment="1">
      <alignment vertical="center"/>
    </xf>
    <xf numFmtId="0" fontId="37" fillId="0" borderId="42" xfId="0" applyFont="1" applyBorder="1" applyAlignment="1">
      <alignment horizontal="right" vertical="center"/>
    </xf>
    <xf numFmtId="0" fontId="6" fillId="0" borderId="41" xfId="0" applyFont="1" applyBorder="1" applyAlignment="1">
      <alignment horizontal="justify" vertical="center"/>
    </xf>
    <xf numFmtId="0" fontId="5" fillId="0" borderId="41" xfId="0" applyFont="1" applyBorder="1" applyAlignment="1">
      <alignment horizontal="justify" vertical="center"/>
    </xf>
    <xf numFmtId="0" fontId="46" fillId="0" borderId="0" xfId="0" applyFont="1"/>
    <xf numFmtId="0" fontId="5" fillId="0" borderId="0" xfId="0" applyFont="1" applyAlignment="1">
      <alignment horizontal="left" vertical="center" indent="5"/>
    </xf>
    <xf numFmtId="0" fontId="6" fillId="0" borderId="0" xfId="0" applyFont="1" applyAlignment="1">
      <alignment horizontal="left" vertical="center" indent="6"/>
    </xf>
    <xf numFmtId="14" fontId="38" fillId="0" borderId="40" xfId="0" applyNumberFormat="1" applyFont="1" applyBorder="1" applyAlignment="1">
      <alignment horizontal="right" vertical="center" wrapText="1"/>
    </xf>
    <xf numFmtId="0" fontId="37" fillId="0" borderId="41" xfId="0" applyFont="1" applyBorder="1" applyAlignment="1">
      <alignment vertical="center" wrapText="1"/>
    </xf>
    <xf numFmtId="10" fontId="38" fillId="0" borderId="42" xfId="0" applyNumberFormat="1" applyFont="1" applyBorder="1" applyAlignment="1">
      <alignment horizontal="right" vertical="center" wrapText="1"/>
    </xf>
    <xf numFmtId="0" fontId="22" fillId="0" borderId="0" xfId="0" applyFont="1" applyAlignment="1">
      <alignment horizontal="left" vertical="center" indent="4"/>
    </xf>
    <xf numFmtId="0" fontId="43" fillId="0" borderId="43" xfId="0" applyFont="1" applyBorder="1" applyAlignment="1">
      <alignment horizontal="center" vertical="center" wrapText="1"/>
    </xf>
    <xf numFmtId="0" fontId="45" fillId="0" borderId="43" xfId="0" applyFont="1" applyBorder="1" applyAlignment="1">
      <alignment vertical="center" wrapText="1"/>
    </xf>
    <xf numFmtId="0" fontId="5" fillId="0" borderId="0" xfId="0" applyFont="1" applyAlignment="1">
      <alignment horizontal="left" vertical="center" indent="6"/>
    </xf>
    <xf numFmtId="0" fontId="38" fillId="0" borderId="47" xfId="0" applyFont="1" applyBorder="1" applyAlignment="1">
      <alignment horizontal="center" vertical="center" wrapText="1"/>
    </xf>
    <xf numFmtId="0" fontId="46" fillId="0" borderId="0" xfId="0" applyFont="1" applyAlignment="1">
      <alignment vertical="center" wrapText="1"/>
    </xf>
    <xf numFmtId="0" fontId="6" fillId="0" borderId="0" xfId="0" applyFont="1" applyAlignment="1">
      <alignment vertical="center" wrapText="1"/>
    </xf>
    <xf numFmtId="0" fontId="38" fillId="0" borderId="40" xfId="0" applyFont="1" applyBorder="1" applyAlignment="1">
      <alignment horizontal="center" vertical="center" wrapText="1"/>
    </xf>
    <xf numFmtId="0" fontId="6" fillId="0" borderId="41" xfId="0" applyFont="1" applyBorder="1" applyAlignment="1">
      <alignment horizontal="justify" vertical="center" wrapText="1"/>
    </xf>
    <xf numFmtId="0" fontId="52" fillId="0" borderId="42" xfId="0" applyFont="1" applyBorder="1" applyAlignment="1">
      <alignment horizontal="center" vertical="center" wrapText="1"/>
    </xf>
    <xf numFmtId="0" fontId="31" fillId="0" borderId="0" xfId="0" applyFont="1" applyAlignment="1">
      <alignment vertical="center" wrapText="1"/>
    </xf>
    <xf numFmtId="0" fontId="39" fillId="0" borderId="0" xfId="0" applyFont="1" applyAlignment="1">
      <alignment horizontal="justify" vertical="center"/>
    </xf>
    <xf numFmtId="0" fontId="37" fillId="0" borderId="0" xfId="0" applyFont="1" applyAlignment="1">
      <alignment vertical="center" wrapText="1"/>
    </xf>
    <xf numFmtId="0" fontId="0" fillId="0" borderId="0" xfId="0" applyAlignment="1">
      <alignment wrapText="1"/>
    </xf>
    <xf numFmtId="0" fontId="5" fillId="0" borderId="0" xfId="0" applyFont="1" applyAlignment="1">
      <alignment horizontal="left" vertical="center" wrapText="1"/>
    </xf>
    <xf numFmtId="0" fontId="6" fillId="0" borderId="0" xfId="0" applyFont="1" applyAlignment="1">
      <alignment horizontal="justify" vertical="center" wrapText="1"/>
    </xf>
    <xf numFmtId="0" fontId="26" fillId="11" borderId="20" xfId="4" applyFont="1" applyFill="1" applyBorder="1" applyAlignment="1" applyProtection="1">
      <alignment vertical="center"/>
      <protection locked="0"/>
    </xf>
    <xf numFmtId="0" fontId="26" fillId="11" borderId="1" xfId="4" applyFont="1" applyFill="1" applyBorder="1" applyAlignment="1" applyProtection="1">
      <alignment vertical="center"/>
      <protection locked="0"/>
    </xf>
    <xf numFmtId="0" fontId="29" fillId="11" borderId="34" xfId="4" applyFont="1" applyFill="1" applyBorder="1" applyAlignment="1" applyProtection="1">
      <alignment horizontal="center" vertical="center"/>
      <protection locked="0"/>
    </xf>
    <xf numFmtId="0" fontId="29" fillId="11" borderId="0" xfId="4" applyFont="1" applyFill="1" applyAlignment="1" applyProtection="1">
      <alignment horizontal="center" vertical="center"/>
      <protection locked="0"/>
    </xf>
    <xf numFmtId="0" fontId="29" fillId="11" borderId="35" xfId="4" applyFont="1" applyFill="1" applyBorder="1" applyAlignment="1" applyProtection="1">
      <alignment horizontal="center" vertical="center"/>
      <protection locked="0"/>
    </xf>
    <xf numFmtId="0" fontId="5" fillId="11" borderId="34" xfId="4" applyFont="1" applyFill="1" applyBorder="1" applyAlignment="1" applyProtection="1">
      <alignment vertical="center" wrapText="1"/>
      <protection locked="0"/>
    </xf>
    <xf numFmtId="0" fontId="5" fillId="11" borderId="0" xfId="4" applyFont="1" applyFill="1" applyAlignment="1" applyProtection="1">
      <alignment vertical="center" wrapText="1"/>
      <protection locked="0"/>
    </xf>
    <xf numFmtId="14" fontId="5" fillId="12" borderId="3" xfId="4" applyNumberFormat="1" applyFont="1" applyFill="1" applyBorder="1" applyAlignment="1" applyProtection="1">
      <alignment horizontal="center" vertical="center"/>
      <protection locked="0"/>
    </xf>
    <xf numFmtId="14" fontId="5" fillId="12" borderId="36" xfId="4" applyNumberFormat="1" applyFont="1" applyFill="1" applyBorder="1" applyAlignment="1" applyProtection="1">
      <alignment horizontal="center" vertical="center"/>
      <protection locked="0"/>
    </xf>
    <xf numFmtId="0" fontId="5" fillId="0" borderId="34" xfId="4" applyFont="1" applyBorder="1" applyAlignment="1" applyProtection="1">
      <alignment horizontal="center" vertical="center" wrapText="1"/>
      <protection locked="0"/>
    </xf>
    <xf numFmtId="0" fontId="5" fillId="0" borderId="0" xfId="4" applyFont="1" applyAlignment="1" applyProtection="1">
      <alignment horizontal="center" vertical="center" wrapText="1"/>
      <protection locked="0"/>
    </xf>
    <xf numFmtId="0" fontId="5" fillId="0" borderId="35" xfId="4" applyFont="1" applyBorder="1" applyAlignment="1" applyProtection="1">
      <alignment horizontal="center" vertical="center" wrapText="1"/>
      <protection locked="0"/>
    </xf>
    <xf numFmtId="0" fontId="6" fillId="11" borderId="34" xfId="4" applyFont="1" applyFill="1" applyBorder="1" applyAlignment="1" applyProtection="1">
      <alignment horizontal="right" vertical="center" wrapText="1"/>
      <protection locked="0"/>
    </xf>
    <xf numFmtId="0" fontId="6" fillId="11" borderId="35" xfId="4" applyFont="1" applyFill="1" applyBorder="1" applyAlignment="1" applyProtection="1">
      <alignment horizontal="right" vertical="center" wrapText="1"/>
      <protection locked="0"/>
    </xf>
    <xf numFmtId="49" fontId="5" fillId="12" borderId="3" xfId="4" applyNumberFormat="1" applyFont="1" applyFill="1" applyBorder="1" applyAlignment="1" applyProtection="1">
      <alignment horizontal="center" vertical="center"/>
      <protection locked="0"/>
    </xf>
    <xf numFmtId="49" fontId="5" fillId="12" borderId="36" xfId="4" applyNumberFormat="1" applyFont="1" applyFill="1" applyBorder="1" applyAlignment="1" applyProtection="1">
      <alignment horizontal="center" vertical="center"/>
      <protection locked="0"/>
    </xf>
    <xf numFmtId="0" fontId="30" fillId="11" borderId="34" xfId="4" applyFont="1" applyFill="1" applyBorder="1" applyAlignment="1" applyProtection="1">
      <alignment wrapText="1"/>
      <protection locked="0"/>
    </xf>
    <xf numFmtId="0" fontId="30" fillId="11" borderId="0" xfId="4" applyFont="1" applyFill="1" applyAlignment="1" applyProtection="1">
      <alignment wrapText="1"/>
      <protection locked="0"/>
    </xf>
    <xf numFmtId="0" fontId="30" fillId="11" borderId="0" xfId="4" applyFont="1" applyFill="1" applyProtection="1">
      <protection locked="0"/>
    </xf>
    <xf numFmtId="0" fontId="28" fillId="11" borderId="34" xfId="4" applyFont="1" applyFill="1" applyBorder="1" applyAlignment="1" applyProtection="1">
      <alignment horizontal="center" vertical="center" wrapText="1"/>
      <protection locked="0"/>
    </xf>
    <xf numFmtId="0" fontId="28" fillId="11" borderId="0" xfId="4" applyFont="1" applyFill="1" applyAlignment="1" applyProtection="1">
      <alignment horizontal="center" vertical="center" wrapText="1"/>
      <protection locked="0"/>
    </xf>
    <xf numFmtId="0" fontId="6" fillId="11" borderId="34" xfId="4" applyFont="1" applyFill="1" applyBorder="1" applyAlignment="1" applyProtection="1">
      <alignment horizontal="right" vertical="center"/>
      <protection locked="0"/>
    </xf>
    <xf numFmtId="0" fontId="6" fillId="11" borderId="35" xfId="4" applyFont="1" applyFill="1" applyBorder="1" applyAlignment="1" applyProtection="1">
      <alignment horizontal="right" vertical="center"/>
      <protection locked="0"/>
    </xf>
    <xf numFmtId="0" fontId="6" fillId="11" borderId="0" xfId="4" applyFont="1" applyFill="1" applyAlignment="1" applyProtection="1">
      <alignment horizontal="right" vertical="center" wrapText="1"/>
      <protection locked="0"/>
    </xf>
    <xf numFmtId="0" fontId="5" fillId="12" borderId="3" xfId="4" applyFont="1" applyFill="1" applyBorder="1" applyAlignment="1" applyProtection="1">
      <alignment horizontal="center" vertical="center"/>
      <protection locked="0"/>
    </xf>
    <xf numFmtId="0" fontId="5" fillId="12" borderId="36" xfId="4" applyFont="1" applyFill="1" applyBorder="1" applyAlignment="1" applyProtection="1">
      <alignment horizontal="center" vertical="center"/>
      <protection locked="0"/>
    </xf>
    <xf numFmtId="0" fontId="30" fillId="11" borderId="34" xfId="4" applyFont="1" applyFill="1" applyBorder="1" applyAlignment="1" applyProtection="1">
      <alignment vertical="center" wrapText="1"/>
      <protection locked="0"/>
    </xf>
    <xf numFmtId="0" fontId="30" fillId="11" borderId="0" xfId="4" applyFont="1" applyFill="1" applyAlignment="1" applyProtection="1">
      <alignment vertical="center" wrapText="1"/>
      <protection locked="0"/>
    </xf>
    <xf numFmtId="0" fontId="6" fillId="11" borderId="0" xfId="4" applyFont="1" applyFill="1" applyAlignment="1" applyProtection="1">
      <alignment horizontal="right" vertical="center"/>
      <protection locked="0"/>
    </xf>
    <xf numFmtId="0" fontId="5" fillId="12" borderId="3" xfId="4" applyFont="1" applyFill="1" applyBorder="1" applyAlignment="1" applyProtection="1">
      <alignment vertical="center"/>
      <protection locked="0"/>
    </xf>
    <xf numFmtId="0" fontId="5" fillId="12" borderId="2" xfId="4" applyFont="1" applyFill="1" applyBorder="1" applyAlignment="1" applyProtection="1">
      <alignment vertical="center"/>
      <protection locked="0"/>
    </xf>
    <xf numFmtId="0" fontId="5" fillId="12" borderId="36" xfId="4" applyFont="1" applyFill="1" applyBorder="1" applyAlignment="1" applyProtection="1">
      <alignment vertical="center"/>
      <protection locked="0"/>
    </xf>
    <xf numFmtId="0" fontId="31" fillId="11" borderId="34" xfId="4" applyFont="1" applyFill="1" applyBorder="1" applyAlignment="1" applyProtection="1">
      <alignment vertical="center"/>
      <protection locked="0"/>
    </xf>
    <xf numFmtId="0" fontId="31" fillId="11" borderId="0" xfId="4" applyFont="1" applyFill="1" applyAlignment="1" applyProtection="1">
      <alignment vertical="center"/>
      <protection locked="0"/>
    </xf>
    <xf numFmtId="0" fontId="6" fillId="11" borderId="0" xfId="4" applyFont="1" applyFill="1" applyAlignment="1" applyProtection="1">
      <alignment vertical="center"/>
      <protection locked="0"/>
    </xf>
    <xf numFmtId="0" fontId="30" fillId="12" borderId="3" xfId="4" applyFont="1" applyFill="1" applyBorder="1" applyProtection="1">
      <protection locked="0"/>
    </xf>
    <xf numFmtId="0" fontId="30" fillId="12" borderId="2" xfId="4" applyFont="1" applyFill="1" applyBorder="1" applyProtection="1">
      <protection locked="0"/>
    </xf>
    <xf numFmtId="0" fontId="30" fillId="12" borderId="36" xfId="4" applyFont="1" applyFill="1" applyBorder="1" applyProtection="1">
      <protection locked="0"/>
    </xf>
    <xf numFmtId="0" fontId="6" fillId="11" borderId="34" xfId="4" applyFont="1" applyFill="1" applyBorder="1" applyAlignment="1" applyProtection="1">
      <alignment horizontal="center" vertical="center"/>
      <protection locked="0"/>
    </xf>
    <xf numFmtId="0" fontId="6" fillId="11" borderId="0" xfId="4" applyFont="1" applyFill="1" applyAlignment="1" applyProtection="1">
      <alignment horizontal="center" vertical="center"/>
      <protection locked="0"/>
    </xf>
    <xf numFmtId="0" fontId="5" fillId="12" borderId="3" xfId="4" applyFont="1" applyFill="1" applyBorder="1" applyAlignment="1" applyProtection="1">
      <alignment horizontal="right" vertical="center"/>
      <protection locked="0"/>
    </xf>
    <xf numFmtId="0" fontId="5" fillId="12" borderId="2" xfId="4" applyFont="1" applyFill="1" applyBorder="1" applyAlignment="1" applyProtection="1">
      <alignment horizontal="right" vertical="center"/>
      <protection locked="0"/>
    </xf>
    <xf numFmtId="0" fontId="5" fillId="12" borderId="36" xfId="4" applyFont="1" applyFill="1" applyBorder="1" applyAlignment="1" applyProtection="1">
      <alignment horizontal="right" vertical="center"/>
      <protection locked="0"/>
    </xf>
    <xf numFmtId="0" fontId="30" fillId="11" borderId="0" xfId="4" applyFont="1" applyFill="1" applyAlignment="1" applyProtection="1">
      <alignment vertical="top" wrapText="1"/>
      <protection locked="0"/>
    </xf>
    <xf numFmtId="0" fontId="30" fillId="11" borderId="0" xfId="4" applyFont="1" applyFill="1" applyAlignment="1" applyProtection="1">
      <alignment vertical="top"/>
      <protection locked="0"/>
    </xf>
    <xf numFmtId="49" fontId="5" fillId="12" borderId="3" xfId="4" applyNumberFormat="1" applyFont="1" applyFill="1" applyBorder="1" applyAlignment="1" applyProtection="1">
      <alignment vertical="center"/>
      <protection locked="0"/>
    </xf>
    <xf numFmtId="49" fontId="5" fillId="12" borderId="2" xfId="4" applyNumberFormat="1" applyFont="1" applyFill="1" applyBorder="1" applyAlignment="1" applyProtection="1">
      <alignment vertical="center"/>
      <protection locked="0"/>
    </xf>
    <xf numFmtId="49" fontId="5" fillId="12" borderId="36" xfId="4" applyNumberFormat="1" applyFont="1" applyFill="1" applyBorder="1" applyAlignment="1" applyProtection="1">
      <alignment vertical="center"/>
      <protection locked="0"/>
    </xf>
    <xf numFmtId="0" fontId="6" fillId="11" borderId="35" xfId="4" applyFont="1" applyFill="1" applyBorder="1" applyAlignment="1" applyProtection="1">
      <alignment horizontal="center" vertical="center"/>
      <protection locked="0"/>
    </xf>
    <xf numFmtId="0" fontId="6" fillId="11" borderId="34" xfId="4" applyFont="1" applyFill="1" applyBorder="1" applyAlignment="1" applyProtection="1">
      <alignment horizontal="left" vertical="center"/>
      <protection locked="0"/>
    </xf>
    <xf numFmtId="0" fontId="6" fillId="11" borderId="0" xfId="4" applyFont="1" applyFill="1" applyAlignment="1" applyProtection="1">
      <alignment horizontal="left" vertical="center"/>
      <protection locked="0"/>
    </xf>
    <xf numFmtId="0" fontId="6" fillId="11" borderId="0" xfId="4" applyFont="1" applyFill="1" applyAlignment="1" applyProtection="1">
      <alignment vertical="top"/>
      <protection locked="0"/>
    </xf>
    <xf numFmtId="0" fontId="30" fillId="12" borderId="3" xfId="4" applyFont="1" applyFill="1" applyBorder="1" applyAlignment="1" applyProtection="1">
      <alignment vertical="center"/>
      <protection locked="0"/>
    </xf>
    <xf numFmtId="0" fontId="30" fillId="12" borderId="2" xfId="4" applyFont="1" applyFill="1" applyBorder="1" applyAlignment="1" applyProtection="1">
      <alignment vertical="center"/>
      <protection locked="0"/>
    </xf>
    <xf numFmtId="0" fontId="30" fillId="12" borderId="36" xfId="4" applyFont="1" applyFill="1" applyBorder="1" applyAlignment="1" applyProtection="1">
      <alignment vertical="center"/>
      <protection locked="0"/>
    </xf>
    <xf numFmtId="0" fontId="6" fillId="11" borderId="1" xfId="4" applyFont="1" applyFill="1" applyBorder="1" applyAlignment="1" applyProtection="1">
      <alignment horizontal="left" vertical="center" wrapText="1"/>
      <protection locked="0"/>
    </xf>
    <xf numFmtId="0" fontId="6" fillId="11" borderId="5" xfId="4" applyFont="1" applyFill="1" applyBorder="1" applyAlignment="1" applyProtection="1">
      <alignment horizontal="left" vertical="center" wrapText="1"/>
      <protection locked="0"/>
    </xf>
    <xf numFmtId="0" fontId="6" fillId="0" borderId="33" xfId="0" applyFont="1" applyBorder="1" applyAlignment="1">
      <alignment horizontal="left" vertical="center" wrapText="1"/>
    </xf>
    <xf numFmtId="0" fontId="6" fillId="9" borderId="33" xfId="0" applyFont="1" applyFill="1" applyBorder="1" applyAlignment="1">
      <alignment horizontal="left" vertical="center" wrapText="1"/>
    </xf>
    <xf numFmtId="0" fontId="5" fillId="9" borderId="33" xfId="0" applyFont="1" applyFill="1" applyBorder="1" applyAlignment="1">
      <alignment horizontal="left" vertical="center" wrapText="1"/>
    </xf>
    <xf numFmtId="0" fontId="9"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7"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3" fillId="0" borderId="2" xfId="0" applyFont="1" applyBorder="1" applyAlignment="1" applyProtection="1">
      <alignment horizontal="right" vertical="top" wrapText="1"/>
      <protection locked="0"/>
    </xf>
    <xf numFmtId="0" fontId="7"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9" fillId="3" borderId="33" xfId="0" applyFont="1" applyFill="1" applyBorder="1" applyAlignment="1">
      <alignment horizontal="center" vertical="center"/>
    </xf>
    <xf numFmtId="0" fontId="0" fillId="0" borderId="33" xfId="0" applyBorder="1" applyAlignment="1">
      <alignment horizontal="center" vertical="center"/>
    </xf>
    <xf numFmtId="0" fontId="5" fillId="3" borderId="33" xfId="0" applyFont="1" applyFill="1" applyBorder="1" applyAlignment="1">
      <alignment horizontal="center" vertical="center" wrapText="1"/>
    </xf>
    <xf numFmtId="0" fontId="0" fillId="0" borderId="33" xfId="0" applyBorder="1" applyAlignment="1">
      <alignment horizontal="center" vertical="center" wrapText="1"/>
    </xf>
    <xf numFmtId="0" fontId="12" fillId="4" borderId="33" xfId="0" applyFont="1" applyFill="1" applyBorder="1" applyAlignment="1" applyProtection="1">
      <alignment horizontal="left" vertical="center" wrapText="1"/>
      <protection locked="0"/>
    </xf>
    <xf numFmtId="0" fontId="5" fillId="0" borderId="33" xfId="0" applyFont="1" applyBorder="1" applyAlignment="1">
      <alignment horizontal="left" vertical="center" wrapText="1"/>
    </xf>
    <xf numFmtId="0" fontId="6" fillId="11" borderId="33" xfId="0" applyFont="1" applyFill="1" applyBorder="1" applyAlignment="1">
      <alignment horizontal="left" vertical="center" wrapText="1"/>
    </xf>
    <xf numFmtId="0" fontId="5" fillId="4" borderId="33" xfId="0" applyFont="1" applyFill="1" applyBorder="1" applyAlignment="1" applyProtection="1">
      <alignment horizontal="left" vertical="center" wrapText="1"/>
      <protection locked="0"/>
    </xf>
    <xf numFmtId="0" fontId="6" fillId="4" borderId="33" xfId="0" applyFont="1" applyFill="1" applyBorder="1" applyAlignment="1" applyProtection="1">
      <alignment vertical="center"/>
      <protection locked="0"/>
    </xf>
    <xf numFmtId="0" fontId="9" fillId="0" borderId="0" xfId="5" applyFont="1" applyAlignment="1">
      <alignment horizontal="center" vertical="center" wrapText="1"/>
    </xf>
    <xf numFmtId="0" fontId="3" fillId="0" borderId="0" xfId="5" applyAlignment="1">
      <alignment horizontal="center" vertical="center" wrapText="1"/>
    </xf>
    <xf numFmtId="0" fontId="7" fillId="0" borderId="0" xfId="5" applyFont="1" applyAlignment="1" applyProtection="1">
      <alignment horizontal="center" vertical="top" wrapText="1"/>
      <protection locked="0"/>
    </xf>
    <xf numFmtId="0" fontId="3" fillId="0" borderId="0" xfId="5" applyAlignment="1" applyProtection="1">
      <alignment horizontal="center" wrapText="1"/>
      <protection locked="0"/>
    </xf>
    <xf numFmtId="0" fontId="3" fillId="0" borderId="0" xfId="5" applyAlignment="1">
      <alignment horizontal="right" vertical="top" wrapText="1"/>
    </xf>
    <xf numFmtId="0" fontId="3" fillId="0" borderId="0" xfId="5" applyAlignment="1">
      <alignment horizontal="right" wrapText="1"/>
    </xf>
    <xf numFmtId="0" fontId="3" fillId="0" borderId="0" xfId="5"/>
    <xf numFmtId="0" fontId="7" fillId="5" borderId="3" xfId="5" applyFont="1" applyFill="1" applyBorder="1" applyAlignment="1" applyProtection="1">
      <alignment vertical="center" wrapText="1"/>
      <protection locked="0"/>
    </xf>
    <xf numFmtId="0" fontId="3" fillId="0" borderId="2" xfId="5" applyBorder="1" applyAlignment="1" applyProtection="1">
      <alignment vertical="center" wrapText="1"/>
      <protection locked="0"/>
    </xf>
    <xf numFmtId="0" fontId="3" fillId="0" borderId="2" xfId="5" applyBorder="1" applyProtection="1">
      <protection locked="0"/>
    </xf>
    <xf numFmtId="0" fontId="5" fillId="3" borderId="33" xfId="5" applyFont="1" applyFill="1" applyBorder="1" applyAlignment="1">
      <alignment horizontal="center" vertical="center" wrapText="1"/>
    </xf>
    <xf numFmtId="0" fontId="3" fillId="0" borderId="33" xfId="5" applyBorder="1" applyAlignment="1">
      <alignment horizontal="center" vertical="center" wrapText="1"/>
    </xf>
    <xf numFmtId="3" fontId="19" fillId="3" borderId="33" xfId="5" applyNumberFormat="1" applyFont="1" applyFill="1" applyBorder="1" applyAlignment="1">
      <alignment horizontal="center" vertical="center" wrapText="1"/>
    </xf>
    <xf numFmtId="3" fontId="3" fillId="0" borderId="33" xfId="5" applyNumberFormat="1" applyBorder="1" applyAlignment="1">
      <alignment horizontal="center" vertical="center" wrapText="1"/>
    </xf>
    <xf numFmtId="0" fontId="16" fillId="9" borderId="33" xfId="0" applyFont="1" applyFill="1" applyBorder="1" applyAlignment="1">
      <alignment horizontal="left" vertical="center" wrapText="1"/>
    </xf>
    <xf numFmtId="0" fontId="22" fillId="0" borderId="33" xfId="0" applyFont="1" applyBorder="1" applyAlignment="1">
      <alignment horizontal="left" vertical="center" wrapText="1"/>
    </xf>
    <xf numFmtId="0" fontId="19" fillId="3" borderId="33" xfId="5" applyFont="1" applyFill="1" applyBorder="1" applyAlignment="1">
      <alignment horizontal="center" vertical="center"/>
    </xf>
    <xf numFmtId="0" fontId="3" fillId="0" borderId="33" xfId="5" applyBorder="1" applyAlignment="1">
      <alignment horizontal="center" vertical="center"/>
    </xf>
    <xf numFmtId="0" fontId="6" fillId="0" borderId="33" xfId="0" applyFont="1" applyBorder="1" applyAlignment="1">
      <alignment horizontal="left" vertical="center" wrapText="1" indent="1"/>
    </xf>
    <xf numFmtId="0" fontId="6" fillId="9" borderId="33" xfId="0" applyFont="1" applyFill="1" applyBorder="1" applyAlignment="1">
      <alignment horizontal="left" vertical="center" wrapText="1" indent="1"/>
    </xf>
    <xf numFmtId="0" fontId="16" fillId="0" borderId="33" xfId="0" applyFont="1" applyBorder="1" applyAlignment="1">
      <alignment horizontal="left" vertical="center" wrapText="1"/>
    </xf>
    <xf numFmtId="0" fontId="13" fillId="4" borderId="33" xfId="5" applyFont="1" applyFill="1" applyBorder="1" applyAlignment="1">
      <alignment horizontal="left" vertical="center" wrapText="1"/>
    </xf>
    <xf numFmtId="0" fontId="13" fillId="4" borderId="33" xfId="5" applyFont="1" applyFill="1" applyBorder="1" applyAlignment="1">
      <alignment vertical="center" wrapText="1"/>
    </xf>
    <xf numFmtId="0" fontId="3" fillId="0" borderId="33" xfId="5" applyBorder="1"/>
    <xf numFmtId="0" fontId="6" fillId="11" borderId="33" xfId="0" applyFont="1" applyFill="1" applyBorder="1" applyAlignment="1">
      <alignment horizontal="left" vertical="center" wrapText="1" indent="1"/>
    </xf>
    <xf numFmtId="0" fontId="13" fillId="9" borderId="33" xfId="0" applyFont="1" applyFill="1" applyBorder="1" applyAlignment="1">
      <alignment horizontal="left" vertical="center" wrapText="1"/>
    </xf>
    <xf numFmtId="0" fontId="13" fillId="0" borderId="33" xfId="0" applyFont="1" applyBorder="1" applyAlignment="1">
      <alignment horizontal="left" vertical="center" wrapText="1" indent="1"/>
    </xf>
    <xf numFmtId="0" fontId="5" fillId="4" borderId="33" xfId="5" applyFont="1" applyFill="1" applyBorder="1" applyAlignment="1">
      <alignment horizontal="left" vertical="center" wrapText="1"/>
    </xf>
    <xf numFmtId="0" fontId="5" fillId="4" borderId="33" xfId="5" applyFont="1" applyFill="1" applyBorder="1" applyAlignment="1">
      <alignment vertical="center" wrapText="1"/>
    </xf>
    <xf numFmtId="0" fontId="5" fillId="9" borderId="33" xfId="0" applyFont="1" applyFill="1" applyBorder="1" applyAlignment="1">
      <alignment horizontal="left" vertical="center" wrapText="1" indent="1"/>
    </xf>
    <xf numFmtId="0" fontId="6" fillId="0" borderId="33" xfId="5" applyFont="1" applyBorder="1" applyAlignment="1">
      <alignment horizontal="left" vertical="center" wrapText="1" indent="1"/>
    </xf>
    <xf numFmtId="0" fontId="9" fillId="0" borderId="0" xfId="3" applyFont="1" applyAlignment="1">
      <alignment horizontal="center" vertical="center" wrapText="1"/>
    </xf>
    <xf numFmtId="0" fontId="0" fillId="0" borderId="0" xfId="0" applyAlignment="1">
      <alignment horizontal="center" wrapText="1"/>
    </xf>
    <xf numFmtId="0" fontId="7" fillId="0" borderId="0" xfId="3" applyFont="1" applyAlignment="1" applyProtection="1">
      <alignment horizontal="center" vertical="top" wrapText="1"/>
      <protection locked="0"/>
    </xf>
    <xf numFmtId="0" fontId="19" fillId="2" borderId="4" xfId="3" applyFont="1" applyFill="1" applyBorder="1" applyAlignment="1" applyProtection="1">
      <alignment vertical="center" wrapText="1"/>
      <protection locked="0"/>
    </xf>
    <xf numFmtId="0" fontId="3" fillId="0" borderId="2" xfId="3" applyFont="1" applyBorder="1" applyAlignment="1">
      <alignment horizontal="right" vertical="top" wrapText="1"/>
    </xf>
    <xf numFmtId="0" fontId="0" fillId="0" borderId="2" xfId="0" applyBorder="1" applyAlignment="1">
      <alignment horizontal="right" wrapText="1"/>
    </xf>
    <xf numFmtId="0" fontId="5" fillId="10" borderId="33" xfId="0" applyFont="1" applyFill="1" applyBorder="1" applyAlignment="1">
      <alignment horizontal="left" vertical="center" wrapText="1"/>
    </xf>
    <xf numFmtId="0" fontId="6" fillId="10" borderId="33" xfId="0" applyFont="1" applyFill="1" applyBorder="1" applyAlignment="1">
      <alignment horizontal="left" vertical="center" wrapText="1"/>
    </xf>
    <xf numFmtId="0" fontId="5" fillId="3" borderId="33" xfId="3" applyFont="1" applyFill="1" applyBorder="1" applyAlignment="1">
      <alignment horizontal="center" vertical="center" wrapText="1"/>
    </xf>
    <xf numFmtId="0" fontId="19" fillId="3" borderId="33" xfId="3" applyFont="1" applyFill="1" applyBorder="1" applyAlignment="1">
      <alignment horizontal="center" vertical="center" wrapText="1"/>
    </xf>
    <xf numFmtId="0" fontId="13" fillId="7" borderId="33" xfId="0" applyFont="1" applyFill="1" applyBorder="1" applyAlignment="1">
      <alignment horizontal="left" vertical="center" wrapText="1" shrinkToFit="1"/>
    </xf>
    <xf numFmtId="0" fontId="13" fillId="10" borderId="33" xfId="0" applyFont="1" applyFill="1" applyBorder="1" applyAlignment="1">
      <alignment horizontal="left" vertical="center" wrapText="1"/>
    </xf>
    <xf numFmtId="0" fontId="13" fillId="0" borderId="33" xfId="0" applyFont="1" applyBorder="1" applyAlignment="1">
      <alignment horizontal="left" vertical="center" wrapText="1"/>
    </xf>
    <xf numFmtId="0" fontId="5" fillId="3" borderId="17" xfId="3" applyFont="1" applyFill="1"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wrapText="1"/>
    </xf>
    <xf numFmtId="0" fontId="6" fillId="0" borderId="13" xfId="0" applyFont="1" applyBorder="1" applyAlignment="1">
      <alignment horizontal="left" vertical="center" wrapText="1"/>
    </xf>
    <xf numFmtId="0" fontId="6" fillId="0" borderId="13" xfId="0" applyFont="1" applyBorder="1" applyAlignment="1">
      <alignment horizontal="left" vertical="center" wrapText="1" indent="1"/>
    </xf>
    <xf numFmtId="0" fontId="5" fillId="9" borderId="13" xfId="0" applyFont="1" applyFill="1" applyBorder="1" applyAlignment="1">
      <alignment horizontal="left" vertical="center" wrapText="1"/>
    </xf>
    <xf numFmtId="0" fontId="6" fillId="0" borderId="22" xfId="0" applyFont="1" applyBorder="1" applyAlignment="1">
      <alignment horizontal="left" vertical="center" wrapText="1"/>
    </xf>
    <xf numFmtId="0" fontId="13" fillId="7" borderId="20" xfId="0" applyFont="1" applyFill="1" applyBorder="1" applyAlignment="1">
      <alignment horizontal="left" vertical="center" shrinkToFit="1"/>
    </xf>
    <xf numFmtId="0" fontId="6" fillId="7" borderId="1" xfId="0" applyFont="1" applyFill="1" applyBorder="1" applyAlignment="1">
      <alignment horizontal="left" vertical="center" shrinkToFit="1"/>
    </xf>
    <xf numFmtId="0" fontId="6" fillId="7" borderId="21" xfId="0" applyFont="1" applyFill="1" applyBorder="1" applyAlignment="1">
      <alignment horizontal="left" vertical="center" shrinkToFit="1"/>
    </xf>
    <xf numFmtId="0" fontId="13" fillId="9" borderId="14" xfId="0" applyFont="1" applyFill="1" applyBorder="1" applyAlignment="1">
      <alignment horizontal="left" vertical="center" wrapText="1"/>
    </xf>
    <xf numFmtId="0" fontId="6" fillId="0" borderId="22" xfId="0" applyFont="1" applyBorder="1" applyAlignment="1">
      <alignment horizontal="left" vertical="center" wrapText="1" indent="1"/>
    </xf>
    <xf numFmtId="0" fontId="5" fillId="9" borderId="13" xfId="0" applyFont="1" applyFill="1" applyBorder="1" applyAlignment="1">
      <alignment horizontal="left" vertical="center" wrapText="1" indent="1"/>
    </xf>
    <xf numFmtId="0" fontId="3" fillId="0" borderId="2" xfId="3" applyFont="1" applyBorder="1" applyAlignment="1" applyProtection="1">
      <alignment horizontal="right" vertical="top" wrapText="1"/>
      <protection locked="0"/>
    </xf>
    <xf numFmtId="0" fontId="3" fillId="0" borderId="2" xfId="0" applyFont="1" applyBorder="1" applyAlignment="1" applyProtection="1">
      <alignment horizontal="right"/>
      <protection locked="0"/>
    </xf>
    <xf numFmtId="0" fontId="13" fillId="0" borderId="14" xfId="0" applyFont="1" applyBorder="1" applyAlignment="1">
      <alignment horizontal="left" vertical="center" wrapText="1"/>
    </xf>
    <xf numFmtId="0" fontId="13" fillId="9" borderId="13" xfId="0" applyFont="1" applyFill="1" applyBorder="1" applyAlignment="1">
      <alignment horizontal="left" vertical="center" wrapText="1"/>
    </xf>
    <xf numFmtId="0" fontId="19" fillId="3" borderId="23" xfId="3" applyFont="1" applyFill="1"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13" fillId="0" borderId="13" xfId="0" applyFont="1" applyBorder="1" applyAlignment="1">
      <alignment horizontal="left" vertical="center" wrapText="1"/>
    </xf>
    <xf numFmtId="0" fontId="9" fillId="0" borderId="0" xfId="1" applyFont="1" applyAlignment="1">
      <alignment horizontal="center" vertical="center" wrapText="1"/>
    </xf>
    <xf numFmtId="0" fontId="12" fillId="0" borderId="0" xfId="3" applyAlignment="1">
      <alignment horizontal="center" vertical="center" wrapText="1"/>
    </xf>
    <xf numFmtId="0" fontId="7" fillId="0" borderId="0" xfId="1" applyFont="1" applyAlignment="1">
      <alignment horizontal="center" vertical="center"/>
    </xf>
    <xf numFmtId="0" fontId="4" fillId="0" borderId="30" xfId="0" applyFont="1" applyBorder="1" applyAlignment="1">
      <alignment horizontal="left" vertical="center" wrapText="1"/>
    </xf>
    <xf numFmtId="0" fontId="19" fillId="9" borderId="30" xfId="0" applyFont="1" applyFill="1" applyBorder="1" applyAlignment="1">
      <alignment horizontal="left" vertical="center" wrapText="1"/>
    </xf>
    <xf numFmtId="0" fontId="10" fillId="3" borderId="7" xfId="0" applyFont="1" applyFill="1" applyBorder="1" applyAlignment="1">
      <alignment horizontal="center" vertical="center" wrapText="1"/>
    </xf>
    <xf numFmtId="0" fontId="4" fillId="0" borderId="8"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27" xfId="0" applyFont="1" applyBorder="1" applyAlignment="1">
      <alignment horizontal="center" vertical="center" wrapText="1"/>
    </xf>
    <xf numFmtId="0" fontId="10" fillId="3" borderId="8" xfId="0" applyFont="1" applyFill="1" applyBorder="1" applyAlignment="1">
      <alignment horizontal="center" vertical="center" wrapText="1"/>
    </xf>
    <xf numFmtId="0" fontId="4" fillId="0" borderId="27" xfId="0" applyFont="1" applyBorder="1"/>
    <xf numFmtId="3" fontId="10" fillId="3" borderId="8" xfId="0" applyNumberFormat="1" applyFont="1" applyFill="1" applyBorder="1" applyAlignment="1">
      <alignment horizontal="center" vertical="center" wrapText="1"/>
    </xf>
    <xf numFmtId="3" fontId="4" fillId="0" borderId="27" xfId="0" applyNumberFormat="1" applyFont="1" applyBorder="1"/>
    <xf numFmtId="3" fontId="10" fillId="3" borderId="9" xfId="0" applyNumberFormat="1" applyFont="1" applyFill="1" applyBorder="1" applyAlignment="1">
      <alignment horizontal="center" vertical="center" wrapText="1"/>
    </xf>
    <xf numFmtId="3" fontId="4" fillId="0" borderId="28" xfId="0" applyNumberFormat="1" applyFont="1" applyBorder="1"/>
    <xf numFmtId="49" fontId="10" fillId="3" borderId="10" xfId="0" applyNumberFormat="1" applyFont="1" applyFill="1" applyBorder="1" applyAlignment="1">
      <alignment horizontal="center" vertical="center" wrapText="1"/>
    </xf>
    <xf numFmtId="49" fontId="10" fillId="3" borderId="11" xfId="0" applyNumberFormat="1" applyFont="1" applyFill="1" applyBorder="1" applyAlignment="1">
      <alignment horizontal="center" vertical="center" wrapText="1"/>
    </xf>
    <xf numFmtId="0" fontId="21" fillId="6" borderId="29" xfId="0" applyFont="1" applyFill="1" applyBorder="1" applyAlignment="1">
      <alignment horizontal="left" vertical="center"/>
    </xf>
    <xf numFmtId="0" fontId="23" fillId="6" borderId="29" xfId="0" applyFont="1" applyFill="1" applyBorder="1" applyAlignment="1">
      <alignment vertical="center"/>
    </xf>
    <xf numFmtId="0" fontId="4" fillId="0" borderId="29" xfId="0" applyFont="1" applyBorder="1" applyAlignment="1">
      <alignment vertical="center"/>
    </xf>
    <xf numFmtId="0" fontId="19" fillId="0" borderId="30" xfId="0" applyFont="1" applyBorder="1" applyAlignment="1">
      <alignment horizontal="left" vertical="center" wrapText="1"/>
    </xf>
    <xf numFmtId="0" fontId="19" fillId="9" borderId="31" xfId="0" applyFont="1" applyFill="1" applyBorder="1" applyAlignment="1">
      <alignment horizontal="left" vertical="center" wrapText="1"/>
    </xf>
    <xf numFmtId="0" fontId="21" fillId="6" borderId="32" xfId="0" applyFont="1" applyFill="1" applyBorder="1" applyAlignment="1">
      <alignment horizontal="left" vertical="center"/>
    </xf>
    <xf numFmtId="0" fontId="4" fillId="0" borderId="32" xfId="0" applyFont="1" applyBorder="1" applyAlignment="1">
      <alignment vertical="center"/>
    </xf>
    <xf numFmtId="0" fontId="21" fillId="9" borderId="30" xfId="0" applyFont="1" applyFill="1" applyBorder="1" applyAlignment="1">
      <alignment horizontal="left" vertical="center" wrapText="1"/>
    </xf>
    <xf numFmtId="0" fontId="21" fillId="9" borderId="31" xfId="0" applyFont="1" applyFill="1" applyBorder="1" applyAlignment="1">
      <alignment horizontal="left" vertical="center" wrapText="1"/>
    </xf>
    <xf numFmtId="0" fontId="4" fillId="0" borderId="32" xfId="0" applyFont="1" applyBorder="1"/>
    <xf numFmtId="0" fontId="38" fillId="0" borderId="44" xfId="0" applyFont="1" applyBorder="1" applyAlignment="1">
      <alignment horizontal="center" vertical="center"/>
    </xf>
    <xf numFmtId="0" fontId="38" fillId="0" borderId="46" xfId="0" applyFont="1" applyBorder="1" applyAlignment="1">
      <alignment horizontal="center" vertical="center"/>
    </xf>
    <xf numFmtId="0" fontId="38" fillId="0" borderId="44" xfId="0" applyFont="1" applyBorder="1" applyAlignment="1">
      <alignment horizontal="center" vertical="center" wrapText="1"/>
    </xf>
    <xf numFmtId="0" fontId="38" fillId="0" borderId="46" xfId="0" applyFont="1" applyBorder="1" applyAlignment="1">
      <alignment horizontal="center" vertical="center" wrapText="1"/>
    </xf>
    <xf numFmtId="0" fontId="38" fillId="0" borderId="44" xfId="0" applyFont="1" applyBorder="1" applyAlignment="1">
      <alignment vertical="center"/>
    </xf>
    <xf numFmtId="0" fontId="38" fillId="0" borderId="46" xfId="0" applyFont="1" applyBorder="1" applyAlignment="1">
      <alignment vertical="center"/>
    </xf>
    <xf numFmtId="0" fontId="5" fillId="0" borderId="44" xfId="0" applyFont="1" applyBorder="1" applyAlignment="1">
      <alignment horizontal="center" vertical="center" wrapText="1"/>
    </xf>
    <xf numFmtId="0" fontId="5" fillId="0" borderId="41" xfId="0" applyFont="1" applyBorder="1" applyAlignment="1">
      <alignment horizontal="center" vertical="center" wrapText="1"/>
    </xf>
    <xf numFmtId="0" fontId="6" fillId="0" borderId="44" xfId="0" applyFont="1" applyBorder="1" applyAlignment="1">
      <alignment horizontal="justify" vertical="center"/>
    </xf>
    <xf numFmtId="0" fontId="6" fillId="0" borderId="41" xfId="0" applyFont="1" applyBorder="1" applyAlignment="1">
      <alignment horizontal="justify" vertical="center"/>
    </xf>
    <xf numFmtId="14" fontId="5" fillId="0" borderId="44" xfId="0" applyNumberFormat="1" applyFont="1" applyBorder="1" applyAlignment="1">
      <alignment horizontal="center" vertical="center"/>
    </xf>
    <xf numFmtId="14" fontId="5" fillId="0" borderId="41" xfId="0" applyNumberFormat="1" applyFont="1" applyBorder="1" applyAlignment="1">
      <alignment horizontal="center" vertical="center"/>
    </xf>
    <xf numFmtId="0" fontId="5" fillId="0" borderId="44" xfId="0" applyFont="1" applyBorder="1" applyAlignment="1">
      <alignment horizontal="center" vertical="center"/>
    </xf>
    <xf numFmtId="0" fontId="5" fillId="0" borderId="41" xfId="0" applyFont="1" applyBorder="1" applyAlignment="1">
      <alignment horizontal="center" vertical="center"/>
    </xf>
  </cellXfs>
  <cellStyles count="8">
    <cellStyle name="Hiperveza" xfId="6" builtinId="8"/>
    <cellStyle name="Hyperlink 2" xfId="2" xr:uid="{00000000-0005-0000-0000-000000000000}"/>
    <cellStyle name="Normal 2" xfId="3" xr:uid="{00000000-0005-0000-0000-000002000000}"/>
    <cellStyle name="Normal 2 2" xfId="5" xr:uid="{00000000-0005-0000-0000-000003000000}"/>
    <cellStyle name="Normal 3" xfId="4" xr:uid="{00000000-0005-0000-0000-000004000000}"/>
    <cellStyle name="Normal 3 2" xfId="7" xr:uid="{21F1057B-FC33-44B9-B023-12F03E112223}"/>
    <cellStyle name="Normalno" xfId="0" builtinId="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POD/Izvjesce/Godina" xmlDataType="integer"/>
    </xmlCellPr>
  </singleXmlCell>
  <singleXmlCell id="2" xr6:uid="{00000000-000C-0000-FFFF-FFFF01000000}" r="E8" connectionId="0">
    <xmlCellPr id="1" xr6:uid="{00000000-0010-0000-0100-000001000000}" uniqueName="Period">
      <xmlPr mapId="3" xpath="/TFI-IZD-POD/Izvjesce/Period" xmlDataType="integer"/>
    </xmlCellPr>
  </singleXmlCell>
  <singleXmlCell id="3" xr6:uid="{00000000-000C-0000-FFFF-FFFF02000000}" r="C17" connectionId="0">
    <xmlCellPr id="1" xr6:uid="{00000000-0010-0000-0200-000001000000}" uniqueName="sif_ust">
      <xmlPr mapId="3" xpath="/TFI-IZD-POD/Izvjesce/sif_ust" xmlDataType="string"/>
    </xmlCellPr>
  </singleXmlCell>
  <singleXmlCell id="4" xr6:uid="{00000000-000C-0000-FFFF-FFFF03000000}" r="C31" connectionId="0">
    <xmlCellPr id="1" xr6:uid="{00000000-0010-0000-0300-000001000000}" uniqueName="AtribIzv">
      <xmlPr mapId="3"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3" xpath="/TFI-IZD-POD/IFP-TFI-IZD-POD-E_1000976/P1074366" xmlDataType="decimal"/>
    </xmlCellPr>
  </singleXmlCell>
  <singleXmlCell id="6" xr6:uid="{00000000-000C-0000-FFFF-FFFF05000000}" r="I8" connectionId="0">
    <xmlCellPr id="1" xr6:uid="{00000000-0010-0000-0500-000001000000}" uniqueName="P1074367">
      <xmlPr mapId="3" xpath="/TFI-IZD-POD/IFP-TFI-IZD-POD-E_1000976/P1074367" xmlDataType="decimal"/>
    </xmlCellPr>
  </singleXmlCell>
  <singleXmlCell id="7" xr6:uid="{00000000-000C-0000-FFFF-FFFF06000000}" r="H9" connectionId="0">
    <xmlCellPr id="1" xr6:uid="{00000000-0010-0000-0600-000001000000}" uniqueName="P1074368">
      <xmlPr mapId="3" xpath="/TFI-IZD-POD/IFP-TFI-IZD-POD-E_1000976/P1074368" xmlDataType="decimal"/>
    </xmlCellPr>
  </singleXmlCell>
  <singleXmlCell id="8" xr6:uid="{00000000-000C-0000-FFFF-FFFF07000000}" r="I9" connectionId="0">
    <xmlCellPr id="1" xr6:uid="{00000000-0010-0000-0700-000001000000}" uniqueName="P1074369">
      <xmlPr mapId="3" xpath="/TFI-IZD-POD/IFP-TFI-IZD-POD-E_1000976/P1074369" xmlDataType="decimal"/>
    </xmlCellPr>
  </singleXmlCell>
  <singleXmlCell id="9" xr6:uid="{00000000-000C-0000-FFFF-FFFF08000000}" r="H10" connectionId="0">
    <xmlCellPr id="1" xr6:uid="{00000000-0010-0000-0800-000001000000}" uniqueName="P1074370">
      <xmlPr mapId="3" xpath="/TFI-IZD-POD/IFP-TFI-IZD-POD-E_1000976/P1074370" xmlDataType="decimal"/>
    </xmlCellPr>
  </singleXmlCell>
  <singleXmlCell id="10" xr6:uid="{00000000-000C-0000-FFFF-FFFF09000000}" r="I10" connectionId="0">
    <xmlCellPr id="1" xr6:uid="{00000000-0010-0000-0900-000001000000}" uniqueName="P1074371">
      <xmlPr mapId="3" xpath="/TFI-IZD-POD/IFP-TFI-IZD-POD-E_1000976/P1074371" xmlDataType="decimal"/>
    </xmlCellPr>
  </singleXmlCell>
  <singleXmlCell id="11" xr6:uid="{00000000-000C-0000-FFFF-FFFF0A000000}" r="H11" connectionId="0">
    <xmlCellPr id="1" xr6:uid="{00000000-0010-0000-0A00-000001000000}" uniqueName="P1074372">
      <xmlPr mapId="3" xpath="/TFI-IZD-POD/IFP-TFI-IZD-POD-E_1000976/P1074372" xmlDataType="decimal"/>
    </xmlCellPr>
  </singleXmlCell>
  <singleXmlCell id="12" xr6:uid="{00000000-000C-0000-FFFF-FFFF0B000000}" r="I11" connectionId="0">
    <xmlCellPr id="1" xr6:uid="{00000000-0010-0000-0B00-000001000000}" uniqueName="P1074373">
      <xmlPr mapId="3" xpath="/TFI-IZD-POD/IFP-TFI-IZD-POD-E_1000976/P1074373" xmlDataType="decimal"/>
    </xmlCellPr>
  </singleXmlCell>
  <singleXmlCell id="13" xr6:uid="{00000000-000C-0000-FFFF-FFFF0C000000}" r="H12" connectionId="0">
    <xmlCellPr id="1" xr6:uid="{00000000-0010-0000-0C00-000001000000}" uniqueName="P1074374">
      <xmlPr mapId="3" xpath="/TFI-IZD-POD/IFP-TFI-IZD-POD-E_1000976/P1074374" xmlDataType="decimal"/>
    </xmlCellPr>
  </singleXmlCell>
  <singleXmlCell id="14" xr6:uid="{00000000-000C-0000-FFFF-FFFF0D000000}" r="I12" connectionId="0">
    <xmlCellPr id="1" xr6:uid="{00000000-0010-0000-0D00-000001000000}" uniqueName="P1074375">
      <xmlPr mapId="3" xpath="/TFI-IZD-POD/IFP-TFI-IZD-POD-E_1000976/P1074375" xmlDataType="decimal"/>
    </xmlCellPr>
  </singleXmlCell>
  <singleXmlCell id="15" xr6:uid="{00000000-000C-0000-FFFF-FFFF0E000000}" r="H13" connectionId="0">
    <xmlCellPr id="1" xr6:uid="{00000000-0010-0000-0E00-000001000000}" uniqueName="P1074376">
      <xmlPr mapId="3" xpath="/TFI-IZD-POD/IFP-TFI-IZD-POD-E_1000976/P1074376" xmlDataType="decimal"/>
    </xmlCellPr>
  </singleXmlCell>
  <singleXmlCell id="16" xr6:uid="{00000000-000C-0000-FFFF-FFFF0F000000}" r="I13" connectionId="0">
    <xmlCellPr id="1" xr6:uid="{00000000-0010-0000-0F00-000001000000}" uniqueName="P1074491">
      <xmlPr mapId="3" xpath="/TFI-IZD-POD/IFP-TFI-IZD-POD-E_1000976/P1074491" xmlDataType="decimal"/>
    </xmlCellPr>
  </singleXmlCell>
  <singleXmlCell id="17" xr6:uid="{00000000-000C-0000-FFFF-FFFF10000000}" r="H14" connectionId="0">
    <xmlCellPr id="1" xr6:uid="{00000000-0010-0000-1000-000001000000}" uniqueName="P1074492">
      <xmlPr mapId="3" xpath="/TFI-IZD-POD/IFP-TFI-IZD-POD-E_1000976/P1074492" xmlDataType="decimal"/>
    </xmlCellPr>
  </singleXmlCell>
  <singleXmlCell id="18" xr6:uid="{00000000-000C-0000-FFFF-FFFF11000000}" r="I14" connectionId="0">
    <xmlCellPr id="1" xr6:uid="{00000000-0010-0000-1100-000001000000}" uniqueName="P1074493">
      <xmlPr mapId="3" xpath="/TFI-IZD-POD/IFP-TFI-IZD-POD-E_1000976/P1074493" xmlDataType="decimal"/>
    </xmlCellPr>
  </singleXmlCell>
  <singleXmlCell id="19" xr6:uid="{00000000-000C-0000-FFFF-FFFF12000000}" r="H15" connectionId="0">
    <xmlCellPr id="1" xr6:uid="{00000000-0010-0000-1200-000001000000}" uniqueName="P1074494">
      <xmlPr mapId="3" xpath="/TFI-IZD-POD/IFP-TFI-IZD-POD-E_1000976/P1074494" xmlDataType="decimal"/>
    </xmlCellPr>
  </singleXmlCell>
  <singleXmlCell id="20" xr6:uid="{00000000-000C-0000-FFFF-FFFF13000000}" r="I15" connectionId="0">
    <xmlCellPr id="1" xr6:uid="{00000000-0010-0000-1300-000001000000}" uniqueName="P1074575">
      <xmlPr mapId="3" xpath="/TFI-IZD-POD/IFP-TFI-IZD-POD-E_1000976/P1074575" xmlDataType="decimal"/>
    </xmlCellPr>
  </singleXmlCell>
  <singleXmlCell id="21" xr6:uid="{00000000-000C-0000-FFFF-FFFF14000000}" r="H16" connectionId="0">
    <xmlCellPr id="1" xr6:uid="{00000000-0010-0000-1400-000001000000}" uniqueName="P1074576">
      <xmlPr mapId="3" xpath="/TFI-IZD-POD/IFP-TFI-IZD-POD-E_1000976/P1074576" xmlDataType="decimal"/>
    </xmlCellPr>
  </singleXmlCell>
  <singleXmlCell id="22" xr6:uid="{00000000-000C-0000-FFFF-FFFF15000000}" r="I16" connectionId="0">
    <xmlCellPr id="1" xr6:uid="{00000000-0010-0000-1500-000001000000}" uniqueName="P1074577">
      <xmlPr mapId="3" xpath="/TFI-IZD-POD/IFP-TFI-IZD-POD-E_1000976/P1074577" xmlDataType="decimal"/>
    </xmlCellPr>
  </singleXmlCell>
  <singleXmlCell id="23" xr6:uid="{00000000-000C-0000-FFFF-FFFF16000000}" r="H17" connectionId="0">
    <xmlCellPr id="1" xr6:uid="{00000000-0010-0000-1600-000001000000}" uniqueName="P1074578">
      <xmlPr mapId="3" xpath="/TFI-IZD-POD/IFP-TFI-IZD-POD-E_1000976/P1074578" xmlDataType="decimal"/>
    </xmlCellPr>
  </singleXmlCell>
  <singleXmlCell id="24" xr6:uid="{00000000-000C-0000-FFFF-FFFF17000000}" r="I17" connectionId="0">
    <xmlCellPr id="1" xr6:uid="{00000000-0010-0000-1700-000001000000}" uniqueName="P1074579">
      <xmlPr mapId="3" xpath="/TFI-IZD-POD/IFP-TFI-IZD-POD-E_1000976/P1074579" xmlDataType="decimal"/>
    </xmlCellPr>
  </singleXmlCell>
  <singleXmlCell id="25" xr6:uid="{00000000-000C-0000-FFFF-FFFF18000000}" r="H18" connectionId="0">
    <xmlCellPr id="1" xr6:uid="{00000000-0010-0000-1800-000001000000}" uniqueName="P1074656">
      <xmlPr mapId="3" xpath="/TFI-IZD-POD/IFP-TFI-IZD-POD-E_1000976/P1074656" xmlDataType="decimal"/>
    </xmlCellPr>
  </singleXmlCell>
  <singleXmlCell id="26" xr6:uid="{00000000-000C-0000-FFFF-FFFF19000000}" r="I18" connectionId="0">
    <xmlCellPr id="1" xr6:uid="{00000000-0010-0000-1900-000001000000}" uniqueName="P1074657">
      <xmlPr mapId="3" xpath="/TFI-IZD-POD/IFP-TFI-IZD-POD-E_1000976/P1074657" xmlDataType="decimal"/>
    </xmlCellPr>
  </singleXmlCell>
  <singleXmlCell id="27" xr6:uid="{00000000-000C-0000-FFFF-FFFF1A000000}" r="H19" connectionId="0">
    <xmlCellPr id="1" xr6:uid="{00000000-0010-0000-1A00-000001000000}" uniqueName="P1074658">
      <xmlPr mapId="3" xpath="/TFI-IZD-POD/IFP-TFI-IZD-POD-E_1000976/P1074658" xmlDataType="decimal"/>
    </xmlCellPr>
  </singleXmlCell>
  <singleXmlCell id="28" xr6:uid="{00000000-000C-0000-FFFF-FFFF1B000000}" r="I19" connectionId="0">
    <xmlCellPr id="1" xr6:uid="{00000000-0010-0000-1B00-000001000000}" uniqueName="P1074659">
      <xmlPr mapId="3" xpath="/TFI-IZD-POD/IFP-TFI-IZD-POD-E_1000976/P1074659" xmlDataType="decimal"/>
    </xmlCellPr>
  </singleXmlCell>
  <singleXmlCell id="29" xr6:uid="{00000000-000C-0000-FFFF-FFFF1C000000}" r="H20" connectionId="0">
    <xmlCellPr id="1" xr6:uid="{00000000-0010-0000-1C00-000001000000}" uniqueName="P1074894">
      <xmlPr mapId="3" xpath="/TFI-IZD-POD/IFP-TFI-IZD-POD-E_1000976/P1074894" xmlDataType="decimal"/>
    </xmlCellPr>
  </singleXmlCell>
  <singleXmlCell id="30" xr6:uid="{00000000-000C-0000-FFFF-FFFF1D000000}" r="I20" connectionId="0">
    <xmlCellPr id="1" xr6:uid="{00000000-0010-0000-1D00-000001000000}" uniqueName="P1074895">
      <xmlPr mapId="3" xpath="/TFI-IZD-POD/IFP-TFI-IZD-POD-E_1000976/P1074895" xmlDataType="decimal"/>
    </xmlCellPr>
  </singleXmlCell>
  <singleXmlCell id="31" xr6:uid="{00000000-000C-0000-FFFF-FFFF1E000000}" r="H21" connectionId="0">
    <xmlCellPr id="1" xr6:uid="{00000000-0010-0000-1E00-000001000000}" uniqueName="P1074896">
      <xmlPr mapId="3" xpath="/TFI-IZD-POD/IFP-TFI-IZD-POD-E_1000976/P1074896" xmlDataType="decimal"/>
    </xmlCellPr>
  </singleXmlCell>
  <singleXmlCell id="32" xr6:uid="{00000000-000C-0000-FFFF-FFFF1F000000}" r="I21" connectionId="0">
    <xmlCellPr id="1" xr6:uid="{00000000-0010-0000-1F00-000001000000}" uniqueName="P1074897">
      <xmlPr mapId="3" xpath="/TFI-IZD-POD/IFP-TFI-IZD-POD-E_1000976/P1074897" xmlDataType="decimal"/>
    </xmlCellPr>
  </singleXmlCell>
  <singleXmlCell id="33" xr6:uid="{00000000-000C-0000-FFFF-FFFF20000000}" r="H22" connectionId="0">
    <xmlCellPr id="1" xr6:uid="{00000000-0010-0000-2000-000001000000}" uniqueName="P1074898">
      <xmlPr mapId="3" xpath="/TFI-IZD-POD/IFP-TFI-IZD-POD-E_1000976/P1074898" xmlDataType="decimal"/>
    </xmlCellPr>
  </singleXmlCell>
  <singleXmlCell id="34" xr6:uid="{00000000-000C-0000-FFFF-FFFF21000000}" r="I22" connectionId="0">
    <xmlCellPr id="1" xr6:uid="{00000000-0010-0000-2100-000001000000}" uniqueName="P1074899">
      <xmlPr mapId="3" xpath="/TFI-IZD-POD/IFP-TFI-IZD-POD-E_1000976/P1074899" xmlDataType="decimal"/>
    </xmlCellPr>
  </singleXmlCell>
  <singleXmlCell id="35" xr6:uid="{00000000-000C-0000-FFFF-FFFF22000000}" r="H23" connectionId="0">
    <xmlCellPr id="1" xr6:uid="{00000000-0010-0000-2200-000001000000}" uniqueName="P1074900">
      <xmlPr mapId="3" xpath="/TFI-IZD-POD/IFP-TFI-IZD-POD-E_1000976/P1074900" xmlDataType="decimal"/>
    </xmlCellPr>
  </singleXmlCell>
  <singleXmlCell id="36" xr6:uid="{00000000-000C-0000-FFFF-FFFF23000000}" r="I23" connectionId="0">
    <xmlCellPr id="1" xr6:uid="{00000000-0010-0000-2300-000001000000}" uniqueName="P1074901">
      <xmlPr mapId="3" xpath="/TFI-IZD-POD/IFP-TFI-IZD-POD-E_1000976/P1074901" xmlDataType="decimal"/>
    </xmlCellPr>
  </singleXmlCell>
  <singleXmlCell id="37" xr6:uid="{00000000-000C-0000-FFFF-FFFF24000000}" r="H24" connectionId="0">
    <xmlCellPr id="1" xr6:uid="{00000000-0010-0000-2400-000001000000}" uniqueName="P1074902">
      <xmlPr mapId="3" xpath="/TFI-IZD-POD/IFP-TFI-IZD-POD-E_1000976/P1074902" xmlDataType="decimal"/>
    </xmlCellPr>
  </singleXmlCell>
  <singleXmlCell id="38" xr6:uid="{00000000-000C-0000-FFFF-FFFF25000000}" r="I24" connectionId="0">
    <xmlCellPr id="1" xr6:uid="{00000000-0010-0000-2500-000001000000}" uniqueName="P1074903">
      <xmlPr mapId="3" xpath="/TFI-IZD-POD/IFP-TFI-IZD-POD-E_1000976/P1074903" xmlDataType="decimal"/>
    </xmlCellPr>
  </singleXmlCell>
  <singleXmlCell id="39" xr6:uid="{00000000-000C-0000-FFFF-FFFF26000000}" r="H25" connectionId="0">
    <xmlCellPr id="1" xr6:uid="{00000000-0010-0000-2600-000001000000}" uniqueName="P1074904">
      <xmlPr mapId="3" xpath="/TFI-IZD-POD/IFP-TFI-IZD-POD-E_1000976/P1074904" xmlDataType="decimal"/>
    </xmlCellPr>
  </singleXmlCell>
  <singleXmlCell id="40" xr6:uid="{00000000-000C-0000-FFFF-FFFF27000000}" r="I25" connectionId="0">
    <xmlCellPr id="1" xr6:uid="{00000000-0010-0000-2700-000001000000}" uniqueName="P1074905">
      <xmlPr mapId="3" xpath="/TFI-IZD-POD/IFP-TFI-IZD-POD-E_1000976/P1074905" xmlDataType="decimal"/>
    </xmlCellPr>
  </singleXmlCell>
  <singleXmlCell id="41" xr6:uid="{00000000-000C-0000-FFFF-FFFF28000000}" r="H26" connectionId="0">
    <xmlCellPr id="1" xr6:uid="{00000000-0010-0000-2800-000001000000}" uniqueName="P1074906">
      <xmlPr mapId="3" xpath="/TFI-IZD-POD/IFP-TFI-IZD-POD-E_1000976/P1074906" xmlDataType="decimal"/>
    </xmlCellPr>
  </singleXmlCell>
  <singleXmlCell id="42" xr6:uid="{00000000-000C-0000-FFFF-FFFF29000000}" r="I26" connectionId="0">
    <xmlCellPr id="1" xr6:uid="{00000000-0010-0000-2900-000001000000}" uniqueName="P1074907">
      <xmlPr mapId="3" xpath="/TFI-IZD-POD/IFP-TFI-IZD-POD-E_1000976/P1074907" xmlDataType="decimal"/>
    </xmlCellPr>
  </singleXmlCell>
  <singleXmlCell id="43" xr6:uid="{00000000-000C-0000-FFFF-FFFF2A000000}" r="H27" connectionId="0">
    <xmlCellPr id="1" xr6:uid="{00000000-0010-0000-2A00-000001000000}" uniqueName="P1074908">
      <xmlPr mapId="3" xpath="/TFI-IZD-POD/IFP-TFI-IZD-POD-E_1000976/P1074908" xmlDataType="decimal"/>
    </xmlCellPr>
  </singleXmlCell>
  <singleXmlCell id="44" xr6:uid="{00000000-000C-0000-FFFF-FFFF2B000000}" r="I27" connectionId="0">
    <xmlCellPr id="1" xr6:uid="{00000000-0010-0000-2B00-000001000000}" uniqueName="P1074909">
      <xmlPr mapId="3" xpath="/TFI-IZD-POD/IFP-TFI-IZD-POD-E_1000976/P1074909" xmlDataType="decimal"/>
    </xmlCellPr>
  </singleXmlCell>
  <singleXmlCell id="45" xr6:uid="{00000000-000C-0000-FFFF-FFFF2C000000}" r="H28" connectionId="0">
    <xmlCellPr id="1" xr6:uid="{00000000-0010-0000-2C00-000001000000}" uniqueName="P1074910">
      <xmlPr mapId="3" xpath="/TFI-IZD-POD/IFP-TFI-IZD-POD-E_1000976/P1074910" xmlDataType="decimal"/>
    </xmlCellPr>
  </singleXmlCell>
  <singleXmlCell id="46" xr6:uid="{00000000-000C-0000-FFFF-FFFF2D000000}" r="I28" connectionId="0">
    <xmlCellPr id="1" xr6:uid="{00000000-0010-0000-2D00-000001000000}" uniqueName="P1074912">
      <xmlPr mapId="3" xpath="/TFI-IZD-POD/IFP-TFI-IZD-POD-E_1000976/P1074912" xmlDataType="decimal"/>
    </xmlCellPr>
  </singleXmlCell>
  <singleXmlCell id="47" xr6:uid="{00000000-000C-0000-FFFF-FFFF2E000000}" r="H29" connectionId="0">
    <xmlCellPr id="1" xr6:uid="{00000000-0010-0000-2E00-000001000000}" uniqueName="P1074914">
      <xmlPr mapId="3" xpath="/TFI-IZD-POD/IFP-TFI-IZD-POD-E_1000976/P1074914" xmlDataType="decimal"/>
    </xmlCellPr>
  </singleXmlCell>
  <singleXmlCell id="48" xr6:uid="{00000000-000C-0000-FFFF-FFFF2F000000}" r="I29" connectionId="0">
    <xmlCellPr id="1" xr6:uid="{00000000-0010-0000-2F00-000001000000}" uniqueName="P1074916">
      <xmlPr mapId="3" xpath="/TFI-IZD-POD/IFP-TFI-IZD-POD-E_1000976/P1074916" xmlDataType="decimal"/>
    </xmlCellPr>
  </singleXmlCell>
  <singleXmlCell id="49" xr6:uid="{00000000-000C-0000-FFFF-FFFF30000000}" r="H30" connectionId="0">
    <xmlCellPr id="1" xr6:uid="{00000000-0010-0000-3000-000001000000}" uniqueName="P1074918">
      <xmlPr mapId="3" xpath="/TFI-IZD-POD/IFP-TFI-IZD-POD-E_1000976/P1074918" xmlDataType="decimal"/>
    </xmlCellPr>
  </singleXmlCell>
  <singleXmlCell id="50" xr6:uid="{00000000-000C-0000-FFFF-FFFF31000000}" r="I30" connectionId="0">
    <xmlCellPr id="1" xr6:uid="{00000000-0010-0000-3100-000001000000}" uniqueName="P1074921">
      <xmlPr mapId="3" xpath="/TFI-IZD-POD/IFP-TFI-IZD-POD-E_1000976/P1074921" xmlDataType="decimal"/>
    </xmlCellPr>
  </singleXmlCell>
  <singleXmlCell id="53" xr6:uid="{00000000-000C-0000-FFFF-FFFF32000000}" r="H31" connectionId="0">
    <xmlCellPr id="1" xr6:uid="{00000000-0010-0000-3200-000001000000}" uniqueName="P1074927">
      <xmlPr mapId="3" xpath="/TFI-IZD-POD/IFP-TFI-IZD-POD-E_1000976/P1074927" xmlDataType="decimal"/>
    </xmlCellPr>
  </singleXmlCell>
  <singleXmlCell id="54" xr6:uid="{00000000-000C-0000-FFFF-FFFF33000000}" r="I31" connectionId="0">
    <xmlCellPr id="1" xr6:uid="{00000000-0010-0000-3300-000001000000}" uniqueName="P1074947">
      <xmlPr mapId="3" xpath="/TFI-IZD-POD/IFP-TFI-IZD-POD-E_1000976/P1074947" xmlDataType="decimal"/>
    </xmlCellPr>
  </singleXmlCell>
  <singleXmlCell id="55" xr6:uid="{00000000-000C-0000-FFFF-FFFF34000000}" r="H32" connectionId="0">
    <xmlCellPr id="1" xr6:uid="{00000000-0010-0000-3400-000001000000}" uniqueName="P1074949">
      <xmlPr mapId="3" xpath="/TFI-IZD-POD/IFP-TFI-IZD-POD-E_1000976/P1074949" xmlDataType="decimal"/>
    </xmlCellPr>
  </singleXmlCell>
  <singleXmlCell id="56" xr6:uid="{00000000-000C-0000-FFFF-FFFF35000000}" r="I32" connectionId="0">
    <xmlCellPr id="1" xr6:uid="{00000000-0010-0000-3500-000001000000}" uniqueName="P1074951">
      <xmlPr mapId="3" xpath="/TFI-IZD-POD/IFP-TFI-IZD-POD-E_1000976/P1074951" xmlDataType="decimal"/>
    </xmlCellPr>
  </singleXmlCell>
  <singleXmlCell id="57" xr6:uid="{00000000-000C-0000-FFFF-FFFF36000000}" r="H33" connectionId="0">
    <xmlCellPr id="1" xr6:uid="{00000000-0010-0000-3600-000001000000}" uniqueName="P1074954">
      <xmlPr mapId="3" xpath="/TFI-IZD-POD/IFP-TFI-IZD-POD-E_1000976/P1074954" xmlDataType="decimal"/>
    </xmlCellPr>
  </singleXmlCell>
  <singleXmlCell id="58" xr6:uid="{00000000-000C-0000-FFFF-FFFF37000000}" r="I33" connectionId="0">
    <xmlCellPr id="1" xr6:uid="{00000000-0010-0000-3700-000001000000}" uniqueName="P1074956">
      <xmlPr mapId="3" xpath="/TFI-IZD-POD/IFP-TFI-IZD-POD-E_1000976/P1074956" xmlDataType="decimal"/>
    </xmlCellPr>
  </singleXmlCell>
  <singleXmlCell id="59" xr6:uid="{00000000-000C-0000-FFFF-FFFF38000000}" r="H34" connectionId="0">
    <xmlCellPr id="1" xr6:uid="{00000000-0010-0000-3800-000001000000}" uniqueName="P1074958">
      <xmlPr mapId="3" xpath="/TFI-IZD-POD/IFP-TFI-IZD-POD-E_1000976/P1074958" xmlDataType="decimal"/>
    </xmlCellPr>
  </singleXmlCell>
  <singleXmlCell id="60" xr6:uid="{00000000-000C-0000-FFFF-FFFF39000000}" r="I34" connectionId="0">
    <xmlCellPr id="1" xr6:uid="{00000000-0010-0000-3900-000001000000}" uniqueName="P1074960">
      <xmlPr mapId="3" xpath="/TFI-IZD-POD/IFP-TFI-IZD-POD-E_1000976/P1074960" xmlDataType="decimal"/>
    </xmlCellPr>
  </singleXmlCell>
  <singleXmlCell id="61" xr6:uid="{00000000-000C-0000-FFFF-FFFF3A000000}" r="H35" connectionId="0">
    <xmlCellPr id="1" xr6:uid="{00000000-0010-0000-3A00-000001000000}" uniqueName="P1074962">
      <xmlPr mapId="3" xpath="/TFI-IZD-POD/IFP-TFI-IZD-POD-E_1000976/P1074962" xmlDataType="decimal"/>
    </xmlCellPr>
  </singleXmlCell>
  <singleXmlCell id="62" xr6:uid="{00000000-000C-0000-FFFF-FFFF3B000000}" r="I35" connectionId="0">
    <xmlCellPr id="1" xr6:uid="{00000000-0010-0000-3B00-000001000000}" uniqueName="P1074964">
      <xmlPr mapId="3" xpath="/TFI-IZD-POD/IFP-TFI-IZD-POD-E_1000976/P1074964" xmlDataType="decimal"/>
    </xmlCellPr>
  </singleXmlCell>
  <singleXmlCell id="63" xr6:uid="{00000000-000C-0000-FFFF-FFFF3C000000}" r="H36" connectionId="0">
    <xmlCellPr id="1" xr6:uid="{00000000-0010-0000-3C00-000001000000}" uniqueName="P1074923">
      <xmlPr mapId="3" xpath="/TFI-IZD-POD/IFP-TFI-IZD-POD-E_1000976/P1074923" xmlDataType="decimal"/>
    </xmlCellPr>
  </singleXmlCell>
  <singleXmlCell id="64" xr6:uid="{00000000-000C-0000-FFFF-FFFF3D000000}" r="I36" connectionId="0">
    <xmlCellPr id="1" xr6:uid="{00000000-0010-0000-3D00-000001000000}" uniqueName="P1074925">
      <xmlPr mapId="3" xpath="/TFI-IZD-POD/IFP-TFI-IZD-POD-E_1000976/P1074925" xmlDataType="decimal"/>
    </xmlCellPr>
  </singleXmlCell>
  <singleXmlCell id="65" xr6:uid="{00000000-000C-0000-FFFF-FFFF3E000000}" r="H37" connectionId="0">
    <xmlCellPr id="1" xr6:uid="{00000000-0010-0000-3E00-000001000000}" uniqueName="P1084406">
      <xmlPr mapId="3" xpath="/TFI-IZD-POD/IFP-TFI-IZD-POD-E_1000976/P1084406" xmlDataType="decimal"/>
    </xmlCellPr>
  </singleXmlCell>
  <singleXmlCell id="66" xr6:uid="{00000000-000C-0000-FFFF-FFFF3F000000}" r="I37" connectionId="0">
    <xmlCellPr id="1" xr6:uid="{00000000-0010-0000-3F00-000001000000}" uniqueName="P1084407">
      <xmlPr mapId="3" xpath="/TFI-IZD-POD/IFP-TFI-IZD-POD-E_1000976/P1084407" xmlDataType="decimal"/>
    </xmlCellPr>
  </singleXmlCell>
  <singleXmlCell id="67" xr6:uid="{00000000-000C-0000-FFFF-FFFF40000000}" r="H38" connectionId="0">
    <xmlCellPr id="1" xr6:uid="{00000000-0010-0000-4000-000001000000}" uniqueName="P1074967">
      <xmlPr mapId="3" xpath="/TFI-IZD-POD/IFP-TFI-IZD-POD-E_1000976/P1074967" xmlDataType="decimal"/>
    </xmlCellPr>
  </singleXmlCell>
  <singleXmlCell id="68" xr6:uid="{00000000-000C-0000-FFFF-FFFF41000000}" r="I38" connectionId="0">
    <xmlCellPr id="1" xr6:uid="{00000000-0010-0000-4100-000001000000}" uniqueName="P1074973">
      <xmlPr mapId="3" xpath="/TFI-IZD-POD/IFP-TFI-IZD-POD-E_1000976/P1074973" xmlDataType="decimal"/>
    </xmlCellPr>
  </singleXmlCell>
  <singleXmlCell id="69" xr6:uid="{00000000-000C-0000-FFFF-FFFF42000000}" r="H39" connectionId="0">
    <xmlCellPr id="1" xr6:uid="{00000000-0010-0000-4200-000001000000}" uniqueName="P1074975">
      <xmlPr mapId="3" xpath="/TFI-IZD-POD/IFP-TFI-IZD-POD-E_1000976/P1074975" xmlDataType="decimal"/>
    </xmlCellPr>
  </singleXmlCell>
  <singleXmlCell id="70" xr6:uid="{00000000-000C-0000-FFFF-FFFF43000000}" r="I39" connectionId="0">
    <xmlCellPr id="1" xr6:uid="{00000000-0010-0000-4300-000001000000}" uniqueName="P1074979">
      <xmlPr mapId="3" xpath="/TFI-IZD-POD/IFP-TFI-IZD-POD-E_1000976/P1074979" xmlDataType="decimal"/>
    </xmlCellPr>
  </singleXmlCell>
  <singleXmlCell id="71" xr6:uid="{00000000-000C-0000-FFFF-FFFF44000000}" r="H40" connectionId="0">
    <xmlCellPr id="1" xr6:uid="{00000000-0010-0000-4400-000001000000}" uniqueName="P1074981">
      <xmlPr mapId="3" xpath="/TFI-IZD-POD/IFP-TFI-IZD-POD-E_1000976/P1074981" xmlDataType="decimal"/>
    </xmlCellPr>
  </singleXmlCell>
  <singleXmlCell id="72" xr6:uid="{00000000-000C-0000-FFFF-FFFF45000000}" r="I40" connectionId="0">
    <xmlCellPr id="1" xr6:uid="{00000000-0010-0000-4500-000001000000}" uniqueName="P1074983">
      <xmlPr mapId="3" xpath="/TFI-IZD-POD/IFP-TFI-IZD-POD-E_1000976/P1074983" xmlDataType="decimal"/>
    </xmlCellPr>
  </singleXmlCell>
  <singleXmlCell id="73" xr6:uid="{00000000-000C-0000-FFFF-FFFF46000000}" r="H41" connectionId="0">
    <xmlCellPr id="1" xr6:uid="{00000000-0010-0000-4600-000001000000}" uniqueName="P1074985">
      <xmlPr mapId="3" xpath="/TFI-IZD-POD/IFP-TFI-IZD-POD-E_1000976/P1074985" xmlDataType="decimal"/>
    </xmlCellPr>
  </singleXmlCell>
  <singleXmlCell id="74" xr6:uid="{00000000-000C-0000-FFFF-FFFF47000000}" r="I41" connectionId="0">
    <xmlCellPr id="1" xr6:uid="{00000000-0010-0000-4700-000001000000}" uniqueName="P1074987">
      <xmlPr mapId="3" xpath="/TFI-IZD-POD/IFP-TFI-IZD-POD-E_1000976/P1074987" xmlDataType="decimal"/>
    </xmlCellPr>
  </singleXmlCell>
  <singleXmlCell id="75" xr6:uid="{00000000-000C-0000-FFFF-FFFF48000000}" r="H42" connectionId="0">
    <xmlCellPr id="1" xr6:uid="{00000000-0010-0000-4800-000001000000}" uniqueName="P1074989">
      <xmlPr mapId="3" xpath="/TFI-IZD-POD/IFP-TFI-IZD-POD-E_1000976/P1074989" xmlDataType="decimal"/>
    </xmlCellPr>
  </singleXmlCell>
  <singleXmlCell id="76" xr6:uid="{00000000-000C-0000-FFFF-FFFF49000000}" r="I42" connectionId="0">
    <xmlCellPr id="1" xr6:uid="{00000000-0010-0000-4900-000001000000}" uniqueName="P1074991">
      <xmlPr mapId="3" xpath="/TFI-IZD-POD/IFP-TFI-IZD-POD-E_1000976/P1074991" xmlDataType="decimal"/>
    </xmlCellPr>
  </singleXmlCell>
  <singleXmlCell id="77" xr6:uid="{00000000-000C-0000-FFFF-FFFF4A000000}" r="H43" connectionId="0">
    <xmlCellPr id="1" xr6:uid="{00000000-0010-0000-4A00-000001000000}" uniqueName="P1074994">
      <xmlPr mapId="3" xpath="/TFI-IZD-POD/IFP-TFI-IZD-POD-E_1000976/P1074994" xmlDataType="decimal"/>
    </xmlCellPr>
  </singleXmlCell>
  <singleXmlCell id="78" xr6:uid="{00000000-000C-0000-FFFF-FFFF4B000000}" r="I43" connectionId="0">
    <xmlCellPr id="1" xr6:uid="{00000000-0010-0000-4B00-000001000000}" uniqueName="P1074997">
      <xmlPr mapId="3" xpath="/TFI-IZD-POD/IFP-TFI-IZD-POD-E_1000976/P1074997" xmlDataType="decimal"/>
    </xmlCellPr>
  </singleXmlCell>
  <singleXmlCell id="79" xr6:uid="{00000000-000C-0000-FFFF-FFFF4C000000}" r="H44" connectionId="0">
    <xmlCellPr id="1" xr6:uid="{00000000-0010-0000-4C00-000001000000}" uniqueName="P1074998">
      <xmlPr mapId="3" xpath="/TFI-IZD-POD/IFP-TFI-IZD-POD-E_1000976/P1074998" xmlDataType="decimal"/>
    </xmlCellPr>
  </singleXmlCell>
  <singleXmlCell id="80" xr6:uid="{00000000-000C-0000-FFFF-FFFF4D000000}" r="I44" connectionId="0">
    <xmlCellPr id="1" xr6:uid="{00000000-0010-0000-4D00-000001000000}" uniqueName="P1075000">
      <xmlPr mapId="3" xpath="/TFI-IZD-POD/IFP-TFI-IZD-POD-E_1000976/P1075000" xmlDataType="decimal"/>
    </xmlCellPr>
  </singleXmlCell>
  <singleXmlCell id="81" xr6:uid="{00000000-000C-0000-FFFF-FFFF4E000000}" r="H45" connectionId="0">
    <xmlCellPr id="1" xr6:uid="{00000000-0010-0000-4E00-000001000000}" uniqueName="P1075001">
      <xmlPr mapId="3" xpath="/TFI-IZD-POD/IFP-TFI-IZD-POD-E_1000976/P1075001" xmlDataType="decimal"/>
    </xmlCellPr>
  </singleXmlCell>
  <singleXmlCell id="82" xr6:uid="{00000000-000C-0000-FFFF-FFFF4F000000}" r="I45" connectionId="0">
    <xmlCellPr id="1" xr6:uid="{00000000-0010-0000-4F00-000001000000}" uniqueName="P1075003">
      <xmlPr mapId="3" xpath="/TFI-IZD-POD/IFP-TFI-IZD-POD-E_1000976/P1075003" xmlDataType="decimal"/>
    </xmlCellPr>
  </singleXmlCell>
  <singleXmlCell id="83" xr6:uid="{00000000-000C-0000-FFFF-FFFF50000000}" r="H46" connectionId="0">
    <xmlCellPr id="1" xr6:uid="{00000000-0010-0000-5000-000001000000}" uniqueName="P1075005">
      <xmlPr mapId="3" xpath="/TFI-IZD-POD/IFP-TFI-IZD-POD-E_1000976/P1075005" xmlDataType="decimal"/>
    </xmlCellPr>
  </singleXmlCell>
  <singleXmlCell id="84" xr6:uid="{00000000-000C-0000-FFFF-FFFF51000000}" r="I46" connectionId="0">
    <xmlCellPr id="1" xr6:uid="{00000000-0010-0000-5100-000001000000}" uniqueName="P1075007">
      <xmlPr mapId="3" xpath="/TFI-IZD-POD/IFP-TFI-IZD-POD-E_1000976/P1075007" xmlDataType="decimal"/>
    </xmlCellPr>
  </singleXmlCell>
  <singleXmlCell id="85" xr6:uid="{00000000-000C-0000-FFFF-FFFF52000000}" r="H47" connectionId="0">
    <xmlCellPr id="1" xr6:uid="{00000000-0010-0000-5200-000001000000}" uniqueName="P1075009">
      <xmlPr mapId="3" xpath="/TFI-IZD-POD/IFP-TFI-IZD-POD-E_1000976/P1075009" xmlDataType="decimal"/>
    </xmlCellPr>
  </singleXmlCell>
  <singleXmlCell id="86" xr6:uid="{00000000-000C-0000-FFFF-FFFF53000000}" r="I47" connectionId="0">
    <xmlCellPr id="1" xr6:uid="{00000000-0010-0000-5300-000001000000}" uniqueName="P1075011">
      <xmlPr mapId="3" xpath="/TFI-IZD-POD/IFP-TFI-IZD-POD-E_1000976/P1075011" xmlDataType="decimal"/>
    </xmlCellPr>
  </singleXmlCell>
  <singleXmlCell id="87" xr6:uid="{00000000-000C-0000-FFFF-FFFF54000000}" r="H48" connectionId="0">
    <xmlCellPr id="1" xr6:uid="{00000000-0010-0000-5400-000001000000}" uniqueName="P1075012">
      <xmlPr mapId="3" xpath="/TFI-IZD-POD/IFP-TFI-IZD-POD-E_1000976/P1075012" xmlDataType="decimal"/>
    </xmlCellPr>
  </singleXmlCell>
  <singleXmlCell id="88" xr6:uid="{00000000-000C-0000-FFFF-FFFF55000000}" r="I48" connectionId="0">
    <xmlCellPr id="1" xr6:uid="{00000000-0010-0000-5500-000001000000}" uniqueName="P1075014">
      <xmlPr mapId="3" xpath="/TFI-IZD-POD/IFP-TFI-IZD-POD-E_1000976/P1075014" xmlDataType="decimal"/>
    </xmlCellPr>
  </singleXmlCell>
  <singleXmlCell id="89" xr6:uid="{00000000-000C-0000-FFFF-FFFF56000000}" r="H49" connectionId="0">
    <xmlCellPr id="1" xr6:uid="{00000000-0010-0000-5600-000001000000}" uniqueName="P1075016">
      <xmlPr mapId="3" xpath="/TFI-IZD-POD/IFP-TFI-IZD-POD-E_1000976/P1075016" xmlDataType="decimal"/>
    </xmlCellPr>
  </singleXmlCell>
  <singleXmlCell id="90" xr6:uid="{00000000-000C-0000-FFFF-FFFF57000000}" r="I49" connectionId="0">
    <xmlCellPr id="1" xr6:uid="{00000000-0010-0000-5700-000001000000}" uniqueName="P1075018">
      <xmlPr mapId="3" xpath="/TFI-IZD-POD/IFP-TFI-IZD-POD-E_1000976/P1075018" xmlDataType="decimal"/>
    </xmlCellPr>
  </singleXmlCell>
  <singleXmlCell id="91" xr6:uid="{00000000-000C-0000-FFFF-FFFF58000000}" r="H50" connectionId="0">
    <xmlCellPr id="1" xr6:uid="{00000000-0010-0000-5800-000001000000}" uniqueName="P1075020">
      <xmlPr mapId="3" xpath="/TFI-IZD-POD/IFP-TFI-IZD-POD-E_1000976/P1075020" xmlDataType="decimal"/>
    </xmlCellPr>
  </singleXmlCell>
  <singleXmlCell id="92" xr6:uid="{00000000-000C-0000-FFFF-FFFF59000000}" r="I50" connectionId="0">
    <xmlCellPr id="1" xr6:uid="{00000000-0010-0000-5900-000001000000}" uniqueName="P1075023">
      <xmlPr mapId="3" xpath="/TFI-IZD-POD/IFP-TFI-IZD-POD-E_1000976/P1075023" xmlDataType="decimal"/>
    </xmlCellPr>
  </singleXmlCell>
  <singleXmlCell id="93" xr6:uid="{00000000-000C-0000-FFFF-FFFF5A000000}" r="H51" connectionId="0">
    <xmlCellPr id="1" xr6:uid="{00000000-0010-0000-5A00-000001000000}" uniqueName="P1075026">
      <xmlPr mapId="3" xpath="/TFI-IZD-POD/IFP-TFI-IZD-POD-E_1000976/P1075026" xmlDataType="decimal"/>
    </xmlCellPr>
  </singleXmlCell>
  <singleXmlCell id="94" xr6:uid="{00000000-000C-0000-FFFF-FFFF5B000000}" r="I51" connectionId="0">
    <xmlCellPr id="1" xr6:uid="{00000000-0010-0000-5B00-000001000000}" uniqueName="P1075028">
      <xmlPr mapId="3" xpath="/TFI-IZD-POD/IFP-TFI-IZD-POD-E_1000976/P1075028" xmlDataType="decimal"/>
    </xmlCellPr>
  </singleXmlCell>
  <singleXmlCell id="95" xr6:uid="{00000000-000C-0000-FFFF-FFFF5C000000}" r="H52" connectionId="0">
    <xmlCellPr id="1" xr6:uid="{00000000-0010-0000-5C00-000001000000}" uniqueName="P1075031">
      <xmlPr mapId="3" xpath="/TFI-IZD-POD/IFP-TFI-IZD-POD-E_1000976/P1075031" xmlDataType="decimal"/>
    </xmlCellPr>
  </singleXmlCell>
  <singleXmlCell id="96" xr6:uid="{00000000-000C-0000-FFFF-FFFF5D000000}" r="I52" connectionId="0">
    <xmlCellPr id="1" xr6:uid="{00000000-0010-0000-5D00-000001000000}" uniqueName="P1075033">
      <xmlPr mapId="3" xpath="/TFI-IZD-POD/IFP-TFI-IZD-POD-E_1000976/P1075033" xmlDataType="decimal"/>
    </xmlCellPr>
  </singleXmlCell>
  <singleXmlCell id="97" xr6:uid="{00000000-000C-0000-FFFF-FFFF5E000000}" r="H53" connectionId="0">
    <xmlCellPr id="1" xr6:uid="{00000000-0010-0000-5E00-000001000000}" uniqueName="P1075035">
      <xmlPr mapId="3" xpath="/TFI-IZD-POD/IFP-TFI-IZD-POD-E_1000976/P1075035" xmlDataType="decimal"/>
    </xmlCellPr>
  </singleXmlCell>
  <singleXmlCell id="98" xr6:uid="{00000000-000C-0000-FFFF-FFFF5F000000}" r="I53" connectionId="0">
    <xmlCellPr id="1" xr6:uid="{00000000-0010-0000-5F00-000001000000}" uniqueName="P1075037">
      <xmlPr mapId="3" xpath="/TFI-IZD-POD/IFP-TFI-IZD-POD-E_1000976/P1075037" xmlDataType="decimal"/>
    </xmlCellPr>
  </singleXmlCell>
  <singleXmlCell id="99" xr6:uid="{00000000-000C-0000-FFFF-FFFF60000000}" r="H54" connectionId="0">
    <xmlCellPr id="1" xr6:uid="{00000000-0010-0000-6000-000001000000}" uniqueName="P1075039">
      <xmlPr mapId="3" xpath="/TFI-IZD-POD/IFP-TFI-IZD-POD-E_1000976/P1075039" xmlDataType="decimal"/>
    </xmlCellPr>
  </singleXmlCell>
  <singleXmlCell id="100" xr6:uid="{00000000-000C-0000-FFFF-FFFF61000000}" r="I54" connectionId="0">
    <xmlCellPr id="1" xr6:uid="{00000000-0010-0000-6100-000001000000}" uniqueName="P1075043">
      <xmlPr mapId="3" xpath="/TFI-IZD-POD/IFP-TFI-IZD-POD-E_1000976/P1075043" xmlDataType="decimal"/>
    </xmlCellPr>
  </singleXmlCell>
  <singleXmlCell id="101" xr6:uid="{00000000-000C-0000-FFFF-FFFF62000000}" r="H55" connectionId="0">
    <xmlCellPr id="1" xr6:uid="{00000000-0010-0000-6200-000001000000}" uniqueName="P1075055">
      <xmlPr mapId="3" xpath="/TFI-IZD-POD/IFP-TFI-IZD-POD-E_1000976/P1075055" xmlDataType="decimal"/>
    </xmlCellPr>
  </singleXmlCell>
  <singleXmlCell id="102" xr6:uid="{00000000-000C-0000-FFFF-FFFF63000000}" r="I55" connectionId="0">
    <xmlCellPr id="1" xr6:uid="{00000000-0010-0000-6300-000001000000}" uniqueName="P1075057">
      <xmlPr mapId="3" xpath="/TFI-IZD-POD/IFP-TFI-IZD-POD-E_1000976/P1075057" xmlDataType="decimal"/>
    </xmlCellPr>
  </singleXmlCell>
  <singleXmlCell id="103" xr6:uid="{00000000-000C-0000-FFFF-FFFF64000000}" r="H56" connectionId="0">
    <xmlCellPr id="1" xr6:uid="{00000000-0010-0000-6400-000001000000}" uniqueName="P1075058">
      <xmlPr mapId="3" xpath="/TFI-IZD-POD/IFP-TFI-IZD-POD-E_1000976/P1075058" xmlDataType="decimal"/>
    </xmlCellPr>
  </singleXmlCell>
  <singleXmlCell id="104" xr6:uid="{00000000-000C-0000-FFFF-FFFF65000000}" r="I56" connectionId="0">
    <xmlCellPr id="1" xr6:uid="{00000000-0010-0000-6500-000001000000}" uniqueName="P1075060">
      <xmlPr mapId="3" xpath="/TFI-IZD-POD/IFP-TFI-IZD-POD-E_1000976/P1075060" xmlDataType="decimal"/>
    </xmlCellPr>
  </singleXmlCell>
  <singleXmlCell id="105" xr6:uid="{00000000-000C-0000-FFFF-FFFF66000000}" r="H57" connectionId="0">
    <xmlCellPr id="1" xr6:uid="{00000000-0010-0000-6600-000001000000}" uniqueName="P1075063">
      <xmlPr mapId="3" xpath="/TFI-IZD-POD/IFP-TFI-IZD-POD-E_1000976/P1075063" xmlDataType="decimal"/>
    </xmlCellPr>
  </singleXmlCell>
  <singleXmlCell id="106" xr6:uid="{00000000-000C-0000-FFFF-FFFF67000000}" r="I57" connectionId="0">
    <xmlCellPr id="1" xr6:uid="{00000000-0010-0000-6700-000001000000}" uniqueName="P1075065">
      <xmlPr mapId="3" xpath="/TFI-IZD-POD/IFP-TFI-IZD-POD-E_1000976/P1075065" xmlDataType="decimal"/>
    </xmlCellPr>
  </singleXmlCell>
  <singleXmlCell id="107" xr6:uid="{00000000-000C-0000-FFFF-FFFF68000000}" r="H58" connectionId="0">
    <xmlCellPr id="1" xr6:uid="{00000000-0010-0000-6800-000001000000}" uniqueName="P1075067">
      <xmlPr mapId="3" xpath="/TFI-IZD-POD/IFP-TFI-IZD-POD-E_1000976/P1075067" xmlDataType="decimal"/>
    </xmlCellPr>
  </singleXmlCell>
  <singleXmlCell id="108" xr6:uid="{00000000-000C-0000-FFFF-FFFF69000000}" r="I58" connectionId="0">
    <xmlCellPr id="1" xr6:uid="{00000000-0010-0000-6900-000001000000}" uniqueName="P1075071">
      <xmlPr mapId="3" xpath="/TFI-IZD-POD/IFP-TFI-IZD-POD-E_1000976/P1075071" xmlDataType="decimal"/>
    </xmlCellPr>
  </singleXmlCell>
  <singleXmlCell id="109" xr6:uid="{00000000-000C-0000-FFFF-FFFF6A000000}" r="H59" connectionId="0">
    <xmlCellPr id="1" xr6:uid="{00000000-0010-0000-6A00-000001000000}" uniqueName="P1075076">
      <xmlPr mapId="3" xpath="/TFI-IZD-POD/IFP-TFI-IZD-POD-E_1000976/P1075076" xmlDataType="decimal"/>
    </xmlCellPr>
  </singleXmlCell>
  <singleXmlCell id="110" xr6:uid="{00000000-000C-0000-FFFF-FFFF6B000000}" r="I59" connectionId="0">
    <xmlCellPr id="1" xr6:uid="{00000000-0010-0000-6B00-000001000000}" uniqueName="P1075080">
      <xmlPr mapId="3" xpath="/TFI-IZD-POD/IFP-TFI-IZD-POD-E_1000976/P1075080" xmlDataType="decimal"/>
    </xmlCellPr>
  </singleXmlCell>
  <singleXmlCell id="111" xr6:uid="{00000000-000C-0000-FFFF-FFFF6C000000}" r="H60" connectionId="0">
    <xmlCellPr id="1" xr6:uid="{00000000-0010-0000-6C00-000001000000}" uniqueName="P1075083">
      <xmlPr mapId="3" xpath="/TFI-IZD-POD/IFP-TFI-IZD-POD-E_1000976/P1075083" xmlDataType="decimal"/>
    </xmlCellPr>
  </singleXmlCell>
  <singleXmlCell id="112" xr6:uid="{00000000-000C-0000-FFFF-FFFF6D000000}" r="I60" connectionId="0">
    <xmlCellPr id="1" xr6:uid="{00000000-0010-0000-6D00-000001000000}" uniqueName="P1075085">
      <xmlPr mapId="3" xpath="/TFI-IZD-POD/IFP-TFI-IZD-POD-E_1000976/P1075085" xmlDataType="decimal"/>
    </xmlCellPr>
  </singleXmlCell>
  <singleXmlCell id="113" xr6:uid="{00000000-000C-0000-FFFF-FFFF6E000000}" r="H61" connectionId="0">
    <xmlCellPr id="1" xr6:uid="{00000000-0010-0000-6E00-000001000000}" uniqueName="P1075091">
      <xmlPr mapId="3" xpath="/TFI-IZD-POD/IFP-TFI-IZD-POD-E_1000976/P1075091" xmlDataType="decimal"/>
    </xmlCellPr>
  </singleXmlCell>
  <singleXmlCell id="114" xr6:uid="{00000000-000C-0000-FFFF-FFFF6F000000}" r="I61" connectionId="0">
    <xmlCellPr id="1" xr6:uid="{00000000-0010-0000-6F00-000001000000}" uniqueName="P1075093">
      <xmlPr mapId="3" xpath="/TFI-IZD-POD/IFP-TFI-IZD-POD-E_1000976/P1075093" xmlDataType="decimal"/>
    </xmlCellPr>
  </singleXmlCell>
  <singleXmlCell id="115" xr6:uid="{00000000-000C-0000-FFFF-FFFF70000000}" r="H62" connectionId="0">
    <xmlCellPr id="1" xr6:uid="{00000000-0010-0000-7000-000001000000}" uniqueName="P1075095">
      <xmlPr mapId="3" xpath="/TFI-IZD-POD/IFP-TFI-IZD-POD-E_1000976/P1075095" xmlDataType="decimal"/>
    </xmlCellPr>
  </singleXmlCell>
  <singleXmlCell id="116" xr6:uid="{00000000-000C-0000-FFFF-FFFF71000000}" r="I62" connectionId="0">
    <xmlCellPr id="1" xr6:uid="{00000000-0010-0000-7100-000001000000}" uniqueName="P1075097">
      <xmlPr mapId="3" xpath="/TFI-IZD-POD/IFP-TFI-IZD-POD-E_1000976/P1075097" xmlDataType="decimal"/>
    </xmlCellPr>
  </singleXmlCell>
  <singleXmlCell id="117" xr6:uid="{00000000-000C-0000-FFFF-FFFF72000000}" r="H63" connectionId="0">
    <xmlCellPr id="1" xr6:uid="{00000000-0010-0000-7200-000001000000}" uniqueName="P1075099">
      <xmlPr mapId="3" xpath="/TFI-IZD-POD/IFP-TFI-IZD-POD-E_1000976/P1075099" xmlDataType="decimal"/>
    </xmlCellPr>
  </singleXmlCell>
  <singleXmlCell id="118" xr6:uid="{00000000-000C-0000-FFFF-FFFF73000000}" r="I63" connectionId="0">
    <xmlCellPr id="1" xr6:uid="{00000000-0010-0000-7300-000001000000}" uniqueName="P1075100">
      <xmlPr mapId="3" xpath="/TFI-IZD-POD/IFP-TFI-IZD-POD-E_1000976/P1075100" xmlDataType="decimal"/>
    </xmlCellPr>
  </singleXmlCell>
  <singleXmlCell id="119" xr6:uid="{00000000-000C-0000-FFFF-FFFF74000000}" r="H64" connectionId="0">
    <xmlCellPr id="1" xr6:uid="{00000000-0010-0000-7400-000001000000}" uniqueName="P1075101">
      <xmlPr mapId="3" xpath="/TFI-IZD-POD/IFP-TFI-IZD-POD-E_1000976/P1075101" xmlDataType="decimal"/>
    </xmlCellPr>
  </singleXmlCell>
  <singleXmlCell id="120" xr6:uid="{00000000-000C-0000-FFFF-FFFF75000000}" r="I64" connectionId="0">
    <xmlCellPr id="1" xr6:uid="{00000000-0010-0000-7500-000001000000}" uniqueName="P1075102">
      <xmlPr mapId="3" xpath="/TFI-IZD-POD/IFP-TFI-IZD-POD-E_1000976/P1075102" xmlDataType="decimal"/>
    </xmlCellPr>
  </singleXmlCell>
  <singleXmlCell id="121" xr6:uid="{00000000-000C-0000-FFFF-FFFF76000000}" r="H65" connectionId="0">
    <xmlCellPr id="1" xr6:uid="{00000000-0010-0000-7600-000001000000}" uniqueName="P1075103">
      <xmlPr mapId="3" xpath="/TFI-IZD-POD/IFP-TFI-IZD-POD-E_1000976/P1075103" xmlDataType="decimal"/>
    </xmlCellPr>
  </singleXmlCell>
  <singleXmlCell id="122" xr6:uid="{00000000-000C-0000-FFFF-FFFF77000000}" r="I65" connectionId="0">
    <xmlCellPr id="1" xr6:uid="{00000000-0010-0000-7700-000001000000}" uniqueName="P1075104">
      <xmlPr mapId="3" xpath="/TFI-IZD-POD/IFP-TFI-IZD-POD-E_1000976/P1075104" xmlDataType="decimal"/>
    </xmlCellPr>
  </singleXmlCell>
  <singleXmlCell id="123" xr6:uid="{00000000-000C-0000-FFFF-FFFF78000000}" r="H66" connectionId="0">
    <xmlCellPr id="1" xr6:uid="{00000000-0010-0000-7800-000001000000}" uniqueName="P1075105">
      <xmlPr mapId="3" xpath="/TFI-IZD-POD/IFP-TFI-IZD-POD-E_1000976/P1075105" xmlDataType="decimal"/>
    </xmlCellPr>
  </singleXmlCell>
  <singleXmlCell id="124" xr6:uid="{00000000-000C-0000-FFFF-FFFF79000000}" r="I66" connectionId="0">
    <xmlCellPr id="1" xr6:uid="{00000000-0010-0000-7900-000001000000}" uniqueName="P1075106">
      <xmlPr mapId="3" xpath="/TFI-IZD-POD/IFP-TFI-IZD-POD-E_1000976/P1075106" xmlDataType="decimal"/>
    </xmlCellPr>
  </singleXmlCell>
  <singleXmlCell id="125" xr6:uid="{00000000-000C-0000-FFFF-FFFF7A000000}" r="H67" connectionId="0">
    <xmlCellPr id="1" xr6:uid="{00000000-0010-0000-7A00-000001000000}" uniqueName="P1075107">
      <xmlPr mapId="3" xpath="/TFI-IZD-POD/IFP-TFI-IZD-POD-E_1000976/P1075107" xmlDataType="decimal"/>
    </xmlCellPr>
  </singleXmlCell>
  <singleXmlCell id="126" xr6:uid="{00000000-000C-0000-FFFF-FFFF7B000000}" r="I67" connectionId="0">
    <xmlCellPr id="1" xr6:uid="{00000000-0010-0000-7B00-000001000000}" uniqueName="P1075108">
      <xmlPr mapId="3" xpath="/TFI-IZD-POD/IFP-TFI-IZD-POD-E_1000976/P1075108" xmlDataType="decimal"/>
    </xmlCellPr>
  </singleXmlCell>
  <singleXmlCell id="127" xr6:uid="{00000000-000C-0000-FFFF-FFFF7C000000}" r="H68" connectionId="0">
    <xmlCellPr id="1" xr6:uid="{00000000-0010-0000-7C00-000001000000}" uniqueName="P1075109">
      <xmlPr mapId="3" xpath="/TFI-IZD-POD/IFP-TFI-IZD-POD-E_1000976/P1075109" xmlDataType="decimal"/>
    </xmlCellPr>
  </singleXmlCell>
  <singleXmlCell id="128" xr6:uid="{00000000-000C-0000-FFFF-FFFF7D000000}" r="I68" connectionId="0">
    <xmlCellPr id="1" xr6:uid="{00000000-0010-0000-7D00-000001000000}" uniqueName="P1075110">
      <xmlPr mapId="3" xpath="/TFI-IZD-POD/IFP-TFI-IZD-POD-E_1000976/P1075110" xmlDataType="decimal"/>
    </xmlCellPr>
  </singleXmlCell>
  <singleXmlCell id="129" xr6:uid="{00000000-000C-0000-FFFF-FFFF7E000000}" r="H69" connectionId="0">
    <xmlCellPr id="1" xr6:uid="{00000000-0010-0000-7E00-000001000000}" uniqueName="P1075111">
      <xmlPr mapId="3" xpath="/TFI-IZD-POD/IFP-TFI-IZD-POD-E_1000976/P1075111" xmlDataType="decimal"/>
    </xmlCellPr>
  </singleXmlCell>
  <singleXmlCell id="130" xr6:uid="{00000000-000C-0000-FFFF-FFFF7F000000}" r="I69" connectionId="0">
    <xmlCellPr id="1" xr6:uid="{00000000-0010-0000-7F00-000001000000}" uniqueName="P1075112">
      <xmlPr mapId="3" xpath="/TFI-IZD-POD/IFP-TFI-IZD-POD-E_1000976/P1075112" xmlDataType="decimal"/>
    </xmlCellPr>
  </singleXmlCell>
  <singleXmlCell id="131" xr6:uid="{00000000-000C-0000-FFFF-FFFF80000000}" r="H70" connectionId="0">
    <xmlCellPr id="1" xr6:uid="{00000000-0010-0000-8000-000001000000}" uniqueName="P1075113">
      <xmlPr mapId="3" xpath="/TFI-IZD-POD/IFP-TFI-IZD-POD-E_1000976/P1075113" xmlDataType="decimal"/>
    </xmlCellPr>
  </singleXmlCell>
  <singleXmlCell id="132" xr6:uid="{00000000-000C-0000-FFFF-FFFF81000000}" r="I70" connectionId="0">
    <xmlCellPr id="1" xr6:uid="{00000000-0010-0000-8100-000001000000}" uniqueName="P1075114">
      <xmlPr mapId="3" xpath="/TFI-IZD-POD/IFP-TFI-IZD-POD-E_1000976/P1075114" xmlDataType="decimal"/>
    </xmlCellPr>
  </singleXmlCell>
  <singleXmlCell id="133" xr6:uid="{00000000-000C-0000-FFFF-FFFF82000000}" r="H71" connectionId="0">
    <xmlCellPr id="1" xr6:uid="{00000000-0010-0000-8200-000001000000}" uniqueName="P1075115">
      <xmlPr mapId="3" xpath="/TFI-IZD-POD/IFP-TFI-IZD-POD-E_1000976/P1075115" xmlDataType="decimal"/>
    </xmlCellPr>
  </singleXmlCell>
  <singleXmlCell id="134" xr6:uid="{00000000-000C-0000-FFFF-FFFF83000000}" r="I71" connectionId="0">
    <xmlCellPr id="1" xr6:uid="{00000000-0010-0000-8300-000001000000}" uniqueName="P1075116">
      <xmlPr mapId="3" xpath="/TFI-IZD-POD/IFP-TFI-IZD-POD-E_1000976/P1075116" xmlDataType="decimal"/>
    </xmlCellPr>
  </singleXmlCell>
  <singleXmlCell id="135" xr6:uid="{00000000-000C-0000-FFFF-FFFF84000000}" r="H72" connectionId="0">
    <xmlCellPr id="1" xr6:uid="{00000000-0010-0000-8400-000001000000}" uniqueName="P1075117">
      <xmlPr mapId="3" xpath="/TFI-IZD-POD/IFP-TFI-IZD-POD-E_1000976/P1075117" xmlDataType="decimal"/>
    </xmlCellPr>
  </singleXmlCell>
  <singleXmlCell id="136" xr6:uid="{00000000-000C-0000-FFFF-FFFF85000000}" r="I72" connectionId="0">
    <xmlCellPr id="1" xr6:uid="{00000000-0010-0000-8500-000001000000}" uniqueName="P1075118">
      <xmlPr mapId="3" xpath="/TFI-IZD-POD/IFP-TFI-IZD-POD-E_1000976/P1075118" xmlDataType="decimal"/>
    </xmlCellPr>
  </singleXmlCell>
  <singleXmlCell id="137" xr6:uid="{00000000-000C-0000-FFFF-FFFF86000000}" r="H73" connectionId="0">
    <xmlCellPr id="1" xr6:uid="{00000000-0010-0000-8600-000001000000}" uniqueName="P1075119">
      <xmlPr mapId="3" xpath="/TFI-IZD-POD/IFP-TFI-IZD-POD-E_1000976/P1075119" xmlDataType="decimal"/>
    </xmlCellPr>
  </singleXmlCell>
  <singleXmlCell id="138" xr6:uid="{00000000-000C-0000-FFFF-FFFF87000000}" r="I73" connectionId="0">
    <xmlCellPr id="1" xr6:uid="{00000000-0010-0000-8700-000001000000}" uniqueName="P1075120">
      <xmlPr mapId="3" xpath="/TFI-IZD-POD/IFP-TFI-IZD-POD-E_1000976/P1075120" xmlDataType="decimal"/>
    </xmlCellPr>
  </singleXmlCell>
  <singleXmlCell id="139" xr6:uid="{00000000-000C-0000-FFFF-FFFF88000000}" r="H75" connectionId="0">
    <xmlCellPr id="1" xr6:uid="{00000000-0010-0000-8800-000001000000}" uniqueName="P1075121">
      <xmlPr mapId="3" xpath="/TFI-IZD-POD/IFP-TFI-IZD-POD-E_1000976/P1075121" xmlDataType="decimal"/>
    </xmlCellPr>
  </singleXmlCell>
  <singleXmlCell id="140" xr6:uid="{00000000-000C-0000-FFFF-FFFF89000000}" r="I75" connectionId="0">
    <xmlCellPr id="1" xr6:uid="{00000000-0010-0000-8900-000001000000}" uniqueName="P1075229">
      <xmlPr mapId="3" xpath="/TFI-IZD-POD/IFP-TFI-IZD-POD-E_1000976/P1075229" xmlDataType="decimal"/>
    </xmlCellPr>
  </singleXmlCell>
  <singleXmlCell id="141" xr6:uid="{00000000-000C-0000-FFFF-FFFF8A000000}" r="H76" connectionId="0">
    <xmlCellPr id="1" xr6:uid="{00000000-0010-0000-8A00-000001000000}" uniqueName="P1075230">
      <xmlPr mapId="3" xpath="/TFI-IZD-POD/IFP-TFI-IZD-POD-E_1000976/P1075230" xmlDataType="decimal"/>
    </xmlCellPr>
  </singleXmlCell>
  <singleXmlCell id="142" xr6:uid="{00000000-000C-0000-FFFF-FFFF8B000000}" r="I76" connectionId="0">
    <xmlCellPr id="1" xr6:uid="{00000000-0010-0000-8B00-000001000000}" uniqueName="P1075231">
      <xmlPr mapId="3" xpath="/TFI-IZD-POD/IFP-TFI-IZD-POD-E_1000976/P1075231" xmlDataType="decimal"/>
    </xmlCellPr>
  </singleXmlCell>
  <singleXmlCell id="143" xr6:uid="{00000000-000C-0000-FFFF-FFFF8C000000}" r="H77" connectionId="0">
    <xmlCellPr id="1" xr6:uid="{00000000-0010-0000-8C00-000001000000}" uniqueName="P1075232">
      <xmlPr mapId="3" xpath="/TFI-IZD-POD/IFP-TFI-IZD-POD-E_1000976/P1075232" xmlDataType="decimal"/>
    </xmlCellPr>
  </singleXmlCell>
  <singleXmlCell id="144" xr6:uid="{00000000-000C-0000-FFFF-FFFF8D000000}" r="I77" connectionId="0">
    <xmlCellPr id="1" xr6:uid="{00000000-0010-0000-8D00-000001000000}" uniqueName="P1075233">
      <xmlPr mapId="3" xpath="/TFI-IZD-POD/IFP-TFI-IZD-POD-E_1000976/P1075233" xmlDataType="decimal"/>
    </xmlCellPr>
  </singleXmlCell>
  <singleXmlCell id="145" xr6:uid="{00000000-000C-0000-FFFF-FFFF8E000000}" r="H78" connectionId="0">
    <xmlCellPr id="1" xr6:uid="{00000000-0010-0000-8E00-000001000000}" uniqueName="P1075234">
      <xmlPr mapId="3" xpath="/TFI-IZD-POD/IFP-TFI-IZD-POD-E_1000976/P1075234" xmlDataType="decimal"/>
    </xmlCellPr>
  </singleXmlCell>
  <singleXmlCell id="146" xr6:uid="{00000000-000C-0000-FFFF-FFFF8F000000}" r="I78" connectionId="0">
    <xmlCellPr id="1" xr6:uid="{00000000-0010-0000-8F00-000001000000}" uniqueName="P1075235">
      <xmlPr mapId="3" xpath="/TFI-IZD-POD/IFP-TFI-IZD-POD-E_1000976/P1075235" xmlDataType="decimal"/>
    </xmlCellPr>
  </singleXmlCell>
  <singleXmlCell id="147" xr6:uid="{00000000-000C-0000-FFFF-FFFF90000000}" r="H79" connectionId="0">
    <xmlCellPr id="1" xr6:uid="{00000000-0010-0000-9000-000001000000}" uniqueName="P1075236">
      <xmlPr mapId="3" xpath="/TFI-IZD-POD/IFP-TFI-IZD-POD-E_1000976/P1075236" xmlDataType="decimal"/>
    </xmlCellPr>
  </singleXmlCell>
  <singleXmlCell id="148" xr6:uid="{00000000-000C-0000-FFFF-FFFF91000000}" r="I79" connectionId="0">
    <xmlCellPr id="1" xr6:uid="{00000000-0010-0000-9100-000001000000}" uniqueName="P1075237">
      <xmlPr mapId="3" xpath="/TFI-IZD-POD/IFP-TFI-IZD-POD-E_1000976/P1075237" xmlDataType="decimal"/>
    </xmlCellPr>
  </singleXmlCell>
  <singleXmlCell id="149" xr6:uid="{00000000-000C-0000-FFFF-FFFF92000000}" r="H80" connectionId="0">
    <xmlCellPr id="1" xr6:uid="{00000000-0010-0000-9200-000001000000}" uniqueName="P1075238">
      <xmlPr mapId="3" xpath="/TFI-IZD-POD/IFP-TFI-IZD-POD-E_1000976/P1075238" xmlDataType="decimal"/>
    </xmlCellPr>
  </singleXmlCell>
  <singleXmlCell id="150" xr6:uid="{00000000-000C-0000-FFFF-FFFF93000000}" r="I80" connectionId="0">
    <xmlCellPr id="1" xr6:uid="{00000000-0010-0000-9300-000001000000}" uniqueName="P1075239">
      <xmlPr mapId="3" xpath="/TFI-IZD-POD/IFP-TFI-IZD-POD-E_1000976/P1075239" xmlDataType="decimal"/>
    </xmlCellPr>
  </singleXmlCell>
  <singleXmlCell id="151" xr6:uid="{00000000-000C-0000-FFFF-FFFF94000000}" r="H81" connectionId="0">
    <xmlCellPr id="1" xr6:uid="{00000000-0010-0000-9400-000001000000}" uniqueName="P1075240">
      <xmlPr mapId="3" xpath="/TFI-IZD-POD/IFP-TFI-IZD-POD-E_1000976/P1075240" xmlDataType="decimal"/>
    </xmlCellPr>
  </singleXmlCell>
  <singleXmlCell id="152" xr6:uid="{00000000-000C-0000-FFFF-FFFF95000000}" r="I81" connectionId="0">
    <xmlCellPr id="1" xr6:uid="{00000000-0010-0000-9500-000001000000}" uniqueName="P1075241">
      <xmlPr mapId="3" xpath="/TFI-IZD-POD/IFP-TFI-IZD-POD-E_1000976/P1075241" xmlDataType="decimal"/>
    </xmlCellPr>
  </singleXmlCell>
  <singleXmlCell id="153" xr6:uid="{00000000-000C-0000-FFFF-FFFF96000000}" r="H82" connectionId="0">
    <xmlCellPr id="1" xr6:uid="{00000000-0010-0000-9600-000001000000}" uniqueName="P1075242">
      <xmlPr mapId="3" xpath="/TFI-IZD-POD/IFP-TFI-IZD-POD-E_1000976/P1075242" xmlDataType="decimal"/>
    </xmlCellPr>
  </singleXmlCell>
  <singleXmlCell id="154" xr6:uid="{00000000-000C-0000-FFFF-FFFF97000000}" r="I82" connectionId="0">
    <xmlCellPr id="1" xr6:uid="{00000000-0010-0000-9700-000001000000}" uniqueName="P1075243">
      <xmlPr mapId="3" xpath="/TFI-IZD-POD/IFP-TFI-IZD-POD-E_1000976/P1075243" xmlDataType="decimal"/>
    </xmlCellPr>
  </singleXmlCell>
  <singleXmlCell id="155" xr6:uid="{00000000-000C-0000-FFFF-FFFF98000000}" r="H83" connectionId="0">
    <xmlCellPr id="1" xr6:uid="{00000000-0010-0000-9800-000001000000}" uniqueName="P1075244">
      <xmlPr mapId="3" xpath="/TFI-IZD-POD/IFP-TFI-IZD-POD-E_1000976/P1075244" xmlDataType="decimal"/>
    </xmlCellPr>
  </singleXmlCell>
  <singleXmlCell id="156" xr6:uid="{00000000-000C-0000-FFFF-FFFF99000000}" r="I83" connectionId="0">
    <xmlCellPr id="1" xr6:uid="{00000000-0010-0000-9900-000001000000}" uniqueName="P1075245">
      <xmlPr mapId="3" xpath="/TFI-IZD-POD/IFP-TFI-IZD-POD-E_1000976/P1075245" xmlDataType="decimal"/>
    </xmlCellPr>
  </singleXmlCell>
  <singleXmlCell id="157" xr6:uid="{00000000-000C-0000-FFFF-FFFF9A000000}" r="H84" connectionId="0">
    <xmlCellPr id="1" xr6:uid="{00000000-0010-0000-9A00-000001000000}" uniqueName="P1075246">
      <xmlPr mapId="3" xpath="/TFI-IZD-POD/IFP-TFI-IZD-POD-E_1000976/P1075246" xmlDataType="decimal"/>
    </xmlCellPr>
  </singleXmlCell>
  <singleXmlCell id="158" xr6:uid="{00000000-000C-0000-FFFF-FFFF9B000000}" r="I84" connectionId="0">
    <xmlCellPr id="1" xr6:uid="{00000000-0010-0000-9B00-000001000000}" uniqueName="P1075247">
      <xmlPr mapId="3" xpath="/TFI-IZD-POD/IFP-TFI-IZD-POD-E_1000976/P1075247" xmlDataType="decimal"/>
    </xmlCellPr>
  </singleXmlCell>
  <singleXmlCell id="159" xr6:uid="{00000000-000C-0000-FFFF-FFFF9C000000}" r="H85" connectionId="0">
    <xmlCellPr id="1" xr6:uid="{00000000-0010-0000-9C00-000001000000}" uniqueName="P1075248">
      <xmlPr mapId="3" xpath="/TFI-IZD-POD/IFP-TFI-IZD-POD-E_1000976/P1075248" xmlDataType="decimal"/>
    </xmlCellPr>
  </singleXmlCell>
  <singleXmlCell id="160" xr6:uid="{00000000-000C-0000-FFFF-FFFF9D000000}" r="I85" connectionId="0">
    <xmlCellPr id="1" xr6:uid="{00000000-0010-0000-9D00-000001000000}" uniqueName="P1075249">
      <xmlPr mapId="3" xpath="/TFI-IZD-POD/IFP-TFI-IZD-POD-E_1000976/P1075249" xmlDataType="decimal"/>
    </xmlCellPr>
  </singleXmlCell>
  <singleXmlCell id="161" xr6:uid="{00000000-000C-0000-FFFF-FFFF9E000000}" r="H86" connectionId="0">
    <xmlCellPr id="1" xr6:uid="{00000000-0010-0000-9E00-000001000000}" uniqueName="P1075250">
      <xmlPr mapId="3" xpath="/TFI-IZD-POD/IFP-TFI-IZD-POD-E_1000976/P1075250" xmlDataType="decimal"/>
    </xmlCellPr>
  </singleXmlCell>
  <singleXmlCell id="162" xr6:uid="{00000000-000C-0000-FFFF-FFFF9F000000}" r="I86" connectionId="0">
    <xmlCellPr id="1" xr6:uid="{00000000-0010-0000-9F00-000001000000}" uniqueName="P1075251">
      <xmlPr mapId="3" xpath="/TFI-IZD-POD/IFP-TFI-IZD-POD-E_1000976/P1075251" xmlDataType="decimal"/>
    </xmlCellPr>
  </singleXmlCell>
  <singleXmlCell id="163" xr6:uid="{00000000-000C-0000-FFFF-FFFFA0000000}" r="H87" connectionId="0">
    <xmlCellPr id="1" xr6:uid="{00000000-0010-0000-A000-000001000000}" uniqueName="P1075252">
      <xmlPr mapId="3" xpath="/TFI-IZD-POD/IFP-TFI-IZD-POD-E_1000976/P1075252" xmlDataType="decimal"/>
    </xmlCellPr>
  </singleXmlCell>
  <singleXmlCell id="164" xr6:uid="{00000000-000C-0000-FFFF-FFFFA1000000}" r="I87" connectionId="0">
    <xmlCellPr id="1" xr6:uid="{00000000-0010-0000-A100-000001000000}" uniqueName="P1075253">
      <xmlPr mapId="3" xpath="/TFI-IZD-POD/IFP-TFI-IZD-POD-E_1000976/P1075253" xmlDataType="decimal"/>
    </xmlCellPr>
  </singleXmlCell>
  <singleXmlCell id="165" xr6:uid="{00000000-000C-0000-FFFF-FFFFA2000000}" r="H88" connectionId="0">
    <xmlCellPr id="1" xr6:uid="{00000000-0010-0000-A200-000001000000}" uniqueName="P1075254">
      <xmlPr mapId="3" xpath="/TFI-IZD-POD/IFP-TFI-IZD-POD-E_1000976/P1075254" xmlDataType="decimal"/>
    </xmlCellPr>
  </singleXmlCell>
  <singleXmlCell id="166" xr6:uid="{00000000-000C-0000-FFFF-FFFFA3000000}" r="I88" connectionId="0">
    <xmlCellPr id="1" xr6:uid="{00000000-0010-0000-A300-000001000000}" uniqueName="P1075255">
      <xmlPr mapId="3" xpath="/TFI-IZD-POD/IFP-TFI-IZD-POD-E_1000976/P1075255" xmlDataType="decimal"/>
    </xmlCellPr>
  </singleXmlCell>
  <singleXmlCell id="167" xr6:uid="{00000000-000C-0000-FFFF-FFFFA4000000}" r="H89" connectionId="0">
    <xmlCellPr id="1" xr6:uid="{00000000-0010-0000-A400-000001000000}" uniqueName="P1123422">
      <xmlPr mapId="3" xpath="/TFI-IZD-POD/IFP-TFI-IZD-POD-E_1000976/P1123422" xmlDataType="decimal"/>
    </xmlCellPr>
  </singleXmlCell>
  <singleXmlCell id="168" xr6:uid="{00000000-000C-0000-FFFF-FFFFA5000000}" r="I89" connectionId="0">
    <xmlCellPr id="1" xr6:uid="{00000000-0010-0000-A500-000001000000}" uniqueName="P1123423">
      <xmlPr mapId="3" xpath="/TFI-IZD-POD/IFP-TFI-IZD-POD-E_1000976/P1123423" xmlDataType="decimal"/>
    </xmlCellPr>
  </singleXmlCell>
  <singleXmlCell id="169" xr6:uid="{00000000-000C-0000-FFFF-FFFFA6000000}" r="H90" connectionId="0">
    <xmlCellPr id="1" xr6:uid="{00000000-0010-0000-A600-000001000000}" uniqueName="P1123424">
      <xmlPr mapId="3" xpath="/TFI-IZD-POD/IFP-TFI-IZD-POD-E_1000976/P1123424" xmlDataType="decimal"/>
    </xmlCellPr>
  </singleXmlCell>
  <singleXmlCell id="170" xr6:uid="{00000000-000C-0000-FFFF-FFFFA7000000}" r="I90" connectionId="0">
    <xmlCellPr id="1" xr6:uid="{00000000-0010-0000-A700-000001000000}" uniqueName="P1123425">
      <xmlPr mapId="3" xpath="/TFI-IZD-POD/IFP-TFI-IZD-POD-E_1000976/P1123425" xmlDataType="decimal"/>
    </xmlCellPr>
  </singleXmlCell>
  <singleXmlCell id="171" xr6:uid="{00000000-000C-0000-FFFF-FFFFA8000000}" r="H91" connectionId="0">
    <xmlCellPr id="1" xr6:uid="{00000000-0010-0000-A800-000001000000}" uniqueName="P1075256">
      <xmlPr mapId="3" xpath="/TFI-IZD-POD/IFP-TFI-IZD-POD-E_1000976/P1075256" xmlDataType="decimal"/>
    </xmlCellPr>
  </singleXmlCell>
  <singleXmlCell id="172" xr6:uid="{00000000-000C-0000-FFFF-FFFFA9000000}" r="I91" connectionId="0">
    <xmlCellPr id="1" xr6:uid="{00000000-0010-0000-A900-000001000000}" uniqueName="P1075257">
      <xmlPr mapId="3" xpath="/TFI-IZD-POD/IFP-TFI-IZD-POD-E_1000976/P1075257" xmlDataType="decimal"/>
    </xmlCellPr>
  </singleXmlCell>
  <singleXmlCell id="173" xr6:uid="{00000000-000C-0000-FFFF-FFFFAA000000}" r="H92" connectionId="0">
    <xmlCellPr id="1" xr6:uid="{00000000-0010-0000-AA00-000001000000}" uniqueName="P1075258">
      <xmlPr mapId="3" xpath="/TFI-IZD-POD/IFP-TFI-IZD-POD-E_1000976/P1075258" xmlDataType="decimal"/>
    </xmlCellPr>
  </singleXmlCell>
  <singleXmlCell id="174" xr6:uid="{00000000-000C-0000-FFFF-FFFFAB000000}" r="I92" connectionId="0">
    <xmlCellPr id="1" xr6:uid="{00000000-0010-0000-AB00-000001000000}" uniqueName="P1075259">
      <xmlPr mapId="3" xpath="/TFI-IZD-POD/IFP-TFI-IZD-POD-E_1000976/P1075259" xmlDataType="decimal"/>
    </xmlCellPr>
  </singleXmlCell>
  <singleXmlCell id="175" xr6:uid="{00000000-000C-0000-FFFF-FFFFAC000000}" r="H93" connectionId="0">
    <xmlCellPr id="1" xr6:uid="{00000000-0010-0000-AC00-000001000000}" uniqueName="P1075260">
      <xmlPr mapId="3" xpath="/TFI-IZD-POD/IFP-TFI-IZD-POD-E_1000976/P1075260" xmlDataType="decimal"/>
    </xmlCellPr>
  </singleXmlCell>
  <singleXmlCell id="176" xr6:uid="{00000000-000C-0000-FFFF-FFFFAD000000}" r="I93" connectionId="0">
    <xmlCellPr id="1" xr6:uid="{00000000-0010-0000-AD00-000001000000}" uniqueName="P1075261">
      <xmlPr mapId="3" xpath="/TFI-IZD-POD/IFP-TFI-IZD-POD-E_1000976/P1075261" xmlDataType="decimal"/>
    </xmlCellPr>
  </singleXmlCell>
  <singleXmlCell id="177" xr6:uid="{00000000-000C-0000-FFFF-FFFFAE000000}" r="H94" connectionId="0">
    <xmlCellPr id="1" xr6:uid="{00000000-0010-0000-AE00-000001000000}" uniqueName="P1075262">
      <xmlPr mapId="3" xpath="/TFI-IZD-POD/IFP-TFI-IZD-POD-E_1000976/P1075262" xmlDataType="decimal"/>
    </xmlCellPr>
  </singleXmlCell>
  <singleXmlCell id="178" xr6:uid="{00000000-000C-0000-FFFF-FFFFAF000000}" r="I94" connectionId="0">
    <xmlCellPr id="1" xr6:uid="{00000000-0010-0000-AF00-000001000000}" uniqueName="P1075263">
      <xmlPr mapId="3" xpath="/TFI-IZD-POD/IFP-TFI-IZD-POD-E_1000976/P1075263" xmlDataType="decimal"/>
    </xmlCellPr>
  </singleXmlCell>
  <singleXmlCell id="179" xr6:uid="{00000000-000C-0000-FFFF-FFFFB0000000}" r="H95" connectionId="0">
    <xmlCellPr id="1" xr6:uid="{00000000-0010-0000-B000-000001000000}" uniqueName="P1075264">
      <xmlPr mapId="3" xpath="/TFI-IZD-POD/IFP-TFI-IZD-POD-E_1000976/P1075264" xmlDataType="decimal"/>
    </xmlCellPr>
  </singleXmlCell>
  <singleXmlCell id="180" xr6:uid="{00000000-000C-0000-FFFF-FFFFB1000000}" r="I95" connectionId="0">
    <xmlCellPr id="1" xr6:uid="{00000000-0010-0000-B100-000001000000}" uniqueName="P1075265">
      <xmlPr mapId="3" xpath="/TFI-IZD-POD/IFP-TFI-IZD-POD-E_1000976/P1075265" xmlDataType="decimal"/>
    </xmlCellPr>
  </singleXmlCell>
  <singleXmlCell id="181" xr6:uid="{00000000-000C-0000-FFFF-FFFFB2000000}" r="H96" connectionId="0">
    <xmlCellPr id="1" xr6:uid="{00000000-0010-0000-B200-000001000000}" uniqueName="P1075266">
      <xmlPr mapId="3" xpath="/TFI-IZD-POD/IFP-TFI-IZD-POD-E_1000976/P1075266" xmlDataType="decimal"/>
    </xmlCellPr>
  </singleXmlCell>
  <singleXmlCell id="182" xr6:uid="{00000000-000C-0000-FFFF-FFFFB3000000}" r="I96" connectionId="0">
    <xmlCellPr id="1" xr6:uid="{00000000-0010-0000-B300-000001000000}" uniqueName="P1075267">
      <xmlPr mapId="3" xpath="/TFI-IZD-POD/IFP-TFI-IZD-POD-E_1000976/P1075267" xmlDataType="decimal"/>
    </xmlCellPr>
  </singleXmlCell>
  <singleXmlCell id="183" xr6:uid="{00000000-000C-0000-FFFF-FFFFB4000000}" r="H97" connectionId="0">
    <xmlCellPr id="1" xr6:uid="{00000000-0010-0000-B400-000001000000}" uniqueName="P1075268">
      <xmlPr mapId="3" xpath="/TFI-IZD-POD/IFP-TFI-IZD-POD-E_1000976/P1075268" xmlDataType="decimal"/>
    </xmlCellPr>
  </singleXmlCell>
  <singleXmlCell id="184" xr6:uid="{00000000-000C-0000-FFFF-FFFFB5000000}" r="I97" connectionId="0">
    <xmlCellPr id="1" xr6:uid="{00000000-0010-0000-B500-000001000000}" uniqueName="P1075269">
      <xmlPr mapId="3" xpath="/TFI-IZD-POD/IFP-TFI-IZD-POD-E_1000976/P1075269" xmlDataType="decimal"/>
    </xmlCellPr>
  </singleXmlCell>
  <singleXmlCell id="185" xr6:uid="{00000000-000C-0000-FFFF-FFFFB6000000}" r="H98" connectionId="0">
    <xmlCellPr id="1" xr6:uid="{00000000-0010-0000-B600-000001000000}" uniqueName="P1075270">
      <xmlPr mapId="3" xpath="/TFI-IZD-POD/IFP-TFI-IZD-POD-E_1000976/P1075270" xmlDataType="decimal"/>
    </xmlCellPr>
  </singleXmlCell>
  <singleXmlCell id="186" xr6:uid="{00000000-000C-0000-FFFF-FFFFB7000000}" r="I98" connectionId="0">
    <xmlCellPr id="1" xr6:uid="{00000000-0010-0000-B700-000001000000}" uniqueName="P1075271">
      <xmlPr mapId="3" xpath="/TFI-IZD-POD/IFP-TFI-IZD-POD-E_1000976/P1075271" xmlDataType="decimal"/>
    </xmlCellPr>
  </singleXmlCell>
  <singleXmlCell id="187" xr6:uid="{00000000-000C-0000-FFFF-FFFFB8000000}" r="H99" connectionId="0">
    <xmlCellPr id="1" xr6:uid="{00000000-0010-0000-B800-000001000000}" uniqueName="P1075272">
      <xmlPr mapId="3" xpath="/TFI-IZD-POD/IFP-TFI-IZD-POD-E_1000976/P1075272" xmlDataType="decimal"/>
    </xmlCellPr>
  </singleXmlCell>
  <singleXmlCell id="188" xr6:uid="{00000000-000C-0000-FFFF-FFFFB9000000}" r="I99" connectionId="0">
    <xmlCellPr id="1" xr6:uid="{00000000-0010-0000-B900-000001000000}" uniqueName="P1075273">
      <xmlPr mapId="3" xpath="/TFI-IZD-POD/IFP-TFI-IZD-POD-E_1000976/P1075273" xmlDataType="decimal"/>
    </xmlCellPr>
  </singleXmlCell>
  <singleXmlCell id="189" xr6:uid="{00000000-000C-0000-FFFF-FFFFBA000000}" r="H100" connectionId="0">
    <xmlCellPr id="1" xr6:uid="{00000000-0010-0000-BA00-000001000000}" uniqueName="P1075274">
      <xmlPr mapId="3" xpath="/TFI-IZD-POD/IFP-TFI-IZD-POD-E_1000976/P1075274" xmlDataType="decimal"/>
    </xmlCellPr>
  </singleXmlCell>
  <singleXmlCell id="190" xr6:uid="{00000000-000C-0000-FFFF-FFFFBB000000}" r="I100" connectionId="0">
    <xmlCellPr id="1" xr6:uid="{00000000-0010-0000-BB00-000001000000}" uniqueName="P1075275">
      <xmlPr mapId="3" xpath="/TFI-IZD-POD/IFP-TFI-IZD-POD-E_1000976/P1075275" xmlDataType="decimal"/>
    </xmlCellPr>
  </singleXmlCell>
  <singleXmlCell id="191" xr6:uid="{00000000-000C-0000-FFFF-FFFFBC000000}" r="H101" connectionId="0">
    <xmlCellPr id="1" xr6:uid="{00000000-0010-0000-BC00-000001000000}" uniqueName="P1075276">
      <xmlPr mapId="3" xpath="/TFI-IZD-POD/IFP-TFI-IZD-POD-E_1000976/P1075276" xmlDataType="decimal"/>
    </xmlCellPr>
  </singleXmlCell>
  <singleXmlCell id="192" xr6:uid="{00000000-000C-0000-FFFF-FFFFBD000000}" r="I101" connectionId="0">
    <xmlCellPr id="1" xr6:uid="{00000000-0010-0000-BD00-000001000000}" uniqueName="P1075277">
      <xmlPr mapId="3" xpath="/TFI-IZD-POD/IFP-TFI-IZD-POD-E_1000976/P1075277" xmlDataType="decimal"/>
    </xmlCellPr>
  </singleXmlCell>
  <singleXmlCell id="193" xr6:uid="{00000000-000C-0000-FFFF-FFFFBE000000}" r="H102" connectionId="0">
    <xmlCellPr id="1" xr6:uid="{00000000-0010-0000-BE00-000001000000}" uniqueName="P1075278">
      <xmlPr mapId="3" xpath="/TFI-IZD-POD/IFP-TFI-IZD-POD-E_1000976/P1075278" xmlDataType="decimal"/>
    </xmlCellPr>
  </singleXmlCell>
  <singleXmlCell id="194" xr6:uid="{00000000-000C-0000-FFFF-FFFFBF000000}" r="I102" connectionId="0">
    <xmlCellPr id="1" xr6:uid="{00000000-0010-0000-BF00-000001000000}" uniqueName="P1075279">
      <xmlPr mapId="3" xpath="/TFI-IZD-POD/IFP-TFI-IZD-POD-E_1000976/P1075279" xmlDataType="decimal"/>
    </xmlCellPr>
  </singleXmlCell>
  <singleXmlCell id="195" xr6:uid="{00000000-000C-0000-FFFF-FFFFC0000000}" r="H103" connectionId="0">
    <xmlCellPr id="1" xr6:uid="{00000000-0010-0000-C000-000001000000}" uniqueName="P1075280">
      <xmlPr mapId="3" xpath="/TFI-IZD-POD/IFP-TFI-IZD-POD-E_1000976/P1075280" xmlDataType="decimal"/>
    </xmlCellPr>
  </singleXmlCell>
  <singleXmlCell id="196" xr6:uid="{00000000-000C-0000-FFFF-FFFFC1000000}" r="I103" connectionId="0">
    <xmlCellPr id="1" xr6:uid="{00000000-0010-0000-C100-000001000000}" uniqueName="P1075281">
      <xmlPr mapId="3" xpath="/TFI-IZD-POD/IFP-TFI-IZD-POD-E_1000976/P1075281" xmlDataType="decimal"/>
    </xmlCellPr>
  </singleXmlCell>
  <singleXmlCell id="197" xr6:uid="{00000000-000C-0000-FFFF-FFFFC2000000}" r="H104" connectionId="0">
    <xmlCellPr id="1" xr6:uid="{00000000-0010-0000-C200-000001000000}" uniqueName="P1075282">
      <xmlPr mapId="3" xpath="/TFI-IZD-POD/IFP-TFI-IZD-POD-E_1000976/P1075282" xmlDataType="decimal"/>
    </xmlCellPr>
  </singleXmlCell>
  <singleXmlCell id="198" xr6:uid="{00000000-000C-0000-FFFF-FFFFC3000000}" r="I104" connectionId="0">
    <xmlCellPr id="1" xr6:uid="{00000000-0010-0000-C300-000001000000}" uniqueName="P1075283">
      <xmlPr mapId="3" xpath="/TFI-IZD-POD/IFP-TFI-IZD-POD-E_1000976/P1075283" xmlDataType="decimal"/>
    </xmlCellPr>
  </singleXmlCell>
  <singleXmlCell id="199" xr6:uid="{00000000-000C-0000-FFFF-FFFFC4000000}" r="H105" connectionId="0">
    <xmlCellPr id="1" xr6:uid="{00000000-0010-0000-C400-000001000000}" uniqueName="P1075284">
      <xmlPr mapId="3" xpath="/TFI-IZD-POD/IFP-TFI-IZD-POD-E_1000976/P1075284" xmlDataType="decimal"/>
    </xmlCellPr>
  </singleXmlCell>
  <singleXmlCell id="200" xr6:uid="{00000000-000C-0000-FFFF-FFFFC5000000}" r="I105" connectionId="0">
    <xmlCellPr id="1" xr6:uid="{00000000-0010-0000-C500-000001000000}" uniqueName="P1075285">
      <xmlPr mapId="3" xpath="/TFI-IZD-POD/IFP-TFI-IZD-POD-E_1000976/P1075285" xmlDataType="decimal"/>
    </xmlCellPr>
  </singleXmlCell>
  <singleXmlCell id="201" xr6:uid="{00000000-000C-0000-FFFF-FFFFC6000000}" r="H106" connectionId="0">
    <xmlCellPr id="1" xr6:uid="{00000000-0010-0000-C600-000001000000}" uniqueName="P1075286">
      <xmlPr mapId="3" xpath="/TFI-IZD-POD/IFP-TFI-IZD-POD-E_1000976/P1075286" xmlDataType="decimal"/>
    </xmlCellPr>
  </singleXmlCell>
  <singleXmlCell id="202" xr6:uid="{00000000-000C-0000-FFFF-FFFFC7000000}" r="I106" connectionId="0">
    <xmlCellPr id="1" xr6:uid="{00000000-0010-0000-C700-000001000000}" uniqueName="P1075287">
      <xmlPr mapId="3" xpath="/TFI-IZD-POD/IFP-TFI-IZD-POD-E_1000976/P1075287" xmlDataType="decimal"/>
    </xmlCellPr>
  </singleXmlCell>
  <singleXmlCell id="203" xr6:uid="{00000000-000C-0000-FFFF-FFFFC8000000}" r="H107" connectionId="0">
    <xmlCellPr id="1" xr6:uid="{00000000-0010-0000-C800-000001000000}" uniqueName="P1075288">
      <xmlPr mapId="3" xpath="/TFI-IZD-POD/IFP-TFI-IZD-POD-E_1000976/P1075288" xmlDataType="decimal"/>
    </xmlCellPr>
  </singleXmlCell>
  <singleXmlCell id="204" xr6:uid="{00000000-000C-0000-FFFF-FFFFC9000000}" r="I107" connectionId="0">
    <xmlCellPr id="1" xr6:uid="{00000000-0010-0000-C900-000001000000}" uniqueName="P1075289">
      <xmlPr mapId="3" xpath="/TFI-IZD-POD/IFP-TFI-IZD-POD-E_1000976/P1075289" xmlDataType="decimal"/>
    </xmlCellPr>
  </singleXmlCell>
  <singleXmlCell id="205" xr6:uid="{00000000-000C-0000-FFFF-FFFFCA000000}" r="H108" connectionId="0">
    <xmlCellPr id="1" xr6:uid="{00000000-0010-0000-CA00-000001000000}" uniqueName="P1075290">
      <xmlPr mapId="3" xpath="/TFI-IZD-POD/IFP-TFI-IZD-POD-E_1000976/P1075290" xmlDataType="decimal"/>
    </xmlCellPr>
  </singleXmlCell>
  <singleXmlCell id="206" xr6:uid="{00000000-000C-0000-FFFF-FFFFCB000000}" r="I108" connectionId="0">
    <xmlCellPr id="1" xr6:uid="{00000000-0010-0000-CB00-000001000000}" uniqueName="P1075291">
      <xmlPr mapId="3" xpath="/TFI-IZD-POD/IFP-TFI-IZD-POD-E_1000976/P1075291" xmlDataType="decimal"/>
    </xmlCellPr>
  </singleXmlCell>
  <singleXmlCell id="207" xr6:uid="{00000000-000C-0000-FFFF-FFFFCC000000}" r="H109" connectionId="0">
    <xmlCellPr id="1" xr6:uid="{00000000-0010-0000-CC00-000001000000}" uniqueName="P1075292">
      <xmlPr mapId="3" xpath="/TFI-IZD-POD/IFP-TFI-IZD-POD-E_1000976/P1075292" xmlDataType="decimal"/>
    </xmlCellPr>
  </singleXmlCell>
  <singleXmlCell id="208" xr6:uid="{00000000-000C-0000-FFFF-FFFFCD000000}" r="I109" connectionId="0">
    <xmlCellPr id="1" xr6:uid="{00000000-0010-0000-CD00-000001000000}" uniqueName="P1075293">
      <xmlPr mapId="3" xpath="/TFI-IZD-POD/IFP-TFI-IZD-POD-E_1000976/P1075293" xmlDataType="decimal"/>
    </xmlCellPr>
  </singleXmlCell>
  <singleXmlCell id="209" xr6:uid="{00000000-000C-0000-FFFF-FFFFCE000000}" r="H110" connectionId="0">
    <xmlCellPr id="1" xr6:uid="{00000000-0010-0000-CE00-000001000000}" uniqueName="P1075294">
      <xmlPr mapId="3" xpath="/TFI-IZD-POD/IFP-TFI-IZD-POD-E_1000976/P1075294" xmlDataType="decimal"/>
    </xmlCellPr>
  </singleXmlCell>
  <singleXmlCell id="210" xr6:uid="{00000000-000C-0000-FFFF-FFFFCF000000}" r="I110" connectionId="0">
    <xmlCellPr id="1" xr6:uid="{00000000-0010-0000-CF00-000001000000}" uniqueName="P1075295">
      <xmlPr mapId="3" xpath="/TFI-IZD-POD/IFP-TFI-IZD-POD-E_1000976/P1075295" xmlDataType="decimal"/>
    </xmlCellPr>
  </singleXmlCell>
  <singleXmlCell id="211" xr6:uid="{00000000-000C-0000-FFFF-FFFFD0000000}" r="H111" connectionId="0">
    <xmlCellPr id="1" xr6:uid="{00000000-0010-0000-D000-000001000000}" uniqueName="P1075296">
      <xmlPr mapId="3" xpath="/TFI-IZD-POD/IFP-TFI-IZD-POD-E_1000976/P1075296" xmlDataType="decimal"/>
    </xmlCellPr>
  </singleXmlCell>
  <singleXmlCell id="212" xr6:uid="{00000000-000C-0000-FFFF-FFFFD1000000}" r="I111" connectionId="0">
    <xmlCellPr id="1" xr6:uid="{00000000-0010-0000-D100-000001000000}" uniqueName="P1075297">
      <xmlPr mapId="3" xpath="/TFI-IZD-POD/IFP-TFI-IZD-POD-E_1000976/P1075297" xmlDataType="decimal"/>
    </xmlCellPr>
  </singleXmlCell>
  <singleXmlCell id="213" xr6:uid="{00000000-000C-0000-FFFF-FFFFD2000000}" r="H112" connectionId="0">
    <xmlCellPr id="1" xr6:uid="{00000000-0010-0000-D200-000001000000}" uniqueName="P1075298">
      <xmlPr mapId="3" xpath="/TFI-IZD-POD/IFP-TFI-IZD-POD-E_1000976/P1075298" xmlDataType="decimal"/>
    </xmlCellPr>
  </singleXmlCell>
  <singleXmlCell id="214" xr6:uid="{00000000-000C-0000-FFFF-FFFFD3000000}" r="I112" connectionId="0">
    <xmlCellPr id="1" xr6:uid="{00000000-0010-0000-D300-000001000000}" uniqueName="P1075299">
      <xmlPr mapId="3" xpath="/TFI-IZD-POD/IFP-TFI-IZD-POD-E_1000976/P1075299" xmlDataType="decimal"/>
    </xmlCellPr>
  </singleXmlCell>
  <singleXmlCell id="215" xr6:uid="{00000000-000C-0000-FFFF-FFFFD4000000}" r="H113" connectionId="0">
    <xmlCellPr id="1" xr6:uid="{00000000-0010-0000-D400-000001000000}" uniqueName="P1075300">
      <xmlPr mapId="3" xpath="/TFI-IZD-POD/IFP-TFI-IZD-POD-E_1000976/P1075300" xmlDataType="decimal"/>
    </xmlCellPr>
  </singleXmlCell>
  <singleXmlCell id="216" xr6:uid="{00000000-000C-0000-FFFF-FFFFD5000000}" r="I113" connectionId="0">
    <xmlCellPr id="1" xr6:uid="{00000000-0010-0000-D500-000001000000}" uniqueName="P1075301">
      <xmlPr mapId="3" xpath="/TFI-IZD-POD/IFP-TFI-IZD-POD-E_1000976/P1075301" xmlDataType="decimal"/>
    </xmlCellPr>
  </singleXmlCell>
  <singleXmlCell id="217" xr6:uid="{00000000-000C-0000-FFFF-FFFFD6000000}" r="H114" connectionId="0">
    <xmlCellPr id="1" xr6:uid="{00000000-0010-0000-D600-000001000000}" uniqueName="P1075302">
      <xmlPr mapId="3" xpath="/TFI-IZD-POD/IFP-TFI-IZD-POD-E_1000976/P1075302" xmlDataType="decimal"/>
    </xmlCellPr>
  </singleXmlCell>
  <singleXmlCell id="218" xr6:uid="{00000000-000C-0000-FFFF-FFFFD7000000}" r="I114" connectionId="0">
    <xmlCellPr id="1" xr6:uid="{00000000-0010-0000-D700-000001000000}" uniqueName="P1075303">
      <xmlPr mapId="3" xpath="/TFI-IZD-POD/IFP-TFI-IZD-POD-E_1000976/P1075303" xmlDataType="decimal"/>
    </xmlCellPr>
  </singleXmlCell>
  <singleXmlCell id="219" xr6:uid="{00000000-000C-0000-FFFF-FFFFD8000000}" r="H115" connectionId="0">
    <xmlCellPr id="1" xr6:uid="{00000000-0010-0000-D800-000001000000}" uniqueName="P1075304">
      <xmlPr mapId="3" xpath="/TFI-IZD-POD/IFP-TFI-IZD-POD-E_1000976/P1075304" xmlDataType="decimal"/>
    </xmlCellPr>
  </singleXmlCell>
  <singleXmlCell id="220" xr6:uid="{00000000-000C-0000-FFFF-FFFFD9000000}" r="I115" connectionId="0">
    <xmlCellPr id="1" xr6:uid="{00000000-0010-0000-D900-000001000000}" uniqueName="P1075305">
      <xmlPr mapId="3" xpath="/TFI-IZD-POD/IFP-TFI-IZD-POD-E_1000976/P1075305" xmlDataType="decimal"/>
    </xmlCellPr>
  </singleXmlCell>
  <singleXmlCell id="221" xr6:uid="{00000000-000C-0000-FFFF-FFFFDA000000}" r="H116" connectionId="0">
    <xmlCellPr id="1" xr6:uid="{00000000-0010-0000-DA00-000001000000}" uniqueName="P1075306">
      <xmlPr mapId="3" xpath="/TFI-IZD-POD/IFP-TFI-IZD-POD-E_1000976/P1075306" xmlDataType="decimal"/>
    </xmlCellPr>
  </singleXmlCell>
  <singleXmlCell id="222" xr6:uid="{00000000-000C-0000-FFFF-FFFFDB000000}" r="I116" connectionId="0">
    <xmlCellPr id="1" xr6:uid="{00000000-0010-0000-DB00-000001000000}" uniqueName="P1075307">
      <xmlPr mapId="3" xpath="/TFI-IZD-POD/IFP-TFI-IZD-POD-E_1000976/P1075307" xmlDataType="decimal"/>
    </xmlCellPr>
  </singleXmlCell>
  <singleXmlCell id="223" xr6:uid="{00000000-000C-0000-FFFF-FFFFDC000000}" r="H117" connectionId="0">
    <xmlCellPr id="1" xr6:uid="{00000000-0010-0000-DC00-000001000000}" uniqueName="P1075308">
      <xmlPr mapId="3" xpath="/TFI-IZD-POD/IFP-TFI-IZD-POD-E_1000976/P1075308" xmlDataType="decimal"/>
    </xmlCellPr>
  </singleXmlCell>
  <singleXmlCell id="224" xr6:uid="{00000000-000C-0000-FFFF-FFFFDD000000}" r="I117" connectionId="0">
    <xmlCellPr id="1" xr6:uid="{00000000-0010-0000-DD00-000001000000}" uniqueName="P1075309">
      <xmlPr mapId="3" xpath="/TFI-IZD-POD/IFP-TFI-IZD-POD-E_1000976/P1075309" xmlDataType="decimal"/>
    </xmlCellPr>
  </singleXmlCell>
  <singleXmlCell id="225" xr6:uid="{00000000-000C-0000-FFFF-FFFFDE000000}" r="H118" connectionId="0">
    <xmlCellPr id="1" xr6:uid="{00000000-0010-0000-DE00-000001000000}" uniqueName="P1075310">
      <xmlPr mapId="3" xpath="/TFI-IZD-POD/IFP-TFI-IZD-POD-E_1000976/P1075310" xmlDataType="decimal"/>
    </xmlCellPr>
  </singleXmlCell>
  <singleXmlCell id="226" xr6:uid="{00000000-000C-0000-FFFF-FFFFDF000000}" r="I118" connectionId="0">
    <xmlCellPr id="1" xr6:uid="{00000000-0010-0000-DF00-000001000000}" uniqueName="P1075311">
      <xmlPr mapId="3" xpath="/TFI-IZD-POD/IFP-TFI-IZD-POD-E_1000976/P1075311" xmlDataType="decimal"/>
    </xmlCellPr>
  </singleXmlCell>
  <singleXmlCell id="227" xr6:uid="{00000000-000C-0000-FFFF-FFFFE0000000}" r="H119" connectionId="0">
    <xmlCellPr id="1" xr6:uid="{00000000-0010-0000-E000-000001000000}" uniqueName="P1075312">
      <xmlPr mapId="3" xpath="/TFI-IZD-POD/IFP-TFI-IZD-POD-E_1000976/P1075312" xmlDataType="decimal"/>
    </xmlCellPr>
  </singleXmlCell>
  <singleXmlCell id="228" xr6:uid="{00000000-000C-0000-FFFF-FFFFE1000000}" r="I119" connectionId="0">
    <xmlCellPr id="1" xr6:uid="{00000000-0010-0000-E100-000001000000}" uniqueName="P1075313">
      <xmlPr mapId="3" xpath="/TFI-IZD-POD/IFP-TFI-IZD-POD-E_1000976/P1075313" xmlDataType="decimal"/>
    </xmlCellPr>
  </singleXmlCell>
  <singleXmlCell id="229" xr6:uid="{00000000-000C-0000-FFFF-FFFFE2000000}" r="H120" connectionId="0">
    <xmlCellPr id="1" xr6:uid="{00000000-0010-0000-E200-000001000000}" uniqueName="P1075314">
      <xmlPr mapId="3" xpath="/TFI-IZD-POD/IFP-TFI-IZD-POD-E_1000976/P1075314" xmlDataType="decimal"/>
    </xmlCellPr>
  </singleXmlCell>
  <singleXmlCell id="230" xr6:uid="{00000000-000C-0000-FFFF-FFFFE3000000}" r="I120" connectionId="0">
    <xmlCellPr id="1" xr6:uid="{00000000-0010-0000-E300-000001000000}" uniqueName="P1075315">
      <xmlPr mapId="3" xpath="/TFI-IZD-POD/IFP-TFI-IZD-POD-E_1000976/P1075315" xmlDataType="decimal"/>
    </xmlCellPr>
  </singleXmlCell>
  <singleXmlCell id="231" xr6:uid="{00000000-000C-0000-FFFF-FFFFE4000000}" r="H121" connectionId="0">
    <xmlCellPr id="1" xr6:uid="{00000000-0010-0000-E400-000001000000}" uniqueName="P1075316">
      <xmlPr mapId="3" xpath="/TFI-IZD-POD/IFP-TFI-IZD-POD-E_1000976/P1075316" xmlDataType="decimal"/>
    </xmlCellPr>
  </singleXmlCell>
  <singleXmlCell id="232" xr6:uid="{00000000-000C-0000-FFFF-FFFFE5000000}" r="I121" connectionId="0">
    <xmlCellPr id="1" xr6:uid="{00000000-0010-0000-E500-000001000000}" uniqueName="P1075317">
      <xmlPr mapId="3" xpath="/TFI-IZD-POD/IFP-TFI-IZD-POD-E_1000976/P1075317" xmlDataType="decimal"/>
    </xmlCellPr>
  </singleXmlCell>
  <singleXmlCell id="233" xr6:uid="{00000000-000C-0000-FFFF-FFFFE6000000}" r="H122" connectionId="0">
    <xmlCellPr id="1" xr6:uid="{00000000-0010-0000-E600-000001000000}" uniqueName="P1075318">
      <xmlPr mapId="3" xpath="/TFI-IZD-POD/IFP-TFI-IZD-POD-E_1000976/P1075318" xmlDataType="decimal"/>
    </xmlCellPr>
  </singleXmlCell>
  <singleXmlCell id="234" xr6:uid="{00000000-000C-0000-FFFF-FFFFE7000000}" r="I122" connectionId="0">
    <xmlCellPr id="1" xr6:uid="{00000000-0010-0000-E700-000001000000}" uniqueName="P1075319">
      <xmlPr mapId="3" xpath="/TFI-IZD-POD/IFP-TFI-IZD-POD-E_1000976/P1075319" xmlDataType="decimal"/>
    </xmlCellPr>
  </singleXmlCell>
  <singleXmlCell id="235" xr6:uid="{00000000-000C-0000-FFFF-FFFFE8000000}" r="H123" connectionId="0">
    <xmlCellPr id="1" xr6:uid="{00000000-0010-0000-E800-000001000000}" uniqueName="P1075320">
      <xmlPr mapId="3" xpath="/TFI-IZD-POD/IFP-TFI-IZD-POD-E_1000976/P1075320" xmlDataType="decimal"/>
    </xmlCellPr>
  </singleXmlCell>
  <singleXmlCell id="236" xr6:uid="{00000000-000C-0000-FFFF-FFFFE9000000}" r="I123" connectionId="0">
    <xmlCellPr id="1" xr6:uid="{00000000-0010-0000-E900-000001000000}" uniqueName="P1075321">
      <xmlPr mapId="3" xpath="/TFI-IZD-POD/IFP-TFI-IZD-POD-E_1000976/P1075321" xmlDataType="decimal"/>
    </xmlCellPr>
  </singleXmlCell>
  <singleXmlCell id="237" xr6:uid="{00000000-000C-0000-FFFF-FFFFEA000000}" r="H124" connectionId="0">
    <xmlCellPr id="1" xr6:uid="{00000000-0010-0000-EA00-000001000000}" uniqueName="P1075322">
      <xmlPr mapId="3" xpath="/TFI-IZD-POD/IFP-TFI-IZD-POD-E_1000976/P1075322" xmlDataType="decimal"/>
    </xmlCellPr>
  </singleXmlCell>
  <singleXmlCell id="238" xr6:uid="{00000000-000C-0000-FFFF-FFFFEB000000}" r="I124" connectionId="0">
    <xmlCellPr id="1" xr6:uid="{00000000-0010-0000-EB00-000001000000}" uniqueName="P1075323">
      <xmlPr mapId="3" xpath="/TFI-IZD-POD/IFP-TFI-IZD-POD-E_1000976/P1075323" xmlDataType="decimal"/>
    </xmlCellPr>
  </singleXmlCell>
  <singleXmlCell id="239" xr6:uid="{00000000-000C-0000-FFFF-FFFFEC000000}" r="H125" connectionId="0">
    <xmlCellPr id="1" xr6:uid="{00000000-0010-0000-EC00-000001000000}" uniqueName="P1075324">
      <xmlPr mapId="3" xpath="/TFI-IZD-POD/IFP-TFI-IZD-POD-E_1000976/P1075324" xmlDataType="decimal"/>
    </xmlCellPr>
  </singleXmlCell>
  <singleXmlCell id="240" xr6:uid="{00000000-000C-0000-FFFF-FFFFED000000}" r="I125" connectionId="0">
    <xmlCellPr id="1" xr6:uid="{00000000-0010-0000-ED00-000001000000}" uniqueName="P1075325">
      <xmlPr mapId="3" xpath="/TFI-IZD-POD/IFP-TFI-IZD-POD-E_1000976/P1075325" xmlDataType="decimal"/>
    </xmlCellPr>
  </singleXmlCell>
  <singleXmlCell id="241" xr6:uid="{00000000-000C-0000-FFFF-FFFFEE000000}" r="H126" connectionId="0">
    <xmlCellPr id="1" xr6:uid="{00000000-0010-0000-EE00-000001000000}" uniqueName="P1075326">
      <xmlPr mapId="3" xpath="/TFI-IZD-POD/IFP-TFI-IZD-POD-E_1000976/P1075326" xmlDataType="decimal"/>
    </xmlCellPr>
  </singleXmlCell>
  <singleXmlCell id="242" xr6:uid="{00000000-000C-0000-FFFF-FFFFEF000000}" r="I126" connectionId="0">
    <xmlCellPr id="1" xr6:uid="{00000000-0010-0000-EF00-000001000000}" uniqueName="P1075327">
      <xmlPr mapId="3" xpath="/TFI-IZD-POD/IFP-TFI-IZD-POD-E_1000976/P1075327" xmlDataType="decimal"/>
    </xmlCellPr>
  </singleXmlCell>
  <singleXmlCell id="243" xr6:uid="{00000000-000C-0000-FFFF-FFFFF0000000}" r="H127" connectionId="0">
    <xmlCellPr id="1" xr6:uid="{00000000-0010-0000-F000-000001000000}" uniqueName="P1075328">
      <xmlPr mapId="3" xpath="/TFI-IZD-POD/IFP-TFI-IZD-POD-E_1000976/P1075328" xmlDataType="decimal"/>
    </xmlCellPr>
  </singleXmlCell>
  <singleXmlCell id="244" xr6:uid="{00000000-000C-0000-FFFF-FFFFF1000000}" r="I127" connectionId="0">
    <xmlCellPr id="1" xr6:uid="{00000000-0010-0000-F100-000001000000}" uniqueName="P1075329">
      <xmlPr mapId="3" xpath="/TFI-IZD-POD/IFP-TFI-IZD-POD-E_1000976/P1075329" xmlDataType="decimal"/>
    </xmlCellPr>
  </singleXmlCell>
  <singleXmlCell id="245" xr6:uid="{00000000-000C-0000-FFFF-FFFFF2000000}" r="H128" connectionId="0">
    <xmlCellPr id="1" xr6:uid="{00000000-0010-0000-F200-000001000000}" uniqueName="P1075330">
      <xmlPr mapId="3" xpath="/TFI-IZD-POD/IFP-TFI-IZD-POD-E_1000976/P1075330" xmlDataType="decimal"/>
    </xmlCellPr>
  </singleXmlCell>
  <singleXmlCell id="246" xr6:uid="{00000000-000C-0000-FFFF-FFFFF3000000}" r="I128" connectionId="0">
    <xmlCellPr id="1" xr6:uid="{00000000-0010-0000-F300-000001000000}" uniqueName="P1075331">
      <xmlPr mapId="3" xpath="/TFI-IZD-POD/IFP-TFI-IZD-POD-E_1000976/P1075331" xmlDataType="decimal"/>
    </xmlCellPr>
  </singleXmlCell>
  <singleXmlCell id="247" xr6:uid="{00000000-000C-0000-FFFF-FFFFF4000000}" r="H129" connectionId="0">
    <xmlCellPr id="1" xr6:uid="{00000000-0010-0000-F400-000001000000}" uniqueName="P1075332">
      <xmlPr mapId="3" xpath="/TFI-IZD-POD/IFP-TFI-IZD-POD-E_1000976/P1075332" xmlDataType="decimal"/>
    </xmlCellPr>
  </singleXmlCell>
  <singleXmlCell id="248" xr6:uid="{00000000-000C-0000-FFFF-FFFFF5000000}" r="I129" connectionId="0">
    <xmlCellPr id="1" xr6:uid="{00000000-0010-0000-F500-000001000000}" uniqueName="P1075333">
      <xmlPr mapId="3" xpath="/TFI-IZD-POD/IFP-TFI-IZD-POD-E_1000976/P1075333" xmlDataType="decimal"/>
    </xmlCellPr>
  </singleXmlCell>
  <singleXmlCell id="249" xr6:uid="{00000000-000C-0000-FFFF-FFFFF6000000}" r="H130" connectionId="0">
    <xmlCellPr id="1" xr6:uid="{00000000-0010-0000-F600-000001000000}" uniqueName="P1075334">
      <xmlPr mapId="3" xpath="/TFI-IZD-POD/IFP-TFI-IZD-POD-E_1000976/P1075334" xmlDataType="decimal"/>
    </xmlCellPr>
  </singleXmlCell>
  <singleXmlCell id="250" xr6:uid="{00000000-000C-0000-FFFF-FFFFF7000000}" r="I130" connectionId="0">
    <xmlCellPr id="1" xr6:uid="{00000000-0010-0000-F700-000001000000}" uniqueName="P1075335">
      <xmlPr mapId="3" xpath="/TFI-IZD-POD/IFP-TFI-IZD-POD-E_1000976/P1075335" xmlDataType="decimal"/>
    </xmlCellPr>
  </singleXmlCell>
  <singleXmlCell id="251" xr6:uid="{00000000-000C-0000-FFFF-FFFFF8000000}" r="H131" connectionId="0">
    <xmlCellPr id="1" xr6:uid="{00000000-0010-0000-F800-000001000000}" uniqueName="P1075336">
      <xmlPr mapId="3" xpath="/TFI-IZD-POD/IFP-TFI-IZD-POD-E_1000976/P1075336" xmlDataType="decimal"/>
    </xmlCellPr>
  </singleXmlCell>
  <singleXmlCell id="252" xr6:uid="{00000000-000C-0000-FFFF-FFFFF9000000}" r="I131" connectionId="0">
    <xmlCellPr id="1" xr6:uid="{00000000-0010-0000-F900-000001000000}" uniqueName="P1075337">
      <xmlPr mapId="3" xpath="/TFI-IZD-POD/IFP-TFI-IZD-POD-E_1000976/P1075337" xmlDataType="decimal"/>
    </xmlCellPr>
  </singleXmlCell>
  <singleXmlCell id="253" xr6:uid="{00000000-000C-0000-FFFF-FFFFFA000000}" r="H132" connectionId="0">
    <xmlCellPr id="1" xr6:uid="{00000000-0010-0000-FA00-000001000000}" uniqueName="P1075338">
      <xmlPr mapId="3" xpath="/TFI-IZD-POD/IFP-TFI-IZD-POD-E_1000976/P1075338" xmlDataType="decimal"/>
    </xmlCellPr>
  </singleXmlCell>
  <singleXmlCell id="254" xr6:uid="{00000000-000C-0000-FFFF-FFFFFB000000}" r="I132" connectionId="0">
    <xmlCellPr id="1" xr6:uid="{00000000-0010-0000-FB00-000001000000}" uniqueName="P1075339">
      <xmlPr mapId="3" xpath="/TFI-IZD-POD/IFP-TFI-IZD-POD-E_1000976/P1075339" xmlDataType="decimal"/>
    </xmlCellPr>
  </singleXmlCell>
  <singleXmlCell id="255" xr6:uid="{00000000-000C-0000-FFFF-FFFFFC000000}" r="H133" connectionId="0">
    <xmlCellPr id="1" xr6:uid="{00000000-0010-0000-FC00-000001000000}" uniqueName="P1075340">
      <xmlPr mapId="3" xpath="/TFI-IZD-POD/IFP-TFI-IZD-POD-E_1000976/P1075340" xmlDataType="decimal"/>
    </xmlCellPr>
  </singleXmlCell>
  <singleXmlCell id="256" xr6:uid="{00000000-000C-0000-FFFF-FFFFFD000000}" r="I133" connectionId="0">
    <xmlCellPr id="1" xr6:uid="{00000000-0010-0000-FD00-000001000000}" uniqueName="P1075341">
      <xmlPr mapId="3" xpath="/TFI-IZD-POD/IFP-TFI-IZD-POD-E_1000976/P1075341" xmlDataType="decimal"/>
    </xmlCellPr>
  </singleXmlCell>
  <singleXmlCell id="257" xr6:uid="{00000000-000C-0000-FFFF-FFFFFE000000}" r="H134" connectionId="0">
    <xmlCellPr id="1" xr6:uid="{00000000-0010-0000-FE00-000001000000}" uniqueName="P1075342">
      <xmlPr mapId="3" xpath="/TFI-IZD-POD/IFP-TFI-IZD-POD-E_1000976/P1075342" xmlDataType="decimal"/>
    </xmlCellPr>
  </singleXmlCell>
  <singleXmlCell id="258" xr6:uid="{00000000-000C-0000-FFFF-FFFFFF000000}" r="I134" connectionId="0">
    <xmlCellPr id="1" xr6:uid="{00000000-0010-0000-FF00-000001000000}" uniqueName="P1075343">
      <xmlPr mapId="3"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3" xpath="/TFI-IZD-POD/ISD-TFI-IZD-POD-E_1000979/P1076024" xmlDataType="decimal"/>
    </xmlCellPr>
  </singleXmlCell>
  <singleXmlCell id="260" xr6:uid="{00000000-000C-0000-FFFF-FFFF01010000}" r="I8" connectionId="0">
    <xmlCellPr id="1" xr6:uid="{00000000-0010-0000-0101-000001000000}" uniqueName="P1082291">
      <xmlPr mapId="3" xpath="/TFI-IZD-POD/ISD-TFI-IZD-POD-E_1000979/P1082291" xmlDataType="decimal"/>
    </xmlCellPr>
  </singleXmlCell>
  <singleXmlCell id="261" xr6:uid="{00000000-000C-0000-FFFF-FFFF02010000}" r="J8" connectionId="0">
    <xmlCellPr id="1" xr6:uid="{00000000-0010-0000-0201-000001000000}" uniqueName="P1076032">
      <xmlPr mapId="3" xpath="/TFI-IZD-POD/ISD-TFI-IZD-POD-E_1000979/P1076032" xmlDataType="decimal"/>
    </xmlCellPr>
  </singleXmlCell>
  <singleXmlCell id="262" xr6:uid="{00000000-000C-0000-FFFF-FFFF03010000}" r="K8" connectionId="0">
    <xmlCellPr id="1" xr6:uid="{00000000-0010-0000-0301-000001000000}" uniqueName="P1082293">
      <xmlPr mapId="3" xpath="/TFI-IZD-POD/ISD-TFI-IZD-POD-E_1000979/P1082293" xmlDataType="decimal"/>
    </xmlCellPr>
  </singleXmlCell>
  <singleXmlCell id="263" xr6:uid="{00000000-000C-0000-FFFF-FFFF04010000}" r="H9" connectionId="0">
    <xmlCellPr id="1" xr6:uid="{00000000-0010-0000-0401-000001000000}" uniqueName="P1076039">
      <xmlPr mapId="3" xpath="/TFI-IZD-POD/ISD-TFI-IZD-POD-E_1000979/P1076039" xmlDataType="decimal"/>
    </xmlCellPr>
  </singleXmlCell>
  <singleXmlCell id="264" xr6:uid="{00000000-000C-0000-FFFF-FFFF05010000}" r="I9" connectionId="0">
    <xmlCellPr id="1" xr6:uid="{00000000-0010-0000-0501-000001000000}" uniqueName="P1082294">
      <xmlPr mapId="3" xpath="/TFI-IZD-POD/ISD-TFI-IZD-POD-E_1000979/P1082294" xmlDataType="decimal"/>
    </xmlCellPr>
  </singleXmlCell>
  <singleXmlCell id="265" xr6:uid="{00000000-000C-0000-FFFF-FFFF06010000}" r="J9" connectionId="0">
    <xmlCellPr id="1" xr6:uid="{00000000-0010-0000-0601-000001000000}" uniqueName="P1076041">
      <xmlPr mapId="3" xpath="/TFI-IZD-POD/ISD-TFI-IZD-POD-E_1000979/P1076041" xmlDataType="decimal"/>
    </xmlCellPr>
  </singleXmlCell>
  <singleXmlCell id="266" xr6:uid="{00000000-000C-0000-FFFF-FFFF07010000}" r="K9" connectionId="0">
    <xmlCellPr id="1" xr6:uid="{00000000-0010-0000-0701-000001000000}" uniqueName="P1082296">
      <xmlPr mapId="3" xpath="/TFI-IZD-POD/ISD-TFI-IZD-POD-E_1000979/P1082296" xmlDataType="decimal"/>
    </xmlCellPr>
  </singleXmlCell>
  <singleXmlCell id="267" xr6:uid="{00000000-000C-0000-FFFF-FFFF08010000}" r="H10" connectionId="0">
    <xmlCellPr id="1" xr6:uid="{00000000-0010-0000-0801-000001000000}" uniqueName="P1076043">
      <xmlPr mapId="3" xpath="/TFI-IZD-POD/ISD-TFI-IZD-POD-E_1000979/P1076043" xmlDataType="decimal"/>
    </xmlCellPr>
  </singleXmlCell>
  <singleXmlCell id="268" xr6:uid="{00000000-000C-0000-FFFF-FFFF09010000}" r="I10" connectionId="0">
    <xmlCellPr id="1" xr6:uid="{00000000-0010-0000-0901-000001000000}" uniqueName="P1082297">
      <xmlPr mapId="3" xpath="/TFI-IZD-POD/ISD-TFI-IZD-POD-E_1000979/P1082297" xmlDataType="decimal"/>
    </xmlCellPr>
  </singleXmlCell>
  <singleXmlCell id="269" xr6:uid="{00000000-000C-0000-FFFF-FFFF0A010000}" r="J10" connectionId="0">
    <xmlCellPr id="1" xr6:uid="{00000000-0010-0000-0A01-000001000000}" uniqueName="P1076046">
      <xmlPr mapId="3" xpath="/TFI-IZD-POD/ISD-TFI-IZD-POD-E_1000979/P1076046" xmlDataType="decimal"/>
    </xmlCellPr>
  </singleXmlCell>
  <singleXmlCell id="270" xr6:uid="{00000000-000C-0000-FFFF-FFFF0B010000}" r="K10" connectionId="0">
    <xmlCellPr id="1" xr6:uid="{00000000-0010-0000-0B01-000001000000}" uniqueName="P1082299">
      <xmlPr mapId="3" xpath="/TFI-IZD-POD/ISD-TFI-IZD-POD-E_1000979/P1082299" xmlDataType="decimal"/>
    </xmlCellPr>
  </singleXmlCell>
  <singleXmlCell id="271" xr6:uid="{00000000-000C-0000-FFFF-FFFF0C010000}" r="H11" connectionId="0">
    <xmlCellPr id="1" xr6:uid="{00000000-0010-0000-0C01-000001000000}" uniqueName="P1076048">
      <xmlPr mapId="3" xpath="/TFI-IZD-POD/ISD-TFI-IZD-POD-E_1000979/P1076048" xmlDataType="decimal"/>
    </xmlCellPr>
  </singleXmlCell>
  <singleXmlCell id="272" xr6:uid="{00000000-000C-0000-FFFF-FFFF0D010000}" r="I11" connectionId="0">
    <xmlCellPr id="1" xr6:uid="{00000000-0010-0000-0D01-000001000000}" uniqueName="P1082302">
      <xmlPr mapId="3" xpath="/TFI-IZD-POD/ISD-TFI-IZD-POD-E_1000979/P1082302" xmlDataType="decimal"/>
    </xmlCellPr>
  </singleXmlCell>
  <singleXmlCell id="273" xr6:uid="{00000000-000C-0000-FFFF-FFFF0E010000}" r="J11" connectionId="0">
    <xmlCellPr id="1" xr6:uid="{00000000-0010-0000-0E01-000001000000}" uniqueName="P1076052">
      <xmlPr mapId="3" xpath="/TFI-IZD-POD/ISD-TFI-IZD-POD-E_1000979/P1076052" xmlDataType="decimal"/>
    </xmlCellPr>
  </singleXmlCell>
  <singleXmlCell id="274" xr6:uid="{00000000-000C-0000-FFFF-FFFF0F010000}" r="K11" connectionId="0">
    <xmlCellPr id="1" xr6:uid="{00000000-0010-0000-0F01-000001000000}" uniqueName="P1082303">
      <xmlPr mapId="3" xpath="/TFI-IZD-POD/ISD-TFI-IZD-POD-E_1000979/P1082303" xmlDataType="decimal"/>
    </xmlCellPr>
  </singleXmlCell>
  <singleXmlCell id="275" xr6:uid="{00000000-000C-0000-FFFF-FFFF10010000}" r="H12" connectionId="0">
    <xmlCellPr id="1" xr6:uid="{00000000-0010-0000-1001-000001000000}" uniqueName="P1076056">
      <xmlPr mapId="3" xpath="/TFI-IZD-POD/ISD-TFI-IZD-POD-E_1000979/P1076056" xmlDataType="decimal"/>
    </xmlCellPr>
  </singleXmlCell>
  <singleXmlCell id="276" xr6:uid="{00000000-000C-0000-FFFF-FFFF11010000}" r="I12" connectionId="0">
    <xmlCellPr id="1" xr6:uid="{00000000-0010-0000-1101-000001000000}" uniqueName="P1082305">
      <xmlPr mapId="3" xpath="/TFI-IZD-POD/ISD-TFI-IZD-POD-E_1000979/P1082305" xmlDataType="decimal"/>
    </xmlCellPr>
  </singleXmlCell>
  <singleXmlCell id="277" xr6:uid="{00000000-000C-0000-FFFF-FFFF12010000}" r="J12" connectionId="0">
    <xmlCellPr id="1" xr6:uid="{00000000-0010-0000-1201-000001000000}" uniqueName="P1076058">
      <xmlPr mapId="3" xpath="/TFI-IZD-POD/ISD-TFI-IZD-POD-E_1000979/P1076058" xmlDataType="decimal"/>
    </xmlCellPr>
  </singleXmlCell>
  <singleXmlCell id="278" xr6:uid="{00000000-000C-0000-FFFF-FFFF13010000}" r="K12" connectionId="0">
    <xmlCellPr id="1" xr6:uid="{00000000-0010-0000-1301-000001000000}" uniqueName="P1082307">
      <xmlPr mapId="3" xpath="/TFI-IZD-POD/ISD-TFI-IZD-POD-E_1000979/P1082307" xmlDataType="decimal"/>
    </xmlCellPr>
  </singleXmlCell>
  <singleXmlCell id="279" xr6:uid="{00000000-000C-0000-FFFF-FFFF14010000}" r="H13" connectionId="0">
    <xmlCellPr id="1" xr6:uid="{00000000-0010-0000-1401-000001000000}" uniqueName="P1076060">
      <xmlPr mapId="3" xpath="/TFI-IZD-POD/ISD-TFI-IZD-POD-E_1000979/P1076060" xmlDataType="decimal"/>
    </xmlCellPr>
  </singleXmlCell>
  <singleXmlCell id="280" xr6:uid="{00000000-000C-0000-FFFF-FFFF15010000}" r="I13" connectionId="0">
    <xmlCellPr id="1" xr6:uid="{00000000-0010-0000-1501-000001000000}" uniqueName="P1082308">
      <xmlPr mapId="3" xpath="/TFI-IZD-POD/ISD-TFI-IZD-POD-E_1000979/P1082308" xmlDataType="decimal"/>
    </xmlCellPr>
  </singleXmlCell>
  <singleXmlCell id="281" xr6:uid="{00000000-000C-0000-FFFF-FFFF16010000}" r="J13" connectionId="0">
    <xmlCellPr id="1" xr6:uid="{00000000-0010-0000-1601-000001000000}" uniqueName="P1076062">
      <xmlPr mapId="3" xpath="/TFI-IZD-POD/ISD-TFI-IZD-POD-E_1000979/P1076062" xmlDataType="decimal"/>
    </xmlCellPr>
  </singleXmlCell>
  <singleXmlCell id="282" xr6:uid="{00000000-000C-0000-FFFF-FFFF17010000}" r="K13" connectionId="0">
    <xmlCellPr id="1" xr6:uid="{00000000-0010-0000-1701-000001000000}" uniqueName="P1082310">
      <xmlPr mapId="3" xpath="/TFI-IZD-POD/ISD-TFI-IZD-POD-E_1000979/P1082310" xmlDataType="decimal"/>
    </xmlCellPr>
  </singleXmlCell>
  <singleXmlCell id="283" xr6:uid="{00000000-000C-0000-FFFF-FFFF18010000}" r="H14" connectionId="0">
    <xmlCellPr id="1" xr6:uid="{00000000-0010-0000-1801-000001000000}" uniqueName="P1076064">
      <xmlPr mapId="3" xpath="/TFI-IZD-POD/ISD-TFI-IZD-POD-E_1000979/P1076064" xmlDataType="decimal"/>
    </xmlCellPr>
  </singleXmlCell>
  <singleXmlCell id="284" xr6:uid="{00000000-000C-0000-FFFF-FFFF19010000}" r="I14" connectionId="0">
    <xmlCellPr id="1" xr6:uid="{00000000-0010-0000-1901-000001000000}" uniqueName="P1082311">
      <xmlPr mapId="3" xpath="/TFI-IZD-POD/ISD-TFI-IZD-POD-E_1000979/P1082311" xmlDataType="decimal"/>
    </xmlCellPr>
  </singleXmlCell>
  <singleXmlCell id="285" xr6:uid="{00000000-000C-0000-FFFF-FFFF1A010000}" r="J14" connectionId="0">
    <xmlCellPr id="1" xr6:uid="{00000000-0010-0000-1A01-000001000000}" uniqueName="P1076066">
      <xmlPr mapId="3" xpath="/TFI-IZD-POD/ISD-TFI-IZD-POD-E_1000979/P1076066" xmlDataType="decimal"/>
    </xmlCellPr>
  </singleXmlCell>
  <singleXmlCell id="286" xr6:uid="{00000000-000C-0000-FFFF-FFFF1B010000}" r="K14" connectionId="0">
    <xmlCellPr id="1" xr6:uid="{00000000-0010-0000-1B01-000001000000}" uniqueName="P1082313">
      <xmlPr mapId="3" xpath="/TFI-IZD-POD/ISD-TFI-IZD-POD-E_1000979/P1082313" xmlDataType="decimal"/>
    </xmlCellPr>
  </singleXmlCell>
  <singleXmlCell id="287" xr6:uid="{00000000-000C-0000-FFFF-FFFF1C010000}" r="H15" connectionId="0">
    <xmlCellPr id="1" xr6:uid="{00000000-0010-0000-1C01-000001000000}" uniqueName="P1076069">
      <xmlPr mapId="3" xpath="/TFI-IZD-POD/ISD-TFI-IZD-POD-E_1000979/P1076069" xmlDataType="decimal"/>
    </xmlCellPr>
  </singleXmlCell>
  <singleXmlCell id="288" xr6:uid="{00000000-000C-0000-FFFF-FFFF1D010000}" r="I15" connectionId="0">
    <xmlCellPr id="1" xr6:uid="{00000000-0010-0000-1D01-000001000000}" uniqueName="P1082315">
      <xmlPr mapId="3" xpath="/TFI-IZD-POD/ISD-TFI-IZD-POD-E_1000979/P1082315" xmlDataType="decimal"/>
    </xmlCellPr>
  </singleXmlCell>
  <singleXmlCell id="289" xr6:uid="{00000000-000C-0000-FFFF-FFFF1E010000}" r="J15" connectionId="0">
    <xmlCellPr id="1" xr6:uid="{00000000-0010-0000-1E01-000001000000}" uniqueName="P1076071">
      <xmlPr mapId="3" xpath="/TFI-IZD-POD/ISD-TFI-IZD-POD-E_1000979/P1076071" xmlDataType="decimal"/>
    </xmlCellPr>
  </singleXmlCell>
  <singleXmlCell id="290" xr6:uid="{00000000-000C-0000-FFFF-FFFF1F010000}" r="K15" connectionId="0">
    <xmlCellPr id="1" xr6:uid="{00000000-0010-0000-1F01-000001000000}" uniqueName="P1082316">
      <xmlPr mapId="3" xpath="/TFI-IZD-POD/ISD-TFI-IZD-POD-E_1000979/P1082316" xmlDataType="decimal"/>
    </xmlCellPr>
  </singleXmlCell>
  <singleXmlCell id="291" xr6:uid="{00000000-000C-0000-FFFF-FFFF20010000}" r="H16" connectionId="0">
    <xmlCellPr id="1" xr6:uid="{00000000-0010-0000-2001-000001000000}" uniqueName="P1076073">
      <xmlPr mapId="3" xpath="/TFI-IZD-POD/ISD-TFI-IZD-POD-E_1000979/P1076073" xmlDataType="decimal"/>
    </xmlCellPr>
  </singleXmlCell>
  <singleXmlCell id="292" xr6:uid="{00000000-000C-0000-FFFF-FFFF21010000}" r="I16" connectionId="0">
    <xmlCellPr id="1" xr6:uid="{00000000-0010-0000-2101-000001000000}" uniqueName="P1082318">
      <xmlPr mapId="3" xpath="/TFI-IZD-POD/ISD-TFI-IZD-POD-E_1000979/P1082318" xmlDataType="decimal"/>
    </xmlCellPr>
  </singleXmlCell>
  <singleXmlCell id="293" xr6:uid="{00000000-000C-0000-FFFF-FFFF22010000}" r="J16" connectionId="0">
    <xmlCellPr id="1" xr6:uid="{00000000-0010-0000-2201-000001000000}" uniqueName="P1076076">
      <xmlPr mapId="3" xpath="/TFI-IZD-POD/ISD-TFI-IZD-POD-E_1000979/P1076076" xmlDataType="decimal"/>
    </xmlCellPr>
  </singleXmlCell>
  <singleXmlCell id="294" xr6:uid="{00000000-000C-0000-FFFF-FFFF23010000}" r="K16" connectionId="0">
    <xmlCellPr id="1" xr6:uid="{00000000-0010-0000-2301-000001000000}" uniqueName="P1082319">
      <xmlPr mapId="3" xpath="/TFI-IZD-POD/ISD-TFI-IZD-POD-E_1000979/P1082319" xmlDataType="decimal"/>
    </xmlCellPr>
  </singleXmlCell>
  <singleXmlCell id="295" xr6:uid="{00000000-000C-0000-FFFF-FFFF24010000}" r="H17" connectionId="0">
    <xmlCellPr id="1" xr6:uid="{00000000-0010-0000-2401-000001000000}" uniqueName="P1076078">
      <xmlPr mapId="3" xpath="/TFI-IZD-POD/ISD-TFI-IZD-POD-E_1000979/P1076078" xmlDataType="decimal"/>
    </xmlCellPr>
  </singleXmlCell>
  <singleXmlCell id="296" xr6:uid="{00000000-000C-0000-FFFF-FFFF25010000}" r="I17" connectionId="0">
    <xmlCellPr id="1" xr6:uid="{00000000-0010-0000-2501-000001000000}" uniqueName="P1082321">
      <xmlPr mapId="3" xpath="/TFI-IZD-POD/ISD-TFI-IZD-POD-E_1000979/P1082321" xmlDataType="decimal"/>
    </xmlCellPr>
  </singleXmlCell>
  <singleXmlCell id="297" xr6:uid="{00000000-000C-0000-FFFF-FFFF26010000}" r="J17" connectionId="0">
    <xmlCellPr id="1" xr6:uid="{00000000-0010-0000-2601-000001000000}" uniqueName="P1076080">
      <xmlPr mapId="3" xpath="/TFI-IZD-POD/ISD-TFI-IZD-POD-E_1000979/P1076080" xmlDataType="decimal"/>
    </xmlCellPr>
  </singleXmlCell>
  <singleXmlCell id="298" xr6:uid="{00000000-000C-0000-FFFF-FFFF27010000}" r="K17" connectionId="0">
    <xmlCellPr id="1" xr6:uid="{00000000-0010-0000-2701-000001000000}" uniqueName="P1082324">
      <xmlPr mapId="3" xpath="/TFI-IZD-POD/ISD-TFI-IZD-POD-E_1000979/P1082324" xmlDataType="decimal"/>
    </xmlCellPr>
  </singleXmlCell>
  <singleXmlCell id="299" xr6:uid="{00000000-000C-0000-FFFF-FFFF28010000}" r="H18" connectionId="0">
    <xmlCellPr id="1" xr6:uid="{00000000-0010-0000-2801-000001000000}" uniqueName="P1076082">
      <xmlPr mapId="3" xpath="/TFI-IZD-POD/ISD-TFI-IZD-POD-E_1000979/P1076082" xmlDataType="decimal"/>
    </xmlCellPr>
  </singleXmlCell>
  <singleXmlCell id="300" xr6:uid="{00000000-000C-0000-FFFF-FFFF29010000}" r="I18" connectionId="0">
    <xmlCellPr id="1" xr6:uid="{00000000-0010-0000-2901-000001000000}" uniqueName="P1082326">
      <xmlPr mapId="3" xpath="/TFI-IZD-POD/ISD-TFI-IZD-POD-E_1000979/P1082326" xmlDataType="decimal"/>
    </xmlCellPr>
  </singleXmlCell>
  <singleXmlCell id="301" xr6:uid="{00000000-000C-0000-FFFF-FFFF2A010000}" r="J18" connectionId="0">
    <xmlCellPr id="1" xr6:uid="{00000000-0010-0000-2A01-000001000000}" uniqueName="P1076084">
      <xmlPr mapId="3" xpath="/TFI-IZD-POD/ISD-TFI-IZD-POD-E_1000979/P1076084" xmlDataType="decimal"/>
    </xmlCellPr>
  </singleXmlCell>
  <singleXmlCell id="302" xr6:uid="{00000000-000C-0000-FFFF-FFFF2B010000}" r="K18" connectionId="0">
    <xmlCellPr id="1" xr6:uid="{00000000-0010-0000-2B01-000001000000}" uniqueName="P1082327">
      <xmlPr mapId="3" xpath="/TFI-IZD-POD/ISD-TFI-IZD-POD-E_1000979/P1082327" xmlDataType="decimal"/>
    </xmlCellPr>
  </singleXmlCell>
  <singleXmlCell id="303" xr6:uid="{00000000-000C-0000-FFFF-FFFF2C010000}" r="H19" connectionId="0">
    <xmlCellPr id="1" xr6:uid="{00000000-0010-0000-2C01-000001000000}" uniqueName="P1076087">
      <xmlPr mapId="3" xpath="/TFI-IZD-POD/ISD-TFI-IZD-POD-E_1000979/P1076087" xmlDataType="decimal"/>
    </xmlCellPr>
  </singleXmlCell>
  <singleXmlCell id="304" xr6:uid="{00000000-000C-0000-FFFF-FFFF2D010000}" r="I19" connectionId="0">
    <xmlCellPr id="1" xr6:uid="{00000000-0010-0000-2D01-000001000000}" uniqueName="P1082329">
      <xmlPr mapId="3" xpath="/TFI-IZD-POD/ISD-TFI-IZD-POD-E_1000979/P1082329" xmlDataType="decimal"/>
    </xmlCellPr>
  </singleXmlCell>
  <singleXmlCell id="305" xr6:uid="{00000000-000C-0000-FFFF-FFFF2E010000}" r="J19" connectionId="0">
    <xmlCellPr id="1" xr6:uid="{00000000-0010-0000-2E01-000001000000}" uniqueName="P1076090">
      <xmlPr mapId="3" xpath="/TFI-IZD-POD/ISD-TFI-IZD-POD-E_1000979/P1076090" xmlDataType="decimal"/>
    </xmlCellPr>
  </singleXmlCell>
  <singleXmlCell id="306" xr6:uid="{00000000-000C-0000-FFFF-FFFF2F010000}" r="K19" connectionId="0">
    <xmlCellPr id="1" xr6:uid="{00000000-0010-0000-2F01-000001000000}" uniqueName="P1082330">
      <xmlPr mapId="3" xpath="/TFI-IZD-POD/ISD-TFI-IZD-POD-E_1000979/P1082330" xmlDataType="decimal"/>
    </xmlCellPr>
  </singleXmlCell>
  <singleXmlCell id="307" xr6:uid="{00000000-000C-0000-FFFF-FFFF30010000}" r="H20" connectionId="0">
    <xmlCellPr id="1" xr6:uid="{00000000-0010-0000-3001-000001000000}" uniqueName="P1076092">
      <xmlPr mapId="3" xpath="/TFI-IZD-POD/ISD-TFI-IZD-POD-E_1000979/P1076092" xmlDataType="decimal"/>
    </xmlCellPr>
  </singleXmlCell>
  <singleXmlCell id="308" xr6:uid="{00000000-000C-0000-FFFF-FFFF31010000}" r="I20" connectionId="0">
    <xmlCellPr id="1" xr6:uid="{00000000-0010-0000-3101-000001000000}" uniqueName="P1082332">
      <xmlPr mapId="3" xpath="/TFI-IZD-POD/ISD-TFI-IZD-POD-E_1000979/P1082332" xmlDataType="decimal"/>
    </xmlCellPr>
  </singleXmlCell>
  <singleXmlCell id="309" xr6:uid="{00000000-000C-0000-FFFF-FFFF32010000}" r="J20" connectionId="0">
    <xmlCellPr id="1" xr6:uid="{00000000-0010-0000-3201-000001000000}" uniqueName="P1076094">
      <xmlPr mapId="3" xpath="/TFI-IZD-POD/ISD-TFI-IZD-POD-E_1000979/P1076094" xmlDataType="decimal"/>
    </xmlCellPr>
  </singleXmlCell>
  <singleXmlCell id="310" xr6:uid="{00000000-000C-0000-FFFF-FFFF33010000}" r="K20" connectionId="0">
    <xmlCellPr id="1" xr6:uid="{00000000-0010-0000-3301-000001000000}" uniqueName="P1082334">
      <xmlPr mapId="3" xpath="/TFI-IZD-POD/ISD-TFI-IZD-POD-E_1000979/P1082334" xmlDataType="decimal"/>
    </xmlCellPr>
  </singleXmlCell>
  <singleXmlCell id="311" xr6:uid="{00000000-000C-0000-FFFF-FFFF34010000}" r="H21" connectionId="0">
    <xmlCellPr id="1" xr6:uid="{00000000-0010-0000-3401-000001000000}" uniqueName="P1076095">
      <xmlPr mapId="3" xpath="/TFI-IZD-POD/ISD-TFI-IZD-POD-E_1000979/P1076095" xmlDataType="decimal"/>
    </xmlCellPr>
  </singleXmlCell>
  <singleXmlCell id="312" xr6:uid="{00000000-000C-0000-FFFF-FFFF35010000}" r="I21" connectionId="0">
    <xmlCellPr id="1" xr6:uid="{00000000-0010-0000-3501-000001000000}" uniqueName="P1082335">
      <xmlPr mapId="3" xpath="/TFI-IZD-POD/ISD-TFI-IZD-POD-E_1000979/P1082335" xmlDataType="decimal"/>
    </xmlCellPr>
  </singleXmlCell>
  <singleXmlCell id="313" xr6:uid="{00000000-000C-0000-FFFF-FFFF36010000}" r="J21" connectionId="0">
    <xmlCellPr id="1" xr6:uid="{00000000-0010-0000-3601-000001000000}" uniqueName="P1076098">
      <xmlPr mapId="3" xpath="/TFI-IZD-POD/ISD-TFI-IZD-POD-E_1000979/P1076098" xmlDataType="decimal"/>
    </xmlCellPr>
  </singleXmlCell>
  <singleXmlCell id="314" xr6:uid="{00000000-000C-0000-FFFF-FFFF37010000}" r="K21" connectionId="0">
    <xmlCellPr id="1" xr6:uid="{00000000-0010-0000-3701-000001000000}" uniqueName="P1082337">
      <xmlPr mapId="3" xpath="/TFI-IZD-POD/ISD-TFI-IZD-POD-E_1000979/P1082337" xmlDataType="decimal"/>
    </xmlCellPr>
  </singleXmlCell>
  <singleXmlCell id="315" xr6:uid="{00000000-000C-0000-FFFF-FFFF38010000}" r="H22" connectionId="0">
    <xmlCellPr id="1" xr6:uid="{00000000-0010-0000-3801-000001000000}" uniqueName="P1076101">
      <xmlPr mapId="3" xpath="/TFI-IZD-POD/ISD-TFI-IZD-POD-E_1000979/P1076101" xmlDataType="decimal"/>
    </xmlCellPr>
  </singleXmlCell>
  <singleXmlCell id="316" xr6:uid="{00000000-000C-0000-FFFF-FFFF39010000}" r="I22" connectionId="0">
    <xmlCellPr id="1" xr6:uid="{00000000-0010-0000-3901-000001000000}" uniqueName="P1082339">
      <xmlPr mapId="3" xpath="/TFI-IZD-POD/ISD-TFI-IZD-POD-E_1000979/P1082339" xmlDataType="decimal"/>
    </xmlCellPr>
  </singleXmlCell>
  <singleXmlCell id="317" xr6:uid="{00000000-000C-0000-FFFF-FFFF3A010000}" r="J22" connectionId="0">
    <xmlCellPr id="1" xr6:uid="{00000000-0010-0000-3A01-000001000000}" uniqueName="P1076103">
      <xmlPr mapId="3" xpath="/TFI-IZD-POD/ISD-TFI-IZD-POD-E_1000979/P1076103" xmlDataType="decimal"/>
    </xmlCellPr>
  </singleXmlCell>
  <singleXmlCell id="318" xr6:uid="{00000000-000C-0000-FFFF-FFFF3B010000}" r="K22" connectionId="0">
    <xmlCellPr id="1" xr6:uid="{00000000-0010-0000-3B01-000001000000}" uniqueName="P1082340">
      <xmlPr mapId="3" xpath="/TFI-IZD-POD/ISD-TFI-IZD-POD-E_1000979/P1082340" xmlDataType="decimal"/>
    </xmlCellPr>
  </singleXmlCell>
  <singleXmlCell id="319" xr6:uid="{00000000-000C-0000-FFFF-FFFF3C010000}" r="H23" connectionId="0">
    <xmlCellPr id="1" xr6:uid="{00000000-0010-0000-3C01-000001000000}" uniqueName="P1076105">
      <xmlPr mapId="3" xpath="/TFI-IZD-POD/ISD-TFI-IZD-POD-E_1000979/P1076105" xmlDataType="decimal"/>
    </xmlCellPr>
  </singleXmlCell>
  <singleXmlCell id="320" xr6:uid="{00000000-000C-0000-FFFF-FFFF3D010000}" r="I23" connectionId="0">
    <xmlCellPr id="1" xr6:uid="{00000000-0010-0000-3D01-000001000000}" uniqueName="P1082342">
      <xmlPr mapId="3" xpath="/TFI-IZD-POD/ISD-TFI-IZD-POD-E_1000979/P1082342" xmlDataType="decimal"/>
    </xmlCellPr>
  </singleXmlCell>
  <singleXmlCell id="321" xr6:uid="{00000000-000C-0000-FFFF-FFFF3E010000}" r="J23" connectionId="0">
    <xmlCellPr id="1" xr6:uid="{00000000-0010-0000-3E01-000001000000}" uniqueName="P1076107">
      <xmlPr mapId="3" xpath="/TFI-IZD-POD/ISD-TFI-IZD-POD-E_1000979/P1076107" xmlDataType="decimal"/>
    </xmlCellPr>
  </singleXmlCell>
  <singleXmlCell id="322" xr6:uid="{00000000-000C-0000-FFFF-FFFF3F010000}" r="K23" connectionId="0">
    <xmlCellPr id="1" xr6:uid="{00000000-0010-0000-3F01-000001000000}" uniqueName="P1082345">
      <xmlPr mapId="3" xpath="/TFI-IZD-POD/ISD-TFI-IZD-POD-E_1000979/P1082345" xmlDataType="decimal"/>
    </xmlCellPr>
  </singleXmlCell>
  <singleXmlCell id="323" xr6:uid="{00000000-000C-0000-FFFF-FFFF40010000}" r="H24" connectionId="0">
    <xmlCellPr id="1" xr6:uid="{00000000-0010-0000-4001-000001000000}" uniqueName="P1076109">
      <xmlPr mapId="3" xpath="/TFI-IZD-POD/ISD-TFI-IZD-POD-E_1000979/P1076109" xmlDataType="decimal"/>
    </xmlCellPr>
  </singleXmlCell>
  <singleXmlCell id="324" xr6:uid="{00000000-000C-0000-FFFF-FFFF41010000}" r="I24" connectionId="0">
    <xmlCellPr id="1" xr6:uid="{00000000-0010-0000-4101-000001000000}" uniqueName="P1082347">
      <xmlPr mapId="3" xpath="/TFI-IZD-POD/ISD-TFI-IZD-POD-E_1000979/P1082347" xmlDataType="decimal"/>
    </xmlCellPr>
  </singleXmlCell>
  <singleXmlCell id="325" xr6:uid="{00000000-000C-0000-FFFF-FFFF42010000}" r="J24" connectionId="0">
    <xmlCellPr id="1" xr6:uid="{00000000-0010-0000-4201-000001000000}" uniqueName="P1076111">
      <xmlPr mapId="3" xpath="/TFI-IZD-POD/ISD-TFI-IZD-POD-E_1000979/P1076111" xmlDataType="decimal"/>
    </xmlCellPr>
  </singleXmlCell>
  <singleXmlCell id="326" xr6:uid="{00000000-000C-0000-FFFF-FFFF43010000}" r="K24" connectionId="0">
    <xmlCellPr id="1" xr6:uid="{00000000-0010-0000-4301-000001000000}" uniqueName="P1082348">
      <xmlPr mapId="3" xpath="/TFI-IZD-POD/ISD-TFI-IZD-POD-E_1000979/P1082348" xmlDataType="decimal"/>
    </xmlCellPr>
  </singleXmlCell>
  <singleXmlCell id="327" xr6:uid="{00000000-000C-0000-FFFF-FFFF44010000}" r="H25" connectionId="0">
    <xmlCellPr id="1" xr6:uid="{00000000-0010-0000-4401-000001000000}" uniqueName="P1076113">
      <xmlPr mapId="3" xpath="/TFI-IZD-POD/ISD-TFI-IZD-POD-E_1000979/P1076113" xmlDataType="decimal"/>
    </xmlCellPr>
  </singleXmlCell>
  <singleXmlCell id="328" xr6:uid="{00000000-000C-0000-FFFF-FFFF45010000}" r="I25" connectionId="0">
    <xmlCellPr id="1" xr6:uid="{00000000-0010-0000-4501-000001000000}" uniqueName="P1082350">
      <xmlPr mapId="3" xpath="/TFI-IZD-POD/ISD-TFI-IZD-POD-E_1000979/P1082350" xmlDataType="decimal"/>
    </xmlCellPr>
  </singleXmlCell>
  <singleXmlCell id="329" xr6:uid="{00000000-000C-0000-FFFF-FFFF46010000}" r="J25" connectionId="0">
    <xmlCellPr id="1" xr6:uid="{00000000-0010-0000-4601-000001000000}" uniqueName="P1076115">
      <xmlPr mapId="3" xpath="/TFI-IZD-POD/ISD-TFI-IZD-POD-E_1000979/P1076115" xmlDataType="decimal"/>
    </xmlCellPr>
  </singleXmlCell>
  <singleXmlCell id="330" xr6:uid="{00000000-000C-0000-FFFF-FFFF47010000}" r="K25" connectionId="0">
    <xmlCellPr id="1" xr6:uid="{00000000-0010-0000-4701-000001000000}" uniqueName="P1082352">
      <xmlPr mapId="3" xpath="/TFI-IZD-POD/ISD-TFI-IZD-POD-E_1000979/P1082352" xmlDataType="decimal"/>
    </xmlCellPr>
  </singleXmlCell>
  <singleXmlCell id="331" xr6:uid="{00000000-000C-0000-FFFF-FFFF48010000}" r="H26" connectionId="0">
    <xmlCellPr id="1" xr6:uid="{00000000-0010-0000-4801-000001000000}" uniqueName="P1076117">
      <xmlPr mapId="3" xpath="/TFI-IZD-POD/ISD-TFI-IZD-POD-E_1000979/P1076117" xmlDataType="decimal"/>
    </xmlCellPr>
  </singleXmlCell>
  <singleXmlCell id="332" xr6:uid="{00000000-000C-0000-FFFF-FFFF49010000}" r="I26" connectionId="0">
    <xmlCellPr id="1" xr6:uid="{00000000-0010-0000-4901-000001000000}" uniqueName="P1082353">
      <xmlPr mapId="3" xpath="/TFI-IZD-POD/ISD-TFI-IZD-POD-E_1000979/P1082353" xmlDataType="decimal"/>
    </xmlCellPr>
  </singleXmlCell>
  <singleXmlCell id="333" xr6:uid="{00000000-000C-0000-FFFF-FFFF4A010000}" r="J26" connectionId="0">
    <xmlCellPr id="1" xr6:uid="{00000000-0010-0000-4A01-000001000000}" uniqueName="P1076122">
      <xmlPr mapId="3" xpath="/TFI-IZD-POD/ISD-TFI-IZD-POD-E_1000979/P1076122" xmlDataType="decimal"/>
    </xmlCellPr>
  </singleXmlCell>
  <singleXmlCell id="334" xr6:uid="{00000000-000C-0000-FFFF-FFFF4B010000}" r="K26" connectionId="0">
    <xmlCellPr id="1" xr6:uid="{00000000-0010-0000-4B01-000001000000}" uniqueName="P1082355">
      <xmlPr mapId="3" xpath="/TFI-IZD-POD/ISD-TFI-IZD-POD-E_1000979/P1082355" xmlDataType="decimal"/>
    </xmlCellPr>
  </singleXmlCell>
  <singleXmlCell id="335" xr6:uid="{00000000-000C-0000-FFFF-FFFF4C010000}" r="H27" connectionId="0">
    <xmlCellPr id="1" xr6:uid="{00000000-0010-0000-4C01-000001000000}" uniqueName="P1076126">
      <xmlPr mapId="3" xpath="/TFI-IZD-POD/ISD-TFI-IZD-POD-E_1000979/P1076126" xmlDataType="decimal"/>
    </xmlCellPr>
  </singleXmlCell>
  <singleXmlCell id="336" xr6:uid="{00000000-000C-0000-FFFF-FFFF4D010000}" r="I27" connectionId="0">
    <xmlCellPr id="1" xr6:uid="{00000000-0010-0000-4D01-000001000000}" uniqueName="P1082357">
      <xmlPr mapId="3" xpath="/TFI-IZD-POD/ISD-TFI-IZD-POD-E_1000979/P1082357" xmlDataType="decimal"/>
    </xmlCellPr>
  </singleXmlCell>
  <singleXmlCell id="337" xr6:uid="{00000000-000C-0000-FFFF-FFFF4E010000}" r="J27" connectionId="0">
    <xmlCellPr id="1" xr6:uid="{00000000-0010-0000-4E01-000001000000}" uniqueName="P1076128">
      <xmlPr mapId="3" xpath="/TFI-IZD-POD/ISD-TFI-IZD-POD-E_1000979/P1076128" xmlDataType="decimal"/>
    </xmlCellPr>
  </singleXmlCell>
  <singleXmlCell id="338" xr6:uid="{00000000-000C-0000-FFFF-FFFF4F010000}" r="K27" connectionId="0">
    <xmlCellPr id="1" xr6:uid="{00000000-0010-0000-4F01-000001000000}" uniqueName="P1082359">
      <xmlPr mapId="3" xpath="/TFI-IZD-POD/ISD-TFI-IZD-POD-E_1000979/P1082359" xmlDataType="decimal"/>
    </xmlCellPr>
  </singleXmlCell>
  <singleXmlCell id="339" xr6:uid="{00000000-000C-0000-FFFF-FFFF50010000}" r="H28" connectionId="0">
    <xmlCellPr id="1" xr6:uid="{00000000-0010-0000-5001-000001000000}" uniqueName="P1076130">
      <xmlPr mapId="3" xpath="/TFI-IZD-POD/ISD-TFI-IZD-POD-E_1000979/P1076130" xmlDataType="decimal"/>
    </xmlCellPr>
  </singleXmlCell>
  <singleXmlCell id="340" xr6:uid="{00000000-000C-0000-FFFF-FFFF51010000}" r="I28" connectionId="0">
    <xmlCellPr id="1" xr6:uid="{00000000-0010-0000-5101-000001000000}" uniqueName="P1082363">
      <xmlPr mapId="3" xpath="/TFI-IZD-POD/ISD-TFI-IZD-POD-E_1000979/P1082363" xmlDataType="decimal"/>
    </xmlCellPr>
  </singleXmlCell>
  <singleXmlCell id="341" xr6:uid="{00000000-000C-0000-FFFF-FFFF52010000}" r="J28" connectionId="0">
    <xmlCellPr id="1" xr6:uid="{00000000-0010-0000-5201-000001000000}" uniqueName="P1076132">
      <xmlPr mapId="3" xpath="/TFI-IZD-POD/ISD-TFI-IZD-POD-E_1000979/P1076132" xmlDataType="decimal"/>
    </xmlCellPr>
  </singleXmlCell>
  <singleXmlCell id="342" xr6:uid="{00000000-000C-0000-FFFF-FFFF53010000}" r="K28" connectionId="0">
    <xmlCellPr id="1" xr6:uid="{00000000-0010-0000-5301-000001000000}" uniqueName="P1082371">
      <xmlPr mapId="3" xpath="/TFI-IZD-POD/ISD-TFI-IZD-POD-E_1000979/P1082371" xmlDataType="decimal"/>
    </xmlCellPr>
  </singleXmlCell>
  <singleXmlCell id="343" xr6:uid="{00000000-000C-0000-FFFF-FFFF54010000}" r="H29" connectionId="0">
    <xmlCellPr id="1" xr6:uid="{00000000-0010-0000-5401-000001000000}" uniqueName="P1076134">
      <xmlPr mapId="3" xpath="/TFI-IZD-POD/ISD-TFI-IZD-POD-E_1000979/P1076134" xmlDataType="decimal"/>
    </xmlCellPr>
  </singleXmlCell>
  <singleXmlCell id="344" xr6:uid="{00000000-000C-0000-FFFF-FFFF55010000}" r="I29" connectionId="0">
    <xmlCellPr id="1" xr6:uid="{00000000-0010-0000-5501-000001000000}" uniqueName="P1082373">
      <xmlPr mapId="3" xpath="/TFI-IZD-POD/ISD-TFI-IZD-POD-E_1000979/P1082373" xmlDataType="decimal"/>
    </xmlCellPr>
  </singleXmlCell>
  <singleXmlCell id="345" xr6:uid="{00000000-000C-0000-FFFF-FFFF56010000}" r="J29" connectionId="0">
    <xmlCellPr id="1" xr6:uid="{00000000-0010-0000-5601-000001000000}" uniqueName="P1076136">
      <xmlPr mapId="3" xpath="/TFI-IZD-POD/ISD-TFI-IZD-POD-E_1000979/P1076136" xmlDataType="decimal"/>
    </xmlCellPr>
  </singleXmlCell>
  <singleXmlCell id="346" xr6:uid="{00000000-000C-0000-FFFF-FFFF57010000}" r="K29" connectionId="0">
    <xmlCellPr id="1" xr6:uid="{00000000-0010-0000-5701-000001000000}" uniqueName="P1082375">
      <xmlPr mapId="3" xpath="/TFI-IZD-POD/ISD-TFI-IZD-POD-E_1000979/P1082375" xmlDataType="decimal"/>
    </xmlCellPr>
  </singleXmlCell>
  <singleXmlCell id="347" xr6:uid="{00000000-000C-0000-FFFF-FFFF58010000}" r="H30" connectionId="0">
    <xmlCellPr id="1" xr6:uid="{00000000-0010-0000-5801-000001000000}" uniqueName="P1076138">
      <xmlPr mapId="3" xpath="/TFI-IZD-POD/ISD-TFI-IZD-POD-E_1000979/P1076138" xmlDataType="decimal"/>
    </xmlCellPr>
  </singleXmlCell>
  <singleXmlCell id="348" xr6:uid="{00000000-000C-0000-FFFF-FFFF59010000}" r="I30" connectionId="0">
    <xmlCellPr id="1" xr6:uid="{00000000-0010-0000-5901-000001000000}" uniqueName="P1082377">
      <xmlPr mapId="3" xpath="/TFI-IZD-POD/ISD-TFI-IZD-POD-E_1000979/P1082377" xmlDataType="decimal"/>
    </xmlCellPr>
  </singleXmlCell>
  <singleXmlCell id="349" xr6:uid="{00000000-000C-0000-FFFF-FFFF5A010000}" r="J30" connectionId="0">
    <xmlCellPr id="1" xr6:uid="{00000000-0010-0000-5A01-000001000000}" uniqueName="P1076140">
      <xmlPr mapId="3" xpath="/TFI-IZD-POD/ISD-TFI-IZD-POD-E_1000979/P1076140" xmlDataType="decimal"/>
    </xmlCellPr>
  </singleXmlCell>
  <singleXmlCell id="350" xr6:uid="{00000000-000C-0000-FFFF-FFFF5B010000}" r="K30" connectionId="0">
    <xmlCellPr id="1" xr6:uid="{00000000-0010-0000-5B01-000001000000}" uniqueName="P1082379">
      <xmlPr mapId="3" xpath="/TFI-IZD-POD/ISD-TFI-IZD-POD-E_1000979/P1082379" xmlDataType="decimal"/>
    </xmlCellPr>
  </singleXmlCell>
  <singleXmlCell id="351" xr6:uid="{00000000-000C-0000-FFFF-FFFF5C010000}" r="H31" connectionId="0">
    <xmlCellPr id="1" xr6:uid="{00000000-0010-0000-5C01-000001000000}" uniqueName="P1076142">
      <xmlPr mapId="3" xpath="/TFI-IZD-POD/ISD-TFI-IZD-POD-E_1000979/P1076142" xmlDataType="decimal"/>
    </xmlCellPr>
  </singleXmlCell>
  <singleXmlCell id="352" xr6:uid="{00000000-000C-0000-FFFF-FFFF5D010000}" r="I31" connectionId="0">
    <xmlCellPr id="1" xr6:uid="{00000000-0010-0000-5D01-000001000000}" uniqueName="P1082380">
      <xmlPr mapId="3" xpath="/TFI-IZD-POD/ISD-TFI-IZD-POD-E_1000979/P1082380" xmlDataType="decimal"/>
    </xmlCellPr>
  </singleXmlCell>
  <singleXmlCell id="353" xr6:uid="{00000000-000C-0000-FFFF-FFFF5E010000}" r="J31" connectionId="0">
    <xmlCellPr id="1" xr6:uid="{00000000-0010-0000-5E01-000001000000}" uniqueName="P1076144">
      <xmlPr mapId="3" xpath="/TFI-IZD-POD/ISD-TFI-IZD-POD-E_1000979/P1076144" xmlDataType="decimal"/>
    </xmlCellPr>
  </singleXmlCell>
  <singleXmlCell id="354" xr6:uid="{00000000-000C-0000-FFFF-FFFF5F010000}" r="K31" connectionId="0">
    <xmlCellPr id="1" xr6:uid="{00000000-0010-0000-5F01-000001000000}" uniqueName="P1082382">
      <xmlPr mapId="3" xpath="/TFI-IZD-POD/ISD-TFI-IZD-POD-E_1000979/P1082382" xmlDataType="decimal"/>
    </xmlCellPr>
  </singleXmlCell>
  <singleXmlCell id="355" xr6:uid="{00000000-000C-0000-FFFF-FFFF60010000}" r="H32" connectionId="0">
    <xmlCellPr id="1" xr6:uid="{00000000-0010-0000-6001-000001000000}" uniqueName="P1076147">
      <xmlPr mapId="3" xpath="/TFI-IZD-POD/ISD-TFI-IZD-POD-E_1000979/P1076147" xmlDataType="decimal"/>
    </xmlCellPr>
  </singleXmlCell>
  <singleXmlCell id="356" xr6:uid="{00000000-000C-0000-FFFF-FFFF61010000}" r="I32" connectionId="0">
    <xmlCellPr id="1" xr6:uid="{00000000-0010-0000-6101-000001000000}" uniqueName="P1082384">
      <xmlPr mapId="3" xpath="/TFI-IZD-POD/ISD-TFI-IZD-POD-E_1000979/P1082384" xmlDataType="decimal"/>
    </xmlCellPr>
  </singleXmlCell>
  <singleXmlCell id="357" xr6:uid="{00000000-000C-0000-FFFF-FFFF62010000}" r="J32" connectionId="0">
    <xmlCellPr id="1" xr6:uid="{00000000-0010-0000-6201-000001000000}" uniqueName="P1076150">
      <xmlPr mapId="3" xpath="/TFI-IZD-POD/ISD-TFI-IZD-POD-E_1000979/P1076150" xmlDataType="decimal"/>
    </xmlCellPr>
  </singleXmlCell>
  <singleXmlCell id="358" xr6:uid="{00000000-000C-0000-FFFF-FFFF63010000}" r="K32" connectionId="0">
    <xmlCellPr id="1" xr6:uid="{00000000-0010-0000-6301-000001000000}" uniqueName="P1082386">
      <xmlPr mapId="3" xpath="/TFI-IZD-POD/ISD-TFI-IZD-POD-E_1000979/P1082386" xmlDataType="decimal"/>
    </xmlCellPr>
  </singleXmlCell>
  <singleXmlCell id="363" xr6:uid="{00000000-000C-0000-FFFF-FFFF64010000}" r="H33" connectionId="0">
    <xmlCellPr id="1" xr6:uid="{00000000-0010-0000-6401-000001000000}" uniqueName="P1076152">
      <xmlPr mapId="3" xpath="/TFI-IZD-POD/ISD-TFI-IZD-POD-E_1000979/P1076152" xmlDataType="decimal"/>
    </xmlCellPr>
  </singleXmlCell>
  <singleXmlCell id="364" xr6:uid="{00000000-000C-0000-FFFF-FFFF65010000}" r="I33" connectionId="0">
    <xmlCellPr id="1" xr6:uid="{00000000-0010-0000-6501-000001000000}" uniqueName="P1082387">
      <xmlPr mapId="3" xpath="/TFI-IZD-POD/ISD-TFI-IZD-POD-E_1000979/P1082387" xmlDataType="decimal"/>
    </xmlCellPr>
  </singleXmlCell>
  <singleXmlCell id="365" xr6:uid="{00000000-000C-0000-FFFF-FFFF66010000}" r="J33" connectionId="0">
    <xmlCellPr id="1" xr6:uid="{00000000-0010-0000-6601-000001000000}" uniqueName="P1076154">
      <xmlPr mapId="3" xpath="/TFI-IZD-POD/ISD-TFI-IZD-POD-E_1000979/P1076154" xmlDataType="decimal"/>
    </xmlCellPr>
  </singleXmlCell>
  <singleXmlCell id="366" xr6:uid="{00000000-000C-0000-FFFF-FFFF67010000}" r="K33" connectionId="0">
    <xmlCellPr id="1" xr6:uid="{00000000-0010-0000-6701-000001000000}" uniqueName="P1082389">
      <xmlPr mapId="3" xpath="/TFI-IZD-POD/ISD-TFI-IZD-POD-E_1000979/P1082389" xmlDataType="decimal"/>
    </xmlCellPr>
  </singleXmlCell>
  <singleXmlCell id="367" xr6:uid="{00000000-000C-0000-FFFF-FFFF68010000}" r="H34" connectionId="0">
    <xmlCellPr id="1" xr6:uid="{00000000-0010-0000-6801-000001000000}" uniqueName="P1076156">
      <xmlPr mapId="3" xpath="/TFI-IZD-POD/ISD-TFI-IZD-POD-E_1000979/P1076156" xmlDataType="decimal"/>
    </xmlCellPr>
  </singleXmlCell>
  <singleXmlCell id="368" xr6:uid="{00000000-000C-0000-FFFF-FFFF69010000}" r="I34" connectionId="0">
    <xmlCellPr id="1" xr6:uid="{00000000-0010-0000-6901-000001000000}" uniqueName="P1082391">
      <xmlPr mapId="3" xpath="/TFI-IZD-POD/ISD-TFI-IZD-POD-E_1000979/P1082391" xmlDataType="decimal"/>
    </xmlCellPr>
  </singleXmlCell>
  <singleXmlCell id="369" xr6:uid="{00000000-000C-0000-FFFF-FFFF6A010000}" r="J34" connectionId="0">
    <xmlCellPr id="1" xr6:uid="{00000000-0010-0000-6A01-000001000000}" uniqueName="P1076158">
      <xmlPr mapId="3" xpath="/TFI-IZD-POD/ISD-TFI-IZD-POD-E_1000979/P1076158" xmlDataType="decimal"/>
    </xmlCellPr>
  </singleXmlCell>
  <singleXmlCell id="370" xr6:uid="{00000000-000C-0000-FFFF-FFFF6B010000}" r="K34" connectionId="0">
    <xmlCellPr id="1" xr6:uid="{00000000-0010-0000-6B01-000001000000}" uniqueName="P1082393">
      <xmlPr mapId="3" xpath="/TFI-IZD-POD/ISD-TFI-IZD-POD-E_1000979/P1082393" xmlDataType="decimal"/>
    </xmlCellPr>
  </singleXmlCell>
  <singleXmlCell id="371" xr6:uid="{00000000-000C-0000-FFFF-FFFF6C010000}" r="H35" connectionId="0">
    <xmlCellPr id="1" xr6:uid="{00000000-0010-0000-6C01-000001000000}" uniqueName="P1076162">
      <xmlPr mapId="3" xpath="/TFI-IZD-POD/ISD-TFI-IZD-POD-E_1000979/P1076162" xmlDataType="decimal"/>
    </xmlCellPr>
  </singleXmlCell>
  <singleXmlCell id="372" xr6:uid="{00000000-000C-0000-FFFF-FFFF6D010000}" r="I35" connectionId="0">
    <xmlCellPr id="1" xr6:uid="{00000000-0010-0000-6D01-000001000000}" uniqueName="P1082395">
      <xmlPr mapId="3" xpath="/TFI-IZD-POD/ISD-TFI-IZD-POD-E_1000979/P1082395" xmlDataType="decimal"/>
    </xmlCellPr>
  </singleXmlCell>
  <singleXmlCell id="373" xr6:uid="{00000000-000C-0000-FFFF-FFFF6E010000}" r="J35" connectionId="0">
    <xmlCellPr id="1" xr6:uid="{00000000-0010-0000-6E01-000001000000}" uniqueName="P1076164">
      <xmlPr mapId="3" xpath="/TFI-IZD-POD/ISD-TFI-IZD-POD-E_1000979/P1076164" xmlDataType="decimal"/>
    </xmlCellPr>
  </singleXmlCell>
  <singleXmlCell id="374" xr6:uid="{00000000-000C-0000-FFFF-FFFF6F010000}" r="K35" connectionId="0">
    <xmlCellPr id="1" xr6:uid="{00000000-0010-0000-6F01-000001000000}" uniqueName="P1082397">
      <xmlPr mapId="3" xpath="/TFI-IZD-POD/ISD-TFI-IZD-POD-E_1000979/P1082397" xmlDataType="decimal"/>
    </xmlCellPr>
  </singleXmlCell>
  <singleXmlCell id="375" xr6:uid="{00000000-000C-0000-FFFF-FFFF70010000}" r="H36" connectionId="0">
    <xmlCellPr id="1" xr6:uid="{00000000-0010-0000-7001-000001000000}" uniqueName="P1076166">
      <xmlPr mapId="3" xpath="/TFI-IZD-POD/ISD-TFI-IZD-POD-E_1000979/P1076166" xmlDataType="decimal"/>
    </xmlCellPr>
  </singleXmlCell>
  <singleXmlCell id="376" xr6:uid="{00000000-000C-0000-FFFF-FFFF71010000}" r="I36" connectionId="0">
    <xmlCellPr id="1" xr6:uid="{00000000-0010-0000-7101-000001000000}" uniqueName="P1082399">
      <xmlPr mapId="3" xpath="/TFI-IZD-POD/ISD-TFI-IZD-POD-E_1000979/P1082399" xmlDataType="decimal"/>
    </xmlCellPr>
  </singleXmlCell>
  <singleXmlCell id="377" xr6:uid="{00000000-000C-0000-FFFF-FFFF72010000}" r="J36" connectionId="0">
    <xmlCellPr id="1" xr6:uid="{00000000-0010-0000-7201-000001000000}" uniqueName="P1076168">
      <xmlPr mapId="3" xpath="/TFI-IZD-POD/ISD-TFI-IZD-POD-E_1000979/P1076168" xmlDataType="decimal"/>
    </xmlCellPr>
  </singleXmlCell>
  <singleXmlCell id="378" xr6:uid="{00000000-000C-0000-FFFF-FFFF73010000}" r="K36" connectionId="0">
    <xmlCellPr id="1" xr6:uid="{00000000-0010-0000-7301-000001000000}" uniqueName="P1082400">
      <xmlPr mapId="3" xpath="/TFI-IZD-POD/ISD-TFI-IZD-POD-E_1000979/P1082400" xmlDataType="decimal"/>
    </xmlCellPr>
  </singleXmlCell>
  <singleXmlCell id="379" xr6:uid="{00000000-000C-0000-FFFF-FFFF74010000}" r="H37" connectionId="0">
    <xmlCellPr id="1" xr6:uid="{00000000-0010-0000-7401-000001000000}" uniqueName="P1076170">
      <xmlPr mapId="3" xpath="/TFI-IZD-POD/ISD-TFI-IZD-POD-E_1000979/P1076170" xmlDataType="decimal"/>
    </xmlCellPr>
  </singleXmlCell>
  <singleXmlCell id="380" xr6:uid="{00000000-000C-0000-FFFF-FFFF75010000}" r="I37" connectionId="0">
    <xmlCellPr id="1" xr6:uid="{00000000-0010-0000-7501-000001000000}" uniqueName="P1082402">
      <xmlPr mapId="3" xpath="/TFI-IZD-POD/ISD-TFI-IZD-POD-E_1000979/P1082402" xmlDataType="decimal"/>
    </xmlCellPr>
  </singleXmlCell>
  <singleXmlCell id="381" xr6:uid="{00000000-000C-0000-FFFF-FFFF76010000}" r="J37" connectionId="0">
    <xmlCellPr id="1" xr6:uid="{00000000-0010-0000-7601-000001000000}" uniqueName="P1076173">
      <xmlPr mapId="3" xpath="/TFI-IZD-POD/ISD-TFI-IZD-POD-E_1000979/P1076173" xmlDataType="decimal"/>
    </xmlCellPr>
  </singleXmlCell>
  <singleXmlCell id="382" xr6:uid="{00000000-000C-0000-FFFF-FFFF77010000}" r="K37" connectionId="0">
    <xmlCellPr id="1" xr6:uid="{00000000-0010-0000-7701-000001000000}" uniqueName="P1082404">
      <xmlPr mapId="3" xpath="/TFI-IZD-POD/ISD-TFI-IZD-POD-E_1000979/P1082404" xmlDataType="decimal"/>
    </xmlCellPr>
  </singleXmlCell>
  <singleXmlCell id="383" xr6:uid="{00000000-000C-0000-FFFF-FFFF78010000}" r="H38" connectionId="0">
    <xmlCellPr id="1" xr6:uid="{00000000-0010-0000-7801-000001000000}" uniqueName="P1076175">
      <xmlPr mapId="3" xpath="/TFI-IZD-POD/ISD-TFI-IZD-POD-E_1000979/P1076175" xmlDataType="decimal"/>
    </xmlCellPr>
  </singleXmlCell>
  <singleXmlCell id="384" xr6:uid="{00000000-000C-0000-FFFF-FFFF79010000}" r="I38" connectionId="0">
    <xmlCellPr id="1" xr6:uid="{00000000-0010-0000-7901-000001000000}" uniqueName="P1082405">
      <xmlPr mapId="3" xpath="/TFI-IZD-POD/ISD-TFI-IZD-POD-E_1000979/P1082405" xmlDataType="decimal"/>
    </xmlCellPr>
  </singleXmlCell>
  <singleXmlCell id="385" xr6:uid="{00000000-000C-0000-FFFF-FFFF7A010000}" r="J38" connectionId="0">
    <xmlCellPr id="1" xr6:uid="{00000000-0010-0000-7A01-000001000000}" uniqueName="P1076178">
      <xmlPr mapId="3" xpath="/TFI-IZD-POD/ISD-TFI-IZD-POD-E_1000979/P1076178" xmlDataType="decimal"/>
    </xmlCellPr>
  </singleXmlCell>
  <singleXmlCell id="386" xr6:uid="{00000000-000C-0000-FFFF-FFFF7B010000}" r="K38" connectionId="0">
    <xmlCellPr id="1" xr6:uid="{00000000-0010-0000-7B01-000001000000}" uniqueName="P1082407">
      <xmlPr mapId="3" xpath="/TFI-IZD-POD/ISD-TFI-IZD-POD-E_1000979/P1082407" xmlDataType="decimal"/>
    </xmlCellPr>
  </singleXmlCell>
  <singleXmlCell id="387" xr6:uid="{00000000-000C-0000-FFFF-FFFF7C010000}" r="H39" connectionId="0">
    <xmlCellPr id="1" xr6:uid="{00000000-0010-0000-7C01-000001000000}" uniqueName="P1076180">
      <xmlPr mapId="3" xpath="/TFI-IZD-POD/ISD-TFI-IZD-POD-E_1000979/P1076180" xmlDataType="decimal"/>
    </xmlCellPr>
  </singleXmlCell>
  <singleXmlCell id="388" xr6:uid="{00000000-000C-0000-FFFF-FFFF7D010000}" r="I39" connectionId="0">
    <xmlCellPr id="1" xr6:uid="{00000000-0010-0000-7D01-000001000000}" uniqueName="P1082409">
      <xmlPr mapId="3" xpath="/TFI-IZD-POD/ISD-TFI-IZD-POD-E_1000979/P1082409" xmlDataType="decimal"/>
    </xmlCellPr>
  </singleXmlCell>
  <singleXmlCell id="389" xr6:uid="{00000000-000C-0000-FFFF-FFFF7E010000}" r="J39" connectionId="0">
    <xmlCellPr id="1" xr6:uid="{00000000-0010-0000-7E01-000001000000}" uniqueName="P1076182">
      <xmlPr mapId="3" xpath="/TFI-IZD-POD/ISD-TFI-IZD-POD-E_1000979/P1076182" xmlDataType="decimal"/>
    </xmlCellPr>
  </singleXmlCell>
  <singleXmlCell id="390" xr6:uid="{00000000-000C-0000-FFFF-FFFF7F010000}" r="K39" connectionId="0">
    <xmlCellPr id="1" xr6:uid="{00000000-0010-0000-7F01-000001000000}" uniqueName="P1082411">
      <xmlPr mapId="3" xpath="/TFI-IZD-POD/ISD-TFI-IZD-POD-E_1000979/P1082411" xmlDataType="decimal"/>
    </xmlCellPr>
  </singleXmlCell>
  <singleXmlCell id="391" xr6:uid="{00000000-000C-0000-FFFF-FFFF80010000}" r="H40" connectionId="0">
    <xmlCellPr id="1" xr6:uid="{00000000-0010-0000-8001-000001000000}" uniqueName="P1076234">
      <xmlPr mapId="3" xpath="/TFI-IZD-POD/ISD-TFI-IZD-POD-E_1000979/P1076234" xmlDataType="decimal"/>
    </xmlCellPr>
  </singleXmlCell>
  <singleXmlCell id="392" xr6:uid="{00000000-000C-0000-FFFF-FFFF81010000}" r="I40" connectionId="0">
    <xmlCellPr id="1" xr6:uid="{00000000-0010-0000-8101-000001000000}" uniqueName="P1082413">
      <xmlPr mapId="3" xpath="/TFI-IZD-POD/ISD-TFI-IZD-POD-E_1000979/P1082413" xmlDataType="decimal"/>
    </xmlCellPr>
  </singleXmlCell>
  <singleXmlCell id="393" xr6:uid="{00000000-000C-0000-FFFF-FFFF82010000}" r="J40" connectionId="0">
    <xmlCellPr id="1" xr6:uid="{00000000-0010-0000-8201-000001000000}" uniqueName="P1076236">
      <xmlPr mapId="3" xpath="/TFI-IZD-POD/ISD-TFI-IZD-POD-E_1000979/P1076236" xmlDataType="decimal"/>
    </xmlCellPr>
  </singleXmlCell>
  <singleXmlCell id="394" xr6:uid="{00000000-000C-0000-FFFF-FFFF83010000}" r="K40" connectionId="0">
    <xmlCellPr id="1" xr6:uid="{00000000-0010-0000-8301-000001000000}" uniqueName="P1082414">
      <xmlPr mapId="3" xpath="/TFI-IZD-POD/ISD-TFI-IZD-POD-E_1000979/P1082414" xmlDataType="decimal"/>
    </xmlCellPr>
  </singleXmlCell>
  <singleXmlCell id="395" xr6:uid="{00000000-000C-0000-FFFF-FFFF84010000}" r="H41" connectionId="0">
    <xmlCellPr id="1" xr6:uid="{00000000-0010-0000-8401-000001000000}" uniqueName="P1076240">
      <xmlPr mapId="3" xpath="/TFI-IZD-POD/ISD-TFI-IZD-POD-E_1000979/P1076240" xmlDataType="decimal"/>
    </xmlCellPr>
  </singleXmlCell>
  <singleXmlCell id="396" xr6:uid="{00000000-000C-0000-FFFF-FFFF85010000}" r="I41" connectionId="0">
    <xmlCellPr id="1" xr6:uid="{00000000-0010-0000-8501-000001000000}" uniqueName="P1082421">
      <xmlPr mapId="3" xpath="/TFI-IZD-POD/ISD-TFI-IZD-POD-E_1000979/P1082421" xmlDataType="decimal"/>
    </xmlCellPr>
  </singleXmlCell>
  <singleXmlCell id="397" xr6:uid="{00000000-000C-0000-FFFF-FFFF86010000}" r="J41" connectionId="0">
    <xmlCellPr id="1" xr6:uid="{00000000-0010-0000-8601-000001000000}" uniqueName="P1076243">
      <xmlPr mapId="3" xpath="/TFI-IZD-POD/ISD-TFI-IZD-POD-E_1000979/P1076243" xmlDataType="decimal"/>
    </xmlCellPr>
  </singleXmlCell>
  <singleXmlCell id="398" xr6:uid="{00000000-000C-0000-FFFF-FFFF87010000}" r="K41" connectionId="0">
    <xmlCellPr id="1" xr6:uid="{00000000-0010-0000-8701-000001000000}" uniqueName="P1082424">
      <xmlPr mapId="3" xpath="/TFI-IZD-POD/ISD-TFI-IZD-POD-E_1000979/P1082424" xmlDataType="decimal"/>
    </xmlCellPr>
  </singleXmlCell>
  <singleXmlCell id="399" xr6:uid="{00000000-000C-0000-FFFF-FFFF88010000}" r="H42" connectionId="0">
    <xmlCellPr id="1" xr6:uid="{00000000-0010-0000-8801-000001000000}" uniqueName="P1076245">
      <xmlPr mapId="3" xpath="/TFI-IZD-POD/ISD-TFI-IZD-POD-E_1000979/P1076245" xmlDataType="decimal"/>
    </xmlCellPr>
  </singleXmlCell>
  <singleXmlCell id="400" xr6:uid="{00000000-000C-0000-FFFF-FFFF89010000}" r="I42" connectionId="0">
    <xmlCellPr id="1" xr6:uid="{00000000-0010-0000-8901-000001000000}" uniqueName="P1082426">
      <xmlPr mapId="3" xpath="/TFI-IZD-POD/ISD-TFI-IZD-POD-E_1000979/P1082426" xmlDataType="decimal"/>
    </xmlCellPr>
  </singleXmlCell>
  <singleXmlCell id="401" xr6:uid="{00000000-000C-0000-FFFF-FFFF8A010000}" r="J42" connectionId="0">
    <xmlCellPr id="1" xr6:uid="{00000000-0010-0000-8A01-000001000000}" uniqueName="P1076247">
      <xmlPr mapId="3" xpath="/TFI-IZD-POD/ISD-TFI-IZD-POD-E_1000979/P1076247" xmlDataType="decimal"/>
    </xmlCellPr>
  </singleXmlCell>
  <singleXmlCell id="402" xr6:uid="{00000000-000C-0000-FFFF-FFFF8B010000}" r="K42" connectionId="0">
    <xmlCellPr id="1" xr6:uid="{00000000-0010-0000-8B01-000001000000}" uniqueName="P1082427">
      <xmlPr mapId="3" xpath="/TFI-IZD-POD/ISD-TFI-IZD-POD-E_1000979/P1082427" xmlDataType="decimal"/>
    </xmlCellPr>
  </singleXmlCell>
  <singleXmlCell id="403" xr6:uid="{00000000-000C-0000-FFFF-FFFF8C010000}" r="H43" connectionId="0">
    <xmlCellPr id="1" xr6:uid="{00000000-0010-0000-8C01-000001000000}" uniqueName="P1076249">
      <xmlPr mapId="3" xpath="/TFI-IZD-POD/ISD-TFI-IZD-POD-E_1000979/P1076249" xmlDataType="decimal"/>
    </xmlCellPr>
  </singleXmlCell>
  <singleXmlCell id="404" xr6:uid="{00000000-000C-0000-FFFF-FFFF8D010000}" r="I43" connectionId="0">
    <xmlCellPr id="1" xr6:uid="{00000000-0010-0000-8D01-000001000000}" uniqueName="P1082431">
      <xmlPr mapId="3" xpath="/TFI-IZD-POD/ISD-TFI-IZD-POD-E_1000979/P1082431" xmlDataType="decimal"/>
    </xmlCellPr>
  </singleXmlCell>
  <singleXmlCell id="405" xr6:uid="{00000000-000C-0000-FFFF-FFFF8E010000}" r="J43" connectionId="0">
    <xmlCellPr id="1" xr6:uid="{00000000-0010-0000-8E01-000001000000}" uniqueName="P1076251">
      <xmlPr mapId="3" xpath="/TFI-IZD-POD/ISD-TFI-IZD-POD-E_1000979/P1076251" xmlDataType="decimal"/>
    </xmlCellPr>
  </singleXmlCell>
  <singleXmlCell id="406" xr6:uid="{00000000-000C-0000-FFFF-FFFF8F010000}" r="K43" connectionId="0">
    <xmlCellPr id="1" xr6:uid="{00000000-0010-0000-8F01-000001000000}" uniqueName="P1082432">
      <xmlPr mapId="3" xpath="/TFI-IZD-POD/ISD-TFI-IZD-POD-E_1000979/P1082432" xmlDataType="decimal"/>
    </xmlCellPr>
  </singleXmlCell>
  <singleXmlCell id="407" xr6:uid="{00000000-000C-0000-FFFF-FFFF90010000}" r="H44" connectionId="0">
    <xmlCellPr id="1" xr6:uid="{00000000-0010-0000-9001-000001000000}" uniqueName="P1076253">
      <xmlPr mapId="3" xpath="/TFI-IZD-POD/ISD-TFI-IZD-POD-E_1000979/P1076253" xmlDataType="decimal"/>
    </xmlCellPr>
  </singleXmlCell>
  <singleXmlCell id="408" xr6:uid="{00000000-000C-0000-FFFF-FFFF91010000}" r="I44" connectionId="0">
    <xmlCellPr id="1" xr6:uid="{00000000-0010-0000-9101-000001000000}" uniqueName="P1082434">
      <xmlPr mapId="3" xpath="/TFI-IZD-POD/ISD-TFI-IZD-POD-E_1000979/P1082434" xmlDataType="decimal"/>
    </xmlCellPr>
  </singleXmlCell>
  <singleXmlCell id="409" xr6:uid="{00000000-000C-0000-FFFF-FFFF92010000}" r="J44" connectionId="0">
    <xmlCellPr id="1" xr6:uid="{00000000-0010-0000-9201-000001000000}" uniqueName="P1076255">
      <xmlPr mapId="3" xpath="/TFI-IZD-POD/ISD-TFI-IZD-POD-E_1000979/P1076255" xmlDataType="decimal"/>
    </xmlCellPr>
  </singleXmlCell>
  <singleXmlCell id="410" xr6:uid="{00000000-000C-0000-FFFF-FFFF93010000}" r="K44" connectionId="0">
    <xmlCellPr id="1" xr6:uid="{00000000-0010-0000-9301-000001000000}" uniqueName="P1082436">
      <xmlPr mapId="3" xpath="/TFI-IZD-POD/ISD-TFI-IZD-POD-E_1000979/P1082436" xmlDataType="decimal"/>
    </xmlCellPr>
  </singleXmlCell>
  <singleXmlCell id="411" xr6:uid="{00000000-000C-0000-FFFF-FFFF94010000}" r="H45" connectionId="0">
    <xmlCellPr id="1" xr6:uid="{00000000-0010-0000-9401-000001000000}" uniqueName="P1076257">
      <xmlPr mapId="3" xpath="/TFI-IZD-POD/ISD-TFI-IZD-POD-E_1000979/P1076257" xmlDataType="decimal"/>
    </xmlCellPr>
  </singleXmlCell>
  <singleXmlCell id="412" xr6:uid="{00000000-000C-0000-FFFF-FFFF95010000}" r="I45" connectionId="0">
    <xmlCellPr id="1" xr6:uid="{00000000-0010-0000-9501-000001000000}" uniqueName="P1082438">
      <xmlPr mapId="3" xpath="/TFI-IZD-POD/ISD-TFI-IZD-POD-E_1000979/P1082438" xmlDataType="decimal"/>
    </xmlCellPr>
  </singleXmlCell>
  <singleXmlCell id="413" xr6:uid="{00000000-000C-0000-FFFF-FFFF96010000}" r="J45" connectionId="0">
    <xmlCellPr id="1" xr6:uid="{00000000-0010-0000-9601-000001000000}" uniqueName="P1076259">
      <xmlPr mapId="3" xpath="/TFI-IZD-POD/ISD-TFI-IZD-POD-E_1000979/P1076259" xmlDataType="decimal"/>
    </xmlCellPr>
  </singleXmlCell>
  <singleXmlCell id="414" xr6:uid="{00000000-000C-0000-FFFF-FFFF97010000}" r="K45" connectionId="0">
    <xmlCellPr id="1" xr6:uid="{00000000-0010-0000-9701-000001000000}" uniqueName="P1082439">
      <xmlPr mapId="3" xpath="/TFI-IZD-POD/ISD-TFI-IZD-POD-E_1000979/P1082439" xmlDataType="decimal"/>
    </xmlCellPr>
  </singleXmlCell>
  <singleXmlCell id="415" xr6:uid="{00000000-000C-0000-FFFF-FFFF98010000}" r="H46" connectionId="0">
    <xmlCellPr id="1" xr6:uid="{00000000-0010-0000-9801-000001000000}" uniqueName="P1076262">
      <xmlPr mapId="3" xpath="/TFI-IZD-POD/ISD-TFI-IZD-POD-E_1000979/P1076262" xmlDataType="decimal"/>
    </xmlCellPr>
  </singleXmlCell>
  <singleXmlCell id="416" xr6:uid="{00000000-000C-0000-FFFF-FFFF99010000}" r="I46" connectionId="0">
    <xmlCellPr id="1" xr6:uid="{00000000-0010-0000-9901-000001000000}" uniqueName="P1082441">
      <xmlPr mapId="3" xpath="/TFI-IZD-POD/ISD-TFI-IZD-POD-E_1000979/P1082441" xmlDataType="decimal"/>
    </xmlCellPr>
  </singleXmlCell>
  <singleXmlCell id="417" xr6:uid="{00000000-000C-0000-FFFF-FFFF9A010000}" r="J46" connectionId="0">
    <xmlCellPr id="1" xr6:uid="{00000000-0010-0000-9A01-000001000000}" uniqueName="P1076264">
      <xmlPr mapId="3" xpath="/TFI-IZD-POD/ISD-TFI-IZD-POD-E_1000979/P1076264" xmlDataType="decimal"/>
    </xmlCellPr>
  </singleXmlCell>
  <singleXmlCell id="418" xr6:uid="{00000000-000C-0000-FFFF-FFFF9B010000}" r="K46" connectionId="0">
    <xmlCellPr id="1" xr6:uid="{00000000-0010-0000-9B01-000001000000}" uniqueName="P1082443">
      <xmlPr mapId="3" xpath="/TFI-IZD-POD/ISD-TFI-IZD-POD-E_1000979/P1082443" xmlDataType="decimal"/>
    </xmlCellPr>
  </singleXmlCell>
  <singleXmlCell id="419" xr6:uid="{00000000-000C-0000-FFFF-FFFF9C010000}" r="H47" connectionId="0">
    <xmlCellPr id="1" xr6:uid="{00000000-0010-0000-9C01-000001000000}" uniqueName="P1076274">
      <xmlPr mapId="3" xpath="/TFI-IZD-POD/ISD-TFI-IZD-POD-E_1000979/P1076274" xmlDataType="decimal"/>
    </xmlCellPr>
  </singleXmlCell>
  <singleXmlCell id="420" xr6:uid="{00000000-000C-0000-FFFF-FFFF9D010000}" r="I47" connectionId="0">
    <xmlCellPr id="1" xr6:uid="{00000000-0010-0000-9D01-000001000000}" uniqueName="P1082444">
      <xmlPr mapId="3" xpath="/TFI-IZD-POD/ISD-TFI-IZD-POD-E_1000979/P1082444" xmlDataType="decimal"/>
    </xmlCellPr>
  </singleXmlCell>
  <singleXmlCell id="421" xr6:uid="{00000000-000C-0000-FFFF-FFFF9E010000}" r="J47" connectionId="0">
    <xmlCellPr id="1" xr6:uid="{00000000-0010-0000-9E01-000001000000}" uniqueName="P1076276">
      <xmlPr mapId="3" xpath="/TFI-IZD-POD/ISD-TFI-IZD-POD-E_1000979/P1076276" xmlDataType="decimal"/>
    </xmlCellPr>
  </singleXmlCell>
  <singleXmlCell id="422" xr6:uid="{00000000-000C-0000-FFFF-FFFF9F010000}" r="K47" connectionId="0">
    <xmlCellPr id="1" xr6:uid="{00000000-0010-0000-9F01-000001000000}" uniqueName="P1082446">
      <xmlPr mapId="3" xpath="/TFI-IZD-POD/ISD-TFI-IZD-POD-E_1000979/P1082446" xmlDataType="decimal"/>
    </xmlCellPr>
  </singleXmlCell>
  <singleXmlCell id="423" xr6:uid="{00000000-000C-0000-FFFF-FFFFA0010000}" r="H48" connectionId="0">
    <xmlCellPr id="1" xr6:uid="{00000000-0010-0000-A001-000001000000}" uniqueName="P1076278">
      <xmlPr mapId="3" xpath="/TFI-IZD-POD/ISD-TFI-IZD-POD-E_1000979/P1076278" xmlDataType="decimal"/>
    </xmlCellPr>
  </singleXmlCell>
  <singleXmlCell id="424" xr6:uid="{00000000-000C-0000-FFFF-FFFFA1010000}" r="I48" connectionId="0">
    <xmlCellPr id="1" xr6:uid="{00000000-0010-0000-A101-000001000000}" uniqueName="P1082448">
      <xmlPr mapId="3" xpath="/TFI-IZD-POD/ISD-TFI-IZD-POD-E_1000979/P1082448" xmlDataType="decimal"/>
    </xmlCellPr>
  </singleXmlCell>
  <singleXmlCell id="425" xr6:uid="{00000000-000C-0000-FFFF-FFFFA2010000}" r="J48" connectionId="0">
    <xmlCellPr id="1" xr6:uid="{00000000-0010-0000-A201-000001000000}" uniqueName="P1076280">
      <xmlPr mapId="3" xpath="/TFI-IZD-POD/ISD-TFI-IZD-POD-E_1000979/P1076280" xmlDataType="decimal"/>
    </xmlCellPr>
  </singleXmlCell>
  <singleXmlCell id="426" xr6:uid="{00000000-000C-0000-FFFF-FFFFA3010000}" r="K48" connectionId="0">
    <xmlCellPr id="1" xr6:uid="{00000000-0010-0000-A301-000001000000}" uniqueName="P1082449">
      <xmlPr mapId="3" xpath="/TFI-IZD-POD/ISD-TFI-IZD-POD-E_1000979/P1082449" xmlDataType="decimal"/>
    </xmlCellPr>
  </singleXmlCell>
  <singleXmlCell id="427" xr6:uid="{00000000-000C-0000-FFFF-FFFFA4010000}" r="H49" connectionId="0">
    <xmlCellPr id="1" xr6:uid="{00000000-0010-0000-A401-000001000000}" uniqueName="P1076281">
      <xmlPr mapId="3" xpath="/TFI-IZD-POD/ISD-TFI-IZD-POD-E_1000979/P1076281" xmlDataType="decimal"/>
    </xmlCellPr>
  </singleXmlCell>
  <singleXmlCell id="428" xr6:uid="{00000000-000C-0000-FFFF-FFFFA5010000}" r="I49" connectionId="0">
    <xmlCellPr id="1" xr6:uid="{00000000-0010-0000-A501-000001000000}" uniqueName="P1082451">
      <xmlPr mapId="3" xpath="/TFI-IZD-POD/ISD-TFI-IZD-POD-E_1000979/P1082451" xmlDataType="decimal"/>
    </xmlCellPr>
  </singleXmlCell>
  <singleXmlCell id="429" xr6:uid="{00000000-000C-0000-FFFF-FFFFA6010000}" r="J49" connectionId="0">
    <xmlCellPr id="1" xr6:uid="{00000000-0010-0000-A601-000001000000}" uniqueName="P1076282">
      <xmlPr mapId="3" xpath="/TFI-IZD-POD/ISD-TFI-IZD-POD-E_1000979/P1076282" xmlDataType="decimal"/>
    </xmlCellPr>
  </singleXmlCell>
  <singleXmlCell id="430" xr6:uid="{00000000-000C-0000-FFFF-FFFFA7010000}" r="K49" connectionId="0">
    <xmlCellPr id="1" xr6:uid="{00000000-0010-0000-A701-000001000000}" uniqueName="P1082452">
      <xmlPr mapId="3" xpath="/TFI-IZD-POD/ISD-TFI-IZD-POD-E_1000979/P1082452" xmlDataType="decimal"/>
    </xmlCellPr>
  </singleXmlCell>
  <singleXmlCell id="431" xr6:uid="{00000000-000C-0000-FFFF-FFFFA8010000}" r="H50" connectionId="0">
    <xmlCellPr id="1" xr6:uid="{00000000-0010-0000-A801-000001000000}" uniqueName="P1076283">
      <xmlPr mapId="3" xpath="/TFI-IZD-POD/ISD-TFI-IZD-POD-E_1000979/P1076283" xmlDataType="decimal"/>
    </xmlCellPr>
  </singleXmlCell>
  <singleXmlCell id="432" xr6:uid="{00000000-000C-0000-FFFF-FFFFA9010000}" r="I50" connectionId="0">
    <xmlCellPr id="1" xr6:uid="{00000000-0010-0000-A901-000001000000}" uniqueName="P1082454">
      <xmlPr mapId="3" xpath="/TFI-IZD-POD/ISD-TFI-IZD-POD-E_1000979/P1082454" xmlDataType="decimal"/>
    </xmlCellPr>
  </singleXmlCell>
  <singleXmlCell id="433" xr6:uid="{00000000-000C-0000-FFFF-FFFFAA010000}" r="J50" connectionId="0">
    <xmlCellPr id="1" xr6:uid="{00000000-0010-0000-AA01-000001000000}" uniqueName="P1076284">
      <xmlPr mapId="3" xpath="/TFI-IZD-POD/ISD-TFI-IZD-POD-E_1000979/P1076284" xmlDataType="decimal"/>
    </xmlCellPr>
  </singleXmlCell>
  <singleXmlCell id="434" xr6:uid="{00000000-000C-0000-FFFF-FFFFAB010000}" r="K50" connectionId="0">
    <xmlCellPr id="1" xr6:uid="{00000000-0010-0000-AB01-000001000000}" uniqueName="P1082456">
      <xmlPr mapId="3" xpath="/TFI-IZD-POD/ISD-TFI-IZD-POD-E_1000979/P1082456" xmlDataType="decimal"/>
    </xmlCellPr>
  </singleXmlCell>
  <singleXmlCell id="435" xr6:uid="{00000000-000C-0000-FFFF-FFFFAC010000}" r="H51" connectionId="0">
    <xmlCellPr id="1" xr6:uid="{00000000-0010-0000-AC01-000001000000}" uniqueName="P1076285">
      <xmlPr mapId="3" xpath="/TFI-IZD-POD/ISD-TFI-IZD-POD-E_1000979/P1076285" xmlDataType="decimal"/>
    </xmlCellPr>
  </singleXmlCell>
  <singleXmlCell id="436" xr6:uid="{00000000-000C-0000-FFFF-FFFFAD010000}" r="I51" connectionId="0">
    <xmlCellPr id="1" xr6:uid="{00000000-0010-0000-AD01-000001000000}" uniqueName="P1082457">
      <xmlPr mapId="3" xpath="/TFI-IZD-POD/ISD-TFI-IZD-POD-E_1000979/P1082457" xmlDataType="decimal"/>
    </xmlCellPr>
  </singleXmlCell>
  <singleXmlCell id="437" xr6:uid="{00000000-000C-0000-FFFF-FFFFAE010000}" r="J51" connectionId="0">
    <xmlCellPr id="1" xr6:uid="{00000000-0010-0000-AE01-000001000000}" uniqueName="P1076286">
      <xmlPr mapId="3" xpath="/TFI-IZD-POD/ISD-TFI-IZD-POD-E_1000979/P1076286" xmlDataType="decimal"/>
    </xmlCellPr>
  </singleXmlCell>
  <singleXmlCell id="438" xr6:uid="{00000000-000C-0000-FFFF-FFFFAF010000}" r="K51" connectionId="0">
    <xmlCellPr id="1" xr6:uid="{00000000-0010-0000-AF01-000001000000}" uniqueName="P1082459">
      <xmlPr mapId="3" xpath="/TFI-IZD-POD/ISD-TFI-IZD-POD-E_1000979/P1082459" xmlDataType="decimal"/>
    </xmlCellPr>
  </singleXmlCell>
  <singleXmlCell id="439" xr6:uid="{00000000-000C-0000-FFFF-FFFFB0010000}" r="H52" connectionId="0">
    <xmlCellPr id="1" xr6:uid="{00000000-0010-0000-B001-000001000000}" uniqueName="P1076287">
      <xmlPr mapId="3" xpath="/TFI-IZD-POD/ISD-TFI-IZD-POD-E_1000979/P1076287" xmlDataType="decimal"/>
    </xmlCellPr>
  </singleXmlCell>
  <singleXmlCell id="440" xr6:uid="{00000000-000C-0000-FFFF-FFFFB1010000}" r="I52" connectionId="0">
    <xmlCellPr id="1" xr6:uid="{00000000-0010-0000-B101-000001000000}" uniqueName="P1082476">
      <xmlPr mapId="3" xpath="/TFI-IZD-POD/ISD-TFI-IZD-POD-E_1000979/P1082476" xmlDataType="decimal"/>
    </xmlCellPr>
  </singleXmlCell>
  <singleXmlCell id="441" xr6:uid="{00000000-000C-0000-FFFF-FFFFB2010000}" r="J52" connectionId="0">
    <xmlCellPr id="1" xr6:uid="{00000000-0010-0000-B201-000001000000}" uniqueName="P1076288">
      <xmlPr mapId="3" xpath="/TFI-IZD-POD/ISD-TFI-IZD-POD-E_1000979/P1076288" xmlDataType="decimal"/>
    </xmlCellPr>
  </singleXmlCell>
  <singleXmlCell id="442" xr6:uid="{00000000-000C-0000-FFFF-FFFFB3010000}" r="K52" connectionId="0">
    <xmlCellPr id="1" xr6:uid="{00000000-0010-0000-B301-000001000000}" uniqueName="P1082478">
      <xmlPr mapId="3" xpath="/TFI-IZD-POD/ISD-TFI-IZD-POD-E_1000979/P1082478" xmlDataType="decimal"/>
    </xmlCellPr>
  </singleXmlCell>
  <singleXmlCell id="443" xr6:uid="{00000000-000C-0000-FFFF-FFFFB4010000}" r="H53" connectionId="0">
    <xmlCellPr id="1" xr6:uid="{00000000-0010-0000-B401-000001000000}" uniqueName="P1076289">
      <xmlPr mapId="3" xpath="/TFI-IZD-POD/ISD-TFI-IZD-POD-E_1000979/P1076289" xmlDataType="decimal"/>
    </xmlCellPr>
  </singleXmlCell>
  <singleXmlCell id="444" xr6:uid="{00000000-000C-0000-FFFF-FFFFB5010000}" r="I53" connectionId="0">
    <xmlCellPr id="1" xr6:uid="{00000000-0010-0000-B501-000001000000}" uniqueName="P1082479">
      <xmlPr mapId="3" xpath="/TFI-IZD-POD/ISD-TFI-IZD-POD-E_1000979/P1082479" xmlDataType="decimal"/>
    </xmlCellPr>
  </singleXmlCell>
  <singleXmlCell id="445" xr6:uid="{00000000-000C-0000-FFFF-FFFFB6010000}" r="J53" connectionId="0">
    <xmlCellPr id="1" xr6:uid="{00000000-0010-0000-B601-000001000000}" uniqueName="P1076291">
      <xmlPr mapId="3" xpath="/TFI-IZD-POD/ISD-TFI-IZD-POD-E_1000979/P1076291" xmlDataType="decimal"/>
    </xmlCellPr>
  </singleXmlCell>
  <singleXmlCell id="446" xr6:uid="{00000000-000C-0000-FFFF-FFFFB7010000}" r="K53" connectionId="0">
    <xmlCellPr id="1" xr6:uid="{00000000-0010-0000-B701-000001000000}" uniqueName="P1082481">
      <xmlPr mapId="3" xpath="/TFI-IZD-POD/ISD-TFI-IZD-POD-E_1000979/P1082481" xmlDataType="decimal"/>
    </xmlCellPr>
  </singleXmlCell>
  <singleXmlCell id="447" xr6:uid="{00000000-000C-0000-FFFF-FFFFB8010000}" r="H54" connectionId="0">
    <xmlCellPr id="1" xr6:uid="{00000000-0010-0000-B801-000001000000}" uniqueName="P1076293">
      <xmlPr mapId="3" xpath="/TFI-IZD-POD/ISD-TFI-IZD-POD-E_1000979/P1076293" xmlDataType="decimal"/>
    </xmlCellPr>
  </singleXmlCell>
  <singleXmlCell id="448" xr6:uid="{00000000-000C-0000-FFFF-FFFFB9010000}" r="I54" connectionId="0">
    <xmlCellPr id="1" xr6:uid="{00000000-0010-0000-B901-000001000000}" uniqueName="P1082483">
      <xmlPr mapId="3" xpath="/TFI-IZD-POD/ISD-TFI-IZD-POD-E_1000979/P1082483" xmlDataType="decimal"/>
    </xmlCellPr>
  </singleXmlCell>
  <singleXmlCell id="449" xr6:uid="{00000000-000C-0000-FFFF-FFFFBA010000}" r="J54" connectionId="0">
    <xmlCellPr id="1" xr6:uid="{00000000-0010-0000-BA01-000001000000}" uniqueName="P1076295">
      <xmlPr mapId="3" xpath="/TFI-IZD-POD/ISD-TFI-IZD-POD-E_1000979/P1076295" xmlDataType="decimal"/>
    </xmlCellPr>
  </singleXmlCell>
  <singleXmlCell id="450" xr6:uid="{00000000-000C-0000-FFFF-FFFFBB010000}" r="K54" connectionId="0">
    <xmlCellPr id="1" xr6:uid="{00000000-0010-0000-BB01-000001000000}" uniqueName="P1082485">
      <xmlPr mapId="3" xpath="/TFI-IZD-POD/ISD-TFI-IZD-POD-E_1000979/P1082485" xmlDataType="decimal"/>
    </xmlCellPr>
  </singleXmlCell>
  <singleXmlCell id="451" xr6:uid="{00000000-000C-0000-FFFF-FFFFBC010000}" r="H55" connectionId="0">
    <xmlCellPr id="1" xr6:uid="{00000000-0010-0000-BC01-000001000000}" uniqueName="P1076297">
      <xmlPr mapId="3" xpath="/TFI-IZD-POD/ISD-TFI-IZD-POD-E_1000979/P1076297" xmlDataType="decimal"/>
    </xmlCellPr>
  </singleXmlCell>
  <singleXmlCell id="452" xr6:uid="{00000000-000C-0000-FFFF-FFFFBD010000}" r="I55" connectionId="0">
    <xmlCellPr id="1" xr6:uid="{00000000-0010-0000-BD01-000001000000}" uniqueName="P1082486">
      <xmlPr mapId="3" xpath="/TFI-IZD-POD/ISD-TFI-IZD-POD-E_1000979/P1082486" xmlDataType="decimal"/>
    </xmlCellPr>
  </singleXmlCell>
  <singleXmlCell id="453" xr6:uid="{00000000-000C-0000-FFFF-FFFFBE010000}" r="J55" connectionId="0">
    <xmlCellPr id="1" xr6:uid="{00000000-0010-0000-BE01-000001000000}" uniqueName="P1076299">
      <xmlPr mapId="3" xpath="/TFI-IZD-POD/ISD-TFI-IZD-POD-E_1000979/P1076299" xmlDataType="decimal"/>
    </xmlCellPr>
  </singleXmlCell>
  <singleXmlCell id="454" xr6:uid="{00000000-000C-0000-FFFF-FFFFBF010000}" r="K55" connectionId="0">
    <xmlCellPr id="1" xr6:uid="{00000000-0010-0000-BF01-000001000000}" uniqueName="P1082489">
      <xmlPr mapId="3" xpath="/TFI-IZD-POD/ISD-TFI-IZD-POD-E_1000979/P1082489" xmlDataType="decimal"/>
    </xmlCellPr>
  </singleXmlCell>
  <singleXmlCell id="455" xr6:uid="{00000000-000C-0000-FFFF-FFFFC0010000}" r="H56" connectionId="0">
    <xmlCellPr id="1" xr6:uid="{00000000-0010-0000-C001-000001000000}" uniqueName="P1076301">
      <xmlPr mapId="3" xpath="/TFI-IZD-POD/ISD-TFI-IZD-POD-E_1000979/P1076301" xmlDataType="decimal"/>
    </xmlCellPr>
  </singleXmlCell>
  <singleXmlCell id="456" xr6:uid="{00000000-000C-0000-FFFF-FFFFC1010000}" r="I56" connectionId="0">
    <xmlCellPr id="1" xr6:uid="{00000000-0010-0000-C101-000001000000}" uniqueName="P1082491">
      <xmlPr mapId="3" xpath="/TFI-IZD-POD/ISD-TFI-IZD-POD-E_1000979/P1082491" xmlDataType="decimal"/>
    </xmlCellPr>
  </singleXmlCell>
  <singleXmlCell id="457" xr6:uid="{00000000-000C-0000-FFFF-FFFFC2010000}" r="J56" connectionId="0">
    <xmlCellPr id="1" xr6:uid="{00000000-0010-0000-C201-000001000000}" uniqueName="P1076303">
      <xmlPr mapId="3" xpath="/TFI-IZD-POD/ISD-TFI-IZD-POD-E_1000979/P1076303" xmlDataType="decimal"/>
    </xmlCellPr>
  </singleXmlCell>
  <singleXmlCell id="458" xr6:uid="{00000000-000C-0000-FFFF-FFFFC3010000}" r="K56" connectionId="0">
    <xmlCellPr id="1" xr6:uid="{00000000-0010-0000-C301-000001000000}" uniqueName="P1082492">
      <xmlPr mapId="3" xpath="/TFI-IZD-POD/ISD-TFI-IZD-POD-E_1000979/P1082492" xmlDataType="decimal"/>
    </xmlCellPr>
  </singleXmlCell>
  <singleXmlCell id="459" xr6:uid="{00000000-000C-0000-FFFF-FFFFC4010000}" r="H57" connectionId="0">
    <xmlCellPr id="1" xr6:uid="{00000000-0010-0000-C401-000001000000}" uniqueName="P1076315">
      <xmlPr mapId="3" xpath="/TFI-IZD-POD/ISD-TFI-IZD-POD-E_1000979/P1076315" xmlDataType="decimal"/>
    </xmlCellPr>
  </singleXmlCell>
  <singleXmlCell id="460" xr6:uid="{00000000-000C-0000-FFFF-FFFFC5010000}" r="I57" connectionId="0">
    <xmlCellPr id="1" xr6:uid="{00000000-0010-0000-C501-000001000000}" uniqueName="P1082494">
      <xmlPr mapId="3" xpath="/TFI-IZD-POD/ISD-TFI-IZD-POD-E_1000979/P1082494" xmlDataType="decimal"/>
    </xmlCellPr>
  </singleXmlCell>
  <singleXmlCell id="461" xr6:uid="{00000000-000C-0000-FFFF-FFFFC6010000}" r="J57" connectionId="0">
    <xmlCellPr id="1" xr6:uid="{00000000-0010-0000-C601-000001000000}" uniqueName="P1076317">
      <xmlPr mapId="3" xpath="/TFI-IZD-POD/ISD-TFI-IZD-POD-E_1000979/P1076317" xmlDataType="decimal"/>
    </xmlCellPr>
  </singleXmlCell>
  <singleXmlCell id="462" xr6:uid="{00000000-000C-0000-FFFF-FFFFC7010000}" r="K57" connectionId="0">
    <xmlCellPr id="1" xr6:uid="{00000000-0010-0000-C701-000001000000}" uniqueName="P1082495">
      <xmlPr mapId="3" xpath="/TFI-IZD-POD/ISD-TFI-IZD-POD-E_1000979/P1082495" xmlDataType="decimal"/>
    </xmlCellPr>
  </singleXmlCell>
  <singleXmlCell id="463" xr6:uid="{00000000-000C-0000-FFFF-FFFFC8010000}" r="H58" connectionId="0">
    <xmlCellPr id="1" xr6:uid="{00000000-0010-0000-C801-000001000000}" uniqueName="P1076322">
      <xmlPr mapId="3" xpath="/TFI-IZD-POD/ISD-TFI-IZD-POD-E_1000979/P1076322" xmlDataType="decimal"/>
    </xmlCellPr>
  </singleXmlCell>
  <singleXmlCell id="464" xr6:uid="{00000000-000C-0000-FFFF-FFFFC9010000}" r="I58" connectionId="0">
    <xmlCellPr id="1" xr6:uid="{00000000-0010-0000-C901-000001000000}" uniqueName="P1082496">
      <xmlPr mapId="3" xpath="/TFI-IZD-POD/ISD-TFI-IZD-POD-E_1000979/P1082496" xmlDataType="decimal"/>
    </xmlCellPr>
  </singleXmlCell>
  <singleXmlCell id="465" xr6:uid="{00000000-000C-0000-FFFF-FFFFCA010000}" r="J58" connectionId="0">
    <xmlCellPr id="1" xr6:uid="{00000000-0010-0000-CA01-000001000000}" uniqueName="P1076324">
      <xmlPr mapId="3" xpath="/TFI-IZD-POD/ISD-TFI-IZD-POD-E_1000979/P1076324" xmlDataType="decimal"/>
    </xmlCellPr>
  </singleXmlCell>
  <singleXmlCell id="466" xr6:uid="{00000000-000C-0000-FFFF-FFFFCB010000}" r="K58" connectionId="0">
    <xmlCellPr id="1" xr6:uid="{00000000-0010-0000-CB01-000001000000}" uniqueName="P1082499">
      <xmlPr mapId="3" xpath="/TFI-IZD-POD/ISD-TFI-IZD-POD-E_1000979/P1082499" xmlDataType="decimal"/>
    </xmlCellPr>
  </singleXmlCell>
  <singleXmlCell id="467" xr6:uid="{00000000-000C-0000-FFFF-FFFFCC010000}" r="H59" connectionId="0">
    <xmlCellPr id="1" xr6:uid="{00000000-0010-0000-CC01-000001000000}" uniqueName="P1076326">
      <xmlPr mapId="3" xpath="/TFI-IZD-POD/ISD-TFI-IZD-POD-E_1000979/P1076326" xmlDataType="decimal"/>
    </xmlCellPr>
  </singleXmlCell>
  <singleXmlCell id="468" xr6:uid="{00000000-000C-0000-FFFF-FFFFCD010000}" r="I59" connectionId="0">
    <xmlCellPr id="1" xr6:uid="{00000000-0010-0000-CD01-000001000000}" uniqueName="P1082500">
      <xmlPr mapId="3" xpath="/TFI-IZD-POD/ISD-TFI-IZD-POD-E_1000979/P1082500" xmlDataType="decimal"/>
    </xmlCellPr>
  </singleXmlCell>
  <singleXmlCell id="469" xr6:uid="{00000000-000C-0000-FFFF-FFFFCE010000}" r="J59" connectionId="0">
    <xmlCellPr id="1" xr6:uid="{00000000-0010-0000-CE01-000001000000}" uniqueName="P1076330">
      <xmlPr mapId="3" xpath="/TFI-IZD-POD/ISD-TFI-IZD-POD-E_1000979/P1076330" xmlDataType="decimal"/>
    </xmlCellPr>
  </singleXmlCell>
  <singleXmlCell id="470" xr6:uid="{00000000-000C-0000-FFFF-FFFFCF010000}" r="K59" connectionId="0">
    <xmlCellPr id="1" xr6:uid="{00000000-0010-0000-CF01-000001000000}" uniqueName="P1082502">
      <xmlPr mapId="3" xpath="/TFI-IZD-POD/ISD-TFI-IZD-POD-E_1000979/P1082502" xmlDataType="decimal"/>
    </xmlCellPr>
  </singleXmlCell>
  <singleXmlCell id="471" xr6:uid="{00000000-000C-0000-FFFF-FFFFD0010000}" r="H60" connectionId="0">
    <xmlCellPr id="1" xr6:uid="{00000000-0010-0000-D001-000001000000}" uniqueName="P1076331">
      <xmlPr mapId="3" xpath="/TFI-IZD-POD/ISD-TFI-IZD-POD-E_1000979/P1076331" xmlDataType="decimal"/>
    </xmlCellPr>
  </singleXmlCell>
  <singleXmlCell id="472" xr6:uid="{00000000-000C-0000-FFFF-FFFFD1010000}" r="I60" connectionId="0">
    <xmlCellPr id="1" xr6:uid="{00000000-0010-0000-D101-000001000000}" uniqueName="P1082504">
      <xmlPr mapId="3" xpath="/TFI-IZD-POD/ISD-TFI-IZD-POD-E_1000979/P1082504" xmlDataType="decimal"/>
    </xmlCellPr>
  </singleXmlCell>
  <singleXmlCell id="473" xr6:uid="{00000000-000C-0000-FFFF-FFFFD2010000}" r="J60" connectionId="0">
    <xmlCellPr id="1" xr6:uid="{00000000-0010-0000-D201-000001000000}" uniqueName="P1076332">
      <xmlPr mapId="3" xpath="/TFI-IZD-POD/ISD-TFI-IZD-POD-E_1000979/P1076332" xmlDataType="decimal"/>
    </xmlCellPr>
  </singleXmlCell>
  <singleXmlCell id="474" xr6:uid="{00000000-000C-0000-FFFF-FFFFD3010000}" r="K60" connectionId="0">
    <xmlCellPr id="1" xr6:uid="{00000000-0010-0000-D301-000001000000}" uniqueName="P1082506">
      <xmlPr mapId="3" xpath="/TFI-IZD-POD/ISD-TFI-IZD-POD-E_1000979/P1082506" xmlDataType="decimal"/>
    </xmlCellPr>
  </singleXmlCell>
  <singleXmlCell id="475" xr6:uid="{00000000-000C-0000-FFFF-FFFFD4010000}" r="H61" connectionId="0">
    <xmlCellPr id="1" xr6:uid="{00000000-0010-0000-D401-000001000000}" uniqueName="P1076333">
      <xmlPr mapId="3" xpath="/TFI-IZD-POD/ISD-TFI-IZD-POD-E_1000979/P1076333" xmlDataType="decimal"/>
    </xmlCellPr>
  </singleXmlCell>
  <singleXmlCell id="476" xr6:uid="{00000000-000C-0000-FFFF-FFFFD5010000}" r="I61" connectionId="0">
    <xmlCellPr id="1" xr6:uid="{00000000-0010-0000-D501-000001000000}" uniqueName="P1082508">
      <xmlPr mapId="3" xpath="/TFI-IZD-POD/ISD-TFI-IZD-POD-E_1000979/P1082508" xmlDataType="decimal"/>
    </xmlCellPr>
  </singleXmlCell>
  <singleXmlCell id="477" xr6:uid="{00000000-000C-0000-FFFF-FFFFD6010000}" r="J61" connectionId="0">
    <xmlCellPr id="1" xr6:uid="{00000000-0010-0000-D601-000001000000}" uniqueName="P1076334">
      <xmlPr mapId="3" xpath="/TFI-IZD-POD/ISD-TFI-IZD-POD-E_1000979/P1076334" xmlDataType="decimal"/>
    </xmlCellPr>
  </singleXmlCell>
  <singleXmlCell id="478" xr6:uid="{00000000-000C-0000-FFFF-FFFFD7010000}" r="K61" connectionId="0">
    <xmlCellPr id="1" xr6:uid="{00000000-0010-0000-D701-000001000000}" uniqueName="P1082509">
      <xmlPr mapId="3" xpath="/TFI-IZD-POD/ISD-TFI-IZD-POD-E_1000979/P1082509" xmlDataType="decimal"/>
    </xmlCellPr>
  </singleXmlCell>
  <singleXmlCell id="479" xr6:uid="{00000000-000C-0000-FFFF-FFFFD8010000}" r="H62" connectionId="0">
    <xmlCellPr id="1" xr6:uid="{00000000-0010-0000-D801-000001000000}" uniqueName="P1076335">
      <xmlPr mapId="3" xpath="/TFI-IZD-POD/ISD-TFI-IZD-POD-E_1000979/P1076335" xmlDataType="decimal"/>
    </xmlCellPr>
  </singleXmlCell>
  <singleXmlCell id="480" xr6:uid="{00000000-000C-0000-FFFF-FFFFD9010000}" r="I62" connectionId="0">
    <xmlCellPr id="1" xr6:uid="{00000000-0010-0000-D901-000001000000}" uniqueName="P1082511">
      <xmlPr mapId="3" xpath="/TFI-IZD-POD/ISD-TFI-IZD-POD-E_1000979/P1082511" xmlDataType="decimal"/>
    </xmlCellPr>
  </singleXmlCell>
  <singleXmlCell id="481" xr6:uid="{00000000-000C-0000-FFFF-FFFFDA010000}" r="J62" connectionId="0">
    <xmlCellPr id="1" xr6:uid="{00000000-0010-0000-DA01-000001000000}" uniqueName="P1076336">
      <xmlPr mapId="3" xpath="/TFI-IZD-POD/ISD-TFI-IZD-POD-E_1000979/P1076336" xmlDataType="decimal"/>
    </xmlCellPr>
  </singleXmlCell>
  <singleXmlCell id="482" xr6:uid="{00000000-000C-0000-FFFF-FFFFDB010000}" r="K62" connectionId="0">
    <xmlCellPr id="1" xr6:uid="{00000000-0010-0000-DB01-000001000000}" uniqueName="P1082513">
      <xmlPr mapId="3" xpath="/TFI-IZD-POD/ISD-TFI-IZD-POD-E_1000979/P1082513" xmlDataType="decimal"/>
    </xmlCellPr>
  </singleXmlCell>
  <singleXmlCell id="483" xr6:uid="{00000000-000C-0000-FFFF-FFFFDC010000}" r="H63" connectionId="0">
    <xmlCellPr id="1" xr6:uid="{00000000-0010-0000-DC01-000001000000}" uniqueName="P1076337">
      <xmlPr mapId="3" xpath="/TFI-IZD-POD/ISD-TFI-IZD-POD-E_1000979/P1076337" xmlDataType="decimal"/>
    </xmlCellPr>
  </singleXmlCell>
  <singleXmlCell id="484" xr6:uid="{00000000-000C-0000-FFFF-FFFFDD010000}" r="I63" connectionId="0">
    <xmlCellPr id="1" xr6:uid="{00000000-0010-0000-DD01-000001000000}" uniqueName="P1082515">
      <xmlPr mapId="3" xpath="/TFI-IZD-POD/ISD-TFI-IZD-POD-E_1000979/P1082515" xmlDataType="decimal"/>
    </xmlCellPr>
  </singleXmlCell>
  <singleXmlCell id="485" xr6:uid="{00000000-000C-0000-FFFF-FFFFDE010000}" r="J63" connectionId="0">
    <xmlCellPr id="1" xr6:uid="{00000000-0010-0000-DE01-000001000000}" uniqueName="P1076338">
      <xmlPr mapId="3" xpath="/TFI-IZD-POD/ISD-TFI-IZD-POD-E_1000979/P1076338" xmlDataType="decimal"/>
    </xmlCellPr>
  </singleXmlCell>
  <singleXmlCell id="486" xr6:uid="{00000000-000C-0000-FFFF-FFFFDF010000}" r="K63" connectionId="0">
    <xmlCellPr id="1" xr6:uid="{00000000-0010-0000-DF01-000001000000}" uniqueName="P1082517">
      <xmlPr mapId="3" xpath="/TFI-IZD-POD/ISD-TFI-IZD-POD-E_1000979/P1082517" xmlDataType="decimal"/>
    </xmlCellPr>
  </singleXmlCell>
  <singleXmlCell id="487" xr6:uid="{00000000-000C-0000-FFFF-FFFFE0010000}" r="H64" connectionId="0">
    <xmlCellPr id="1" xr6:uid="{00000000-0010-0000-E001-000001000000}" uniqueName="P1076339">
      <xmlPr mapId="3" xpath="/TFI-IZD-POD/ISD-TFI-IZD-POD-E_1000979/P1076339" xmlDataType="decimal"/>
    </xmlCellPr>
  </singleXmlCell>
  <singleXmlCell id="488" xr6:uid="{00000000-000C-0000-FFFF-FFFFE1010000}" r="I64" connectionId="0">
    <xmlCellPr id="1" xr6:uid="{00000000-0010-0000-E101-000001000000}" uniqueName="P1082518">
      <xmlPr mapId="3" xpath="/TFI-IZD-POD/ISD-TFI-IZD-POD-E_1000979/P1082518" xmlDataType="decimal"/>
    </xmlCellPr>
  </singleXmlCell>
  <singleXmlCell id="489" xr6:uid="{00000000-000C-0000-FFFF-FFFFE2010000}" r="J64" connectionId="0">
    <xmlCellPr id="1" xr6:uid="{00000000-0010-0000-E201-000001000000}" uniqueName="P1076340">
      <xmlPr mapId="3" xpath="/TFI-IZD-POD/ISD-TFI-IZD-POD-E_1000979/P1076340" xmlDataType="decimal"/>
    </xmlCellPr>
  </singleXmlCell>
  <singleXmlCell id="490" xr6:uid="{00000000-000C-0000-FFFF-FFFFE3010000}" r="K64" connectionId="0">
    <xmlCellPr id="1" xr6:uid="{00000000-0010-0000-E301-000001000000}" uniqueName="P1082520">
      <xmlPr mapId="3" xpath="/TFI-IZD-POD/ISD-TFI-IZD-POD-E_1000979/P1082520" xmlDataType="decimal"/>
    </xmlCellPr>
  </singleXmlCell>
  <singleXmlCell id="491" xr6:uid="{00000000-000C-0000-FFFF-FFFFE4010000}" r="H65" connectionId="0">
    <xmlCellPr id="1" xr6:uid="{00000000-0010-0000-E401-000001000000}" uniqueName="P1076341">
      <xmlPr mapId="3" xpath="/TFI-IZD-POD/ISD-TFI-IZD-POD-E_1000979/P1076341" xmlDataType="decimal"/>
    </xmlCellPr>
  </singleXmlCell>
  <singleXmlCell id="492" xr6:uid="{00000000-000C-0000-FFFF-FFFFE5010000}" r="I65" connectionId="0">
    <xmlCellPr id="1" xr6:uid="{00000000-0010-0000-E501-000001000000}" uniqueName="P1082522">
      <xmlPr mapId="3" xpath="/TFI-IZD-POD/ISD-TFI-IZD-POD-E_1000979/P1082522" xmlDataType="decimal"/>
    </xmlCellPr>
  </singleXmlCell>
  <singleXmlCell id="493" xr6:uid="{00000000-000C-0000-FFFF-FFFFE6010000}" r="J65" connectionId="0">
    <xmlCellPr id="1" xr6:uid="{00000000-0010-0000-E601-000001000000}" uniqueName="P1076342">
      <xmlPr mapId="3" xpath="/TFI-IZD-POD/ISD-TFI-IZD-POD-E_1000979/P1076342" xmlDataType="decimal"/>
    </xmlCellPr>
  </singleXmlCell>
  <singleXmlCell id="494" xr6:uid="{00000000-000C-0000-FFFF-FFFFE7010000}" r="K65" connectionId="0">
    <xmlCellPr id="1" xr6:uid="{00000000-0010-0000-E701-000001000000}" uniqueName="P1082524">
      <xmlPr mapId="3" xpath="/TFI-IZD-POD/ISD-TFI-IZD-POD-E_1000979/P1082524" xmlDataType="decimal"/>
    </xmlCellPr>
  </singleXmlCell>
  <singleXmlCell id="495" xr6:uid="{00000000-000C-0000-FFFF-FFFFE8010000}" r="H66" connectionId="0">
    <xmlCellPr id="1" xr6:uid="{00000000-0010-0000-E801-000001000000}" uniqueName="P1076343">
      <xmlPr mapId="3" xpath="/TFI-IZD-POD/ISD-TFI-IZD-POD-E_1000979/P1076343" xmlDataType="decimal"/>
    </xmlCellPr>
  </singleXmlCell>
  <singleXmlCell id="496" xr6:uid="{00000000-000C-0000-FFFF-FFFFE9010000}" r="I66" connectionId="0">
    <xmlCellPr id="1" xr6:uid="{00000000-0010-0000-E901-000001000000}" uniqueName="P1082526">
      <xmlPr mapId="3" xpath="/TFI-IZD-POD/ISD-TFI-IZD-POD-E_1000979/P1082526" xmlDataType="decimal"/>
    </xmlCellPr>
  </singleXmlCell>
  <singleXmlCell id="497" xr6:uid="{00000000-000C-0000-FFFF-FFFFEA010000}" r="J66" connectionId="0">
    <xmlCellPr id="1" xr6:uid="{00000000-0010-0000-EA01-000001000000}" uniqueName="P1076344">
      <xmlPr mapId="3" xpath="/TFI-IZD-POD/ISD-TFI-IZD-POD-E_1000979/P1076344" xmlDataType="decimal"/>
    </xmlCellPr>
  </singleXmlCell>
  <singleXmlCell id="498" xr6:uid="{00000000-000C-0000-FFFF-FFFFEB010000}" r="K66" connectionId="0">
    <xmlCellPr id="1" xr6:uid="{00000000-0010-0000-EB01-000001000000}" uniqueName="P1082531">
      <xmlPr mapId="3" xpath="/TFI-IZD-POD/ISD-TFI-IZD-POD-E_1000979/P1082531" xmlDataType="decimal"/>
    </xmlCellPr>
  </singleXmlCell>
  <singleXmlCell id="499" xr6:uid="{00000000-000C-0000-FFFF-FFFFEC010000}" r="H67" connectionId="0">
    <xmlCellPr id="1" xr6:uid="{00000000-0010-0000-EC01-000001000000}" uniqueName="P1076345">
      <xmlPr mapId="3" xpath="/TFI-IZD-POD/ISD-TFI-IZD-POD-E_1000979/P1076345" xmlDataType="decimal"/>
    </xmlCellPr>
  </singleXmlCell>
  <singleXmlCell id="500" xr6:uid="{00000000-000C-0000-FFFF-FFFFED010000}" r="I67" connectionId="0">
    <xmlCellPr id="1" xr6:uid="{00000000-0010-0000-ED01-000001000000}" uniqueName="P1082534">
      <xmlPr mapId="3" xpath="/TFI-IZD-POD/ISD-TFI-IZD-POD-E_1000979/P1082534" xmlDataType="decimal"/>
    </xmlCellPr>
  </singleXmlCell>
  <singleXmlCell id="501" xr6:uid="{00000000-000C-0000-FFFF-FFFFEE010000}" r="J67" connectionId="0">
    <xmlCellPr id="1" xr6:uid="{00000000-0010-0000-EE01-000001000000}" uniqueName="P1076346">
      <xmlPr mapId="3" xpath="/TFI-IZD-POD/ISD-TFI-IZD-POD-E_1000979/P1076346" xmlDataType="decimal"/>
    </xmlCellPr>
  </singleXmlCell>
  <singleXmlCell id="502" xr6:uid="{00000000-000C-0000-FFFF-FFFFEF010000}" r="K67" connectionId="0">
    <xmlCellPr id="1" xr6:uid="{00000000-0010-0000-EF01-000001000000}" uniqueName="P1082535">
      <xmlPr mapId="3" xpath="/TFI-IZD-POD/ISD-TFI-IZD-POD-E_1000979/P1082535" xmlDataType="decimal"/>
    </xmlCellPr>
  </singleXmlCell>
  <singleXmlCell id="503" xr6:uid="{00000000-000C-0000-FFFF-FFFFF0010000}" r="H68" connectionId="0">
    <xmlCellPr id="1" xr6:uid="{00000000-0010-0000-F001-000001000000}" uniqueName="P1076347">
      <xmlPr mapId="3" xpath="/TFI-IZD-POD/ISD-TFI-IZD-POD-E_1000979/P1076347" xmlDataType="decimal"/>
    </xmlCellPr>
  </singleXmlCell>
  <singleXmlCell id="504" xr6:uid="{00000000-000C-0000-FFFF-FFFFF1010000}" r="I68" connectionId="0">
    <xmlCellPr id="1" xr6:uid="{00000000-0010-0000-F101-000001000000}" uniqueName="P1082536">
      <xmlPr mapId="3" xpath="/TFI-IZD-POD/ISD-TFI-IZD-POD-E_1000979/P1082536" xmlDataType="decimal"/>
    </xmlCellPr>
  </singleXmlCell>
  <singleXmlCell id="505" xr6:uid="{00000000-000C-0000-FFFF-FFFFF2010000}" r="J68" connectionId="0">
    <xmlCellPr id="1" xr6:uid="{00000000-0010-0000-F201-000001000000}" uniqueName="P1076348">
      <xmlPr mapId="3" xpath="/TFI-IZD-POD/ISD-TFI-IZD-POD-E_1000979/P1076348" xmlDataType="decimal"/>
    </xmlCellPr>
  </singleXmlCell>
  <singleXmlCell id="506" xr6:uid="{00000000-000C-0000-FFFF-FFFFF3010000}" r="K68" connectionId="0">
    <xmlCellPr id="1" xr6:uid="{00000000-0010-0000-F301-000001000000}" uniqueName="P1082537">
      <xmlPr mapId="3" xpath="/TFI-IZD-POD/ISD-TFI-IZD-POD-E_1000979/P1082537" xmlDataType="decimal"/>
    </xmlCellPr>
  </singleXmlCell>
  <singleXmlCell id="507" xr6:uid="{00000000-000C-0000-FFFF-FFFFF4010000}" r="H70" connectionId="0">
    <xmlCellPr id="1" xr6:uid="{00000000-0010-0000-F401-000001000000}" uniqueName="P1076349">
      <xmlPr mapId="3" xpath="/TFI-IZD-POD/ISD-TFI-IZD-POD-E_1000979/P1076349" xmlDataType="decimal"/>
    </xmlCellPr>
  </singleXmlCell>
  <singleXmlCell id="508" xr6:uid="{00000000-000C-0000-FFFF-FFFFF5010000}" r="I70" connectionId="0">
    <xmlCellPr id="1" xr6:uid="{00000000-0010-0000-F501-000001000000}" uniqueName="P1082538">
      <xmlPr mapId="3" xpath="/TFI-IZD-POD/ISD-TFI-IZD-POD-E_1000979/P1082538" xmlDataType="decimal"/>
    </xmlCellPr>
  </singleXmlCell>
  <singleXmlCell id="509" xr6:uid="{00000000-000C-0000-FFFF-FFFFF6010000}" r="J70" connectionId="0">
    <xmlCellPr id="1" xr6:uid="{00000000-0010-0000-F601-000001000000}" uniqueName="P1076350">
      <xmlPr mapId="3" xpath="/TFI-IZD-POD/ISD-TFI-IZD-POD-E_1000979/P1076350" xmlDataType="decimal"/>
    </xmlCellPr>
  </singleXmlCell>
  <singleXmlCell id="510" xr6:uid="{00000000-000C-0000-FFFF-FFFFF7010000}" r="K70" connectionId="0">
    <xmlCellPr id="1" xr6:uid="{00000000-0010-0000-F701-000001000000}" uniqueName="P1082539">
      <xmlPr mapId="3" xpath="/TFI-IZD-POD/ISD-TFI-IZD-POD-E_1000979/P1082539" xmlDataType="decimal"/>
    </xmlCellPr>
  </singleXmlCell>
  <singleXmlCell id="511" xr6:uid="{00000000-000C-0000-FFFF-FFFFF8010000}" r="H71" connectionId="0">
    <xmlCellPr id="1" xr6:uid="{00000000-0010-0000-F801-000001000000}" uniqueName="P1076351">
      <xmlPr mapId="3" xpath="/TFI-IZD-POD/ISD-TFI-IZD-POD-E_1000979/P1076351" xmlDataType="decimal"/>
    </xmlCellPr>
  </singleXmlCell>
  <singleXmlCell id="512" xr6:uid="{00000000-000C-0000-FFFF-FFFFF9010000}" r="I71" connectionId="0">
    <xmlCellPr id="1" xr6:uid="{00000000-0010-0000-F901-000001000000}" uniqueName="P1082540">
      <xmlPr mapId="3" xpath="/TFI-IZD-POD/ISD-TFI-IZD-POD-E_1000979/P1082540" xmlDataType="decimal"/>
    </xmlCellPr>
  </singleXmlCell>
  <singleXmlCell id="513" xr6:uid="{00000000-000C-0000-FFFF-FFFFFA010000}" r="J71" connectionId="0">
    <xmlCellPr id="1" xr6:uid="{00000000-0010-0000-FA01-000001000000}" uniqueName="P1076352">
      <xmlPr mapId="3" xpath="/TFI-IZD-POD/ISD-TFI-IZD-POD-E_1000979/P1076352" xmlDataType="decimal"/>
    </xmlCellPr>
  </singleXmlCell>
  <singleXmlCell id="514" xr6:uid="{00000000-000C-0000-FFFF-FFFFFB010000}" r="K71" connectionId="0">
    <xmlCellPr id="1" xr6:uid="{00000000-0010-0000-FB01-000001000000}" uniqueName="P1082541">
      <xmlPr mapId="3" xpath="/TFI-IZD-POD/ISD-TFI-IZD-POD-E_1000979/P1082541" xmlDataType="decimal"/>
    </xmlCellPr>
  </singleXmlCell>
  <singleXmlCell id="515" xr6:uid="{00000000-000C-0000-FFFF-FFFFFC010000}" r="H72" connectionId="0">
    <xmlCellPr id="1" xr6:uid="{00000000-0010-0000-FC01-000001000000}" uniqueName="P1076353">
      <xmlPr mapId="3" xpath="/TFI-IZD-POD/ISD-TFI-IZD-POD-E_1000979/P1076353" xmlDataType="decimal"/>
    </xmlCellPr>
  </singleXmlCell>
  <singleXmlCell id="516" xr6:uid="{00000000-000C-0000-FFFF-FFFFFD010000}" r="I72" connectionId="0">
    <xmlCellPr id="1" xr6:uid="{00000000-0010-0000-FD01-000001000000}" uniqueName="P1082542">
      <xmlPr mapId="3" xpath="/TFI-IZD-POD/ISD-TFI-IZD-POD-E_1000979/P1082542" xmlDataType="decimal"/>
    </xmlCellPr>
  </singleXmlCell>
  <singleXmlCell id="517" xr6:uid="{00000000-000C-0000-FFFF-FFFFFE010000}" r="J72" connectionId="0">
    <xmlCellPr id="1" xr6:uid="{00000000-0010-0000-FE01-000001000000}" uniqueName="P1076354">
      <xmlPr mapId="3" xpath="/TFI-IZD-POD/ISD-TFI-IZD-POD-E_1000979/P1076354" xmlDataType="decimal"/>
    </xmlCellPr>
  </singleXmlCell>
  <singleXmlCell id="518" xr6:uid="{00000000-000C-0000-FFFF-FFFFFF010000}" r="K72" connectionId="0">
    <xmlCellPr id="1" xr6:uid="{00000000-0010-0000-FF01-000001000000}" uniqueName="P1082543">
      <xmlPr mapId="3" xpath="/TFI-IZD-POD/ISD-TFI-IZD-POD-E_1000979/P1082543" xmlDataType="decimal"/>
    </xmlCellPr>
  </singleXmlCell>
  <singleXmlCell id="519" xr6:uid="{00000000-000C-0000-FFFF-FFFF00020000}" r="H73" connectionId="0">
    <xmlCellPr id="1" xr6:uid="{00000000-0010-0000-0002-000001000000}" uniqueName="P1076355">
      <xmlPr mapId="3" xpath="/TFI-IZD-POD/ISD-TFI-IZD-POD-E_1000979/P1076355" xmlDataType="decimal"/>
    </xmlCellPr>
  </singleXmlCell>
  <singleXmlCell id="520" xr6:uid="{00000000-000C-0000-FFFF-FFFF01020000}" r="I73" connectionId="0">
    <xmlCellPr id="1" xr6:uid="{00000000-0010-0000-0102-000001000000}" uniqueName="P1082544">
      <xmlPr mapId="3" xpath="/TFI-IZD-POD/ISD-TFI-IZD-POD-E_1000979/P1082544" xmlDataType="decimal"/>
    </xmlCellPr>
  </singleXmlCell>
  <singleXmlCell id="521" xr6:uid="{00000000-000C-0000-FFFF-FFFF02020000}" r="J73" connectionId="0">
    <xmlCellPr id="1" xr6:uid="{00000000-0010-0000-0202-000001000000}" uniqueName="P1076356">
      <xmlPr mapId="3" xpath="/TFI-IZD-POD/ISD-TFI-IZD-POD-E_1000979/P1076356" xmlDataType="decimal"/>
    </xmlCellPr>
  </singleXmlCell>
  <singleXmlCell id="522" xr6:uid="{00000000-000C-0000-FFFF-FFFF03020000}" r="K73" connectionId="0">
    <xmlCellPr id="1" xr6:uid="{00000000-0010-0000-0302-000001000000}" uniqueName="P1082545">
      <xmlPr mapId="3" xpath="/TFI-IZD-POD/ISD-TFI-IZD-POD-E_1000979/P1082545" xmlDataType="decimal"/>
    </xmlCellPr>
  </singleXmlCell>
  <singleXmlCell id="523" xr6:uid="{00000000-000C-0000-FFFF-FFFF04020000}" r="H74" connectionId="0">
    <xmlCellPr id="1" xr6:uid="{00000000-0010-0000-0402-000001000000}" uniqueName="P1076357">
      <xmlPr mapId="3" xpath="/TFI-IZD-POD/ISD-TFI-IZD-POD-E_1000979/P1076357" xmlDataType="decimal"/>
    </xmlCellPr>
  </singleXmlCell>
  <singleXmlCell id="524" xr6:uid="{00000000-000C-0000-FFFF-FFFF05020000}" r="I74" connectionId="0">
    <xmlCellPr id="1" xr6:uid="{00000000-0010-0000-0502-000001000000}" uniqueName="P1082546">
      <xmlPr mapId="3" xpath="/TFI-IZD-POD/ISD-TFI-IZD-POD-E_1000979/P1082546" xmlDataType="decimal"/>
    </xmlCellPr>
  </singleXmlCell>
  <singleXmlCell id="525" xr6:uid="{00000000-000C-0000-FFFF-FFFF06020000}" r="J74" connectionId="0">
    <xmlCellPr id="1" xr6:uid="{00000000-0010-0000-0602-000001000000}" uniqueName="P1076358">
      <xmlPr mapId="3" xpath="/TFI-IZD-POD/ISD-TFI-IZD-POD-E_1000979/P1076358" xmlDataType="decimal"/>
    </xmlCellPr>
  </singleXmlCell>
  <singleXmlCell id="526" xr6:uid="{00000000-000C-0000-FFFF-FFFF07020000}" r="K74" connectionId="0">
    <xmlCellPr id="1" xr6:uid="{00000000-0010-0000-0702-000001000000}" uniqueName="P1082547">
      <xmlPr mapId="3" xpath="/TFI-IZD-POD/ISD-TFI-IZD-POD-E_1000979/P1082547" xmlDataType="decimal"/>
    </xmlCellPr>
  </singleXmlCell>
  <singleXmlCell id="527" xr6:uid="{00000000-000C-0000-FFFF-FFFF08020000}" r="H75" connectionId="0">
    <xmlCellPr id="1" xr6:uid="{00000000-0010-0000-0802-000001000000}" uniqueName="P1076359">
      <xmlPr mapId="3" xpath="/TFI-IZD-POD/ISD-TFI-IZD-POD-E_1000979/P1076359" xmlDataType="decimal"/>
    </xmlCellPr>
  </singleXmlCell>
  <singleXmlCell id="528" xr6:uid="{00000000-000C-0000-FFFF-FFFF09020000}" r="I75" connectionId="0">
    <xmlCellPr id="1" xr6:uid="{00000000-0010-0000-0902-000001000000}" uniqueName="P1082548">
      <xmlPr mapId="3" xpath="/TFI-IZD-POD/ISD-TFI-IZD-POD-E_1000979/P1082548" xmlDataType="decimal"/>
    </xmlCellPr>
  </singleXmlCell>
  <singleXmlCell id="529" xr6:uid="{00000000-000C-0000-FFFF-FFFF0A020000}" r="J75" connectionId="0">
    <xmlCellPr id="1" xr6:uid="{00000000-0010-0000-0A02-000001000000}" uniqueName="P1076360">
      <xmlPr mapId="3" xpath="/TFI-IZD-POD/ISD-TFI-IZD-POD-E_1000979/P1076360" xmlDataType="decimal"/>
    </xmlCellPr>
  </singleXmlCell>
  <singleXmlCell id="530" xr6:uid="{00000000-000C-0000-FFFF-FFFF0B020000}" r="K75" connectionId="0">
    <xmlCellPr id="1" xr6:uid="{00000000-0010-0000-0B02-000001000000}" uniqueName="P1082549">
      <xmlPr mapId="3" xpath="/TFI-IZD-POD/ISD-TFI-IZD-POD-E_1000979/P1082549" xmlDataType="decimal"/>
    </xmlCellPr>
  </singleXmlCell>
  <singleXmlCell id="531" xr6:uid="{00000000-000C-0000-FFFF-FFFF0C020000}" r="H77" connectionId="0">
    <xmlCellPr id="1" xr6:uid="{00000000-0010-0000-0C02-000001000000}" uniqueName="P1076361">
      <xmlPr mapId="3" xpath="/TFI-IZD-POD/ISD-TFI-IZD-POD-E_1000979/P1076361" xmlDataType="decimal"/>
    </xmlCellPr>
  </singleXmlCell>
  <singleXmlCell id="532" xr6:uid="{00000000-000C-0000-FFFF-FFFF0D020000}" r="I77" connectionId="0">
    <xmlCellPr id="1" xr6:uid="{00000000-0010-0000-0D02-000001000000}" uniqueName="P1082551">
      <xmlPr mapId="3" xpath="/TFI-IZD-POD/ISD-TFI-IZD-POD-E_1000979/P1082551" xmlDataType="decimal"/>
    </xmlCellPr>
  </singleXmlCell>
  <singleXmlCell id="533" xr6:uid="{00000000-000C-0000-FFFF-FFFF0E020000}" r="J77" connectionId="0">
    <xmlCellPr id="1" xr6:uid="{00000000-0010-0000-0E02-000001000000}" uniqueName="P1076362">
      <xmlPr mapId="3" xpath="/TFI-IZD-POD/ISD-TFI-IZD-POD-E_1000979/P1076362" xmlDataType="decimal"/>
    </xmlCellPr>
  </singleXmlCell>
  <singleXmlCell id="534" xr6:uid="{00000000-000C-0000-FFFF-FFFF0F020000}" r="K77" connectionId="0">
    <xmlCellPr id="1" xr6:uid="{00000000-0010-0000-0F02-000001000000}" uniqueName="P1082553">
      <xmlPr mapId="3" xpath="/TFI-IZD-POD/ISD-TFI-IZD-POD-E_1000979/P1082553" xmlDataType="decimal"/>
    </xmlCellPr>
  </singleXmlCell>
  <singleXmlCell id="535" xr6:uid="{00000000-000C-0000-FFFF-FFFF10020000}" r="H78" connectionId="0">
    <xmlCellPr id="1" xr6:uid="{00000000-0010-0000-1002-000001000000}" uniqueName="P1076363">
      <xmlPr mapId="3" xpath="/TFI-IZD-POD/ISD-TFI-IZD-POD-E_1000979/P1076363" xmlDataType="decimal"/>
    </xmlCellPr>
  </singleXmlCell>
  <singleXmlCell id="536" xr6:uid="{00000000-000C-0000-FFFF-FFFF11020000}" r="I78" connectionId="0">
    <xmlCellPr id="1" xr6:uid="{00000000-0010-0000-1102-000001000000}" uniqueName="P1082555">
      <xmlPr mapId="3" xpath="/TFI-IZD-POD/ISD-TFI-IZD-POD-E_1000979/P1082555" xmlDataType="decimal"/>
    </xmlCellPr>
  </singleXmlCell>
  <singleXmlCell id="537" xr6:uid="{00000000-000C-0000-FFFF-FFFF12020000}" r="J78" connectionId="0">
    <xmlCellPr id="1" xr6:uid="{00000000-0010-0000-1202-000001000000}" uniqueName="P1076364">
      <xmlPr mapId="3" xpath="/TFI-IZD-POD/ISD-TFI-IZD-POD-E_1000979/P1076364" xmlDataType="decimal"/>
    </xmlCellPr>
  </singleXmlCell>
  <singleXmlCell id="538" xr6:uid="{00000000-000C-0000-FFFF-FFFF13020000}" r="K78" connectionId="0">
    <xmlCellPr id="1" xr6:uid="{00000000-0010-0000-1302-000001000000}" uniqueName="P1082556">
      <xmlPr mapId="3" xpath="/TFI-IZD-POD/ISD-TFI-IZD-POD-E_1000979/P1082556" xmlDataType="decimal"/>
    </xmlCellPr>
  </singleXmlCell>
  <singleXmlCell id="539" xr6:uid="{00000000-000C-0000-FFFF-FFFF14020000}" r="H79" connectionId="0">
    <xmlCellPr id="1" xr6:uid="{00000000-0010-0000-1402-000001000000}" uniqueName="P1076365">
      <xmlPr mapId="3" xpath="/TFI-IZD-POD/ISD-TFI-IZD-POD-E_1000979/P1076365" xmlDataType="decimal"/>
    </xmlCellPr>
  </singleXmlCell>
  <singleXmlCell id="540" xr6:uid="{00000000-000C-0000-FFFF-FFFF15020000}" r="I79" connectionId="0">
    <xmlCellPr id="1" xr6:uid="{00000000-0010-0000-1502-000001000000}" uniqueName="P1082557">
      <xmlPr mapId="3" xpath="/TFI-IZD-POD/ISD-TFI-IZD-POD-E_1000979/P1082557" xmlDataType="decimal"/>
    </xmlCellPr>
  </singleXmlCell>
  <singleXmlCell id="541" xr6:uid="{00000000-000C-0000-FFFF-FFFF16020000}" r="J79" connectionId="0">
    <xmlCellPr id="1" xr6:uid="{00000000-0010-0000-1602-000001000000}" uniqueName="P1076366">
      <xmlPr mapId="3" xpath="/TFI-IZD-POD/ISD-TFI-IZD-POD-E_1000979/P1076366" xmlDataType="decimal"/>
    </xmlCellPr>
  </singleXmlCell>
  <singleXmlCell id="542" xr6:uid="{00000000-000C-0000-FFFF-FFFF17020000}" r="K79" connectionId="0">
    <xmlCellPr id="1" xr6:uid="{00000000-0010-0000-1702-000001000000}" uniqueName="P1082559">
      <xmlPr mapId="3" xpath="/TFI-IZD-POD/ISD-TFI-IZD-POD-E_1000979/P1082559" xmlDataType="decimal"/>
    </xmlCellPr>
  </singleXmlCell>
  <singleXmlCell id="543" xr6:uid="{00000000-000C-0000-FFFF-FFFF18020000}" r="H80" connectionId="0">
    <xmlCellPr id="1" xr6:uid="{00000000-0010-0000-1802-000001000000}" uniqueName="P1076367">
      <xmlPr mapId="3" xpath="/TFI-IZD-POD/ISD-TFI-IZD-POD-E_1000979/P1076367" xmlDataType="decimal"/>
    </xmlCellPr>
  </singleXmlCell>
  <singleXmlCell id="544" xr6:uid="{00000000-000C-0000-FFFF-FFFF19020000}" r="I80" connectionId="0">
    <xmlCellPr id="1" xr6:uid="{00000000-0010-0000-1902-000001000000}" uniqueName="P1082560">
      <xmlPr mapId="3" xpath="/TFI-IZD-POD/ISD-TFI-IZD-POD-E_1000979/P1082560" xmlDataType="decimal"/>
    </xmlCellPr>
  </singleXmlCell>
  <singleXmlCell id="545" xr6:uid="{00000000-000C-0000-FFFF-FFFF1A020000}" r="J80" connectionId="0">
    <xmlCellPr id="1" xr6:uid="{00000000-0010-0000-1A02-000001000000}" uniqueName="P1076368">
      <xmlPr mapId="3" xpath="/TFI-IZD-POD/ISD-TFI-IZD-POD-E_1000979/P1076368" xmlDataType="decimal"/>
    </xmlCellPr>
  </singleXmlCell>
  <singleXmlCell id="546" xr6:uid="{00000000-000C-0000-FFFF-FFFF1B020000}" r="K80" connectionId="0">
    <xmlCellPr id="1" xr6:uid="{00000000-0010-0000-1B02-000001000000}" uniqueName="P1082561">
      <xmlPr mapId="3" xpath="/TFI-IZD-POD/ISD-TFI-IZD-POD-E_1000979/P1082561" xmlDataType="decimal"/>
    </xmlCellPr>
  </singleXmlCell>
  <singleXmlCell id="547" xr6:uid="{00000000-000C-0000-FFFF-FFFF1C020000}" r="H81" connectionId="0">
    <xmlCellPr id="1" xr6:uid="{00000000-0010-0000-1C02-000001000000}" uniqueName="P1076369">
      <xmlPr mapId="3" xpath="/TFI-IZD-POD/ISD-TFI-IZD-POD-E_1000979/P1076369" xmlDataType="decimal"/>
    </xmlCellPr>
  </singleXmlCell>
  <singleXmlCell id="548" xr6:uid="{00000000-000C-0000-FFFF-FFFF1D020000}" r="I81" connectionId="0">
    <xmlCellPr id="1" xr6:uid="{00000000-0010-0000-1D02-000001000000}" uniqueName="P1082563">
      <xmlPr mapId="3" xpath="/TFI-IZD-POD/ISD-TFI-IZD-POD-E_1000979/P1082563" xmlDataType="decimal"/>
    </xmlCellPr>
  </singleXmlCell>
  <singleXmlCell id="549" xr6:uid="{00000000-000C-0000-FFFF-FFFF1E020000}" r="J81" connectionId="0">
    <xmlCellPr id="1" xr6:uid="{00000000-0010-0000-1E02-000001000000}" uniqueName="P1076370">
      <xmlPr mapId="3" xpath="/TFI-IZD-POD/ISD-TFI-IZD-POD-E_1000979/P1076370" xmlDataType="decimal"/>
    </xmlCellPr>
  </singleXmlCell>
  <singleXmlCell id="550" xr6:uid="{00000000-000C-0000-FFFF-FFFF1F020000}" r="K81" connectionId="0">
    <xmlCellPr id="1" xr6:uid="{00000000-0010-0000-1F02-000001000000}" uniqueName="P1082565">
      <xmlPr mapId="3" xpath="/TFI-IZD-POD/ISD-TFI-IZD-POD-E_1000979/P1082565" xmlDataType="decimal"/>
    </xmlCellPr>
  </singleXmlCell>
  <singleXmlCell id="551" xr6:uid="{00000000-000C-0000-FFFF-FFFF20020000}" r="H82" connectionId="0">
    <xmlCellPr id="1" xr6:uid="{00000000-0010-0000-2002-000001000000}" uniqueName="P1076371">
      <xmlPr mapId="3" xpath="/TFI-IZD-POD/ISD-TFI-IZD-POD-E_1000979/P1076371" xmlDataType="decimal"/>
    </xmlCellPr>
  </singleXmlCell>
  <singleXmlCell id="552" xr6:uid="{00000000-000C-0000-FFFF-FFFF21020000}" r="I82" connectionId="0">
    <xmlCellPr id="1" xr6:uid="{00000000-0010-0000-2102-000001000000}" uniqueName="P1082567">
      <xmlPr mapId="3" xpath="/TFI-IZD-POD/ISD-TFI-IZD-POD-E_1000979/P1082567" xmlDataType="decimal"/>
    </xmlCellPr>
  </singleXmlCell>
  <singleXmlCell id="553" xr6:uid="{00000000-000C-0000-FFFF-FFFF22020000}" r="J82" connectionId="0">
    <xmlCellPr id="1" xr6:uid="{00000000-0010-0000-2202-000001000000}" uniqueName="P1076372">
      <xmlPr mapId="3" xpath="/TFI-IZD-POD/ISD-TFI-IZD-POD-E_1000979/P1076372" xmlDataType="decimal"/>
    </xmlCellPr>
  </singleXmlCell>
  <singleXmlCell id="554" xr6:uid="{00000000-000C-0000-FFFF-FFFF23020000}" r="K82" connectionId="0">
    <xmlCellPr id="1" xr6:uid="{00000000-0010-0000-2302-000001000000}" uniqueName="P1082569">
      <xmlPr mapId="3" xpath="/TFI-IZD-POD/ISD-TFI-IZD-POD-E_1000979/P1082569" xmlDataType="decimal"/>
    </xmlCellPr>
  </singleXmlCell>
  <singleXmlCell id="555" xr6:uid="{00000000-000C-0000-FFFF-FFFF24020000}" r="H83" connectionId="0">
    <xmlCellPr id="1" xr6:uid="{00000000-0010-0000-2402-000001000000}" uniqueName="P1076373">
      <xmlPr mapId="3" xpath="/TFI-IZD-POD/ISD-TFI-IZD-POD-E_1000979/P1076373" xmlDataType="decimal"/>
    </xmlCellPr>
  </singleXmlCell>
  <singleXmlCell id="556" xr6:uid="{00000000-000C-0000-FFFF-FFFF25020000}" r="I83" connectionId="0">
    <xmlCellPr id="1" xr6:uid="{00000000-0010-0000-2502-000001000000}" uniqueName="P1082571">
      <xmlPr mapId="3" xpath="/TFI-IZD-POD/ISD-TFI-IZD-POD-E_1000979/P1082571" xmlDataType="decimal"/>
    </xmlCellPr>
  </singleXmlCell>
  <singleXmlCell id="557" xr6:uid="{00000000-000C-0000-FFFF-FFFF26020000}" r="J83" connectionId="0">
    <xmlCellPr id="1" xr6:uid="{00000000-0010-0000-2602-000001000000}" uniqueName="P1076374">
      <xmlPr mapId="3" xpath="/TFI-IZD-POD/ISD-TFI-IZD-POD-E_1000979/P1076374" xmlDataType="decimal"/>
    </xmlCellPr>
  </singleXmlCell>
  <singleXmlCell id="558" xr6:uid="{00000000-000C-0000-FFFF-FFFF27020000}" r="K83" connectionId="0">
    <xmlCellPr id="1" xr6:uid="{00000000-0010-0000-2702-000001000000}" uniqueName="P1082572">
      <xmlPr mapId="3" xpath="/TFI-IZD-POD/ISD-TFI-IZD-POD-E_1000979/P1082572" xmlDataType="decimal"/>
    </xmlCellPr>
  </singleXmlCell>
  <singleXmlCell id="559" xr6:uid="{00000000-000C-0000-FFFF-FFFF28020000}" r="H85" connectionId="0">
    <xmlCellPr id="1" xr6:uid="{00000000-0010-0000-2802-000001000000}" uniqueName="P1076375">
      <xmlPr mapId="3" xpath="/TFI-IZD-POD/ISD-TFI-IZD-POD-E_1000979/P1076375" xmlDataType="decimal"/>
    </xmlCellPr>
  </singleXmlCell>
  <singleXmlCell id="560" xr6:uid="{00000000-000C-0000-FFFF-FFFF29020000}" r="I85" connectionId="0">
    <xmlCellPr id="1" xr6:uid="{00000000-0010-0000-2902-000001000000}" uniqueName="P1082574">
      <xmlPr mapId="3" xpath="/TFI-IZD-POD/ISD-TFI-IZD-POD-E_1000979/P1082574" xmlDataType="decimal"/>
    </xmlCellPr>
  </singleXmlCell>
  <singleXmlCell id="561" xr6:uid="{00000000-000C-0000-FFFF-FFFF2A020000}" r="J85" connectionId="0">
    <xmlCellPr id="1" xr6:uid="{00000000-0010-0000-2A02-000001000000}" uniqueName="P1076376">
      <xmlPr mapId="3" xpath="/TFI-IZD-POD/ISD-TFI-IZD-POD-E_1000979/P1076376" xmlDataType="decimal"/>
    </xmlCellPr>
  </singleXmlCell>
  <singleXmlCell id="562" xr6:uid="{00000000-000C-0000-FFFF-FFFF2B020000}" r="K85" connectionId="0">
    <xmlCellPr id="1" xr6:uid="{00000000-0010-0000-2B02-000001000000}" uniqueName="P1082575">
      <xmlPr mapId="3" xpath="/TFI-IZD-POD/ISD-TFI-IZD-POD-E_1000979/P1082575" xmlDataType="decimal"/>
    </xmlCellPr>
  </singleXmlCell>
  <singleXmlCell id="563" xr6:uid="{00000000-000C-0000-FFFF-FFFF2C020000}" r="H86" connectionId="0">
    <xmlCellPr id="1" xr6:uid="{00000000-0010-0000-2C02-000001000000}" uniqueName="P1076377">
      <xmlPr mapId="3" xpath="/TFI-IZD-POD/ISD-TFI-IZD-POD-E_1000979/P1076377" xmlDataType="decimal"/>
    </xmlCellPr>
  </singleXmlCell>
  <singleXmlCell id="564" xr6:uid="{00000000-000C-0000-FFFF-FFFF2D020000}" r="I86" connectionId="0">
    <xmlCellPr id="1" xr6:uid="{00000000-0010-0000-2D02-000001000000}" uniqueName="P1082577">
      <xmlPr mapId="3" xpath="/TFI-IZD-POD/ISD-TFI-IZD-POD-E_1000979/P1082577" xmlDataType="decimal"/>
    </xmlCellPr>
  </singleXmlCell>
  <singleXmlCell id="565" xr6:uid="{00000000-000C-0000-FFFF-FFFF2E020000}" r="J86" connectionId="0">
    <xmlCellPr id="1" xr6:uid="{00000000-0010-0000-2E02-000001000000}" uniqueName="P1076378">
      <xmlPr mapId="3" xpath="/TFI-IZD-POD/ISD-TFI-IZD-POD-E_1000979/P1076378" xmlDataType="decimal"/>
    </xmlCellPr>
  </singleXmlCell>
  <singleXmlCell id="566" xr6:uid="{00000000-000C-0000-FFFF-FFFF2F020000}" r="K86" connectionId="0">
    <xmlCellPr id="1" xr6:uid="{00000000-0010-0000-2F02-000001000000}" uniqueName="P1082579">
      <xmlPr mapId="3" xpath="/TFI-IZD-POD/ISD-TFI-IZD-POD-E_1000979/P1082579" xmlDataType="decimal"/>
    </xmlCellPr>
  </singleXmlCell>
  <singleXmlCell id="567" xr6:uid="{00000000-000C-0000-FFFF-FFFF30020000}" r="H87" connectionId="0">
    <xmlCellPr id="1" xr6:uid="{00000000-0010-0000-3002-000001000000}" uniqueName="P1076379">
      <xmlPr mapId="3" xpath="/TFI-IZD-POD/ISD-TFI-IZD-POD-E_1000979/P1076379" xmlDataType="decimal"/>
    </xmlCellPr>
  </singleXmlCell>
  <singleXmlCell id="568" xr6:uid="{00000000-000C-0000-FFFF-FFFF31020000}" r="I87" connectionId="0">
    <xmlCellPr id="1" xr6:uid="{00000000-0010-0000-3102-000001000000}" uniqueName="P1082581">
      <xmlPr mapId="3" xpath="/TFI-IZD-POD/ISD-TFI-IZD-POD-E_1000979/P1082581" xmlDataType="decimal"/>
    </xmlCellPr>
  </singleXmlCell>
  <singleXmlCell id="569" xr6:uid="{00000000-000C-0000-FFFF-FFFF32020000}" r="J87" connectionId="0">
    <xmlCellPr id="1" xr6:uid="{00000000-0010-0000-3202-000001000000}" uniqueName="P1076380">
      <xmlPr mapId="3" xpath="/TFI-IZD-POD/ISD-TFI-IZD-POD-E_1000979/P1076380" xmlDataType="decimal"/>
    </xmlCellPr>
  </singleXmlCell>
  <singleXmlCell id="570" xr6:uid="{00000000-000C-0000-FFFF-FFFF33020000}" r="K87" connectionId="0">
    <xmlCellPr id="1" xr6:uid="{00000000-0010-0000-3302-000001000000}" uniqueName="P1082583">
      <xmlPr mapId="3" xpath="/TFI-IZD-POD/ISD-TFI-IZD-POD-E_1000979/P1082583" xmlDataType="decimal"/>
    </xmlCellPr>
  </singleXmlCell>
  <singleXmlCell id="571" xr6:uid="{00000000-000C-0000-FFFF-FFFF34020000}" r="H89" connectionId="0">
    <xmlCellPr id="1" xr6:uid="{00000000-0010-0000-3402-000001000000}" uniqueName="P1076381">
      <xmlPr mapId="3" xpath="/TFI-IZD-POD/ISD-TFI-IZD-POD-E_1000979/P1076381" xmlDataType="decimal"/>
    </xmlCellPr>
  </singleXmlCell>
  <singleXmlCell id="572" xr6:uid="{00000000-000C-0000-FFFF-FFFF35020000}" r="I89" connectionId="0">
    <xmlCellPr id="1" xr6:uid="{00000000-0010-0000-3502-000001000000}" uniqueName="P1082585">
      <xmlPr mapId="3" xpath="/TFI-IZD-POD/ISD-TFI-IZD-POD-E_1000979/P1082585" xmlDataType="decimal"/>
    </xmlCellPr>
  </singleXmlCell>
  <singleXmlCell id="573" xr6:uid="{00000000-000C-0000-FFFF-FFFF36020000}" r="J89" connectionId="0">
    <xmlCellPr id="1" xr6:uid="{00000000-0010-0000-3602-000001000000}" uniqueName="P1076382">
      <xmlPr mapId="3" xpath="/TFI-IZD-POD/ISD-TFI-IZD-POD-E_1000979/P1076382" xmlDataType="decimal"/>
    </xmlCellPr>
  </singleXmlCell>
  <singleXmlCell id="574" xr6:uid="{00000000-000C-0000-FFFF-FFFF37020000}" r="K89" connectionId="0">
    <xmlCellPr id="1" xr6:uid="{00000000-0010-0000-3702-000001000000}" uniqueName="P1082586">
      <xmlPr mapId="3" xpath="/TFI-IZD-POD/ISD-TFI-IZD-POD-E_1000979/P1082586" xmlDataType="decimal"/>
    </xmlCellPr>
  </singleXmlCell>
  <singleXmlCell id="575" xr6:uid="{00000000-000C-0000-FFFF-FFFF38020000}" r="H90" connectionId="0">
    <xmlCellPr id="1" xr6:uid="{00000000-0010-0000-3802-000001000000}" uniqueName="P1076383">
      <xmlPr mapId="3" xpath="/TFI-IZD-POD/ISD-TFI-IZD-POD-E_1000979/P1076383" xmlDataType="decimal"/>
    </xmlCellPr>
  </singleXmlCell>
  <singleXmlCell id="576" xr6:uid="{00000000-000C-0000-FFFF-FFFF39020000}" r="I90" connectionId="0">
    <xmlCellPr id="1" xr6:uid="{00000000-0010-0000-3902-000001000000}" uniqueName="P1082587">
      <xmlPr mapId="3" xpath="/TFI-IZD-POD/ISD-TFI-IZD-POD-E_1000979/P1082587" xmlDataType="decimal"/>
    </xmlCellPr>
  </singleXmlCell>
  <singleXmlCell id="577" xr6:uid="{00000000-000C-0000-FFFF-FFFF3A020000}" r="J90" connectionId="0">
    <xmlCellPr id="1" xr6:uid="{00000000-0010-0000-3A02-000001000000}" uniqueName="P1076384">
      <xmlPr mapId="3" xpath="/TFI-IZD-POD/ISD-TFI-IZD-POD-E_1000979/P1076384" xmlDataType="decimal"/>
    </xmlCellPr>
  </singleXmlCell>
  <singleXmlCell id="578" xr6:uid="{00000000-000C-0000-FFFF-FFFF3B020000}" r="K90" connectionId="0">
    <xmlCellPr id="1" xr6:uid="{00000000-0010-0000-3B02-000001000000}" uniqueName="P1082588">
      <xmlPr mapId="3" xpath="/TFI-IZD-POD/ISD-TFI-IZD-POD-E_1000979/P1082588" xmlDataType="decimal"/>
    </xmlCellPr>
  </singleXmlCell>
  <singleXmlCell id="579" xr6:uid="{00000000-000C-0000-FFFF-FFFF3C020000}" r="H91" connectionId="0">
    <xmlCellPr id="1" xr6:uid="{00000000-0010-0000-3C02-000001000000}" uniqueName="P1123798">
      <xmlPr mapId="3" xpath="/TFI-IZD-POD/ISD-TFI-IZD-POD-E_1000979/P1123798" xmlDataType="decimal"/>
    </xmlCellPr>
  </singleXmlCell>
  <singleXmlCell id="580" xr6:uid="{00000000-000C-0000-FFFF-FFFF3D020000}" r="I91" connectionId="0">
    <xmlCellPr id="1" xr6:uid="{00000000-0010-0000-3D02-000001000000}" uniqueName="P1123799">
      <xmlPr mapId="3" xpath="/TFI-IZD-POD/ISD-TFI-IZD-POD-E_1000979/P1123799" xmlDataType="decimal"/>
    </xmlCellPr>
  </singleXmlCell>
  <singleXmlCell id="581" xr6:uid="{00000000-000C-0000-FFFF-FFFF3E020000}" r="J91" connectionId="0">
    <xmlCellPr id="1" xr6:uid="{00000000-0010-0000-3E02-000001000000}" uniqueName="P1123800">
      <xmlPr mapId="3" xpath="/TFI-IZD-POD/ISD-TFI-IZD-POD-E_1000979/P1123800" xmlDataType="decimal"/>
    </xmlCellPr>
  </singleXmlCell>
  <singleXmlCell id="582" xr6:uid="{00000000-000C-0000-FFFF-FFFF3F020000}" r="K91" connectionId="0">
    <xmlCellPr id="1" xr6:uid="{00000000-0010-0000-3F02-000001000000}" uniqueName="P1123801">
      <xmlPr mapId="3" xpath="/TFI-IZD-POD/ISD-TFI-IZD-POD-E_1000979/P1123801" xmlDataType="decimal"/>
    </xmlCellPr>
  </singleXmlCell>
  <singleXmlCell id="583" xr6:uid="{00000000-000C-0000-FFFF-FFFF40020000}" r="H92" connectionId="0">
    <xmlCellPr id="1" xr6:uid="{00000000-0010-0000-4002-000001000000}" uniqueName="P1076387">
      <xmlPr mapId="3" xpath="/TFI-IZD-POD/ISD-TFI-IZD-POD-E_1000979/P1076387" xmlDataType="decimal"/>
    </xmlCellPr>
  </singleXmlCell>
  <singleXmlCell id="584" xr6:uid="{00000000-000C-0000-FFFF-FFFF41020000}" r="I92" connectionId="0">
    <xmlCellPr id="1" xr6:uid="{00000000-0010-0000-4102-000001000000}" uniqueName="P1082591">
      <xmlPr mapId="3" xpath="/TFI-IZD-POD/ISD-TFI-IZD-POD-E_1000979/P1082591" xmlDataType="decimal"/>
    </xmlCellPr>
  </singleXmlCell>
  <singleXmlCell id="585" xr6:uid="{00000000-000C-0000-FFFF-FFFF42020000}" r="J92" connectionId="0">
    <xmlCellPr id="1" xr6:uid="{00000000-0010-0000-4202-000001000000}" uniqueName="P1076388">
      <xmlPr mapId="3" xpath="/TFI-IZD-POD/ISD-TFI-IZD-POD-E_1000979/P1076388" xmlDataType="decimal"/>
    </xmlCellPr>
  </singleXmlCell>
  <singleXmlCell id="586" xr6:uid="{00000000-000C-0000-FFFF-FFFF43020000}" r="K92" connectionId="0">
    <xmlCellPr id="1" xr6:uid="{00000000-0010-0000-4302-000001000000}" uniqueName="P1082592">
      <xmlPr mapId="3" xpath="/TFI-IZD-POD/ISD-TFI-IZD-POD-E_1000979/P1082592" xmlDataType="decimal"/>
    </xmlCellPr>
  </singleXmlCell>
  <singleXmlCell id="587" xr6:uid="{00000000-000C-0000-FFFF-FFFF44020000}" r="H93" connectionId="0">
    <xmlCellPr id="1" xr6:uid="{00000000-0010-0000-4402-000001000000}" uniqueName="P1123802">
      <xmlPr mapId="3" xpath="/TFI-IZD-POD/ISD-TFI-IZD-POD-E_1000979/P1123802" xmlDataType="decimal"/>
    </xmlCellPr>
  </singleXmlCell>
  <singleXmlCell id="588" xr6:uid="{00000000-000C-0000-FFFF-FFFF45020000}" r="I93" connectionId="0">
    <xmlCellPr id="1" xr6:uid="{00000000-0010-0000-4502-000001000000}" uniqueName="P1123803">
      <xmlPr mapId="3" xpath="/TFI-IZD-POD/ISD-TFI-IZD-POD-E_1000979/P1123803" xmlDataType="decimal"/>
    </xmlCellPr>
  </singleXmlCell>
  <singleXmlCell id="589" xr6:uid="{00000000-000C-0000-FFFF-FFFF46020000}" r="J93" connectionId="0">
    <xmlCellPr id="1" xr6:uid="{00000000-0010-0000-4602-000001000000}" uniqueName="P1123804">
      <xmlPr mapId="3" xpath="/TFI-IZD-POD/ISD-TFI-IZD-POD-E_1000979/P1123804" xmlDataType="decimal"/>
    </xmlCellPr>
  </singleXmlCell>
  <singleXmlCell id="590" xr6:uid="{00000000-000C-0000-FFFF-FFFF47020000}" r="K93" connectionId="0">
    <xmlCellPr id="1" xr6:uid="{00000000-0010-0000-4702-000001000000}" uniqueName="P1123805">
      <xmlPr mapId="3" xpath="/TFI-IZD-POD/ISD-TFI-IZD-POD-E_1000979/P1123805" xmlDataType="decimal"/>
    </xmlCellPr>
  </singleXmlCell>
  <singleXmlCell id="591" xr6:uid="{00000000-000C-0000-FFFF-FFFF48020000}" r="H94" connectionId="0">
    <xmlCellPr id="1" xr6:uid="{00000000-0010-0000-4802-000001000000}" uniqueName="P1123806">
      <xmlPr mapId="3" xpath="/TFI-IZD-POD/ISD-TFI-IZD-POD-E_1000979/P1123806" xmlDataType="decimal"/>
    </xmlCellPr>
  </singleXmlCell>
  <singleXmlCell id="592" xr6:uid="{00000000-000C-0000-FFFF-FFFF49020000}" r="I94" connectionId="0">
    <xmlCellPr id="1" xr6:uid="{00000000-0010-0000-4902-000001000000}" uniqueName="P1123807">
      <xmlPr mapId="3" xpath="/TFI-IZD-POD/ISD-TFI-IZD-POD-E_1000979/P1123807" xmlDataType="decimal"/>
    </xmlCellPr>
  </singleXmlCell>
  <singleXmlCell id="593" xr6:uid="{00000000-000C-0000-FFFF-FFFF4A020000}" r="J94" connectionId="0">
    <xmlCellPr id="1" xr6:uid="{00000000-0010-0000-4A02-000001000000}" uniqueName="P1123808">
      <xmlPr mapId="3" xpath="/TFI-IZD-POD/ISD-TFI-IZD-POD-E_1000979/P1123808" xmlDataType="decimal"/>
    </xmlCellPr>
  </singleXmlCell>
  <singleXmlCell id="594" xr6:uid="{00000000-000C-0000-FFFF-FFFF4B020000}" r="K94" connectionId="0">
    <xmlCellPr id="1" xr6:uid="{00000000-0010-0000-4B02-000001000000}" uniqueName="P1123809">
      <xmlPr mapId="3" xpath="/TFI-IZD-POD/ISD-TFI-IZD-POD-E_1000979/P1123809" xmlDataType="decimal"/>
    </xmlCellPr>
  </singleXmlCell>
  <singleXmlCell id="595" xr6:uid="{00000000-000C-0000-FFFF-FFFF4C020000}" r="H95" connectionId="0">
    <xmlCellPr id="1" xr6:uid="{00000000-0010-0000-4C02-000001000000}" uniqueName="P1123810">
      <xmlPr mapId="3" xpath="/TFI-IZD-POD/ISD-TFI-IZD-POD-E_1000979/P1123810" xmlDataType="decimal"/>
    </xmlCellPr>
  </singleXmlCell>
  <singleXmlCell id="596" xr6:uid="{00000000-000C-0000-FFFF-FFFF4D020000}" r="I95" connectionId="0">
    <xmlCellPr id="1" xr6:uid="{00000000-0010-0000-4D02-000001000000}" uniqueName="P1123811">
      <xmlPr mapId="3" xpath="/TFI-IZD-POD/ISD-TFI-IZD-POD-E_1000979/P1123811" xmlDataType="decimal"/>
    </xmlCellPr>
  </singleXmlCell>
  <singleXmlCell id="597" xr6:uid="{00000000-000C-0000-FFFF-FFFF4E020000}" r="J95" connectionId="0">
    <xmlCellPr id="1" xr6:uid="{00000000-0010-0000-4E02-000001000000}" uniqueName="P1123812">
      <xmlPr mapId="3" xpath="/TFI-IZD-POD/ISD-TFI-IZD-POD-E_1000979/P1123812" xmlDataType="decimal"/>
    </xmlCellPr>
  </singleXmlCell>
  <singleXmlCell id="598" xr6:uid="{00000000-000C-0000-FFFF-FFFF4F020000}" r="K95" connectionId="0">
    <xmlCellPr id="1" xr6:uid="{00000000-0010-0000-4F02-000001000000}" uniqueName="P1123813">
      <xmlPr mapId="3" xpath="/TFI-IZD-POD/ISD-TFI-IZD-POD-E_1000979/P1123813" xmlDataType="decimal"/>
    </xmlCellPr>
  </singleXmlCell>
  <singleXmlCell id="599" xr6:uid="{00000000-000C-0000-FFFF-FFFF50020000}" r="H96" connectionId="0">
    <xmlCellPr id="1" xr6:uid="{00000000-0010-0000-5002-000001000000}" uniqueName="P1123814">
      <xmlPr mapId="3" xpath="/TFI-IZD-POD/ISD-TFI-IZD-POD-E_1000979/P1123814" xmlDataType="decimal"/>
    </xmlCellPr>
  </singleXmlCell>
  <singleXmlCell id="600" xr6:uid="{00000000-000C-0000-FFFF-FFFF51020000}" r="I96" connectionId="0">
    <xmlCellPr id="1" xr6:uid="{00000000-0010-0000-5102-000001000000}" uniqueName="P1123815">
      <xmlPr mapId="3" xpath="/TFI-IZD-POD/ISD-TFI-IZD-POD-E_1000979/P1123815" xmlDataType="decimal"/>
    </xmlCellPr>
  </singleXmlCell>
  <singleXmlCell id="601" xr6:uid="{00000000-000C-0000-FFFF-FFFF52020000}" r="J96" connectionId="0">
    <xmlCellPr id="1" xr6:uid="{00000000-0010-0000-5202-000001000000}" uniqueName="P1123816">
      <xmlPr mapId="3" xpath="/TFI-IZD-POD/ISD-TFI-IZD-POD-E_1000979/P1123816" xmlDataType="decimal"/>
    </xmlCellPr>
  </singleXmlCell>
  <singleXmlCell id="602" xr6:uid="{00000000-000C-0000-FFFF-FFFF53020000}" r="K96" connectionId="0">
    <xmlCellPr id="1" xr6:uid="{00000000-0010-0000-5302-000001000000}" uniqueName="P1123817">
      <xmlPr mapId="3" xpath="/TFI-IZD-POD/ISD-TFI-IZD-POD-E_1000979/P1123817" xmlDataType="decimal"/>
    </xmlCellPr>
  </singleXmlCell>
  <singleXmlCell id="603" xr6:uid="{00000000-000C-0000-FFFF-FFFF54020000}" r="H97" connectionId="0">
    <xmlCellPr id="1" xr6:uid="{00000000-0010-0000-5402-000001000000}" uniqueName="P1123818">
      <xmlPr mapId="3" xpath="/TFI-IZD-POD/ISD-TFI-IZD-POD-E_1000979/P1123818" xmlDataType="decimal"/>
    </xmlCellPr>
  </singleXmlCell>
  <singleXmlCell id="604" xr6:uid="{00000000-000C-0000-FFFF-FFFF55020000}" r="I97" connectionId="0">
    <xmlCellPr id="1" xr6:uid="{00000000-0010-0000-5502-000001000000}" uniqueName="P1123819">
      <xmlPr mapId="3" xpath="/TFI-IZD-POD/ISD-TFI-IZD-POD-E_1000979/P1123819" xmlDataType="decimal"/>
    </xmlCellPr>
  </singleXmlCell>
  <singleXmlCell id="605" xr6:uid="{00000000-000C-0000-FFFF-FFFF56020000}" r="J97" connectionId="0">
    <xmlCellPr id="1" xr6:uid="{00000000-0010-0000-5602-000001000000}" uniqueName="P1123820">
      <xmlPr mapId="3" xpath="/TFI-IZD-POD/ISD-TFI-IZD-POD-E_1000979/P1123820" xmlDataType="decimal"/>
    </xmlCellPr>
  </singleXmlCell>
  <singleXmlCell id="606" xr6:uid="{00000000-000C-0000-FFFF-FFFF57020000}" r="K97" connectionId="0">
    <xmlCellPr id="1" xr6:uid="{00000000-0010-0000-5702-000001000000}" uniqueName="P1123821">
      <xmlPr mapId="3" xpath="/TFI-IZD-POD/ISD-TFI-IZD-POD-E_1000979/P1123821" xmlDataType="decimal"/>
    </xmlCellPr>
  </singleXmlCell>
  <singleXmlCell id="607" xr6:uid="{00000000-000C-0000-FFFF-FFFF58020000}" r="H98" connectionId="0">
    <xmlCellPr id="1" xr6:uid="{00000000-0010-0000-5802-000001000000}" uniqueName="P1123822">
      <xmlPr mapId="3" xpath="/TFI-IZD-POD/ISD-TFI-IZD-POD-E_1000979/P1123822" xmlDataType="decimal"/>
    </xmlCellPr>
  </singleXmlCell>
  <singleXmlCell id="608" xr6:uid="{00000000-000C-0000-FFFF-FFFF59020000}" r="I98" connectionId="0">
    <xmlCellPr id="1" xr6:uid="{00000000-0010-0000-5902-000001000000}" uniqueName="P1123823">
      <xmlPr mapId="3" xpath="/TFI-IZD-POD/ISD-TFI-IZD-POD-E_1000979/P1123823" xmlDataType="decimal"/>
    </xmlCellPr>
  </singleXmlCell>
  <singleXmlCell id="609" xr6:uid="{00000000-000C-0000-FFFF-FFFF5A020000}" r="J98" connectionId="0">
    <xmlCellPr id="1" xr6:uid="{00000000-0010-0000-5A02-000001000000}" uniqueName="P1123824">
      <xmlPr mapId="3" xpath="/TFI-IZD-POD/ISD-TFI-IZD-POD-E_1000979/P1123824" xmlDataType="decimal"/>
    </xmlCellPr>
  </singleXmlCell>
  <singleXmlCell id="610" xr6:uid="{00000000-000C-0000-FFFF-FFFF5B020000}" r="K98" connectionId="0">
    <xmlCellPr id="1" xr6:uid="{00000000-0010-0000-5B02-000001000000}" uniqueName="P1123825">
      <xmlPr mapId="3" xpath="/TFI-IZD-POD/ISD-TFI-IZD-POD-E_1000979/P1123825" xmlDataType="decimal"/>
    </xmlCellPr>
  </singleXmlCell>
  <singleXmlCell id="611" xr6:uid="{00000000-000C-0000-FFFF-FFFF5C020000}" r="H99" connectionId="0">
    <xmlCellPr id="1" xr6:uid="{00000000-0010-0000-5C02-000001000000}" uniqueName="P1123826">
      <xmlPr mapId="3" xpath="/TFI-IZD-POD/ISD-TFI-IZD-POD-E_1000979/P1123826" xmlDataType="decimal"/>
    </xmlCellPr>
  </singleXmlCell>
  <singleXmlCell id="612" xr6:uid="{00000000-000C-0000-FFFF-FFFF5D020000}" r="I99" connectionId="0">
    <xmlCellPr id="1" xr6:uid="{00000000-0010-0000-5D02-000001000000}" uniqueName="P1123827">
      <xmlPr mapId="3" xpath="/TFI-IZD-POD/ISD-TFI-IZD-POD-E_1000979/P1123827" xmlDataType="decimal"/>
    </xmlCellPr>
  </singleXmlCell>
  <singleXmlCell id="613" xr6:uid="{00000000-000C-0000-FFFF-FFFF5E020000}" r="J99" connectionId="0">
    <xmlCellPr id="1" xr6:uid="{00000000-0010-0000-5E02-000001000000}" uniqueName="P1123828">
      <xmlPr mapId="3" xpath="/TFI-IZD-POD/ISD-TFI-IZD-POD-E_1000979/P1123828" xmlDataType="decimal"/>
    </xmlCellPr>
  </singleXmlCell>
  <singleXmlCell id="614" xr6:uid="{00000000-000C-0000-FFFF-FFFF5F020000}" r="K99" connectionId="0">
    <xmlCellPr id="1" xr6:uid="{00000000-0010-0000-5F02-000001000000}" uniqueName="P1123829">
      <xmlPr mapId="3" xpath="/TFI-IZD-POD/ISD-TFI-IZD-POD-E_1000979/P1123829" xmlDataType="decimal"/>
    </xmlCellPr>
  </singleXmlCell>
  <singleXmlCell id="615" xr6:uid="{00000000-000C-0000-FFFF-FFFF60020000}" r="H100" connectionId="0">
    <xmlCellPr id="1" xr6:uid="{00000000-0010-0000-6002-000001000000}" uniqueName="P1123830">
      <xmlPr mapId="3" xpath="/TFI-IZD-POD/ISD-TFI-IZD-POD-E_1000979/P1123830" xmlDataType="decimal"/>
    </xmlCellPr>
  </singleXmlCell>
  <singleXmlCell id="616" xr6:uid="{00000000-000C-0000-FFFF-FFFF61020000}" r="I100" connectionId="0">
    <xmlCellPr id="1" xr6:uid="{00000000-0010-0000-6102-000001000000}" uniqueName="P1123831">
      <xmlPr mapId="3" xpath="/TFI-IZD-POD/ISD-TFI-IZD-POD-E_1000979/P1123831" xmlDataType="decimal"/>
    </xmlCellPr>
  </singleXmlCell>
  <singleXmlCell id="617" xr6:uid="{00000000-000C-0000-FFFF-FFFF62020000}" r="J100" connectionId="0">
    <xmlCellPr id="1" xr6:uid="{00000000-0010-0000-6202-000001000000}" uniqueName="P1123832">
      <xmlPr mapId="3" xpath="/TFI-IZD-POD/ISD-TFI-IZD-POD-E_1000979/P1123832" xmlDataType="decimal"/>
    </xmlCellPr>
  </singleXmlCell>
  <singleXmlCell id="618" xr6:uid="{00000000-000C-0000-FFFF-FFFF63020000}" r="K100" connectionId="0">
    <xmlCellPr id="1" xr6:uid="{00000000-0010-0000-6302-000001000000}" uniqueName="P1123833">
      <xmlPr mapId="3" xpath="/TFI-IZD-POD/ISD-TFI-IZD-POD-E_1000979/P1123833" xmlDataType="decimal"/>
    </xmlCellPr>
  </singleXmlCell>
  <singleXmlCell id="619" xr6:uid="{00000000-000C-0000-FFFF-FFFF64020000}" r="H101" connectionId="0">
    <xmlCellPr id="1" xr6:uid="{00000000-0010-0000-6402-000001000000}" uniqueName="P1076391">
      <xmlPr mapId="3" xpath="/TFI-IZD-POD/ISD-TFI-IZD-POD-E_1000979/P1076391" xmlDataType="decimal"/>
    </xmlCellPr>
  </singleXmlCell>
  <singleXmlCell id="620" xr6:uid="{00000000-000C-0000-FFFF-FFFF65020000}" r="I101" connectionId="0">
    <xmlCellPr id="1" xr6:uid="{00000000-0010-0000-6502-000001000000}" uniqueName="P1082595">
      <xmlPr mapId="3" xpath="/TFI-IZD-POD/ISD-TFI-IZD-POD-E_1000979/P1082595" xmlDataType="decimal"/>
    </xmlCellPr>
  </singleXmlCell>
  <singleXmlCell id="621" xr6:uid="{00000000-000C-0000-FFFF-FFFF66020000}" r="J101" connectionId="0">
    <xmlCellPr id="1" xr6:uid="{00000000-0010-0000-6602-000001000000}" uniqueName="P1076392">
      <xmlPr mapId="3" xpath="/TFI-IZD-POD/ISD-TFI-IZD-POD-E_1000979/P1076392" xmlDataType="decimal"/>
    </xmlCellPr>
  </singleXmlCell>
  <singleXmlCell id="622" xr6:uid="{00000000-000C-0000-FFFF-FFFF67020000}" r="K101" connectionId="0">
    <xmlCellPr id="1" xr6:uid="{00000000-0010-0000-6702-000001000000}" uniqueName="P1082596">
      <xmlPr mapId="3" xpath="/TFI-IZD-POD/ISD-TFI-IZD-POD-E_1000979/P1082596" xmlDataType="decimal"/>
    </xmlCellPr>
  </singleXmlCell>
  <singleXmlCell id="623" xr6:uid="{00000000-000C-0000-FFFF-FFFF68020000}" r="H102" connectionId="0">
    <xmlCellPr id="1" xr6:uid="{00000000-0010-0000-6802-000001000000}" uniqueName="P1076393">
      <xmlPr mapId="3" xpath="/TFI-IZD-POD/ISD-TFI-IZD-POD-E_1000979/P1076393" xmlDataType="decimal"/>
    </xmlCellPr>
  </singleXmlCell>
  <singleXmlCell id="624" xr6:uid="{00000000-000C-0000-FFFF-FFFF69020000}" r="I102" connectionId="0">
    <xmlCellPr id="1" xr6:uid="{00000000-0010-0000-6902-000001000000}" uniqueName="P1082597">
      <xmlPr mapId="3" xpath="/TFI-IZD-POD/ISD-TFI-IZD-POD-E_1000979/P1082597" xmlDataType="decimal"/>
    </xmlCellPr>
  </singleXmlCell>
  <singleXmlCell id="625" xr6:uid="{00000000-000C-0000-FFFF-FFFF6A020000}" r="J102" connectionId="0">
    <xmlCellPr id="1" xr6:uid="{00000000-0010-0000-6A02-000001000000}" uniqueName="P1076394">
      <xmlPr mapId="3" xpath="/TFI-IZD-POD/ISD-TFI-IZD-POD-E_1000979/P1076394" xmlDataType="decimal"/>
    </xmlCellPr>
  </singleXmlCell>
  <singleXmlCell id="626" xr6:uid="{00000000-000C-0000-FFFF-FFFF6B020000}" r="K102" connectionId="0">
    <xmlCellPr id="1" xr6:uid="{00000000-0010-0000-6B02-000001000000}" uniqueName="P1082598">
      <xmlPr mapId="3" xpath="/TFI-IZD-POD/ISD-TFI-IZD-POD-E_1000979/P1082598" xmlDataType="decimal"/>
    </xmlCellPr>
  </singleXmlCell>
  <singleXmlCell id="627" xr6:uid="{00000000-000C-0000-FFFF-FFFF6C020000}" r="H103" connectionId="0">
    <xmlCellPr id="1" xr6:uid="{00000000-0010-0000-6C02-000001000000}" uniqueName="P1076395">
      <xmlPr mapId="3" xpath="/TFI-IZD-POD/ISD-TFI-IZD-POD-E_1000979/P1076395" xmlDataType="decimal"/>
    </xmlCellPr>
  </singleXmlCell>
  <singleXmlCell id="628" xr6:uid="{00000000-000C-0000-FFFF-FFFF6D020000}" r="I103" connectionId="0">
    <xmlCellPr id="1" xr6:uid="{00000000-0010-0000-6D02-000001000000}" uniqueName="P1082599">
      <xmlPr mapId="3" xpath="/TFI-IZD-POD/ISD-TFI-IZD-POD-E_1000979/P1082599" xmlDataType="decimal"/>
    </xmlCellPr>
  </singleXmlCell>
  <singleXmlCell id="629" xr6:uid="{00000000-000C-0000-FFFF-FFFF6E020000}" r="J103" connectionId="0">
    <xmlCellPr id="1" xr6:uid="{00000000-0010-0000-6E02-000001000000}" uniqueName="P1076396">
      <xmlPr mapId="3" xpath="/TFI-IZD-POD/ISD-TFI-IZD-POD-E_1000979/P1076396" xmlDataType="decimal"/>
    </xmlCellPr>
  </singleXmlCell>
  <singleXmlCell id="630" xr6:uid="{00000000-000C-0000-FFFF-FFFF6F020000}" r="K103" connectionId="0">
    <xmlCellPr id="1" xr6:uid="{00000000-0010-0000-6F02-000001000000}" uniqueName="P1082600">
      <xmlPr mapId="3" xpath="/TFI-IZD-POD/ISD-TFI-IZD-POD-E_1000979/P1082600" xmlDataType="decimal"/>
    </xmlCellPr>
  </singleXmlCell>
  <singleXmlCell id="631" xr6:uid="{00000000-000C-0000-FFFF-FFFF70020000}" r="H104" connectionId="0">
    <xmlCellPr id="1" xr6:uid="{00000000-0010-0000-7002-000001000000}" uniqueName="P1123834">
      <xmlPr mapId="3" xpath="/TFI-IZD-POD/ISD-TFI-IZD-POD-E_1000979/P1123834" xmlDataType="decimal"/>
    </xmlCellPr>
  </singleXmlCell>
  <singleXmlCell id="632" xr6:uid="{00000000-000C-0000-FFFF-FFFF71020000}" r="I104" connectionId="0">
    <xmlCellPr id="1" xr6:uid="{00000000-0010-0000-7102-000001000000}" uniqueName="P1123835">
      <xmlPr mapId="3" xpath="/TFI-IZD-POD/ISD-TFI-IZD-POD-E_1000979/P1123835" xmlDataType="decimal"/>
    </xmlCellPr>
  </singleXmlCell>
  <singleXmlCell id="633" xr6:uid="{00000000-000C-0000-FFFF-FFFF72020000}" r="J104" connectionId="0">
    <xmlCellPr id="1" xr6:uid="{00000000-0010-0000-7202-000001000000}" uniqueName="P1123836">
      <xmlPr mapId="3" xpath="/TFI-IZD-POD/ISD-TFI-IZD-POD-E_1000979/P1123836" xmlDataType="decimal"/>
    </xmlCellPr>
  </singleXmlCell>
  <singleXmlCell id="634" xr6:uid="{00000000-000C-0000-FFFF-FFFF73020000}" r="K104" connectionId="0">
    <xmlCellPr id="1" xr6:uid="{00000000-0010-0000-7302-000001000000}" uniqueName="P1123837">
      <xmlPr mapId="3" xpath="/TFI-IZD-POD/ISD-TFI-IZD-POD-E_1000979/P1123837" xmlDataType="decimal"/>
    </xmlCellPr>
  </singleXmlCell>
  <singleXmlCell id="635" xr6:uid="{00000000-000C-0000-FFFF-FFFF74020000}" r="H105" connectionId="0">
    <xmlCellPr id="1" xr6:uid="{00000000-0010-0000-7402-000001000000}" uniqueName="P1123838">
      <xmlPr mapId="3" xpath="/TFI-IZD-POD/ISD-TFI-IZD-POD-E_1000979/P1123838" xmlDataType="decimal"/>
    </xmlCellPr>
  </singleXmlCell>
  <singleXmlCell id="636" xr6:uid="{00000000-000C-0000-FFFF-FFFF75020000}" r="I105" connectionId="0">
    <xmlCellPr id="1" xr6:uid="{00000000-0010-0000-7502-000001000000}" uniqueName="P1123839">
      <xmlPr mapId="3" xpath="/TFI-IZD-POD/ISD-TFI-IZD-POD-E_1000979/P1123839" xmlDataType="decimal"/>
    </xmlCellPr>
  </singleXmlCell>
  <singleXmlCell id="637" xr6:uid="{00000000-000C-0000-FFFF-FFFF76020000}" r="J105" connectionId="0">
    <xmlCellPr id="1" xr6:uid="{00000000-0010-0000-7602-000001000000}" uniqueName="P1123840">
      <xmlPr mapId="3" xpath="/TFI-IZD-POD/ISD-TFI-IZD-POD-E_1000979/P1123840" xmlDataType="decimal"/>
    </xmlCellPr>
  </singleXmlCell>
  <singleXmlCell id="638" xr6:uid="{00000000-000C-0000-FFFF-FFFF77020000}" r="K105" connectionId="0">
    <xmlCellPr id="1" xr6:uid="{00000000-0010-0000-7702-000001000000}" uniqueName="P1123841">
      <xmlPr mapId="3" xpath="/TFI-IZD-POD/ISD-TFI-IZD-POD-E_1000979/P1123841" xmlDataType="decimal"/>
    </xmlCellPr>
  </singleXmlCell>
  <singleXmlCell id="639" xr6:uid="{00000000-000C-0000-FFFF-FFFF78020000}" r="H106" connectionId="0">
    <xmlCellPr id="1" xr6:uid="{00000000-0010-0000-7802-000001000000}" uniqueName="P1123842">
      <xmlPr mapId="3" xpath="/TFI-IZD-POD/ISD-TFI-IZD-POD-E_1000979/P1123842" xmlDataType="decimal"/>
    </xmlCellPr>
  </singleXmlCell>
  <singleXmlCell id="640" xr6:uid="{00000000-000C-0000-FFFF-FFFF79020000}" r="I106" connectionId="0">
    <xmlCellPr id="1" xr6:uid="{00000000-0010-0000-7902-000001000000}" uniqueName="P1123843">
      <xmlPr mapId="3" xpath="/TFI-IZD-POD/ISD-TFI-IZD-POD-E_1000979/P1123843" xmlDataType="decimal"/>
    </xmlCellPr>
  </singleXmlCell>
  <singleXmlCell id="641" xr6:uid="{00000000-000C-0000-FFFF-FFFF7A020000}" r="J106" connectionId="0">
    <xmlCellPr id="1" xr6:uid="{00000000-0010-0000-7A02-000001000000}" uniqueName="P1123844">
      <xmlPr mapId="3" xpath="/TFI-IZD-POD/ISD-TFI-IZD-POD-E_1000979/P1123844" xmlDataType="decimal"/>
    </xmlCellPr>
  </singleXmlCell>
  <singleXmlCell id="642" xr6:uid="{00000000-000C-0000-FFFF-FFFF7B020000}" r="K106" connectionId="0">
    <xmlCellPr id="1" xr6:uid="{00000000-0010-0000-7B02-000001000000}" uniqueName="P1123845">
      <xmlPr mapId="3" xpath="/TFI-IZD-POD/ISD-TFI-IZD-POD-E_1000979/P1123845" xmlDataType="decimal"/>
    </xmlCellPr>
  </singleXmlCell>
  <singleXmlCell id="643" xr6:uid="{00000000-000C-0000-FFFF-FFFF7C020000}" r="H107" connectionId="0">
    <xmlCellPr id="1" xr6:uid="{00000000-0010-0000-7C02-000001000000}" uniqueName="P1123846">
      <xmlPr mapId="3" xpath="/TFI-IZD-POD/ISD-TFI-IZD-POD-E_1000979/P1123846" xmlDataType="decimal"/>
    </xmlCellPr>
  </singleXmlCell>
  <singleXmlCell id="644" xr6:uid="{00000000-000C-0000-FFFF-FFFF7D020000}" r="I107" connectionId="0">
    <xmlCellPr id="1" xr6:uid="{00000000-0010-0000-7D02-000001000000}" uniqueName="P1123847">
      <xmlPr mapId="3" xpath="/TFI-IZD-POD/ISD-TFI-IZD-POD-E_1000979/P1123847" xmlDataType="decimal"/>
    </xmlCellPr>
  </singleXmlCell>
  <singleXmlCell id="645" xr6:uid="{00000000-000C-0000-FFFF-FFFF7E020000}" r="J107" connectionId="0">
    <xmlCellPr id="1" xr6:uid="{00000000-0010-0000-7E02-000001000000}" uniqueName="P1123848">
      <xmlPr mapId="3" xpath="/TFI-IZD-POD/ISD-TFI-IZD-POD-E_1000979/P1123848" xmlDataType="decimal"/>
    </xmlCellPr>
  </singleXmlCell>
  <singleXmlCell id="646" xr6:uid="{00000000-000C-0000-FFFF-FFFF7F020000}" r="K107" connectionId="0">
    <xmlCellPr id="1" xr6:uid="{00000000-0010-0000-7F02-000001000000}" uniqueName="P1123849">
      <xmlPr mapId="3" xpath="/TFI-IZD-POD/ISD-TFI-IZD-POD-E_1000979/P1123849" xmlDataType="decimal"/>
    </xmlCellPr>
  </singleXmlCell>
  <singleXmlCell id="647" xr6:uid="{00000000-000C-0000-FFFF-FFFF80020000}" r="H108" connectionId="0">
    <xmlCellPr id="1" xr6:uid="{00000000-0010-0000-8002-000001000000}" uniqueName="P1076403">
      <xmlPr mapId="3" xpath="/TFI-IZD-POD/ISD-TFI-IZD-POD-E_1000979/P1076403" xmlDataType="decimal"/>
    </xmlCellPr>
  </singleXmlCell>
  <singleXmlCell id="648" xr6:uid="{00000000-000C-0000-FFFF-FFFF81020000}" r="I108" connectionId="0">
    <xmlCellPr id="1" xr6:uid="{00000000-0010-0000-8102-000001000000}" uniqueName="P1082607">
      <xmlPr mapId="3" xpath="/TFI-IZD-POD/ISD-TFI-IZD-POD-E_1000979/P1082607" xmlDataType="decimal"/>
    </xmlCellPr>
  </singleXmlCell>
  <singleXmlCell id="649" xr6:uid="{00000000-000C-0000-FFFF-FFFF82020000}" r="J108" connectionId="0">
    <xmlCellPr id="1" xr6:uid="{00000000-0010-0000-8202-000001000000}" uniqueName="P1076404">
      <xmlPr mapId="3" xpath="/TFI-IZD-POD/ISD-TFI-IZD-POD-E_1000979/P1076404" xmlDataType="decimal"/>
    </xmlCellPr>
  </singleXmlCell>
  <singleXmlCell id="650" xr6:uid="{00000000-000C-0000-FFFF-FFFF83020000}" r="K108" connectionId="0">
    <xmlCellPr id="1" xr6:uid="{00000000-0010-0000-8302-000001000000}" uniqueName="P1082608">
      <xmlPr mapId="3" xpath="/TFI-IZD-POD/ISD-TFI-IZD-POD-E_1000979/P1082608" xmlDataType="decimal"/>
    </xmlCellPr>
  </singleXmlCell>
  <singleXmlCell id="651" xr6:uid="{00000000-000C-0000-FFFF-FFFF84020000}" r="H109" connectionId="0">
    <xmlCellPr id="1" xr6:uid="{00000000-0010-0000-8402-000001000000}" uniqueName="P1076405">
      <xmlPr mapId="3" xpath="/TFI-IZD-POD/ISD-TFI-IZD-POD-E_1000979/P1076405" xmlDataType="decimal"/>
    </xmlCellPr>
  </singleXmlCell>
  <singleXmlCell id="652" xr6:uid="{00000000-000C-0000-FFFF-FFFF85020000}" r="I109" connectionId="0">
    <xmlCellPr id="1" xr6:uid="{00000000-0010-0000-8502-000001000000}" uniqueName="P1082609">
      <xmlPr mapId="3" xpath="/TFI-IZD-POD/ISD-TFI-IZD-POD-E_1000979/P1082609" xmlDataType="decimal"/>
    </xmlCellPr>
  </singleXmlCell>
  <singleXmlCell id="653" xr6:uid="{00000000-000C-0000-FFFF-FFFF86020000}" r="J109" connectionId="0">
    <xmlCellPr id="1" xr6:uid="{00000000-0010-0000-8602-000001000000}" uniqueName="P1076406">
      <xmlPr mapId="3" xpath="/TFI-IZD-POD/ISD-TFI-IZD-POD-E_1000979/P1076406" xmlDataType="decimal"/>
    </xmlCellPr>
  </singleXmlCell>
  <singleXmlCell id="654" xr6:uid="{00000000-000C-0000-FFFF-FFFF87020000}" r="K109" connectionId="0">
    <xmlCellPr id="1" xr6:uid="{00000000-0010-0000-8702-000001000000}" uniqueName="P1082610">
      <xmlPr mapId="3" xpath="/TFI-IZD-POD/ISD-TFI-IZD-POD-E_1000979/P1082610" xmlDataType="decimal"/>
    </xmlCellPr>
  </singleXmlCell>
  <singleXmlCell id="655" xr6:uid="{00000000-000C-0000-FFFF-FFFF88020000}" r="H111" connectionId="0">
    <xmlCellPr id="1" xr6:uid="{00000000-0010-0000-8802-000001000000}" uniqueName="P1076407">
      <xmlPr mapId="3" xpath="/TFI-IZD-POD/ISD-TFI-IZD-POD-E_1000979/P1076407" xmlDataType="decimal"/>
    </xmlCellPr>
  </singleXmlCell>
  <singleXmlCell id="656" xr6:uid="{00000000-000C-0000-FFFF-FFFF89020000}" r="I111" connectionId="0">
    <xmlCellPr id="1" xr6:uid="{00000000-0010-0000-8902-000001000000}" uniqueName="P1082611">
      <xmlPr mapId="3" xpath="/TFI-IZD-POD/ISD-TFI-IZD-POD-E_1000979/P1082611" xmlDataType="decimal"/>
    </xmlCellPr>
  </singleXmlCell>
  <singleXmlCell id="657" xr6:uid="{00000000-000C-0000-FFFF-FFFF8A020000}" r="J111" connectionId="0">
    <xmlCellPr id="1" xr6:uid="{00000000-0010-0000-8A02-000001000000}" uniqueName="P1076408">
      <xmlPr mapId="3" xpath="/TFI-IZD-POD/ISD-TFI-IZD-POD-E_1000979/P1076408" xmlDataType="decimal"/>
    </xmlCellPr>
  </singleXmlCell>
  <singleXmlCell id="658" xr6:uid="{00000000-000C-0000-FFFF-FFFF8B020000}" r="K111" connectionId="0">
    <xmlCellPr id="1" xr6:uid="{00000000-0010-0000-8B02-000001000000}" uniqueName="P1082612">
      <xmlPr mapId="3" xpath="/TFI-IZD-POD/ISD-TFI-IZD-POD-E_1000979/P1082612" xmlDataType="decimal"/>
    </xmlCellPr>
  </singleXmlCell>
  <singleXmlCell id="659" xr6:uid="{00000000-000C-0000-FFFF-FFFF8C020000}" r="H112" connectionId="0">
    <xmlCellPr id="1" xr6:uid="{00000000-0010-0000-8C02-000001000000}" uniqueName="P1076409">
      <xmlPr mapId="3" xpath="/TFI-IZD-POD/ISD-TFI-IZD-POD-E_1000979/P1076409" xmlDataType="decimal"/>
    </xmlCellPr>
  </singleXmlCell>
  <singleXmlCell id="660" xr6:uid="{00000000-000C-0000-FFFF-FFFF8D020000}" r="I112" connectionId="0">
    <xmlCellPr id="1" xr6:uid="{00000000-0010-0000-8D02-000001000000}" uniqueName="P1082613">
      <xmlPr mapId="3" xpath="/TFI-IZD-POD/ISD-TFI-IZD-POD-E_1000979/P1082613" xmlDataType="decimal"/>
    </xmlCellPr>
  </singleXmlCell>
  <singleXmlCell id="661" xr6:uid="{00000000-000C-0000-FFFF-FFFF8E020000}" r="J112" connectionId="0">
    <xmlCellPr id="1" xr6:uid="{00000000-0010-0000-8E02-000001000000}" uniqueName="P1076410">
      <xmlPr mapId="3" xpath="/TFI-IZD-POD/ISD-TFI-IZD-POD-E_1000979/P1076410" xmlDataType="decimal"/>
    </xmlCellPr>
  </singleXmlCell>
  <singleXmlCell id="662" xr6:uid="{00000000-000C-0000-FFFF-FFFF8F020000}" r="K112" connectionId="0">
    <xmlCellPr id="1" xr6:uid="{00000000-0010-0000-8F02-000001000000}" uniqueName="P1082614">
      <xmlPr mapId="3" xpath="/TFI-IZD-POD/ISD-TFI-IZD-POD-E_1000979/P1082614" xmlDataType="decimal"/>
    </xmlCellPr>
  </singleXmlCell>
  <singleXmlCell id="663" xr6:uid="{00000000-000C-0000-FFFF-FFFF90020000}" r="H113" connectionId="0">
    <xmlCellPr id="1" xr6:uid="{00000000-0010-0000-9002-000001000000}" uniqueName="P1076411">
      <xmlPr mapId="3" xpath="/TFI-IZD-POD/ISD-TFI-IZD-POD-E_1000979/P1076411" xmlDataType="decimal"/>
    </xmlCellPr>
  </singleXmlCell>
  <singleXmlCell id="664" xr6:uid="{00000000-000C-0000-FFFF-FFFF91020000}" r="I113" connectionId="0">
    <xmlCellPr id="1" xr6:uid="{00000000-0010-0000-9102-000001000000}" uniqueName="P1082615">
      <xmlPr mapId="3" xpath="/TFI-IZD-POD/ISD-TFI-IZD-POD-E_1000979/P1082615" xmlDataType="decimal"/>
    </xmlCellPr>
  </singleXmlCell>
  <singleXmlCell id="665" xr6:uid="{00000000-000C-0000-FFFF-FFFF92020000}" r="J113" connectionId="0">
    <xmlCellPr id="1" xr6:uid="{00000000-0010-0000-9202-000001000000}" uniqueName="P1076412">
      <xmlPr mapId="3" xpath="/TFI-IZD-POD/ISD-TFI-IZD-POD-E_1000979/P1076412" xmlDataType="decimal"/>
    </xmlCellPr>
  </singleXmlCell>
  <singleXmlCell id="666" xr6:uid="{00000000-000C-0000-FFFF-FFFF93020000}" r="K113" connectionId="0">
    <xmlCellPr id="1" xr6:uid="{00000000-0010-0000-9302-000001000000}" uniqueName="P1082616">
      <xmlPr mapId="3"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7" xr6:uid="{00000000-000C-0000-FFFF-FFFF94020000}" r="H8" connectionId="0">
    <xmlCellPr id="1" xr6:uid="{00000000-0010-0000-9402-000001000000}" uniqueName="P1076413">
      <xmlPr mapId="3" xpath="/TFI-IZD-POD/NTI-TFI-IZD-POD-E_1000978/P1076413" xmlDataType="decimal"/>
    </xmlCellPr>
  </singleXmlCell>
  <singleXmlCell id="668" xr6:uid="{00000000-000C-0000-FFFF-FFFF95020000}" r="I8" connectionId="0">
    <xmlCellPr id="1" xr6:uid="{00000000-0010-0000-9502-000001000000}" uniqueName="P1076414">
      <xmlPr mapId="3" xpath="/TFI-IZD-POD/NTI-TFI-IZD-POD-E_1000978/P1076414" xmlDataType="decimal"/>
    </xmlCellPr>
  </singleXmlCell>
  <singleXmlCell id="669" xr6:uid="{00000000-000C-0000-FFFF-FFFF96020000}" r="H9" connectionId="0">
    <xmlCellPr id="1" xr6:uid="{00000000-0010-0000-9602-000001000000}" uniqueName="P1076415">
      <xmlPr mapId="3" xpath="/TFI-IZD-POD/NTI-TFI-IZD-POD-E_1000978/P1076415" xmlDataType="decimal"/>
    </xmlCellPr>
  </singleXmlCell>
  <singleXmlCell id="670" xr6:uid="{00000000-000C-0000-FFFF-FFFF97020000}" r="I9" connectionId="0">
    <xmlCellPr id="1" xr6:uid="{00000000-0010-0000-9702-000001000000}" uniqueName="P1076416">
      <xmlPr mapId="3" xpath="/TFI-IZD-POD/NTI-TFI-IZD-POD-E_1000978/P1076416" xmlDataType="decimal"/>
    </xmlCellPr>
  </singleXmlCell>
  <singleXmlCell id="671" xr6:uid="{00000000-000C-0000-FFFF-FFFF98020000}" r="H10" connectionId="0">
    <xmlCellPr id="1" xr6:uid="{00000000-0010-0000-9802-000001000000}" uniqueName="P1076417">
      <xmlPr mapId="3" xpath="/TFI-IZD-POD/NTI-TFI-IZD-POD-E_1000978/P1076417" xmlDataType="decimal"/>
    </xmlCellPr>
  </singleXmlCell>
  <singleXmlCell id="672" xr6:uid="{00000000-000C-0000-FFFF-FFFF99020000}" r="I10" connectionId="0">
    <xmlCellPr id="1" xr6:uid="{00000000-0010-0000-9902-000001000000}" uniqueName="P1076418">
      <xmlPr mapId="3" xpath="/TFI-IZD-POD/NTI-TFI-IZD-POD-E_1000978/P1076418" xmlDataType="decimal"/>
    </xmlCellPr>
  </singleXmlCell>
  <singleXmlCell id="673" xr6:uid="{00000000-000C-0000-FFFF-FFFF9A020000}" r="H11" connectionId="0">
    <xmlCellPr id="1" xr6:uid="{00000000-0010-0000-9A02-000001000000}" uniqueName="P1076419">
      <xmlPr mapId="3" xpath="/TFI-IZD-POD/NTI-TFI-IZD-POD-E_1000978/P1076419" xmlDataType="decimal"/>
    </xmlCellPr>
  </singleXmlCell>
  <singleXmlCell id="674" xr6:uid="{00000000-000C-0000-FFFF-FFFF9B020000}" r="I11" connectionId="0">
    <xmlCellPr id="1" xr6:uid="{00000000-0010-0000-9B02-000001000000}" uniqueName="P1076420">
      <xmlPr mapId="3" xpath="/TFI-IZD-POD/NTI-TFI-IZD-POD-E_1000978/P1076420" xmlDataType="decimal"/>
    </xmlCellPr>
  </singleXmlCell>
  <singleXmlCell id="675" xr6:uid="{00000000-000C-0000-FFFF-FFFF9C020000}" r="H12" connectionId="0">
    <xmlCellPr id="1" xr6:uid="{00000000-0010-0000-9C02-000001000000}" uniqueName="P1076421">
      <xmlPr mapId="3" xpath="/TFI-IZD-POD/NTI-TFI-IZD-POD-E_1000978/P1076421" xmlDataType="decimal"/>
    </xmlCellPr>
  </singleXmlCell>
  <singleXmlCell id="676" xr6:uid="{00000000-000C-0000-FFFF-FFFF9D020000}" r="I12" connectionId="0">
    <xmlCellPr id="1" xr6:uid="{00000000-0010-0000-9D02-000001000000}" uniqueName="P1076422">
      <xmlPr mapId="3" xpath="/TFI-IZD-POD/NTI-TFI-IZD-POD-E_1000978/P1076422" xmlDataType="decimal"/>
    </xmlCellPr>
  </singleXmlCell>
  <singleXmlCell id="677" xr6:uid="{00000000-000C-0000-FFFF-FFFF9E020000}" r="H13" connectionId="0">
    <xmlCellPr id="1" xr6:uid="{00000000-0010-0000-9E02-000001000000}" uniqueName="P1076423">
      <xmlPr mapId="3" xpath="/TFI-IZD-POD/NTI-TFI-IZD-POD-E_1000978/P1076423" xmlDataType="decimal"/>
    </xmlCellPr>
  </singleXmlCell>
  <singleXmlCell id="678" xr6:uid="{00000000-000C-0000-FFFF-FFFF9F020000}" r="I13" connectionId="0">
    <xmlCellPr id="1" xr6:uid="{00000000-0010-0000-9F02-000001000000}" uniqueName="P1076424">
      <xmlPr mapId="3" xpath="/TFI-IZD-POD/NTI-TFI-IZD-POD-E_1000978/P1076424" xmlDataType="decimal"/>
    </xmlCellPr>
  </singleXmlCell>
  <singleXmlCell id="679" xr6:uid="{00000000-000C-0000-FFFF-FFFFA0020000}" r="H14" connectionId="0">
    <xmlCellPr id="1" xr6:uid="{00000000-0010-0000-A002-000001000000}" uniqueName="P1076425">
      <xmlPr mapId="3" xpath="/TFI-IZD-POD/NTI-TFI-IZD-POD-E_1000978/P1076425" xmlDataType="decimal"/>
    </xmlCellPr>
  </singleXmlCell>
  <singleXmlCell id="680" xr6:uid="{00000000-000C-0000-FFFF-FFFFA1020000}" r="I14" connectionId="0">
    <xmlCellPr id="1" xr6:uid="{00000000-0010-0000-A102-000001000000}" uniqueName="P1076426">
      <xmlPr mapId="3" xpath="/TFI-IZD-POD/NTI-TFI-IZD-POD-E_1000978/P1076426" xmlDataType="decimal"/>
    </xmlCellPr>
  </singleXmlCell>
  <singleXmlCell id="681" xr6:uid="{00000000-000C-0000-FFFF-FFFFA2020000}" r="H15" connectionId="0">
    <xmlCellPr id="1" xr6:uid="{00000000-0010-0000-A202-000001000000}" uniqueName="P1076427">
      <xmlPr mapId="3" xpath="/TFI-IZD-POD/NTI-TFI-IZD-POD-E_1000978/P1076427" xmlDataType="decimal"/>
    </xmlCellPr>
  </singleXmlCell>
  <singleXmlCell id="682" xr6:uid="{00000000-000C-0000-FFFF-FFFFA3020000}" r="I15" connectionId="0">
    <xmlCellPr id="1" xr6:uid="{00000000-0010-0000-A302-000001000000}" uniqueName="P1076428">
      <xmlPr mapId="3" xpath="/TFI-IZD-POD/NTI-TFI-IZD-POD-E_1000978/P1076428" xmlDataType="decimal"/>
    </xmlCellPr>
  </singleXmlCell>
  <singleXmlCell id="683" xr6:uid="{00000000-000C-0000-FFFF-FFFFA4020000}" r="H16" connectionId="0">
    <xmlCellPr id="1" xr6:uid="{00000000-0010-0000-A402-000001000000}" uniqueName="P1076429">
      <xmlPr mapId="3" xpath="/TFI-IZD-POD/NTI-TFI-IZD-POD-E_1000978/P1076429" xmlDataType="decimal"/>
    </xmlCellPr>
  </singleXmlCell>
  <singleXmlCell id="684" xr6:uid="{00000000-000C-0000-FFFF-FFFFA5020000}" r="I16" connectionId="0">
    <xmlCellPr id="1" xr6:uid="{00000000-0010-0000-A502-000001000000}" uniqueName="P1076430">
      <xmlPr mapId="3" xpath="/TFI-IZD-POD/NTI-TFI-IZD-POD-E_1000978/P1076430" xmlDataType="decimal"/>
    </xmlCellPr>
  </singleXmlCell>
  <singleXmlCell id="685" xr6:uid="{00000000-000C-0000-FFFF-FFFFA6020000}" r="H17" connectionId="0">
    <xmlCellPr id="1" xr6:uid="{00000000-0010-0000-A602-000001000000}" uniqueName="P1076431">
      <xmlPr mapId="3" xpath="/TFI-IZD-POD/NTI-TFI-IZD-POD-E_1000978/P1076431" xmlDataType="decimal"/>
    </xmlCellPr>
  </singleXmlCell>
  <singleXmlCell id="686" xr6:uid="{00000000-000C-0000-FFFF-FFFFA7020000}" r="I17" connectionId="0">
    <xmlCellPr id="1" xr6:uid="{00000000-0010-0000-A702-000001000000}" uniqueName="P1076432">
      <xmlPr mapId="3" xpath="/TFI-IZD-POD/NTI-TFI-IZD-POD-E_1000978/P1076432" xmlDataType="decimal"/>
    </xmlCellPr>
  </singleXmlCell>
  <singleXmlCell id="687" xr6:uid="{00000000-000C-0000-FFFF-FFFFA8020000}" r="H18" connectionId="0">
    <xmlCellPr id="1" xr6:uid="{00000000-0010-0000-A802-000001000000}" uniqueName="P1076433">
      <xmlPr mapId="3" xpath="/TFI-IZD-POD/NTI-TFI-IZD-POD-E_1000978/P1076433" xmlDataType="decimal"/>
    </xmlCellPr>
  </singleXmlCell>
  <singleXmlCell id="688" xr6:uid="{00000000-000C-0000-FFFF-FFFFA9020000}" r="I18" connectionId="0">
    <xmlCellPr id="1" xr6:uid="{00000000-0010-0000-A902-000001000000}" uniqueName="P1076434">
      <xmlPr mapId="3" xpath="/TFI-IZD-POD/NTI-TFI-IZD-POD-E_1000978/P1076434" xmlDataType="decimal"/>
    </xmlCellPr>
  </singleXmlCell>
  <singleXmlCell id="689" xr6:uid="{00000000-000C-0000-FFFF-FFFFAA020000}" r="H19" connectionId="0">
    <xmlCellPr id="1" xr6:uid="{00000000-0010-0000-AA02-000001000000}" uniqueName="P1076435">
      <xmlPr mapId="3" xpath="/TFI-IZD-POD/NTI-TFI-IZD-POD-E_1000978/P1076435" xmlDataType="decimal"/>
    </xmlCellPr>
  </singleXmlCell>
  <singleXmlCell id="690" xr6:uid="{00000000-000C-0000-FFFF-FFFFAB020000}" r="I19" connectionId="0">
    <xmlCellPr id="1" xr6:uid="{00000000-0010-0000-AB02-000001000000}" uniqueName="P1076436">
      <xmlPr mapId="3" xpath="/TFI-IZD-POD/NTI-TFI-IZD-POD-E_1000978/P1076436" xmlDataType="decimal"/>
    </xmlCellPr>
  </singleXmlCell>
  <singleXmlCell id="691" xr6:uid="{00000000-000C-0000-FFFF-FFFFAC020000}" r="H20" connectionId="0">
    <xmlCellPr id="1" xr6:uid="{00000000-0010-0000-AC02-000001000000}" uniqueName="P1076437">
      <xmlPr mapId="3" xpath="/TFI-IZD-POD/NTI-TFI-IZD-POD-E_1000978/P1076437" xmlDataType="decimal"/>
    </xmlCellPr>
  </singleXmlCell>
  <singleXmlCell id="692" xr6:uid="{00000000-000C-0000-FFFF-FFFFAD020000}" r="I20" connectionId="0">
    <xmlCellPr id="1" xr6:uid="{00000000-0010-0000-AD02-000001000000}" uniqueName="P1076438">
      <xmlPr mapId="3" xpath="/TFI-IZD-POD/NTI-TFI-IZD-POD-E_1000978/P1076438" xmlDataType="decimal"/>
    </xmlCellPr>
  </singleXmlCell>
  <singleXmlCell id="693" xr6:uid="{00000000-000C-0000-FFFF-FFFFAE020000}" r="H21" connectionId="0">
    <xmlCellPr id="1" xr6:uid="{00000000-0010-0000-AE02-000001000000}" uniqueName="P1076439">
      <xmlPr mapId="3" xpath="/TFI-IZD-POD/NTI-TFI-IZD-POD-E_1000978/P1076439" xmlDataType="decimal"/>
    </xmlCellPr>
  </singleXmlCell>
  <singleXmlCell id="694" xr6:uid="{00000000-000C-0000-FFFF-FFFFAF020000}" r="I21" connectionId="0">
    <xmlCellPr id="1" xr6:uid="{00000000-0010-0000-AF02-000001000000}" uniqueName="P1076440">
      <xmlPr mapId="3" xpath="/TFI-IZD-POD/NTI-TFI-IZD-POD-E_1000978/P1076440" xmlDataType="decimal"/>
    </xmlCellPr>
  </singleXmlCell>
  <singleXmlCell id="695" xr6:uid="{00000000-000C-0000-FFFF-FFFFB0020000}" r="H22" connectionId="0">
    <xmlCellPr id="1" xr6:uid="{00000000-0010-0000-B002-000001000000}" uniqueName="P1076441">
      <xmlPr mapId="3" xpath="/TFI-IZD-POD/NTI-TFI-IZD-POD-E_1000978/P1076441" xmlDataType="decimal"/>
    </xmlCellPr>
  </singleXmlCell>
  <singleXmlCell id="696" xr6:uid="{00000000-000C-0000-FFFF-FFFFB1020000}" r="I22" connectionId="0">
    <xmlCellPr id="1" xr6:uid="{00000000-0010-0000-B102-000001000000}" uniqueName="P1076442">
      <xmlPr mapId="3" xpath="/TFI-IZD-POD/NTI-TFI-IZD-POD-E_1000978/P1076442" xmlDataType="decimal"/>
    </xmlCellPr>
  </singleXmlCell>
  <singleXmlCell id="697" xr6:uid="{00000000-000C-0000-FFFF-FFFFB2020000}" r="H23" connectionId="0">
    <xmlCellPr id="1" xr6:uid="{00000000-0010-0000-B202-000001000000}" uniqueName="P1076443">
      <xmlPr mapId="3" xpath="/TFI-IZD-POD/NTI-TFI-IZD-POD-E_1000978/P1076443" xmlDataType="decimal"/>
    </xmlCellPr>
  </singleXmlCell>
  <singleXmlCell id="698" xr6:uid="{00000000-000C-0000-FFFF-FFFFB3020000}" r="I23" connectionId="0">
    <xmlCellPr id="1" xr6:uid="{00000000-0010-0000-B302-000001000000}" uniqueName="P1076444">
      <xmlPr mapId="3" xpath="/TFI-IZD-POD/NTI-TFI-IZD-POD-E_1000978/P1076444" xmlDataType="decimal"/>
    </xmlCellPr>
  </singleXmlCell>
  <singleXmlCell id="699" xr6:uid="{00000000-000C-0000-FFFF-FFFFB4020000}" r="H24" connectionId="0">
    <xmlCellPr id="1" xr6:uid="{00000000-0010-0000-B402-000001000000}" uniqueName="P1076445">
      <xmlPr mapId="3" xpath="/TFI-IZD-POD/NTI-TFI-IZD-POD-E_1000978/P1076445" xmlDataType="decimal"/>
    </xmlCellPr>
  </singleXmlCell>
  <singleXmlCell id="700" xr6:uid="{00000000-000C-0000-FFFF-FFFFB5020000}" r="I24" connectionId="0">
    <xmlCellPr id="1" xr6:uid="{00000000-0010-0000-B502-000001000000}" uniqueName="P1076446">
      <xmlPr mapId="3" xpath="/TFI-IZD-POD/NTI-TFI-IZD-POD-E_1000978/P1076446" xmlDataType="decimal"/>
    </xmlCellPr>
  </singleXmlCell>
  <singleXmlCell id="701" xr6:uid="{00000000-000C-0000-FFFF-FFFFB6020000}" r="H25" connectionId="0">
    <xmlCellPr id="1" xr6:uid="{00000000-0010-0000-B602-000001000000}" uniqueName="P1076447">
      <xmlPr mapId="3" xpath="/TFI-IZD-POD/NTI-TFI-IZD-POD-E_1000978/P1076447" xmlDataType="decimal"/>
    </xmlCellPr>
  </singleXmlCell>
  <singleXmlCell id="702" xr6:uid="{00000000-000C-0000-FFFF-FFFFB7020000}" r="I25" connectionId="0">
    <xmlCellPr id="1" xr6:uid="{00000000-0010-0000-B702-000001000000}" uniqueName="P1076448">
      <xmlPr mapId="3" xpath="/TFI-IZD-POD/NTI-TFI-IZD-POD-E_1000978/P1076448" xmlDataType="decimal"/>
    </xmlCellPr>
  </singleXmlCell>
  <singleXmlCell id="703" xr6:uid="{00000000-000C-0000-FFFF-FFFFB8020000}" r="H26" connectionId="0">
    <xmlCellPr id="1" xr6:uid="{00000000-0010-0000-B802-000001000000}" uniqueName="P1076449">
      <xmlPr mapId="3" xpath="/TFI-IZD-POD/NTI-TFI-IZD-POD-E_1000978/P1076449" xmlDataType="decimal"/>
    </xmlCellPr>
  </singleXmlCell>
  <singleXmlCell id="704" xr6:uid="{00000000-000C-0000-FFFF-FFFFB9020000}" r="I26" connectionId="0">
    <xmlCellPr id="1" xr6:uid="{00000000-0010-0000-B902-000001000000}" uniqueName="P1076450">
      <xmlPr mapId="3" xpath="/TFI-IZD-POD/NTI-TFI-IZD-POD-E_1000978/P1076450" xmlDataType="decimal"/>
    </xmlCellPr>
  </singleXmlCell>
  <singleXmlCell id="705" xr6:uid="{00000000-000C-0000-FFFF-FFFFBA020000}" r="H27" connectionId="0">
    <xmlCellPr id="1" xr6:uid="{00000000-0010-0000-BA02-000001000000}" uniqueName="P1076451">
      <xmlPr mapId="3" xpath="/TFI-IZD-POD/NTI-TFI-IZD-POD-E_1000978/P1076451" xmlDataType="decimal"/>
    </xmlCellPr>
  </singleXmlCell>
  <singleXmlCell id="706" xr6:uid="{00000000-000C-0000-FFFF-FFFFBB020000}" r="I27" connectionId="0">
    <xmlCellPr id="1" xr6:uid="{00000000-0010-0000-BB02-000001000000}" uniqueName="P1076452">
      <xmlPr mapId="3" xpath="/TFI-IZD-POD/NTI-TFI-IZD-POD-E_1000978/P1076452" xmlDataType="decimal"/>
    </xmlCellPr>
  </singleXmlCell>
  <singleXmlCell id="707" xr6:uid="{00000000-000C-0000-FFFF-FFFFBC020000}" r="H29" connectionId="0">
    <xmlCellPr id="1" xr6:uid="{00000000-0010-0000-BC02-000001000000}" uniqueName="P1076453">
      <xmlPr mapId="3" xpath="/TFI-IZD-POD/NTI-TFI-IZD-POD-E_1000978/P1076453" xmlDataType="decimal"/>
    </xmlCellPr>
  </singleXmlCell>
  <singleXmlCell id="708" xr6:uid="{00000000-000C-0000-FFFF-FFFFBD020000}" r="I29" connectionId="0">
    <xmlCellPr id="1" xr6:uid="{00000000-0010-0000-BD02-000001000000}" uniqueName="P1076454">
      <xmlPr mapId="3" xpath="/TFI-IZD-POD/NTI-TFI-IZD-POD-E_1000978/P1076454" xmlDataType="decimal"/>
    </xmlCellPr>
  </singleXmlCell>
  <singleXmlCell id="709" xr6:uid="{00000000-000C-0000-FFFF-FFFFBE020000}" r="H30" connectionId="0">
    <xmlCellPr id="1" xr6:uid="{00000000-0010-0000-BE02-000001000000}" uniqueName="P1076455">
      <xmlPr mapId="3" xpath="/TFI-IZD-POD/NTI-TFI-IZD-POD-E_1000978/P1076455" xmlDataType="decimal"/>
    </xmlCellPr>
  </singleXmlCell>
  <singleXmlCell id="710" xr6:uid="{00000000-000C-0000-FFFF-FFFFBF020000}" r="I30" connectionId="0">
    <xmlCellPr id="1" xr6:uid="{00000000-0010-0000-BF02-000001000000}" uniqueName="P1076456">
      <xmlPr mapId="3" xpath="/TFI-IZD-POD/NTI-TFI-IZD-POD-E_1000978/P1076456" xmlDataType="decimal"/>
    </xmlCellPr>
  </singleXmlCell>
  <singleXmlCell id="711" xr6:uid="{00000000-000C-0000-FFFF-FFFFC0020000}" r="H31" connectionId="0">
    <xmlCellPr id="1" xr6:uid="{00000000-0010-0000-C002-000001000000}" uniqueName="P1076457">
      <xmlPr mapId="3" xpath="/TFI-IZD-POD/NTI-TFI-IZD-POD-E_1000978/P1076457" xmlDataType="decimal"/>
    </xmlCellPr>
  </singleXmlCell>
  <singleXmlCell id="712" xr6:uid="{00000000-000C-0000-FFFF-FFFFC1020000}" r="I31" connectionId="0">
    <xmlCellPr id="1" xr6:uid="{00000000-0010-0000-C102-000001000000}" uniqueName="P1076458">
      <xmlPr mapId="3" xpath="/TFI-IZD-POD/NTI-TFI-IZD-POD-E_1000978/P1076458" xmlDataType="decimal"/>
    </xmlCellPr>
  </singleXmlCell>
  <singleXmlCell id="713" xr6:uid="{00000000-000C-0000-FFFF-FFFFC2020000}" r="H32" connectionId="0">
    <xmlCellPr id="1" xr6:uid="{00000000-0010-0000-C202-000001000000}" uniqueName="P1076459">
      <xmlPr mapId="3" xpath="/TFI-IZD-POD/NTI-TFI-IZD-POD-E_1000978/P1076459" xmlDataType="decimal"/>
    </xmlCellPr>
  </singleXmlCell>
  <singleXmlCell id="714" xr6:uid="{00000000-000C-0000-FFFF-FFFFC3020000}" r="I32" connectionId="0">
    <xmlCellPr id="1" xr6:uid="{00000000-0010-0000-C302-000001000000}" uniqueName="P1076460">
      <xmlPr mapId="3" xpath="/TFI-IZD-POD/NTI-TFI-IZD-POD-E_1000978/P1076460" xmlDataType="decimal"/>
    </xmlCellPr>
  </singleXmlCell>
  <singleXmlCell id="715" xr6:uid="{00000000-000C-0000-FFFF-FFFFC4020000}" r="H33" connectionId="0">
    <xmlCellPr id="1" xr6:uid="{00000000-0010-0000-C402-000001000000}" uniqueName="P1076461">
      <xmlPr mapId="3" xpath="/TFI-IZD-POD/NTI-TFI-IZD-POD-E_1000978/P1076461" xmlDataType="decimal"/>
    </xmlCellPr>
  </singleXmlCell>
  <singleXmlCell id="716" xr6:uid="{00000000-000C-0000-FFFF-FFFFC5020000}" r="I33" connectionId="0">
    <xmlCellPr id="1" xr6:uid="{00000000-0010-0000-C502-000001000000}" uniqueName="P1076462">
      <xmlPr mapId="3" xpath="/TFI-IZD-POD/NTI-TFI-IZD-POD-E_1000978/P1076462" xmlDataType="decimal"/>
    </xmlCellPr>
  </singleXmlCell>
  <singleXmlCell id="717" xr6:uid="{00000000-000C-0000-FFFF-FFFFC6020000}" r="H34" connectionId="0">
    <xmlCellPr id="1" xr6:uid="{00000000-0010-0000-C602-000001000000}" uniqueName="P1076463">
      <xmlPr mapId="3" xpath="/TFI-IZD-POD/NTI-TFI-IZD-POD-E_1000978/P1076463" xmlDataType="decimal"/>
    </xmlCellPr>
  </singleXmlCell>
  <singleXmlCell id="718" xr6:uid="{00000000-000C-0000-FFFF-FFFFC7020000}" r="I34" connectionId="0">
    <xmlCellPr id="1" xr6:uid="{00000000-0010-0000-C702-000001000000}" uniqueName="P1076464">
      <xmlPr mapId="3" xpath="/TFI-IZD-POD/NTI-TFI-IZD-POD-E_1000978/P1076464" xmlDataType="decimal"/>
    </xmlCellPr>
  </singleXmlCell>
  <singleXmlCell id="719" xr6:uid="{00000000-000C-0000-FFFF-FFFFC8020000}" r="H35" connectionId="0">
    <xmlCellPr id="1" xr6:uid="{00000000-0010-0000-C802-000001000000}" uniqueName="P1076465">
      <xmlPr mapId="3" xpath="/TFI-IZD-POD/NTI-TFI-IZD-POD-E_1000978/P1076465" xmlDataType="decimal"/>
    </xmlCellPr>
  </singleXmlCell>
  <singleXmlCell id="720" xr6:uid="{00000000-000C-0000-FFFF-FFFFC9020000}" r="I35" connectionId="0">
    <xmlCellPr id="1" xr6:uid="{00000000-0010-0000-C902-000001000000}" uniqueName="P1076466">
      <xmlPr mapId="3" xpath="/TFI-IZD-POD/NTI-TFI-IZD-POD-E_1000978/P1076466" xmlDataType="decimal"/>
    </xmlCellPr>
  </singleXmlCell>
  <singleXmlCell id="721" xr6:uid="{00000000-000C-0000-FFFF-FFFFCA020000}" r="H36" connectionId="0">
    <xmlCellPr id="1" xr6:uid="{00000000-0010-0000-CA02-000001000000}" uniqueName="P1076467">
      <xmlPr mapId="3" xpath="/TFI-IZD-POD/NTI-TFI-IZD-POD-E_1000978/P1076467" xmlDataType="decimal"/>
    </xmlCellPr>
  </singleXmlCell>
  <singleXmlCell id="722" xr6:uid="{00000000-000C-0000-FFFF-FFFFCB020000}" r="I36" connectionId="0">
    <xmlCellPr id="1" xr6:uid="{00000000-0010-0000-CB02-000001000000}" uniqueName="P1076468">
      <xmlPr mapId="3" xpath="/TFI-IZD-POD/NTI-TFI-IZD-POD-E_1000978/P1076468" xmlDataType="decimal"/>
    </xmlCellPr>
  </singleXmlCell>
  <singleXmlCell id="723" xr6:uid="{00000000-000C-0000-FFFF-FFFFCC020000}" r="H37" connectionId="0">
    <xmlCellPr id="1" xr6:uid="{00000000-0010-0000-CC02-000001000000}" uniqueName="P1076469">
      <xmlPr mapId="3" xpath="/TFI-IZD-POD/NTI-TFI-IZD-POD-E_1000978/P1076469" xmlDataType="decimal"/>
    </xmlCellPr>
  </singleXmlCell>
  <singleXmlCell id="724" xr6:uid="{00000000-000C-0000-FFFF-FFFFCD020000}" r="I37" connectionId="0">
    <xmlCellPr id="1" xr6:uid="{00000000-0010-0000-CD02-000001000000}" uniqueName="P1076470">
      <xmlPr mapId="3" xpath="/TFI-IZD-POD/NTI-TFI-IZD-POD-E_1000978/P1076470" xmlDataType="decimal"/>
    </xmlCellPr>
  </singleXmlCell>
  <singleXmlCell id="725" xr6:uid="{00000000-000C-0000-FFFF-FFFFCE020000}" r="H38" connectionId="0">
    <xmlCellPr id="1" xr6:uid="{00000000-0010-0000-CE02-000001000000}" uniqueName="P1076471">
      <xmlPr mapId="3" xpath="/TFI-IZD-POD/NTI-TFI-IZD-POD-E_1000978/P1076471" xmlDataType="decimal"/>
    </xmlCellPr>
  </singleXmlCell>
  <singleXmlCell id="726" xr6:uid="{00000000-000C-0000-FFFF-FFFFCF020000}" r="I38" connectionId="0">
    <xmlCellPr id="1" xr6:uid="{00000000-0010-0000-CF02-000001000000}" uniqueName="P1076472">
      <xmlPr mapId="3" xpath="/TFI-IZD-POD/NTI-TFI-IZD-POD-E_1000978/P1076472" xmlDataType="decimal"/>
    </xmlCellPr>
  </singleXmlCell>
  <singleXmlCell id="727" xr6:uid="{00000000-000C-0000-FFFF-FFFFD0020000}" r="H39" connectionId="0">
    <xmlCellPr id="1" xr6:uid="{00000000-0010-0000-D002-000001000000}" uniqueName="P1076473">
      <xmlPr mapId="3" xpath="/TFI-IZD-POD/NTI-TFI-IZD-POD-E_1000978/P1076473" xmlDataType="decimal"/>
    </xmlCellPr>
  </singleXmlCell>
  <singleXmlCell id="728" xr6:uid="{00000000-000C-0000-FFFF-FFFFD1020000}" r="I39" connectionId="0">
    <xmlCellPr id="1" xr6:uid="{00000000-0010-0000-D102-000001000000}" uniqueName="P1076474">
      <xmlPr mapId="3" xpath="/TFI-IZD-POD/NTI-TFI-IZD-POD-E_1000978/P1076474" xmlDataType="decimal"/>
    </xmlCellPr>
  </singleXmlCell>
  <singleXmlCell id="729" xr6:uid="{00000000-000C-0000-FFFF-FFFFD2020000}" r="H40" connectionId="0">
    <xmlCellPr id="1" xr6:uid="{00000000-0010-0000-D202-000001000000}" uniqueName="P1076475">
      <xmlPr mapId="3" xpath="/TFI-IZD-POD/NTI-TFI-IZD-POD-E_1000978/P1076475" xmlDataType="decimal"/>
    </xmlCellPr>
  </singleXmlCell>
  <singleXmlCell id="730" xr6:uid="{00000000-000C-0000-FFFF-FFFFD3020000}" r="I40" connectionId="0">
    <xmlCellPr id="1" xr6:uid="{00000000-0010-0000-D302-000001000000}" uniqueName="P1076476">
      <xmlPr mapId="3" xpath="/TFI-IZD-POD/NTI-TFI-IZD-POD-E_1000978/P1076476" xmlDataType="decimal"/>
    </xmlCellPr>
  </singleXmlCell>
  <singleXmlCell id="731" xr6:uid="{00000000-000C-0000-FFFF-FFFFD4020000}" r="H41" connectionId="0">
    <xmlCellPr id="1" xr6:uid="{00000000-0010-0000-D402-000001000000}" uniqueName="P1076477">
      <xmlPr mapId="3" xpath="/TFI-IZD-POD/NTI-TFI-IZD-POD-E_1000978/P1076477" xmlDataType="decimal"/>
    </xmlCellPr>
  </singleXmlCell>
  <singleXmlCell id="732" xr6:uid="{00000000-000C-0000-FFFF-FFFFD5020000}" r="I41" connectionId="0">
    <xmlCellPr id="1" xr6:uid="{00000000-0010-0000-D502-000001000000}" uniqueName="P1076478">
      <xmlPr mapId="3" xpath="/TFI-IZD-POD/NTI-TFI-IZD-POD-E_1000978/P1076478" xmlDataType="decimal"/>
    </xmlCellPr>
  </singleXmlCell>
  <singleXmlCell id="733" xr6:uid="{00000000-000C-0000-FFFF-FFFFD6020000}" r="H42" connectionId="0">
    <xmlCellPr id="1" xr6:uid="{00000000-0010-0000-D602-000001000000}" uniqueName="P1076479">
      <xmlPr mapId="3" xpath="/TFI-IZD-POD/NTI-TFI-IZD-POD-E_1000978/P1076479" xmlDataType="decimal"/>
    </xmlCellPr>
  </singleXmlCell>
  <singleXmlCell id="734" xr6:uid="{00000000-000C-0000-FFFF-FFFFD7020000}" r="I42" connectionId="0">
    <xmlCellPr id="1" xr6:uid="{00000000-0010-0000-D702-000001000000}" uniqueName="P1076480">
      <xmlPr mapId="3" xpath="/TFI-IZD-POD/NTI-TFI-IZD-POD-E_1000978/P1076480" xmlDataType="decimal"/>
    </xmlCellPr>
  </singleXmlCell>
  <singleXmlCell id="735" xr6:uid="{00000000-000C-0000-FFFF-FFFFD8020000}" r="H44" connectionId="0">
    <xmlCellPr id="1" xr6:uid="{00000000-0010-0000-D802-000001000000}" uniqueName="P1076481">
      <xmlPr mapId="3" xpath="/TFI-IZD-POD/NTI-TFI-IZD-POD-E_1000978/P1076481" xmlDataType="decimal"/>
    </xmlCellPr>
  </singleXmlCell>
  <singleXmlCell id="736" xr6:uid="{00000000-000C-0000-FFFF-FFFFD9020000}" r="I44" connectionId="0">
    <xmlCellPr id="1" xr6:uid="{00000000-0010-0000-D902-000001000000}" uniqueName="P1076482">
      <xmlPr mapId="3" xpath="/TFI-IZD-POD/NTI-TFI-IZD-POD-E_1000978/P1076482" xmlDataType="decimal"/>
    </xmlCellPr>
  </singleXmlCell>
  <singleXmlCell id="737" xr6:uid="{00000000-000C-0000-FFFF-FFFFDA020000}" r="H45" connectionId="0">
    <xmlCellPr id="1" xr6:uid="{00000000-0010-0000-DA02-000001000000}" uniqueName="P1076483">
      <xmlPr mapId="3" xpath="/TFI-IZD-POD/NTI-TFI-IZD-POD-E_1000978/P1076483" xmlDataType="decimal"/>
    </xmlCellPr>
  </singleXmlCell>
  <singleXmlCell id="738" xr6:uid="{00000000-000C-0000-FFFF-FFFFDB020000}" r="I45" connectionId="0">
    <xmlCellPr id="1" xr6:uid="{00000000-0010-0000-DB02-000001000000}" uniqueName="P1076484">
      <xmlPr mapId="3" xpath="/TFI-IZD-POD/NTI-TFI-IZD-POD-E_1000978/P1076484" xmlDataType="decimal"/>
    </xmlCellPr>
  </singleXmlCell>
  <singleXmlCell id="739" xr6:uid="{00000000-000C-0000-FFFF-FFFFDC020000}" r="H46" connectionId="0">
    <xmlCellPr id="1" xr6:uid="{00000000-0010-0000-DC02-000001000000}" uniqueName="P1076485">
      <xmlPr mapId="3" xpath="/TFI-IZD-POD/NTI-TFI-IZD-POD-E_1000978/P1076485" xmlDataType="decimal"/>
    </xmlCellPr>
  </singleXmlCell>
  <singleXmlCell id="740" xr6:uid="{00000000-000C-0000-FFFF-FFFFDD020000}" r="I46" connectionId="0">
    <xmlCellPr id="1" xr6:uid="{00000000-0010-0000-DD02-000001000000}" uniqueName="P1076486">
      <xmlPr mapId="3" xpath="/TFI-IZD-POD/NTI-TFI-IZD-POD-E_1000978/P1076486" xmlDataType="decimal"/>
    </xmlCellPr>
  </singleXmlCell>
  <singleXmlCell id="741" xr6:uid="{00000000-000C-0000-FFFF-FFFFDE020000}" r="H47" connectionId="0">
    <xmlCellPr id="1" xr6:uid="{00000000-0010-0000-DE02-000001000000}" uniqueName="P1076487">
      <xmlPr mapId="3" xpath="/TFI-IZD-POD/NTI-TFI-IZD-POD-E_1000978/P1076487" xmlDataType="decimal"/>
    </xmlCellPr>
  </singleXmlCell>
  <singleXmlCell id="742" xr6:uid="{00000000-000C-0000-FFFF-FFFFDF020000}" r="I47" connectionId="0">
    <xmlCellPr id="1" xr6:uid="{00000000-0010-0000-DF02-000001000000}" uniqueName="P1076488">
      <xmlPr mapId="3" xpath="/TFI-IZD-POD/NTI-TFI-IZD-POD-E_1000978/P1076488" xmlDataType="decimal"/>
    </xmlCellPr>
  </singleXmlCell>
  <singleXmlCell id="743" xr6:uid="{00000000-000C-0000-FFFF-FFFFE0020000}" r="H48" connectionId="0">
    <xmlCellPr id="1" xr6:uid="{00000000-0010-0000-E002-000001000000}" uniqueName="P1076489">
      <xmlPr mapId="3" xpath="/TFI-IZD-POD/NTI-TFI-IZD-POD-E_1000978/P1076489" xmlDataType="decimal"/>
    </xmlCellPr>
  </singleXmlCell>
  <singleXmlCell id="744" xr6:uid="{00000000-000C-0000-FFFF-FFFFE1020000}" r="I48" connectionId="0">
    <xmlCellPr id="1" xr6:uid="{00000000-0010-0000-E102-000001000000}" uniqueName="P1076490">
      <xmlPr mapId="3" xpath="/TFI-IZD-POD/NTI-TFI-IZD-POD-E_1000978/P1076490" xmlDataType="decimal"/>
    </xmlCellPr>
  </singleXmlCell>
  <singleXmlCell id="745" xr6:uid="{00000000-000C-0000-FFFF-FFFFE2020000}" r="H49" connectionId="0">
    <xmlCellPr id="1" xr6:uid="{00000000-0010-0000-E202-000001000000}" uniqueName="P1076491">
      <xmlPr mapId="3" xpath="/TFI-IZD-POD/NTI-TFI-IZD-POD-E_1000978/P1076491" xmlDataType="decimal"/>
    </xmlCellPr>
  </singleXmlCell>
  <singleXmlCell id="746" xr6:uid="{00000000-000C-0000-FFFF-FFFFE3020000}" r="I49" connectionId="0">
    <xmlCellPr id="1" xr6:uid="{00000000-0010-0000-E302-000001000000}" uniqueName="P1076492">
      <xmlPr mapId="3" xpath="/TFI-IZD-POD/NTI-TFI-IZD-POD-E_1000978/P1076492" xmlDataType="decimal"/>
    </xmlCellPr>
  </singleXmlCell>
  <singleXmlCell id="747" xr6:uid="{00000000-000C-0000-FFFF-FFFFE4020000}" r="H50" connectionId="0">
    <xmlCellPr id="1" xr6:uid="{00000000-0010-0000-E402-000001000000}" uniqueName="P1076493">
      <xmlPr mapId="3" xpath="/TFI-IZD-POD/NTI-TFI-IZD-POD-E_1000978/P1076493" xmlDataType="decimal"/>
    </xmlCellPr>
  </singleXmlCell>
  <singleXmlCell id="748" xr6:uid="{00000000-000C-0000-FFFF-FFFFE5020000}" r="I50" connectionId="0">
    <xmlCellPr id="1" xr6:uid="{00000000-0010-0000-E502-000001000000}" uniqueName="P1076494">
      <xmlPr mapId="3" xpath="/TFI-IZD-POD/NTI-TFI-IZD-POD-E_1000978/P1076494" xmlDataType="decimal"/>
    </xmlCellPr>
  </singleXmlCell>
  <singleXmlCell id="749" xr6:uid="{00000000-000C-0000-FFFF-FFFFE6020000}" r="H51" connectionId="0">
    <xmlCellPr id="1" xr6:uid="{00000000-0010-0000-E602-000001000000}" uniqueName="P1076495">
      <xmlPr mapId="3" xpath="/TFI-IZD-POD/NTI-TFI-IZD-POD-E_1000978/P1076495" xmlDataType="decimal"/>
    </xmlCellPr>
  </singleXmlCell>
  <singleXmlCell id="750" xr6:uid="{00000000-000C-0000-FFFF-FFFFE7020000}" r="I51" connectionId="0">
    <xmlCellPr id="1" xr6:uid="{00000000-0010-0000-E702-000001000000}" uniqueName="P1076496">
      <xmlPr mapId="3" xpath="/TFI-IZD-POD/NTI-TFI-IZD-POD-E_1000978/P1076496" xmlDataType="decimal"/>
    </xmlCellPr>
  </singleXmlCell>
  <singleXmlCell id="751" xr6:uid="{00000000-000C-0000-FFFF-FFFFE8020000}" r="H52" connectionId="0">
    <xmlCellPr id="1" xr6:uid="{00000000-0010-0000-E802-000001000000}" uniqueName="P1078211">
      <xmlPr mapId="3" xpath="/TFI-IZD-POD/NTI-TFI-IZD-POD-E_1000978/P1078211" xmlDataType="decimal"/>
    </xmlCellPr>
  </singleXmlCell>
  <singleXmlCell id="752" xr6:uid="{00000000-000C-0000-FFFF-FFFFE9020000}" r="I52" connectionId="0">
    <xmlCellPr id="1" xr6:uid="{00000000-0010-0000-E902-000001000000}" uniqueName="P1078212">
      <xmlPr mapId="3" xpath="/TFI-IZD-POD/NTI-TFI-IZD-POD-E_1000978/P1078212" xmlDataType="decimal"/>
    </xmlCellPr>
  </singleXmlCell>
  <singleXmlCell id="753" xr6:uid="{00000000-000C-0000-FFFF-FFFFEA020000}" r="H53" connectionId="0">
    <xmlCellPr id="1" xr6:uid="{00000000-0010-0000-EA02-000001000000}" uniqueName="P1078213">
      <xmlPr mapId="3" xpath="/TFI-IZD-POD/NTI-TFI-IZD-POD-E_1000978/P1078213" xmlDataType="decimal"/>
    </xmlCellPr>
  </singleXmlCell>
  <singleXmlCell id="754" xr6:uid="{00000000-000C-0000-FFFF-FFFFEB020000}" r="I53" connectionId="0">
    <xmlCellPr id="1" xr6:uid="{00000000-0010-0000-EB02-000001000000}" uniqueName="P1078214">
      <xmlPr mapId="3" xpath="/TFI-IZD-POD/NTI-TFI-IZD-POD-E_1000978/P1078214" xmlDataType="decimal"/>
    </xmlCellPr>
  </singleXmlCell>
  <singleXmlCell id="755" xr6:uid="{00000000-000C-0000-FFFF-FFFFEC020000}" r="H54" connectionId="0">
    <xmlCellPr id="1" xr6:uid="{00000000-0010-0000-EC02-000001000000}" uniqueName="P1078216">
      <xmlPr mapId="3" xpath="/TFI-IZD-POD/NTI-TFI-IZD-POD-E_1000978/P1078216" xmlDataType="decimal"/>
    </xmlCellPr>
  </singleXmlCell>
  <singleXmlCell id="756" xr6:uid="{00000000-000C-0000-FFFF-FFFFED020000}" r="I54" connectionId="0">
    <xmlCellPr id="1" xr6:uid="{00000000-0010-0000-ED02-000001000000}" uniqueName="P1078218">
      <xmlPr mapId="3" xpath="/TFI-IZD-POD/NTI-TFI-IZD-POD-E_1000978/P1078218" xmlDataType="decimal"/>
    </xmlCellPr>
  </singleXmlCell>
  <singleXmlCell id="757" xr6:uid="{00000000-000C-0000-FFFF-FFFFEE020000}" r="H55" connectionId="0">
    <xmlCellPr id="1" xr6:uid="{00000000-0010-0000-EE02-000001000000}" uniqueName="P1078219">
      <xmlPr mapId="3" xpath="/TFI-IZD-POD/NTI-TFI-IZD-POD-E_1000978/P1078219" xmlDataType="decimal"/>
    </xmlCellPr>
  </singleXmlCell>
  <singleXmlCell id="758" xr6:uid="{00000000-000C-0000-FFFF-FFFFEF020000}" r="I55" connectionId="0">
    <xmlCellPr id="1" xr6:uid="{00000000-0010-0000-EF02-000001000000}" uniqueName="P1078221">
      <xmlPr mapId="3" xpath="/TFI-IZD-POD/NTI-TFI-IZD-POD-E_1000978/P1078221" xmlDataType="decimal"/>
    </xmlCellPr>
  </singleXmlCell>
  <singleXmlCell id="759" xr6:uid="{00000000-000C-0000-FFFF-FFFFF0020000}" r="H56" connectionId="0">
    <xmlCellPr id="1" xr6:uid="{00000000-0010-0000-F002-000001000000}" uniqueName="P1078223">
      <xmlPr mapId="3" xpath="/TFI-IZD-POD/NTI-TFI-IZD-POD-E_1000978/P1078223" xmlDataType="decimal"/>
    </xmlCellPr>
  </singleXmlCell>
  <singleXmlCell id="760" xr6:uid="{00000000-000C-0000-FFFF-FFFFF1020000}" r="I56" connectionId="0">
    <xmlCellPr id="1" xr6:uid="{00000000-0010-0000-F102-000001000000}" uniqueName="P1078225">
      <xmlPr mapId="3" xpath="/TFI-IZD-POD/NTI-TFI-IZD-POD-E_1000978/P1078225" xmlDataType="decimal"/>
    </xmlCellPr>
  </singleXmlCell>
  <singleXmlCell id="761" xr6:uid="{00000000-000C-0000-FFFF-FFFFF2020000}" r="H57" connectionId="0">
    <xmlCellPr id="1" xr6:uid="{00000000-0010-0000-F202-000001000000}" uniqueName="P1078227">
      <xmlPr mapId="3" xpath="/TFI-IZD-POD/NTI-TFI-IZD-POD-E_1000978/P1078227" xmlDataType="decimal"/>
    </xmlCellPr>
  </singleXmlCell>
  <singleXmlCell id="762" xr6:uid="{00000000-000C-0000-FFFF-FFFFF3020000}" r="I57" connectionId="0">
    <xmlCellPr id="1" xr6:uid="{00000000-0010-0000-F302-000001000000}" uniqueName="P1078228">
      <xmlPr mapId="3" xpath="/TFI-IZD-POD/NTI-TFI-IZD-POD-E_1000978/P1078228" xmlDataType="decimal"/>
    </xmlCellPr>
  </singleXmlCell>
  <singleXmlCell id="763" xr6:uid="{00000000-000C-0000-FFFF-FFFFF4020000}" r="H58" connectionId="0">
    <xmlCellPr id="1" xr6:uid="{00000000-0010-0000-F402-000001000000}" uniqueName="P1078230">
      <xmlPr mapId="3" xpath="/TFI-IZD-POD/NTI-TFI-IZD-POD-E_1000978/P1078230" xmlDataType="decimal"/>
    </xmlCellPr>
  </singleXmlCell>
  <singleXmlCell id="764" xr6:uid="{00000000-000C-0000-FFFF-FFFFF5020000}" r="I58" connectionId="0">
    <xmlCellPr id="1" xr6:uid="{00000000-0010-0000-F502-000001000000}" uniqueName="P1078232">
      <xmlPr mapId="3" xpath="/TFI-IZD-POD/NTI-TFI-IZD-POD-E_1000978/P1078232" xmlDataType="decimal"/>
    </xmlCellPr>
  </singleXmlCell>
  <singleXmlCell id="765" xr6:uid="{00000000-000C-0000-FFFF-FFFFF6020000}" r="H59" connectionId="0">
    <xmlCellPr id="1" xr6:uid="{00000000-0010-0000-F602-000001000000}" uniqueName="P1078234">
      <xmlPr mapId="3" xpath="/TFI-IZD-POD/NTI-TFI-IZD-POD-E_1000978/P1078234" xmlDataType="decimal"/>
    </xmlCellPr>
  </singleXmlCell>
  <singleXmlCell id="766" xr6:uid="{00000000-000C-0000-FFFF-FFFFF7020000}" r="I59" connectionId="0">
    <xmlCellPr id="1" xr6:uid="{00000000-0010-0000-F702-000001000000}" uniqueName="P1078235">
      <xmlPr mapId="3"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7" xr6:uid="{00000000-000C-0000-FFFF-FFFFF8020000}" r="H8" connectionId="0">
    <xmlCellPr id="1" xr6:uid="{00000000-0010-0000-F802-000001000000}" uniqueName="P1078099">
      <xmlPr mapId="3" xpath="/TFI-IZD-POD/NTD-TFI-IZD-POD-E_1000980/P1078099" xmlDataType="decimal"/>
    </xmlCellPr>
  </singleXmlCell>
  <singleXmlCell id="768" xr6:uid="{00000000-000C-0000-FFFF-FFFFF9020000}" r="I8" connectionId="0">
    <xmlCellPr id="1" xr6:uid="{00000000-0010-0000-F902-000001000000}" uniqueName="P1078100">
      <xmlPr mapId="3" xpath="/TFI-IZD-POD/NTD-TFI-IZD-POD-E_1000980/P1078100" xmlDataType="decimal"/>
    </xmlCellPr>
  </singleXmlCell>
  <singleXmlCell id="769" xr6:uid="{00000000-000C-0000-FFFF-FFFFFA020000}" r="H9" connectionId="0">
    <xmlCellPr id="1" xr6:uid="{00000000-0010-0000-FA02-000001000000}" uniqueName="P1078101">
      <xmlPr mapId="3" xpath="/TFI-IZD-POD/NTD-TFI-IZD-POD-E_1000980/P1078101" xmlDataType="decimal"/>
    </xmlCellPr>
  </singleXmlCell>
  <singleXmlCell id="770" xr6:uid="{00000000-000C-0000-FFFF-FFFFFB020000}" r="I9" connectionId="0">
    <xmlCellPr id="1" xr6:uid="{00000000-0010-0000-FB02-000001000000}" uniqueName="P1078102">
      <xmlPr mapId="3" xpath="/TFI-IZD-POD/NTD-TFI-IZD-POD-E_1000980/P1078102" xmlDataType="decimal"/>
    </xmlCellPr>
  </singleXmlCell>
  <singleXmlCell id="771" xr6:uid="{00000000-000C-0000-FFFF-FFFFFC020000}" r="H10" connectionId="0">
    <xmlCellPr id="1" xr6:uid="{00000000-0010-0000-FC02-000001000000}" uniqueName="P1078103">
      <xmlPr mapId="3" xpath="/TFI-IZD-POD/NTD-TFI-IZD-POD-E_1000980/P1078103" xmlDataType="decimal"/>
    </xmlCellPr>
  </singleXmlCell>
  <singleXmlCell id="772" xr6:uid="{00000000-000C-0000-FFFF-FFFFFD020000}" r="I10" connectionId="0">
    <xmlCellPr id="1" xr6:uid="{00000000-0010-0000-FD02-000001000000}" uniqueName="P1078104">
      <xmlPr mapId="3" xpath="/TFI-IZD-POD/NTD-TFI-IZD-POD-E_1000980/P1078104" xmlDataType="decimal"/>
    </xmlCellPr>
  </singleXmlCell>
  <singleXmlCell id="773" xr6:uid="{00000000-000C-0000-FFFF-FFFFFE020000}" r="H11" connectionId="0">
    <xmlCellPr id="1" xr6:uid="{00000000-0010-0000-FE02-000001000000}" uniqueName="P1078105">
      <xmlPr mapId="3" xpath="/TFI-IZD-POD/NTD-TFI-IZD-POD-E_1000980/P1078105" xmlDataType="decimal"/>
    </xmlCellPr>
  </singleXmlCell>
  <singleXmlCell id="774" xr6:uid="{00000000-000C-0000-FFFF-FFFFFF020000}" r="I11" connectionId="0">
    <xmlCellPr id="1" xr6:uid="{00000000-0010-0000-FF02-000001000000}" uniqueName="P1078106">
      <xmlPr mapId="3" xpath="/TFI-IZD-POD/NTD-TFI-IZD-POD-E_1000980/P1078106" xmlDataType="decimal"/>
    </xmlCellPr>
  </singleXmlCell>
  <singleXmlCell id="775" xr6:uid="{00000000-000C-0000-FFFF-FFFF00030000}" r="H12" connectionId="0">
    <xmlCellPr id="1" xr6:uid="{00000000-0010-0000-0003-000001000000}" uniqueName="P1123934">
      <xmlPr mapId="3" xpath="/TFI-IZD-POD/NTD-TFI-IZD-POD-E_1000980/P1123934" xmlDataType="decimal"/>
    </xmlCellPr>
  </singleXmlCell>
  <singleXmlCell id="776" xr6:uid="{00000000-000C-0000-FFFF-FFFF01030000}" r="I12" connectionId="0">
    <xmlCellPr id="1" xr6:uid="{00000000-0010-0000-0103-000001000000}" uniqueName="P1123935">
      <xmlPr mapId="3" xpath="/TFI-IZD-POD/NTD-TFI-IZD-POD-E_1000980/P1123935" xmlDataType="decimal"/>
    </xmlCellPr>
  </singleXmlCell>
  <singleXmlCell id="777" xr6:uid="{00000000-000C-0000-FFFF-FFFF02030000}" r="H13" connectionId="0">
    <xmlCellPr id="1" xr6:uid="{00000000-0010-0000-0203-000001000000}" uniqueName="P1123936">
      <xmlPr mapId="3" xpath="/TFI-IZD-POD/NTD-TFI-IZD-POD-E_1000980/P1123936" xmlDataType="decimal"/>
    </xmlCellPr>
  </singleXmlCell>
  <singleXmlCell id="778" xr6:uid="{00000000-000C-0000-FFFF-FFFF03030000}" r="I13" connectionId="0">
    <xmlCellPr id="1" xr6:uid="{00000000-0010-0000-0303-000001000000}" uniqueName="P1123937">
      <xmlPr mapId="3" xpath="/TFI-IZD-POD/NTD-TFI-IZD-POD-E_1000980/P1123937" xmlDataType="decimal"/>
    </xmlCellPr>
  </singleXmlCell>
  <singleXmlCell id="779" xr6:uid="{00000000-000C-0000-FFFF-FFFF04030000}" r="H14" connectionId="0">
    <xmlCellPr id="1" xr6:uid="{00000000-0010-0000-0403-000001000000}" uniqueName="P1078107">
      <xmlPr mapId="3" xpath="/TFI-IZD-POD/NTD-TFI-IZD-POD-E_1000980/P1078107" xmlDataType="decimal"/>
    </xmlCellPr>
  </singleXmlCell>
  <singleXmlCell id="780" xr6:uid="{00000000-000C-0000-FFFF-FFFF05030000}" r="I14" connectionId="0">
    <xmlCellPr id="1" xr6:uid="{00000000-0010-0000-0503-000001000000}" uniqueName="P1078108">
      <xmlPr mapId="3" xpath="/TFI-IZD-POD/NTD-TFI-IZD-POD-E_1000980/P1078108" xmlDataType="decimal"/>
    </xmlCellPr>
  </singleXmlCell>
  <singleXmlCell id="781" xr6:uid="{00000000-000C-0000-FFFF-FFFF06030000}" r="H15" connectionId="0">
    <xmlCellPr id="1" xr6:uid="{00000000-0010-0000-0603-000001000000}" uniqueName="P1078109">
      <xmlPr mapId="3" xpath="/TFI-IZD-POD/NTD-TFI-IZD-POD-E_1000980/P1078109" xmlDataType="decimal"/>
    </xmlCellPr>
  </singleXmlCell>
  <singleXmlCell id="782" xr6:uid="{00000000-000C-0000-FFFF-FFFF07030000}" r="I15" connectionId="0">
    <xmlCellPr id="1" xr6:uid="{00000000-0010-0000-0703-000001000000}" uniqueName="P1078110">
      <xmlPr mapId="3" xpath="/TFI-IZD-POD/NTD-TFI-IZD-POD-E_1000980/P1078110" xmlDataType="decimal"/>
    </xmlCellPr>
  </singleXmlCell>
  <singleXmlCell id="783" xr6:uid="{00000000-000C-0000-FFFF-FFFF08030000}" r="H16" connectionId="0">
    <xmlCellPr id="1" xr6:uid="{00000000-0010-0000-0803-000001000000}" uniqueName="P1078111">
      <xmlPr mapId="3" xpath="/TFI-IZD-POD/NTD-TFI-IZD-POD-E_1000980/P1078111" xmlDataType="decimal"/>
    </xmlCellPr>
  </singleXmlCell>
  <singleXmlCell id="784" xr6:uid="{00000000-000C-0000-FFFF-FFFF09030000}" r="I16" connectionId="0">
    <xmlCellPr id="1" xr6:uid="{00000000-0010-0000-0903-000001000000}" uniqueName="P1078112">
      <xmlPr mapId="3" xpath="/TFI-IZD-POD/NTD-TFI-IZD-POD-E_1000980/P1078112" xmlDataType="decimal"/>
    </xmlCellPr>
  </singleXmlCell>
  <singleXmlCell id="785" xr6:uid="{00000000-000C-0000-FFFF-FFFF0A030000}" r="H17" connectionId="0">
    <xmlCellPr id="1" xr6:uid="{00000000-0010-0000-0A03-000001000000}" uniqueName="P1078117">
      <xmlPr mapId="3" xpath="/TFI-IZD-POD/NTD-TFI-IZD-POD-E_1000980/P1078117" xmlDataType="decimal"/>
    </xmlCellPr>
  </singleXmlCell>
  <singleXmlCell id="786" xr6:uid="{00000000-000C-0000-FFFF-FFFF0B030000}" r="I17" connectionId="0">
    <xmlCellPr id="1" xr6:uid="{00000000-0010-0000-0B03-000001000000}" uniqueName="P1078118">
      <xmlPr mapId="3" xpath="/TFI-IZD-POD/NTD-TFI-IZD-POD-E_1000980/P1078118" xmlDataType="decimal"/>
    </xmlCellPr>
  </singleXmlCell>
  <singleXmlCell id="787" xr6:uid="{00000000-000C-0000-FFFF-FFFF0C030000}" r="H18" connectionId="0">
    <xmlCellPr id="1" xr6:uid="{00000000-0010-0000-0C03-000001000000}" uniqueName="P1078119">
      <xmlPr mapId="3" xpath="/TFI-IZD-POD/NTD-TFI-IZD-POD-E_1000980/P1078119" xmlDataType="decimal"/>
    </xmlCellPr>
  </singleXmlCell>
  <singleXmlCell id="788" xr6:uid="{00000000-000C-0000-FFFF-FFFF0D030000}" r="I18" connectionId="0">
    <xmlCellPr id="1" xr6:uid="{00000000-0010-0000-0D03-000001000000}" uniqueName="P1078120">
      <xmlPr mapId="3" xpath="/TFI-IZD-POD/NTD-TFI-IZD-POD-E_1000980/P1078120" xmlDataType="decimal"/>
    </xmlCellPr>
  </singleXmlCell>
  <singleXmlCell id="789" xr6:uid="{00000000-000C-0000-FFFF-FFFF0E030000}" r="H19" connectionId="0">
    <xmlCellPr id="1" xr6:uid="{00000000-0010-0000-0E03-000001000000}" uniqueName="P1123938">
      <xmlPr mapId="3" xpath="/TFI-IZD-POD/NTD-TFI-IZD-POD-E_1000980/P1123938" xmlDataType="decimal"/>
    </xmlCellPr>
  </singleXmlCell>
  <singleXmlCell id="790" xr6:uid="{00000000-000C-0000-FFFF-FFFF0F030000}" r="I19" connectionId="0">
    <xmlCellPr id="1" xr6:uid="{00000000-0010-0000-0F03-000001000000}" uniqueName="P1123939">
      <xmlPr mapId="3" xpath="/TFI-IZD-POD/NTD-TFI-IZD-POD-E_1000980/P1123939" xmlDataType="decimal"/>
    </xmlCellPr>
  </singleXmlCell>
  <singleXmlCell id="791" xr6:uid="{00000000-000C-0000-FFFF-FFFF10030000}" r="H20" connectionId="0">
    <xmlCellPr id="1" xr6:uid="{00000000-0010-0000-1003-000001000000}" uniqueName="P1123940">
      <xmlPr mapId="3" xpath="/TFI-IZD-POD/NTD-TFI-IZD-POD-E_1000980/P1123940" xmlDataType="decimal"/>
    </xmlCellPr>
  </singleXmlCell>
  <singleXmlCell id="792" xr6:uid="{00000000-000C-0000-FFFF-FFFF11030000}" r="I20" connectionId="0">
    <xmlCellPr id="1" xr6:uid="{00000000-0010-0000-1103-000001000000}" uniqueName="P1123941">
      <xmlPr mapId="3" xpath="/TFI-IZD-POD/NTD-TFI-IZD-POD-E_1000980/P1123941" xmlDataType="decimal"/>
    </xmlCellPr>
  </singleXmlCell>
  <singleXmlCell id="793" xr6:uid="{00000000-000C-0000-FFFF-FFFF12030000}" r="H21" connectionId="0">
    <xmlCellPr id="1" xr6:uid="{00000000-0010-0000-1203-000001000000}" uniqueName="P1078121">
      <xmlPr mapId="3" xpath="/TFI-IZD-POD/NTD-TFI-IZD-POD-E_1000980/P1078121" xmlDataType="decimal"/>
    </xmlCellPr>
  </singleXmlCell>
  <singleXmlCell id="794" xr6:uid="{00000000-000C-0000-FFFF-FFFF13030000}" r="I21" connectionId="0">
    <xmlCellPr id="1" xr6:uid="{00000000-0010-0000-1303-000001000000}" uniqueName="P1078122">
      <xmlPr mapId="3" xpath="/TFI-IZD-POD/NTD-TFI-IZD-POD-E_1000980/P1078122" xmlDataType="decimal"/>
    </xmlCellPr>
  </singleXmlCell>
  <singleXmlCell id="795" xr6:uid="{00000000-000C-0000-FFFF-FFFF14030000}" r="H23" connectionId="0">
    <xmlCellPr id="1" xr6:uid="{00000000-0010-0000-1403-000001000000}" uniqueName="P1078123">
      <xmlPr mapId="3" xpath="/TFI-IZD-POD/NTD-TFI-IZD-POD-E_1000980/P1078123" xmlDataType="decimal"/>
    </xmlCellPr>
  </singleXmlCell>
  <singleXmlCell id="796" xr6:uid="{00000000-000C-0000-FFFF-FFFF15030000}" r="I23" connectionId="0">
    <xmlCellPr id="1" xr6:uid="{00000000-0010-0000-1503-000001000000}" uniqueName="P1078124">
      <xmlPr mapId="3" xpath="/TFI-IZD-POD/NTD-TFI-IZD-POD-E_1000980/P1078124" xmlDataType="decimal"/>
    </xmlCellPr>
  </singleXmlCell>
  <singleXmlCell id="797" xr6:uid="{00000000-000C-0000-FFFF-FFFF16030000}" r="H24" connectionId="0">
    <xmlCellPr id="1" xr6:uid="{00000000-0010-0000-1603-000001000000}" uniqueName="P1078125">
      <xmlPr mapId="3" xpath="/TFI-IZD-POD/NTD-TFI-IZD-POD-E_1000980/P1078125" xmlDataType="decimal"/>
    </xmlCellPr>
  </singleXmlCell>
  <singleXmlCell id="798" xr6:uid="{00000000-000C-0000-FFFF-FFFF17030000}" r="I24" connectionId="0">
    <xmlCellPr id="1" xr6:uid="{00000000-0010-0000-1703-000001000000}" uniqueName="P1078126">
      <xmlPr mapId="3" xpath="/TFI-IZD-POD/NTD-TFI-IZD-POD-E_1000980/P1078126" xmlDataType="decimal"/>
    </xmlCellPr>
  </singleXmlCell>
  <singleXmlCell id="799" xr6:uid="{00000000-000C-0000-FFFF-FFFF18030000}" r="H25" connectionId="0">
    <xmlCellPr id="1" xr6:uid="{00000000-0010-0000-1803-000001000000}" uniqueName="P1078127">
      <xmlPr mapId="3" xpath="/TFI-IZD-POD/NTD-TFI-IZD-POD-E_1000980/P1078127" xmlDataType="decimal"/>
    </xmlCellPr>
  </singleXmlCell>
  <singleXmlCell id="800" xr6:uid="{00000000-000C-0000-FFFF-FFFF19030000}" r="I25" connectionId="0">
    <xmlCellPr id="1" xr6:uid="{00000000-0010-0000-1903-000001000000}" uniqueName="P1078128">
      <xmlPr mapId="3" xpath="/TFI-IZD-POD/NTD-TFI-IZD-POD-E_1000980/P1078128" xmlDataType="decimal"/>
    </xmlCellPr>
  </singleXmlCell>
  <singleXmlCell id="801" xr6:uid="{00000000-000C-0000-FFFF-FFFF1A030000}" r="H26" connectionId="0">
    <xmlCellPr id="1" xr6:uid="{00000000-0010-0000-1A03-000001000000}" uniqueName="P1078129">
      <xmlPr mapId="3" xpath="/TFI-IZD-POD/NTD-TFI-IZD-POD-E_1000980/P1078129" xmlDataType="decimal"/>
    </xmlCellPr>
  </singleXmlCell>
  <singleXmlCell id="802" xr6:uid="{00000000-000C-0000-FFFF-FFFF1B030000}" r="I26" connectionId="0">
    <xmlCellPr id="1" xr6:uid="{00000000-0010-0000-1B03-000001000000}" uniqueName="P1078130">
      <xmlPr mapId="3" xpath="/TFI-IZD-POD/NTD-TFI-IZD-POD-E_1000980/P1078130" xmlDataType="decimal"/>
    </xmlCellPr>
  </singleXmlCell>
  <singleXmlCell id="803" xr6:uid="{00000000-000C-0000-FFFF-FFFF1C030000}" r="H27" connectionId="0">
    <xmlCellPr id="1" xr6:uid="{00000000-0010-0000-1C03-000001000000}" uniqueName="P1078131">
      <xmlPr mapId="3" xpath="/TFI-IZD-POD/NTD-TFI-IZD-POD-E_1000980/P1078131" xmlDataType="decimal"/>
    </xmlCellPr>
  </singleXmlCell>
  <singleXmlCell id="804" xr6:uid="{00000000-000C-0000-FFFF-FFFF1D030000}" r="I27" connectionId="0">
    <xmlCellPr id="1" xr6:uid="{00000000-0010-0000-1D03-000001000000}" uniqueName="P1078132">
      <xmlPr mapId="3" xpath="/TFI-IZD-POD/NTD-TFI-IZD-POD-E_1000980/P1078132" xmlDataType="decimal"/>
    </xmlCellPr>
  </singleXmlCell>
  <singleXmlCell id="805" xr6:uid="{00000000-000C-0000-FFFF-FFFF1E030000}" r="H28" connectionId="0">
    <xmlCellPr id="1" xr6:uid="{00000000-0010-0000-1E03-000001000000}" uniqueName="P1078133">
      <xmlPr mapId="3" xpath="/TFI-IZD-POD/NTD-TFI-IZD-POD-E_1000980/P1078133" xmlDataType="decimal"/>
    </xmlCellPr>
  </singleXmlCell>
  <singleXmlCell id="806" xr6:uid="{00000000-000C-0000-FFFF-FFFF1F030000}" r="I28" connectionId="0">
    <xmlCellPr id="1" xr6:uid="{00000000-0010-0000-1F03-000001000000}" uniqueName="P1078134">
      <xmlPr mapId="3" xpath="/TFI-IZD-POD/NTD-TFI-IZD-POD-E_1000980/P1078134" xmlDataType="decimal"/>
    </xmlCellPr>
  </singleXmlCell>
  <singleXmlCell id="807" xr6:uid="{00000000-000C-0000-FFFF-FFFF20030000}" r="H29" connectionId="0">
    <xmlCellPr id="1" xr6:uid="{00000000-0010-0000-2003-000001000000}" uniqueName="P1078135">
      <xmlPr mapId="3" xpath="/TFI-IZD-POD/NTD-TFI-IZD-POD-E_1000980/P1078135" xmlDataType="decimal"/>
    </xmlCellPr>
  </singleXmlCell>
  <singleXmlCell id="808" xr6:uid="{00000000-000C-0000-FFFF-FFFF21030000}" r="I29" connectionId="0">
    <xmlCellPr id="1" xr6:uid="{00000000-0010-0000-2103-000001000000}" uniqueName="P1078136">
      <xmlPr mapId="3" xpath="/TFI-IZD-POD/NTD-TFI-IZD-POD-E_1000980/P1078136" xmlDataType="decimal"/>
    </xmlCellPr>
  </singleXmlCell>
  <singleXmlCell id="809" xr6:uid="{00000000-000C-0000-FFFF-FFFF22030000}" r="H30" connectionId="0">
    <xmlCellPr id="1" xr6:uid="{00000000-0010-0000-2203-000001000000}" uniqueName="P1078137">
      <xmlPr mapId="3" xpath="/TFI-IZD-POD/NTD-TFI-IZD-POD-E_1000980/P1078137" xmlDataType="decimal"/>
    </xmlCellPr>
  </singleXmlCell>
  <singleXmlCell id="810" xr6:uid="{00000000-000C-0000-FFFF-FFFF23030000}" r="I30" connectionId="0">
    <xmlCellPr id="1" xr6:uid="{00000000-0010-0000-2303-000001000000}" uniqueName="P1078138">
      <xmlPr mapId="3" xpath="/TFI-IZD-POD/NTD-TFI-IZD-POD-E_1000980/P1078138" xmlDataType="decimal"/>
    </xmlCellPr>
  </singleXmlCell>
  <singleXmlCell id="811" xr6:uid="{00000000-000C-0000-FFFF-FFFF24030000}" r="H31" connectionId="0">
    <xmlCellPr id="1" xr6:uid="{00000000-0010-0000-2403-000001000000}" uniqueName="P1078139">
      <xmlPr mapId="3" xpath="/TFI-IZD-POD/NTD-TFI-IZD-POD-E_1000980/P1078139" xmlDataType="decimal"/>
    </xmlCellPr>
  </singleXmlCell>
  <singleXmlCell id="812" xr6:uid="{00000000-000C-0000-FFFF-FFFF25030000}" r="I31" connectionId="0">
    <xmlCellPr id="1" xr6:uid="{00000000-0010-0000-2503-000001000000}" uniqueName="P1078140">
      <xmlPr mapId="3" xpath="/TFI-IZD-POD/NTD-TFI-IZD-POD-E_1000980/P1078140" xmlDataType="decimal"/>
    </xmlCellPr>
  </singleXmlCell>
  <singleXmlCell id="813" xr6:uid="{00000000-000C-0000-FFFF-FFFF26030000}" r="H32" connectionId="0">
    <xmlCellPr id="1" xr6:uid="{00000000-0010-0000-2603-000001000000}" uniqueName="P1078141">
      <xmlPr mapId="3" xpath="/TFI-IZD-POD/NTD-TFI-IZD-POD-E_1000980/P1078141" xmlDataType="decimal"/>
    </xmlCellPr>
  </singleXmlCell>
  <singleXmlCell id="814" xr6:uid="{00000000-000C-0000-FFFF-FFFF27030000}" r="I32" connectionId="0">
    <xmlCellPr id="1" xr6:uid="{00000000-0010-0000-2703-000001000000}" uniqueName="P1078142">
      <xmlPr mapId="3" xpath="/TFI-IZD-POD/NTD-TFI-IZD-POD-E_1000980/P1078142" xmlDataType="decimal"/>
    </xmlCellPr>
  </singleXmlCell>
  <singleXmlCell id="815" xr6:uid="{00000000-000C-0000-FFFF-FFFF28030000}" r="H33" connectionId="0">
    <xmlCellPr id="1" xr6:uid="{00000000-0010-0000-2803-000001000000}" uniqueName="P1078143">
      <xmlPr mapId="3" xpath="/TFI-IZD-POD/NTD-TFI-IZD-POD-E_1000980/P1078143" xmlDataType="decimal"/>
    </xmlCellPr>
  </singleXmlCell>
  <singleXmlCell id="816" xr6:uid="{00000000-000C-0000-FFFF-FFFF29030000}" r="I33" connectionId="0">
    <xmlCellPr id="1" xr6:uid="{00000000-0010-0000-2903-000001000000}" uniqueName="P1078144">
      <xmlPr mapId="3" xpath="/TFI-IZD-POD/NTD-TFI-IZD-POD-E_1000980/P1078144" xmlDataType="decimal"/>
    </xmlCellPr>
  </singleXmlCell>
  <singleXmlCell id="817" xr6:uid="{00000000-000C-0000-FFFF-FFFF2A030000}" r="H34" connectionId="0">
    <xmlCellPr id="1" xr6:uid="{00000000-0010-0000-2A03-000001000000}" uniqueName="P1078145">
      <xmlPr mapId="3" xpath="/TFI-IZD-POD/NTD-TFI-IZD-POD-E_1000980/P1078145" xmlDataType="decimal"/>
    </xmlCellPr>
  </singleXmlCell>
  <singleXmlCell id="818" xr6:uid="{00000000-000C-0000-FFFF-FFFF2B030000}" r="I34" connectionId="0">
    <xmlCellPr id="1" xr6:uid="{00000000-0010-0000-2B03-000001000000}" uniqueName="P1078146">
      <xmlPr mapId="3" xpath="/TFI-IZD-POD/NTD-TFI-IZD-POD-E_1000980/P1078146" xmlDataType="decimal"/>
    </xmlCellPr>
  </singleXmlCell>
  <singleXmlCell id="819" xr6:uid="{00000000-000C-0000-FFFF-FFFF2C030000}" r="H35" connectionId="0">
    <xmlCellPr id="1" xr6:uid="{00000000-0010-0000-2C03-000001000000}" uniqueName="P1078147">
      <xmlPr mapId="3" xpath="/TFI-IZD-POD/NTD-TFI-IZD-POD-E_1000980/P1078147" xmlDataType="decimal"/>
    </xmlCellPr>
  </singleXmlCell>
  <singleXmlCell id="820" xr6:uid="{00000000-000C-0000-FFFF-FFFF2D030000}" r="I35" connectionId="0">
    <xmlCellPr id="1" xr6:uid="{00000000-0010-0000-2D03-000001000000}" uniqueName="P1078148">
      <xmlPr mapId="3" xpath="/TFI-IZD-POD/NTD-TFI-IZD-POD-E_1000980/P1078148" xmlDataType="decimal"/>
    </xmlCellPr>
  </singleXmlCell>
  <singleXmlCell id="821" xr6:uid="{00000000-000C-0000-FFFF-FFFF2E030000}" r="H36" connectionId="0">
    <xmlCellPr id="1" xr6:uid="{00000000-0010-0000-2E03-000001000000}" uniqueName="P1078149">
      <xmlPr mapId="3" xpath="/TFI-IZD-POD/NTD-TFI-IZD-POD-E_1000980/P1078149" xmlDataType="decimal"/>
    </xmlCellPr>
  </singleXmlCell>
  <singleXmlCell id="822" xr6:uid="{00000000-000C-0000-FFFF-FFFF2F030000}" r="I36" connectionId="0">
    <xmlCellPr id="1" xr6:uid="{00000000-0010-0000-2F03-000001000000}" uniqueName="P1078150">
      <xmlPr mapId="3" xpath="/TFI-IZD-POD/NTD-TFI-IZD-POD-E_1000980/P1078150" xmlDataType="decimal"/>
    </xmlCellPr>
  </singleXmlCell>
  <singleXmlCell id="825" xr6:uid="{00000000-000C-0000-FFFF-FFFF30030000}" r="H38" connectionId="0">
    <xmlCellPr id="1" xr6:uid="{00000000-0010-0000-3003-000001000000}" uniqueName="P1078151">
      <xmlPr mapId="3" xpath="/TFI-IZD-POD/NTD-TFI-IZD-POD-E_1000980/P1078151" xmlDataType="decimal"/>
    </xmlCellPr>
  </singleXmlCell>
  <singleXmlCell id="826" xr6:uid="{00000000-000C-0000-FFFF-FFFF31030000}" r="I38" connectionId="0">
    <xmlCellPr id="1" xr6:uid="{00000000-0010-0000-3103-000001000000}" uniqueName="P1078152">
      <xmlPr mapId="3" xpath="/TFI-IZD-POD/NTD-TFI-IZD-POD-E_1000980/P1078152" xmlDataType="decimal"/>
    </xmlCellPr>
  </singleXmlCell>
  <singleXmlCell id="827" xr6:uid="{00000000-000C-0000-FFFF-FFFF32030000}" r="H39" connectionId="0">
    <xmlCellPr id="1" xr6:uid="{00000000-0010-0000-3203-000001000000}" uniqueName="P1078153">
      <xmlPr mapId="3" xpath="/TFI-IZD-POD/NTD-TFI-IZD-POD-E_1000980/P1078153" xmlDataType="decimal"/>
    </xmlCellPr>
  </singleXmlCell>
  <singleXmlCell id="828" xr6:uid="{00000000-000C-0000-FFFF-FFFF33030000}" r="I39" connectionId="0">
    <xmlCellPr id="1" xr6:uid="{00000000-0010-0000-3303-000001000000}" uniqueName="P1078154">
      <xmlPr mapId="3" xpath="/TFI-IZD-POD/NTD-TFI-IZD-POD-E_1000980/P1078154" xmlDataType="decimal"/>
    </xmlCellPr>
  </singleXmlCell>
  <singleXmlCell id="829" xr6:uid="{00000000-000C-0000-FFFF-FFFF34030000}" r="H40" connectionId="0">
    <xmlCellPr id="1" xr6:uid="{00000000-0010-0000-3403-000001000000}" uniqueName="P1078155">
      <xmlPr mapId="3" xpath="/TFI-IZD-POD/NTD-TFI-IZD-POD-E_1000980/P1078155" xmlDataType="decimal"/>
    </xmlCellPr>
  </singleXmlCell>
  <singleXmlCell id="830" xr6:uid="{00000000-000C-0000-FFFF-FFFF35030000}" r="I40" connectionId="0">
    <xmlCellPr id="1" xr6:uid="{00000000-0010-0000-3503-000001000000}" uniqueName="P1078156">
      <xmlPr mapId="3" xpath="/TFI-IZD-POD/NTD-TFI-IZD-POD-E_1000980/P1078156" xmlDataType="decimal"/>
    </xmlCellPr>
  </singleXmlCell>
  <singleXmlCell id="831" xr6:uid="{00000000-000C-0000-FFFF-FFFF36030000}" r="H41" connectionId="0">
    <xmlCellPr id="1" xr6:uid="{00000000-0010-0000-3603-000001000000}" uniqueName="P1078157">
      <xmlPr mapId="3" xpath="/TFI-IZD-POD/NTD-TFI-IZD-POD-E_1000980/P1078157" xmlDataType="decimal"/>
    </xmlCellPr>
  </singleXmlCell>
  <singleXmlCell id="832" xr6:uid="{00000000-000C-0000-FFFF-FFFF37030000}" r="I41" connectionId="0">
    <xmlCellPr id="1" xr6:uid="{00000000-0010-0000-3703-000001000000}" uniqueName="P1078158">
      <xmlPr mapId="3" xpath="/TFI-IZD-POD/NTD-TFI-IZD-POD-E_1000980/P1078158" xmlDataType="decimal"/>
    </xmlCellPr>
  </singleXmlCell>
  <singleXmlCell id="833" xr6:uid="{00000000-000C-0000-FFFF-FFFF38030000}" r="H42" connectionId="0">
    <xmlCellPr id="1" xr6:uid="{00000000-0010-0000-3803-000001000000}" uniqueName="P1078159">
      <xmlPr mapId="3" xpath="/TFI-IZD-POD/NTD-TFI-IZD-POD-E_1000980/P1078159" xmlDataType="decimal"/>
    </xmlCellPr>
  </singleXmlCell>
  <singleXmlCell id="834" xr6:uid="{00000000-000C-0000-FFFF-FFFF39030000}" r="I42" connectionId="0">
    <xmlCellPr id="1" xr6:uid="{00000000-0010-0000-3903-000001000000}" uniqueName="P1078160">
      <xmlPr mapId="3" xpath="/TFI-IZD-POD/NTD-TFI-IZD-POD-E_1000980/P1078160" xmlDataType="decimal"/>
    </xmlCellPr>
  </singleXmlCell>
  <singleXmlCell id="835" xr6:uid="{00000000-000C-0000-FFFF-FFFF3A030000}" r="H43" connectionId="0">
    <xmlCellPr id="1" xr6:uid="{00000000-0010-0000-3A03-000001000000}" uniqueName="P1078161">
      <xmlPr mapId="3" xpath="/TFI-IZD-POD/NTD-TFI-IZD-POD-E_1000980/P1078161" xmlDataType="decimal"/>
    </xmlCellPr>
  </singleXmlCell>
  <singleXmlCell id="836" xr6:uid="{00000000-000C-0000-FFFF-FFFF3B030000}" r="I43" connectionId="0">
    <xmlCellPr id="1" xr6:uid="{00000000-0010-0000-3B03-000001000000}" uniqueName="P1078162">
      <xmlPr mapId="3" xpath="/TFI-IZD-POD/NTD-TFI-IZD-POD-E_1000980/P1078162" xmlDataType="decimal"/>
    </xmlCellPr>
  </singleXmlCell>
  <singleXmlCell id="837" xr6:uid="{00000000-000C-0000-FFFF-FFFF3C030000}" r="H44" connectionId="0">
    <xmlCellPr id="1" xr6:uid="{00000000-0010-0000-3C03-000001000000}" uniqueName="P1078163">
      <xmlPr mapId="3" xpath="/TFI-IZD-POD/NTD-TFI-IZD-POD-E_1000980/P1078163" xmlDataType="decimal"/>
    </xmlCellPr>
  </singleXmlCell>
  <singleXmlCell id="838" xr6:uid="{00000000-000C-0000-FFFF-FFFF3D030000}" r="I44" connectionId="0">
    <xmlCellPr id="1" xr6:uid="{00000000-0010-0000-3D03-000001000000}" uniqueName="P1078164">
      <xmlPr mapId="3" xpath="/TFI-IZD-POD/NTD-TFI-IZD-POD-E_1000980/P1078164" xmlDataType="decimal"/>
    </xmlCellPr>
  </singleXmlCell>
  <singleXmlCell id="839" xr6:uid="{00000000-000C-0000-FFFF-FFFF3E030000}" r="H45" connectionId="0">
    <xmlCellPr id="1" xr6:uid="{00000000-0010-0000-3E03-000001000000}" uniqueName="P1078165">
      <xmlPr mapId="3" xpath="/TFI-IZD-POD/NTD-TFI-IZD-POD-E_1000980/P1078165" xmlDataType="decimal"/>
    </xmlCellPr>
  </singleXmlCell>
  <singleXmlCell id="840" xr6:uid="{00000000-000C-0000-FFFF-FFFF3F030000}" r="I45" connectionId="0">
    <xmlCellPr id="1" xr6:uid="{00000000-0010-0000-3F03-000001000000}" uniqueName="P1078166">
      <xmlPr mapId="3" xpath="/TFI-IZD-POD/NTD-TFI-IZD-POD-E_1000980/P1078166" xmlDataType="decimal"/>
    </xmlCellPr>
  </singleXmlCell>
  <singleXmlCell id="841" xr6:uid="{00000000-000C-0000-FFFF-FFFF40030000}" r="H46" connectionId="0">
    <xmlCellPr id="1" xr6:uid="{00000000-0010-0000-4003-000001000000}" uniqueName="P1078167">
      <xmlPr mapId="3" xpath="/TFI-IZD-POD/NTD-TFI-IZD-POD-E_1000980/P1078167" xmlDataType="decimal"/>
    </xmlCellPr>
  </singleXmlCell>
  <singleXmlCell id="842" xr6:uid="{00000000-000C-0000-FFFF-FFFF41030000}" r="I46" connectionId="0">
    <xmlCellPr id="1" xr6:uid="{00000000-0010-0000-4103-000001000000}" uniqueName="P1078168">
      <xmlPr mapId="3" xpath="/TFI-IZD-POD/NTD-TFI-IZD-POD-E_1000980/P1078168" xmlDataType="decimal"/>
    </xmlCellPr>
  </singleXmlCell>
  <singleXmlCell id="843" xr6:uid="{00000000-000C-0000-FFFF-FFFF42030000}" r="H47" connectionId="0">
    <xmlCellPr id="1" xr6:uid="{00000000-0010-0000-4203-000001000000}" uniqueName="P1078169">
      <xmlPr mapId="3" xpath="/TFI-IZD-POD/NTD-TFI-IZD-POD-E_1000980/P1078169" xmlDataType="decimal"/>
    </xmlCellPr>
  </singleXmlCell>
  <singleXmlCell id="844" xr6:uid="{00000000-000C-0000-FFFF-FFFF43030000}" r="I47" connectionId="0">
    <xmlCellPr id="1" xr6:uid="{00000000-0010-0000-4303-000001000000}" uniqueName="P1078170">
      <xmlPr mapId="3" xpath="/TFI-IZD-POD/NTD-TFI-IZD-POD-E_1000980/P1078170" xmlDataType="decimal"/>
    </xmlCellPr>
  </singleXmlCell>
  <singleXmlCell id="845" xr6:uid="{00000000-000C-0000-FFFF-FFFF44030000}" r="H48" connectionId="0">
    <xmlCellPr id="1" xr6:uid="{00000000-0010-0000-4403-000001000000}" uniqueName="P1078171">
      <xmlPr mapId="3" xpath="/TFI-IZD-POD/NTD-TFI-IZD-POD-E_1000980/P1078171" xmlDataType="decimal"/>
    </xmlCellPr>
  </singleXmlCell>
  <singleXmlCell id="846" xr6:uid="{00000000-000C-0000-FFFF-FFFF45030000}" r="I48" connectionId="0">
    <xmlCellPr id="1" xr6:uid="{00000000-0010-0000-4503-000001000000}" uniqueName="P1078172">
      <xmlPr mapId="3" xpath="/TFI-IZD-POD/NTD-TFI-IZD-POD-E_1000980/P1078172" xmlDataType="decimal"/>
    </xmlCellPr>
  </singleXmlCell>
  <singleXmlCell id="847" xr6:uid="{00000000-000C-0000-FFFF-FFFF46030000}" r="H49" connectionId="0">
    <xmlCellPr id="1" xr6:uid="{00000000-0010-0000-4603-000001000000}" uniqueName="P1078173">
      <xmlPr mapId="3" xpath="/TFI-IZD-POD/NTD-TFI-IZD-POD-E_1000980/P1078173" xmlDataType="decimal"/>
    </xmlCellPr>
  </singleXmlCell>
  <singleXmlCell id="848" xr6:uid="{00000000-000C-0000-FFFF-FFFF47030000}" r="I49" connectionId="0">
    <xmlCellPr id="1" xr6:uid="{00000000-0010-0000-4703-000001000000}" uniqueName="P1078174">
      <xmlPr mapId="3" xpath="/TFI-IZD-POD/NTD-TFI-IZD-POD-E_1000980/P1078174" xmlDataType="decimal"/>
    </xmlCellPr>
  </singleXmlCell>
  <singleXmlCell id="849" xr6:uid="{00000000-000C-0000-FFFF-FFFF48030000}" r="H50" connectionId="0">
    <xmlCellPr id="1" xr6:uid="{00000000-0010-0000-4803-000001000000}" uniqueName="P1078175">
      <xmlPr mapId="3" xpath="/TFI-IZD-POD/NTD-TFI-IZD-POD-E_1000980/P1078175" xmlDataType="decimal"/>
    </xmlCellPr>
  </singleXmlCell>
  <singleXmlCell id="850" xr6:uid="{00000000-000C-0000-FFFF-FFFF49030000}" r="I50" connectionId="0">
    <xmlCellPr id="1" xr6:uid="{00000000-0010-0000-4903-000001000000}" uniqueName="P1078176">
      <xmlPr mapId="3" xpath="/TFI-IZD-POD/NTD-TFI-IZD-POD-E_1000980/P1078176" xmlDataType="decimal"/>
    </xmlCellPr>
  </singleXmlCell>
  <singleXmlCell id="851" xr6:uid="{00000000-000C-0000-FFFF-FFFF4A030000}" r="H51" connectionId="0">
    <xmlCellPr id="1" xr6:uid="{00000000-0010-0000-4A03-000001000000}" uniqueName="P1078177">
      <xmlPr mapId="3" xpath="/TFI-IZD-POD/NTD-TFI-IZD-POD-E_1000980/P1078177" xmlDataType="decimal"/>
    </xmlCellPr>
  </singleXmlCell>
  <singleXmlCell id="852" xr6:uid="{00000000-000C-0000-FFFF-FFFF4B030000}" r="I51" connectionId="0">
    <xmlCellPr id="1" xr6:uid="{00000000-0010-0000-4B03-000001000000}" uniqueName="P1078178">
      <xmlPr mapId="3" xpath="/TFI-IZD-POD/NTD-TFI-IZD-POD-E_1000980/P1078178" xmlDataType="decimal"/>
    </xmlCellPr>
  </singleXmlCell>
  <singleXmlCell id="853" xr6:uid="{00000000-000C-0000-FFFF-FFFF4C030000}" r="H52" connectionId="0">
    <xmlCellPr id="1" xr6:uid="{00000000-0010-0000-4C03-000001000000}" uniqueName="P1078179">
      <xmlPr mapId="3" xpath="/TFI-IZD-POD/NTD-TFI-IZD-POD-E_1000980/P1078179" xmlDataType="decimal"/>
    </xmlCellPr>
  </singleXmlCell>
  <singleXmlCell id="854" xr6:uid="{00000000-000C-0000-FFFF-FFFF4D030000}" r="I52" connectionId="0">
    <xmlCellPr id="1" xr6:uid="{00000000-0010-0000-4D03-000001000000}" uniqueName="P1078180">
      <xmlPr mapId="3" xpath="/TFI-IZD-POD/NTD-TFI-IZD-POD-E_1000980/P1078180" xmlDataType="decimal"/>
    </xmlCellPr>
  </singleXmlCell>
  <singleXmlCell id="855" xr6:uid="{00000000-000C-0000-FFFF-FFFF4E030000}" r="H53" connectionId="0">
    <xmlCellPr id="1" xr6:uid="{00000000-0010-0000-4E03-000001000000}" uniqueName="P1078181">
      <xmlPr mapId="3" xpath="/TFI-IZD-POD/NTD-TFI-IZD-POD-E_1000980/P1078181" xmlDataType="decimal"/>
    </xmlCellPr>
  </singleXmlCell>
  <singleXmlCell id="856" xr6:uid="{00000000-000C-0000-FFFF-FFFF4F030000}" r="I53" connectionId="0">
    <xmlCellPr id="1" xr6:uid="{00000000-0010-0000-4F03-000001000000}" uniqueName="P1078182">
      <xmlPr mapId="3"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7" xr6:uid="{00000000-000C-0000-FFFF-FFFF50030000}" r="H7" connectionId="0">
    <xmlCellPr id="1" xr6:uid="{00000000-0010-0000-5003-000001000000}" uniqueName="P1073415">
      <xmlPr mapId="3" xpath="/TFI-IZD-POD/IPK-GFI-IZD-POD-E_1000981/P1073415" xmlDataType="decimal"/>
    </xmlCellPr>
  </singleXmlCell>
  <singleXmlCell id="858" xr6:uid="{00000000-000C-0000-FFFF-FFFF51030000}" r="I7" connectionId="0">
    <xmlCellPr id="1" xr6:uid="{00000000-0010-0000-5103-000001000000}" uniqueName="P1078183">
      <xmlPr mapId="3" xpath="/TFI-IZD-POD/IPK-GFI-IZD-POD-E_1000981/P1078183" xmlDataType="decimal"/>
    </xmlCellPr>
  </singleXmlCell>
  <singleXmlCell id="859" xr6:uid="{00000000-000C-0000-FFFF-FFFF52030000}" r="J7" connectionId="0">
    <xmlCellPr id="1" xr6:uid="{00000000-0010-0000-5203-000001000000}" uniqueName="P1078184">
      <xmlPr mapId="3" xpath="/TFI-IZD-POD/IPK-GFI-IZD-POD-E_1000981/P1078184" xmlDataType="decimal"/>
    </xmlCellPr>
  </singleXmlCell>
  <singleXmlCell id="860" xr6:uid="{00000000-000C-0000-FFFF-FFFF53030000}" r="K7" connectionId="0">
    <xmlCellPr id="1" xr6:uid="{00000000-0010-0000-5303-000001000000}" uniqueName="P1078185">
      <xmlPr mapId="3" xpath="/TFI-IZD-POD/IPK-GFI-IZD-POD-E_1000981/P1078185" xmlDataType="decimal"/>
    </xmlCellPr>
  </singleXmlCell>
  <singleXmlCell id="861" xr6:uid="{00000000-000C-0000-FFFF-FFFF54030000}" r="L7" connectionId="0">
    <xmlCellPr id="1" xr6:uid="{00000000-0010-0000-5403-000001000000}" uniqueName="P1078186">
      <xmlPr mapId="3" xpath="/TFI-IZD-POD/IPK-GFI-IZD-POD-E_1000981/P1078186" xmlDataType="decimal"/>
    </xmlCellPr>
  </singleXmlCell>
  <singleXmlCell id="862" xr6:uid="{00000000-000C-0000-FFFF-FFFF55030000}" r="M7" connectionId="0">
    <xmlCellPr id="1" xr6:uid="{00000000-0010-0000-5503-000001000000}" uniqueName="P1078187">
      <xmlPr mapId="3" xpath="/TFI-IZD-POD/IPK-GFI-IZD-POD-E_1000981/P1078187" xmlDataType="decimal"/>
    </xmlCellPr>
  </singleXmlCell>
  <singleXmlCell id="863" xr6:uid="{00000000-000C-0000-FFFF-FFFF56030000}" r="N7" connectionId="0">
    <xmlCellPr id="1" xr6:uid="{00000000-0010-0000-5603-000001000000}" uniqueName="P1078188">
      <xmlPr mapId="3" xpath="/TFI-IZD-POD/IPK-GFI-IZD-POD-E_1000981/P1078188" xmlDataType="decimal"/>
    </xmlCellPr>
  </singleXmlCell>
  <singleXmlCell id="864" xr6:uid="{00000000-000C-0000-FFFF-FFFF57030000}" r="O7" connectionId="0">
    <xmlCellPr id="1" xr6:uid="{00000000-0010-0000-5703-000001000000}" uniqueName="P1078189">
      <xmlPr mapId="3" xpath="/TFI-IZD-POD/IPK-GFI-IZD-POD-E_1000981/P1078189" xmlDataType="decimal"/>
    </xmlCellPr>
  </singleXmlCell>
  <singleXmlCell id="865" xr6:uid="{00000000-000C-0000-FFFF-FFFF58030000}" r="P7" connectionId="0">
    <xmlCellPr id="1" xr6:uid="{00000000-0010-0000-5803-000001000000}" uniqueName="P1081532">
      <xmlPr mapId="3" xpath="/TFI-IZD-POD/IPK-GFI-IZD-POD-E_1000981/P1081532" xmlDataType="decimal"/>
    </xmlCellPr>
  </singleXmlCell>
  <singleXmlCell id="866" xr6:uid="{00000000-000C-0000-FFFF-FFFF59030000}" r="Q7" connectionId="0">
    <xmlCellPr id="1" xr6:uid="{00000000-0010-0000-5903-000001000000}" uniqueName="P1081533">
      <xmlPr mapId="3" xpath="/TFI-IZD-POD/IPK-GFI-IZD-POD-E_1000981/P1081533" xmlDataType="decimal"/>
    </xmlCellPr>
  </singleXmlCell>
  <singleXmlCell id="867" xr6:uid="{00000000-000C-0000-FFFF-FFFF5A030000}" r="R7" connectionId="0">
    <xmlCellPr id="1" xr6:uid="{00000000-0010-0000-5A03-000001000000}" uniqueName="P1081534">
      <xmlPr mapId="3" xpath="/TFI-IZD-POD/IPK-GFI-IZD-POD-E_1000981/P1081534" xmlDataType="decimal"/>
    </xmlCellPr>
  </singleXmlCell>
  <singleXmlCell id="868" xr6:uid="{00000000-000C-0000-FFFF-FFFF5B030000}" r="S7" connectionId="0">
    <xmlCellPr id="1" xr6:uid="{00000000-0010-0000-5B03-000001000000}" uniqueName="P1124774">
      <xmlPr mapId="3" xpath="/TFI-IZD-POD/IPK-GFI-IZD-POD-E_1000981/P1124774" xmlDataType="decimal"/>
    </xmlCellPr>
  </singleXmlCell>
  <singleXmlCell id="869" xr6:uid="{00000000-000C-0000-FFFF-FFFF5C030000}" r="T7" connectionId="0">
    <xmlCellPr id="1" xr6:uid="{00000000-0010-0000-5C03-000001000000}" uniqueName="P1124775">
      <xmlPr mapId="3" xpath="/TFI-IZD-POD/IPK-GFI-IZD-POD-E_1000981/P1124775" xmlDataType="decimal"/>
    </xmlCellPr>
  </singleXmlCell>
  <singleXmlCell id="870" xr6:uid="{00000000-000C-0000-FFFF-FFFF5D030000}" r="U7" connectionId="0">
    <xmlCellPr id="1" xr6:uid="{00000000-0010-0000-5D03-000001000000}" uniqueName="P1081535">
      <xmlPr mapId="3" xpath="/TFI-IZD-POD/IPK-GFI-IZD-POD-E_1000981/P1081535" xmlDataType="decimal"/>
    </xmlCellPr>
  </singleXmlCell>
  <singleXmlCell id="871" xr6:uid="{00000000-000C-0000-FFFF-FFFF5E030000}" r="V7" connectionId="0">
    <xmlCellPr id="1" xr6:uid="{00000000-0010-0000-5E03-000001000000}" uniqueName="P1081536">
      <xmlPr mapId="3" xpath="/TFI-IZD-POD/IPK-GFI-IZD-POD-E_1000981/P1081536" xmlDataType="decimal"/>
    </xmlCellPr>
  </singleXmlCell>
  <singleXmlCell id="872" xr6:uid="{00000000-000C-0000-FFFF-FFFF5F030000}" r="W7" connectionId="0">
    <xmlCellPr id="1" xr6:uid="{00000000-0010-0000-5F03-000001000000}" uniqueName="P1081537">
      <xmlPr mapId="3" xpath="/TFI-IZD-POD/IPK-GFI-IZD-POD-E_1000981/P1081537" xmlDataType="decimal"/>
    </xmlCellPr>
  </singleXmlCell>
  <singleXmlCell id="873" xr6:uid="{00000000-000C-0000-FFFF-FFFF60030000}" r="X7" connectionId="0">
    <xmlCellPr id="1" xr6:uid="{00000000-0010-0000-6003-000001000000}" uniqueName="P1081538">
      <xmlPr mapId="3" xpath="/TFI-IZD-POD/IPK-GFI-IZD-POD-E_1000981/P1081538" xmlDataType="decimal"/>
    </xmlCellPr>
  </singleXmlCell>
  <singleXmlCell id="874" xr6:uid="{00000000-000C-0000-FFFF-FFFF61030000}" r="Y7" connectionId="0">
    <xmlCellPr id="1" xr6:uid="{00000000-0010-0000-6103-000001000000}" uniqueName="P1081539">
      <xmlPr mapId="3" xpath="/TFI-IZD-POD/IPK-GFI-IZD-POD-E_1000981/P1081539" xmlDataType="decimal"/>
    </xmlCellPr>
  </singleXmlCell>
  <singleXmlCell id="875" xr6:uid="{00000000-000C-0000-FFFF-FFFF62030000}" r="H8" connectionId="0">
    <xmlCellPr id="1" xr6:uid="{00000000-0010-0000-6203-000001000000}" uniqueName="P1078190">
      <xmlPr mapId="3" xpath="/TFI-IZD-POD/IPK-GFI-IZD-POD-E_1000981/P1078190" xmlDataType="decimal"/>
    </xmlCellPr>
  </singleXmlCell>
  <singleXmlCell id="876" xr6:uid="{00000000-000C-0000-FFFF-FFFF63030000}" r="I8" connectionId="0">
    <xmlCellPr id="1" xr6:uid="{00000000-0010-0000-6303-000001000000}" uniqueName="P1078191">
      <xmlPr mapId="3" xpath="/TFI-IZD-POD/IPK-GFI-IZD-POD-E_1000981/P1078191" xmlDataType="decimal"/>
    </xmlCellPr>
  </singleXmlCell>
  <singleXmlCell id="877" xr6:uid="{00000000-000C-0000-FFFF-FFFF64030000}" r="J8" connectionId="0">
    <xmlCellPr id="1" xr6:uid="{00000000-0010-0000-6403-000001000000}" uniqueName="P1078192">
      <xmlPr mapId="3" xpath="/TFI-IZD-POD/IPK-GFI-IZD-POD-E_1000981/P1078192" xmlDataType="decimal"/>
    </xmlCellPr>
  </singleXmlCell>
  <singleXmlCell id="878" xr6:uid="{00000000-000C-0000-FFFF-FFFF65030000}" r="K8" connectionId="0">
    <xmlCellPr id="1" xr6:uid="{00000000-0010-0000-6503-000001000000}" uniqueName="P1078193">
      <xmlPr mapId="3" xpath="/TFI-IZD-POD/IPK-GFI-IZD-POD-E_1000981/P1078193" xmlDataType="decimal"/>
    </xmlCellPr>
  </singleXmlCell>
  <singleXmlCell id="879" xr6:uid="{00000000-000C-0000-FFFF-FFFF66030000}" r="L8" connectionId="0">
    <xmlCellPr id="1" xr6:uid="{00000000-0010-0000-6603-000001000000}" uniqueName="P1078194">
      <xmlPr mapId="3" xpath="/TFI-IZD-POD/IPK-GFI-IZD-POD-E_1000981/P1078194" xmlDataType="decimal"/>
    </xmlCellPr>
  </singleXmlCell>
  <singleXmlCell id="880" xr6:uid="{00000000-000C-0000-FFFF-FFFF67030000}" r="M8" connectionId="0">
    <xmlCellPr id="1" xr6:uid="{00000000-0010-0000-6703-000001000000}" uniqueName="P1078195">
      <xmlPr mapId="3" xpath="/TFI-IZD-POD/IPK-GFI-IZD-POD-E_1000981/P1078195" xmlDataType="decimal"/>
    </xmlCellPr>
  </singleXmlCell>
  <singleXmlCell id="881" xr6:uid="{00000000-000C-0000-FFFF-FFFF68030000}" r="N8" connectionId="0">
    <xmlCellPr id="1" xr6:uid="{00000000-0010-0000-6803-000001000000}" uniqueName="P1078196">
      <xmlPr mapId="3" xpath="/TFI-IZD-POD/IPK-GFI-IZD-POD-E_1000981/P1078196" xmlDataType="decimal"/>
    </xmlCellPr>
  </singleXmlCell>
  <singleXmlCell id="882" xr6:uid="{00000000-000C-0000-FFFF-FFFF69030000}" r="O8" connectionId="0">
    <xmlCellPr id="1" xr6:uid="{00000000-0010-0000-6903-000001000000}" uniqueName="P1078197">
      <xmlPr mapId="3" xpath="/TFI-IZD-POD/IPK-GFI-IZD-POD-E_1000981/P1078197" xmlDataType="decimal"/>
    </xmlCellPr>
  </singleXmlCell>
  <singleXmlCell id="883" xr6:uid="{00000000-000C-0000-FFFF-FFFF6A030000}" r="P8" connectionId="0">
    <xmlCellPr id="1" xr6:uid="{00000000-0010-0000-6A03-000001000000}" uniqueName="P1081540">
      <xmlPr mapId="3" xpath="/TFI-IZD-POD/IPK-GFI-IZD-POD-E_1000981/P1081540" xmlDataType="decimal"/>
    </xmlCellPr>
  </singleXmlCell>
  <singleXmlCell id="884" xr6:uid="{00000000-000C-0000-FFFF-FFFF6B030000}" r="Q8" connectionId="0">
    <xmlCellPr id="1" xr6:uid="{00000000-0010-0000-6B03-000001000000}" uniqueName="P1081546">
      <xmlPr mapId="3" xpath="/TFI-IZD-POD/IPK-GFI-IZD-POD-E_1000981/P1081546" xmlDataType="decimal"/>
    </xmlCellPr>
  </singleXmlCell>
  <singleXmlCell id="885" xr6:uid="{00000000-000C-0000-FFFF-FFFF6C030000}" r="R8" connectionId="0">
    <xmlCellPr id="1" xr6:uid="{00000000-0010-0000-6C03-000001000000}" uniqueName="P1081648">
      <xmlPr mapId="3" xpath="/TFI-IZD-POD/IPK-GFI-IZD-POD-E_1000981/P1081648" xmlDataType="decimal"/>
    </xmlCellPr>
  </singleXmlCell>
  <singleXmlCell id="886" xr6:uid="{00000000-000C-0000-FFFF-FFFF6D030000}" r="S8" connectionId="0">
    <xmlCellPr id="1" xr6:uid="{00000000-0010-0000-6D03-000001000000}" uniqueName="P1124776">
      <xmlPr mapId="3" xpath="/TFI-IZD-POD/IPK-GFI-IZD-POD-E_1000981/P1124776" xmlDataType="decimal"/>
    </xmlCellPr>
  </singleXmlCell>
  <singleXmlCell id="887" xr6:uid="{00000000-000C-0000-FFFF-FFFF6E030000}" r="T8" connectionId="0">
    <xmlCellPr id="1" xr6:uid="{00000000-0010-0000-6E03-000001000000}" uniqueName="P1124777">
      <xmlPr mapId="3" xpath="/TFI-IZD-POD/IPK-GFI-IZD-POD-E_1000981/P1124777" xmlDataType="decimal"/>
    </xmlCellPr>
  </singleXmlCell>
  <singleXmlCell id="888" xr6:uid="{00000000-000C-0000-FFFF-FFFF6F030000}" r="U8" connectionId="0">
    <xmlCellPr id="1" xr6:uid="{00000000-0010-0000-6F03-000001000000}" uniqueName="P1081649">
      <xmlPr mapId="3" xpath="/TFI-IZD-POD/IPK-GFI-IZD-POD-E_1000981/P1081649" xmlDataType="decimal"/>
    </xmlCellPr>
  </singleXmlCell>
  <singleXmlCell id="889" xr6:uid="{00000000-000C-0000-FFFF-FFFF70030000}" r="V8" connectionId="0">
    <xmlCellPr id="1" xr6:uid="{00000000-0010-0000-7003-000001000000}" uniqueName="P1081651">
      <xmlPr mapId="3" xpath="/TFI-IZD-POD/IPK-GFI-IZD-POD-E_1000981/P1081651" xmlDataType="decimal"/>
    </xmlCellPr>
  </singleXmlCell>
  <singleXmlCell id="890" xr6:uid="{00000000-000C-0000-FFFF-FFFF71030000}" r="W8" connectionId="0">
    <xmlCellPr id="1" xr6:uid="{00000000-0010-0000-7103-000001000000}" uniqueName="P1081656">
      <xmlPr mapId="3" xpath="/TFI-IZD-POD/IPK-GFI-IZD-POD-E_1000981/P1081656" xmlDataType="decimal"/>
    </xmlCellPr>
  </singleXmlCell>
  <singleXmlCell id="891" xr6:uid="{00000000-000C-0000-FFFF-FFFF72030000}" r="X8" connectionId="0">
    <xmlCellPr id="1" xr6:uid="{00000000-0010-0000-7203-000001000000}" uniqueName="P1081658">
      <xmlPr mapId="3" xpath="/TFI-IZD-POD/IPK-GFI-IZD-POD-E_1000981/P1081658" xmlDataType="decimal"/>
    </xmlCellPr>
  </singleXmlCell>
  <singleXmlCell id="892" xr6:uid="{00000000-000C-0000-FFFF-FFFF73030000}" r="Y8" connectionId="0">
    <xmlCellPr id="1" xr6:uid="{00000000-0010-0000-7303-000001000000}" uniqueName="P1081660">
      <xmlPr mapId="3" xpath="/TFI-IZD-POD/IPK-GFI-IZD-POD-E_1000981/P1081660" xmlDataType="decimal"/>
    </xmlCellPr>
  </singleXmlCell>
  <singleXmlCell id="893" xr6:uid="{00000000-000C-0000-FFFF-FFFF74030000}" r="H9" connectionId="0">
    <xmlCellPr id="1" xr6:uid="{00000000-0010-0000-7403-000001000000}" uniqueName="P1078198">
      <xmlPr mapId="3" xpath="/TFI-IZD-POD/IPK-GFI-IZD-POD-E_1000981/P1078198" xmlDataType="decimal"/>
    </xmlCellPr>
  </singleXmlCell>
  <singleXmlCell id="894" xr6:uid="{00000000-000C-0000-FFFF-FFFF75030000}" r="I9" connectionId="0">
    <xmlCellPr id="1" xr6:uid="{00000000-0010-0000-7503-000001000000}" uniqueName="P1078199">
      <xmlPr mapId="3" xpath="/TFI-IZD-POD/IPK-GFI-IZD-POD-E_1000981/P1078199" xmlDataType="decimal"/>
    </xmlCellPr>
  </singleXmlCell>
  <singleXmlCell id="895" xr6:uid="{00000000-000C-0000-FFFF-FFFF76030000}" r="J9" connectionId="0">
    <xmlCellPr id="1" xr6:uid="{00000000-0010-0000-7603-000001000000}" uniqueName="P1078200">
      <xmlPr mapId="3" xpath="/TFI-IZD-POD/IPK-GFI-IZD-POD-E_1000981/P1078200" xmlDataType="decimal"/>
    </xmlCellPr>
  </singleXmlCell>
  <singleXmlCell id="896" xr6:uid="{00000000-000C-0000-FFFF-FFFF77030000}" r="K9" connectionId="0">
    <xmlCellPr id="1" xr6:uid="{00000000-0010-0000-7703-000001000000}" uniqueName="P1078201">
      <xmlPr mapId="3" xpath="/TFI-IZD-POD/IPK-GFI-IZD-POD-E_1000981/P1078201" xmlDataType="decimal"/>
    </xmlCellPr>
  </singleXmlCell>
  <singleXmlCell id="897" xr6:uid="{00000000-000C-0000-FFFF-FFFF78030000}" r="L9" connectionId="0">
    <xmlCellPr id="1" xr6:uid="{00000000-0010-0000-7803-000001000000}" uniqueName="P1078202">
      <xmlPr mapId="3" xpath="/TFI-IZD-POD/IPK-GFI-IZD-POD-E_1000981/P1078202" xmlDataType="decimal"/>
    </xmlCellPr>
  </singleXmlCell>
  <singleXmlCell id="898" xr6:uid="{00000000-000C-0000-FFFF-FFFF79030000}" r="M9" connectionId="0">
    <xmlCellPr id="1" xr6:uid="{00000000-0010-0000-7903-000001000000}" uniqueName="P1078203">
      <xmlPr mapId="3" xpath="/TFI-IZD-POD/IPK-GFI-IZD-POD-E_1000981/P1078203" xmlDataType="decimal"/>
    </xmlCellPr>
  </singleXmlCell>
  <singleXmlCell id="899" xr6:uid="{00000000-000C-0000-FFFF-FFFF7A030000}" r="N9" connectionId="0">
    <xmlCellPr id="1" xr6:uid="{00000000-0010-0000-7A03-000001000000}" uniqueName="P1078204">
      <xmlPr mapId="3" xpath="/TFI-IZD-POD/IPK-GFI-IZD-POD-E_1000981/P1078204" xmlDataType="decimal"/>
    </xmlCellPr>
  </singleXmlCell>
  <singleXmlCell id="900" xr6:uid="{00000000-000C-0000-FFFF-FFFF7B030000}" r="O9" connectionId="0">
    <xmlCellPr id="1" xr6:uid="{00000000-0010-0000-7B03-000001000000}" uniqueName="P1078205">
      <xmlPr mapId="3" xpath="/TFI-IZD-POD/IPK-GFI-IZD-POD-E_1000981/P1078205" xmlDataType="decimal"/>
    </xmlCellPr>
  </singleXmlCell>
  <singleXmlCell id="901" xr6:uid="{00000000-000C-0000-FFFF-FFFF7C030000}" r="P9" connectionId="0">
    <xmlCellPr id="1" xr6:uid="{00000000-0010-0000-7C03-000001000000}" uniqueName="P1081541">
      <xmlPr mapId="3" xpath="/TFI-IZD-POD/IPK-GFI-IZD-POD-E_1000981/P1081541" xmlDataType="decimal"/>
    </xmlCellPr>
  </singleXmlCell>
  <singleXmlCell id="902" xr6:uid="{00000000-000C-0000-FFFF-FFFF7D030000}" r="Q9" connectionId="0">
    <xmlCellPr id="1" xr6:uid="{00000000-0010-0000-7D03-000001000000}" uniqueName="P1081548">
      <xmlPr mapId="3" xpath="/TFI-IZD-POD/IPK-GFI-IZD-POD-E_1000981/P1081548" xmlDataType="decimal"/>
    </xmlCellPr>
  </singleXmlCell>
  <singleXmlCell id="903" xr6:uid="{00000000-000C-0000-FFFF-FFFF7E030000}" r="R9" connectionId="0">
    <xmlCellPr id="1" xr6:uid="{00000000-0010-0000-7E03-000001000000}" uniqueName="P1081662">
      <xmlPr mapId="3" xpath="/TFI-IZD-POD/IPK-GFI-IZD-POD-E_1000981/P1081662" xmlDataType="decimal"/>
    </xmlCellPr>
  </singleXmlCell>
  <singleXmlCell id="904" xr6:uid="{00000000-000C-0000-FFFF-FFFF7F030000}" r="S9" connectionId="0">
    <xmlCellPr id="1" xr6:uid="{00000000-0010-0000-7F03-000001000000}" uniqueName="P1124778">
      <xmlPr mapId="3" xpath="/TFI-IZD-POD/IPK-GFI-IZD-POD-E_1000981/P1124778" xmlDataType="decimal"/>
    </xmlCellPr>
  </singleXmlCell>
  <singleXmlCell id="905" xr6:uid="{00000000-000C-0000-FFFF-FFFF80030000}" r="T9" connectionId="0">
    <xmlCellPr id="1" xr6:uid="{00000000-0010-0000-8003-000001000000}" uniqueName="P1124779">
      <xmlPr mapId="3" xpath="/TFI-IZD-POD/IPK-GFI-IZD-POD-E_1000981/P1124779" xmlDataType="decimal"/>
    </xmlCellPr>
  </singleXmlCell>
  <singleXmlCell id="906" xr6:uid="{00000000-000C-0000-FFFF-FFFF81030000}" r="U9" connectionId="0">
    <xmlCellPr id="1" xr6:uid="{00000000-0010-0000-8103-000001000000}" uniqueName="P1081664">
      <xmlPr mapId="3" xpath="/TFI-IZD-POD/IPK-GFI-IZD-POD-E_1000981/P1081664" xmlDataType="decimal"/>
    </xmlCellPr>
  </singleXmlCell>
  <singleXmlCell id="907" xr6:uid="{00000000-000C-0000-FFFF-FFFF82030000}" r="V9" connectionId="0">
    <xmlCellPr id="1" xr6:uid="{00000000-0010-0000-8203-000001000000}" uniqueName="P1081666">
      <xmlPr mapId="3" xpath="/TFI-IZD-POD/IPK-GFI-IZD-POD-E_1000981/P1081666" xmlDataType="decimal"/>
    </xmlCellPr>
  </singleXmlCell>
  <singleXmlCell id="908" xr6:uid="{00000000-000C-0000-FFFF-FFFF83030000}" r="W9" connectionId="0">
    <xmlCellPr id="1" xr6:uid="{00000000-0010-0000-8303-000001000000}" uniqueName="P1081668">
      <xmlPr mapId="3" xpath="/TFI-IZD-POD/IPK-GFI-IZD-POD-E_1000981/P1081668" xmlDataType="decimal"/>
    </xmlCellPr>
  </singleXmlCell>
  <singleXmlCell id="909" xr6:uid="{00000000-000C-0000-FFFF-FFFF84030000}" r="X9" connectionId="0">
    <xmlCellPr id="1" xr6:uid="{00000000-0010-0000-8403-000001000000}" uniqueName="P1081670">
      <xmlPr mapId="3" xpath="/TFI-IZD-POD/IPK-GFI-IZD-POD-E_1000981/P1081670" xmlDataType="decimal"/>
    </xmlCellPr>
  </singleXmlCell>
  <singleXmlCell id="910" xr6:uid="{00000000-000C-0000-FFFF-FFFF85030000}" r="Y9" connectionId="0">
    <xmlCellPr id="1" xr6:uid="{00000000-0010-0000-8503-000001000000}" uniqueName="P1081672">
      <xmlPr mapId="3" xpath="/TFI-IZD-POD/IPK-GFI-IZD-POD-E_1000981/P1081672" xmlDataType="decimal"/>
    </xmlCellPr>
  </singleXmlCell>
  <singleXmlCell id="911" xr6:uid="{00000000-000C-0000-FFFF-FFFF86030000}" r="H10" connectionId="0">
    <xmlCellPr id="1" xr6:uid="{00000000-0010-0000-8603-000001000000}" uniqueName="P1078206">
      <xmlPr mapId="3" xpath="/TFI-IZD-POD/IPK-GFI-IZD-POD-E_1000981/P1078206" xmlDataType="decimal"/>
    </xmlCellPr>
  </singleXmlCell>
  <singleXmlCell id="912" xr6:uid="{00000000-000C-0000-FFFF-FFFF87030000}" r="I10" connectionId="0">
    <xmlCellPr id="1" xr6:uid="{00000000-0010-0000-8703-000001000000}" uniqueName="P1078207">
      <xmlPr mapId="3" xpath="/TFI-IZD-POD/IPK-GFI-IZD-POD-E_1000981/P1078207" xmlDataType="decimal"/>
    </xmlCellPr>
  </singleXmlCell>
  <singleXmlCell id="913" xr6:uid="{00000000-000C-0000-FFFF-FFFF88030000}" r="J10" connectionId="0">
    <xmlCellPr id="1" xr6:uid="{00000000-0010-0000-8803-000001000000}" uniqueName="P1078208">
      <xmlPr mapId="3" xpath="/TFI-IZD-POD/IPK-GFI-IZD-POD-E_1000981/P1078208" xmlDataType="decimal"/>
    </xmlCellPr>
  </singleXmlCell>
  <singleXmlCell id="914" xr6:uid="{00000000-000C-0000-FFFF-FFFF89030000}" r="K10" connectionId="0">
    <xmlCellPr id="1" xr6:uid="{00000000-0010-0000-8903-000001000000}" uniqueName="P1078209">
      <xmlPr mapId="3" xpath="/TFI-IZD-POD/IPK-GFI-IZD-POD-E_1000981/P1078209" xmlDataType="decimal"/>
    </xmlCellPr>
  </singleXmlCell>
  <singleXmlCell id="915" xr6:uid="{00000000-000C-0000-FFFF-FFFF8A030000}" r="L10" connectionId="0">
    <xmlCellPr id="1" xr6:uid="{00000000-0010-0000-8A03-000001000000}" uniqueName="P1078210">
      <xmlPr mapId="3" xpath="/TFI-IZD-POD/IPK-GFI-IZD-POD-E_1000981/P1078210" xmlDataType="decimal"/>
    </xmlCellPr>
  </singleXmlCell>
  <singleXmlCell id="916" xr6:uid="{00000000-000C-0000-FFFF-FFFF8B030000}" r="M10" connectionId="0">
    <xmlCellPr id="1" xr6:uid="{00000000-0010-0000-8B03-000001000000}" uniqueName="P1078215">
      <xmlPr mapId="3" xpath="/TFI-IZD-POD/IPK-GFI-IZD-POD-E_1000981/P1078215" xmlDataType="decimal"/>
    </xmlCellPr>
  </singleXmlCell>
  <singleXmlCell id="917" xr6:uid="{00000000-000C-0000-FFFF-FFFF8C030000}" r="N10" connectionId="0">
    <xmlCellPr id="1" xr6:uid="{00000000-0010-0000-8C03-000001000000}" uniqueName="P1078217">
      <xmlPr mapId="3" xpath="/TFI-IZD-POD/IPK-GFI-IZD-POD-E_1000981/P1078217" xmlDataType="decimal"/>
    </xmlCellPr>
  </singleXmlCell>
  <singleXmlCell id="918" xr6:uid="{00000000-000C-0000-FFFF-FFFF8D030000}" r="O10" connectionId="0">
    <xmlCellPr id="1" xr6:uid="{00000000-0010-0000-8D03-000001000000}" uniqueName="P1078220">
      <xmlPr mapId="3" xpath="/TFI-IZD-POD/IPK-GFI-IZD-POD-E_1000981/P1078220" xmlDataType="decimal"/>
    </xmlCellPr>
  </singleXmlCell>
  <singleXmlCell id="919" xr6:uid="{00000000-000C-0000-FFFF-FFFF8E030000}" r="P10" connectionId="0">
    <xmlCellPr id="1" xr6:uid="{00000000-0010-0000-8E03-000001000000}" uniqueName="P1081542">
      <xmlPr mapId="3" xpath="/TFI-IZD-POD/IPK-GFI-IZD-POD-E_1000981/P1081542" xmlDataType="decimal"/>
    </xmlCellPr>
  </singleXmlCell>
  <singleXmlCell id="920" xr6:uid="{00000000-000C-0000-FFFF-FFFF8F030000}" r="Q10" connectionId="0">
    <xmlCellPr id="1" xr6:uid="{00000000-0010-0000-8F03-000001000000}" uniqueName="P1081646">
      <xmlPr mapId="3" xpath="/TFI-IZD-POD/IPK-GFI-IZD-POD-E_1000981/P1081646" xmlDataType="decimal"/>
    </xmlCellPr>
  </singleXmlCell>
  <singleXmlCell id="921" xr6:uid="{00000000-000C-0000-FFFF-FFFF90030000}" r="R10" connectionId="0">
    <xmlCellPr id="1" xr6:uid="{00000000-0010-0000-9003-000001000000}" uniqueName="P1081674">
      <xmlPr mapId="3" xpath="/TFI-IZD-POD/IPK-GFI-IZD-POD-E_1000981/P1081674" xmlDataType="decimal"/>
    </xmlCellPr>
  </singleXmlCell>
  <singleXmlCell id="922" xr6:uid="{00000000-000C-0000-FFFF-FFFF91030000}" r="S10" connectionId="0">
    <xmlCellPr id="1" xr6:uid="{00000000-0010-0000-9103-000001000000}" uniqueName="P1124780">
      <xmlPr mapId="3" xpath="/TFI-IZD-POD/IPK-GFI-IZD-POD-E_1000981/P1124780" xmlDataType="decimal"/>
    </xmlCellPr>
  </singleXmlCell>
  <singleXmlCell id="923" xr6:uid="{00000000-000C-0000-FFFF-FFFF92030000}" r="T10" connectionId="0">
    <xmlCellPr id="1" xr6:uid="{00000000-0010-0000-9203-000001000000}" uniqueName="P1124781">
      <xmlPr mapId="3" xpath="/TFI-IZD-POD/IPK-GFI-IZD-POD-E_1000981/P1124781" xmlDataType="decimal"/>
    </xmlCellPr>
  </singleXmlCell>
  <singleXmlCell id="924" xr6:uid="{00000000-000C-0000-FFFF-FFFF93030000}" r="U10" connectionId="0">
    <xmlCellPr id="1" xr6:uid="{00000000-0010-0000-9303-000001000000}" uniqueName="P1081676">
      <xmlPr mapId="3" xpath="/TFI-IZD-POD/IPK-GFI-IZD-POD-E_1000981/P1081676" xmlDataType="decimal"/>
    </xmlCellPr>
  </singleXmlCell>
  <singleXmlCell id="925" xr6:uid="{00000000-000C-0000-FFFF-FFFF94030000}" r="V10" connectionId="0">
    <xmlCellPr id="1" xr6:uid="{00000000-0010-0000-9403-000001000000}" uniqueName="P1081678">
      <xmlPr mapId="3" xpath="/TFI-IZD-POD/IPK-GFI-IZD-POD-E_1000981/P1081678" xmlDataType="decimal"/>
    </xmlCellPr>
  </singleXmlCell>
  <singleXmlCell id="926" xr6:uid="{00000000-000C-0000-FFFF-FFFF95030000}" r="W10" connectionId="0">
    <xmlCellPr id="1" xr6:uid="{00000000-0010-0000-9503-000001000000}" uniqueName="P1081680">
      <xmlPr mapId="3" xpath="/TFI-IZD-POD/IPK-GFI-IZD-POD-E_1000981/P1081680" xmlDataType="decimal"/>
    </xmlCellPr>
  </singleXmlCell>
  <singleXmlCell id="927" xr6:uid="{00000000-000C-0000-FFFF-FFFF96030000}" r="X10" connectionId="0">
    <xmlCellPr id="1" xr6:uid="{00000000-0010-0000-9603-000001000000}" uniqueName="P1081682">
      <xmlPr mapId="3" xpath="/TFI-IZD-POD/IPK-GFI-IZD-POD-E_1000981/P1081682" xmlDataType="decimal"/>
    </xmlCellPr>
  </singleXmlCell>
  <singleXmlCell id="928" xr6:uid="{00000000-000C-0000-FFFF-FFFF97030000}" r="Y10" connectionId="0">
    <xmlCellPr id="1" xr6:uid="{00000000-0010-0000-9703-000001000000}" uniqueName="P1081684">
      <xmlPr mapId="3" xpath="/TFI-IZD-POD/IPK-GFI-IZD-POD-E_1000981/P1081684" xmlDataType="decimal"/>
    </xmlCellPr>
  </singleXmlCell>
  <singleXmlCell id="929" xr6:uid="{00000000-000C-0000-FFFF-FFFF98030000}" r="H11" connectionId="0">
    <xmlCellPr id="1" xr6:uid="{00000000-0010-0000-9803-000001000000}" uniqueName="P1078222">
      <xmlPr mapId="3" xpath="/TFI-IZD-POD/IPK-GFI-IZD-POD-E_1000981/P1078222" xmlDataType="decimal"/>
    </xmlCellPr>
  </singleXmlCell>
  <singleXmlCell id="930" xr6:uid="{00000000-000C-0000-FFFF-FFFF99030000}" r="I11" connectionId="0">
    <xmlCellPr id="1" xr6:uid="{00000000-0010-0000-9903-000001000000}" uniqueName="P1078224">
      <xmlPr mapId="3" xpath="/TFI-IZD-POD/IPK-GFI-IZD-POD-E_1000981/P1078224" xmlDataType="decimal"/>
    </xmlCellPr>
  </singleXmlCell>
  <singleXmlCell id="931" xr6:uid="{00000000-000C-0000-FFFF-FFFF9A030000}" r="J11" connectionId="0">
    <xmlCellPr id="1" xr6:uid="{00000000-0010-0000-9A03-000001000000}" uniqueName="P1078226">
      <xmlPr mapId="3" xpath="/TFI-IZD-POD/IPK-GFI-IZD-POD-E_1000981/P1078226" xmlDataType="decimal"/>
    </xmlCellPr>
  </singleXmlCell>
  <singleXmlCell id="932" xr6:uid="{00000000-000C-0000-FFFF-FFFF9B030000}" r="K11" connectionId="0">
    <xmlCellPr id="1" xr6:uid="{00000000-0010-0000-9B03-000001000000}" uniqueName="P1078229">
      <xmlPr mapId="3" xpath="/TFI-IZD-POD/IPK-GFI-IZD-POD-E_1000981/P1078229" xmlDataType="decimal"/>
    </xmlCellPr>
  </singleXmlCell>
  <singleXmlCell id="933" xr6:uid="{00000000-000C-0000-FFFF-FFFF9C030000}" r="L11" connectionId="0">
    <xmlCellPr id="1" xr6:uid="{00000000-0010-0000-9C03-000001000000}" uniqueName="P1078231">
      <xmlPr mapId="3" xpath="/TFI-IZD-POD/IPK-GFI-IZD-POD-E_1000981/P1078231" xmlDataType="decimal"/>
    </xmlCellPr>
  </singleXmlCell>
  <singleXmlCell id="934" xr6:uid="{00000000-000C-0000-FFFF-FFFF9D030000}" r="M11" connectionId="0">
    <xmlCellPr id="1" xr6:uid="{00000000-0010-0000-9D03-000001000000}" uniqueName="P1078233">
      <xmlPr mapId="3" xpath="/TFI-IZD-POD/IPK-GFI-IZD-POD-E_1000981/P1078233" xmlDataType="decimal"/>
    </xmlCellPr>
  </singleXmlCell>
  <singleXmlCell id="935" xr6:uid="{00000000-000C-0000-FFFF-FFFF9E030000}" r="N11" connectionId="0">
    <xmlCellPr id="1" xr6:uid="{00000000-0010-0000-9E03-000001000000}" uniqueName="P1078236">
      <xmlPr mapId="3" xpath="/TFI-IZD-POD/IPK-GFI-IZD-POD-E_1000981/P1078236" xmlDataType="decimal"/>
    </xmlCellPr>
  </singleXmlCell>
  <singleXmlCell id="936" xr6:uid="{00000000-000C-0000-FFFF-FFFF9F030000}" r="O11" connectionId="0">
    <xmlCellPr id="1" xr6:uid="{00000000-0010-0000-9F03-000001000000}" uniqueName="P1078237">
      <xmlPr mapId="3" xpath="/TFI-IZD-POD/IPK-GFI-IZD-POD-E_1000981/P1078237" xmlDataType="decimal"/>
    </xmlCellPr>
  </singleXmlCell>
  <singleXmlCell id="937" xr6:uid="{00000000-000C-0000-FFFF-FFFFA0030000}" r="P11" connectionId="0">
    <xmlCellPr id="1" xr6:uid="{00000000-0010-0000-A003-000001000000}" uniqueName="P1081543">
      <xmlPr mapId="3" xpath="/TFI-IZD-POD/IPK-GFI-IZD-POD-E_1000981/P1081543" xmlDataType="decimal"/>
    </xmlCellPr>
  </singleXmlCell>
  <singleXmlCell id="938" xr6:uid="{00000000-000C-0000-FFFF-FFFFA1030000}" r="Q11" connectionId="0">
    <xmlCellPr id="1" xr6:uid="{00000000-0010-0000-A103-000001000000}" uniqueName="P1081685">
      <xmlPr mapId="3" xpath="/TFI-IZD-POD/IPK-GFI-IZD-POD-E_1000981/P1081685" xmlDataType="decimal"/>
    </xmlCellPr>
  </singleXmlCell>
  <singleXmlCell id="939" xr6:uid="{00000000-000C-0000-FFFF-FFFFA2030000}" r="R11" connectionId="0">
    <xmlCellPr id="1" xr6:uid="{00000000-0010-0000-A203-000001000000}" uniqueName="P1081686">
      <xmlPr mapId="3" xpath="/TFI-IZD-POD/IPK-GFI-IZD-POD-E_1000981/P1081686" xmlDataType="decimal"/>
    </xmlCellPr>
  </singleXmlCell>
  <singleXmlCell id="940" xr6:uid="{00000000-000C-0000-FFFF-FFFFA3030000}" r="S11" connectionId="0">
    <xmlCellPr id="1" xr6:uid="{00000000-0010-0000-A303-000001000000}" uniqueName="P1124782">
      <xmlPr mapId="3" xpath="/TFI-IZD-POD/IPK-GFI-IZD-POD-E_1000981/P1124782" xmlDataType="decimal"/>
    </xmlCellPr>
  </singleXmlCell>
  <singleXmlCell id="941" xr6:uid="{00000000-000C-0000-FFFF-FFFFA4030000}" r="T11" connectionId="0">
    <xmlCellPr id="1" xr6:uid="{00000000-0010-0000-A403-000001000000}" uniqueName="P1124783">
      <xmlPr mapId="3" xpath="/TFI-IZD-POD/IPK-GFI-IZD-POD-E_1000981/P1124783" xmlDataType="decimal"/>
    </xmlCellPr>
  </singleXmlCell>
  <singleXmlCell id="942" xr6:uid="{00000000-000C-0000-FFFF-FFFFA5030000}" r="U11" connectionId="0">
    <xmlCellPr id="1" xr6:uid="{00000000-0010-0000-A503-000001000000}" uniqueName="P1081687">
      <xmlPr mapId="3" xpath="/TFI-IZD-POD/IPK-GFI-IZD-POD-E_1000981/P1081687" xmlDataType="decimal"/>
    </xmlCellPr>
  </singleXmlCell>
  <singleXmlCell id="943" xr6:uid="{00000000-000C-0000-FFFF-FFFFA6030000}" r="V11" connectionId="0">
    <xmlCellPr id="1" xr6:uid="{00000000-0010-0000-A603-000001000000}" uniqueName="P1081688">
      <xmlPr mapId="3" xpath="/TFI-IZD-POD/IPK-GFI-IZD-POD-E_1000981/P1081688" xmlDataType="decimal"/>
    </xmlCellPr>
  </singleXmlCell>
  <singleXmlCell id="944" xr6:uid="{00000000-000C-0000-FFFF-FFFFA7030000}" r="W11" connectionId="0">
    <xmlCellPr id="1" xr6:uid="{00000000-0010-0000-A703-000001000000}" uniqueName="P1081689">
      <xmlPr mapId="3" xpath="/TFI-IZD-POD/IPK-GFI-IZD-POD-E_1000981/P1081689" xmlDataType="decimal"/>
    </xmlCellPr>
  </singleXmlCell>
  <singleXmlCell id="945" xr6:uid="{00000000-000C-0000-FFFF-FFFFA8030000}" r="X11" connectionId="0">
    <xmlCellPr id="1" xr6:uid="{00000000-0010-0000-A803-000001000000}" uniqueName="P1081690">
      <xmlPr mapId="3" xpath="/TFI-IZD-POD/IPK-GFI-IZD-POD-E_1000981/P1081690" xmlDataType="decimal"/>
    </xmlCellPr>
  </singleXmlCell>
  <singleXmlCell id="946" xr6:uid="{00000000-000C-0000-FFFF-FFFFA9030000}" r="Y11" connectionId="0">
    <xmlCellPr id="1" xr6:uid="{00000000-0010-0000-A903-000001000000}" uniqueName="P1081696">
      <xmlPr mapId="3" xpath="/TFI-IZD-POD/IPK-GFI-IZD-POD-E_1000981/P1081696" xmlDataType="decimal"/>
    </xmlCellPr>
  </singleXmlCell>
  <singleXmlCell id="947" xr6:uid="{00000000-000C-0000-FFFF-FFFFAA030000}" r="H12" connectionId="0">
    <xmlCellPr id="1" xr6:uid="{00000000-0010-0000-AA03-000001000000}" uniqueName="P1078238">
      <xmlPr mapId="3" xpath="/TFI-IZD-POD/IPK-GFI-IZD-POD-E_1000981/P1078238" xmlDataType="decimal"/>
    </xmlCellPr>
  </singleXmlCell>
  <singleXmlCell id="948" xr6:uid="{00000000-000C-0000-FFFF-FFFFAB030000}" r="I12" connectionId="0">
    <xmlCellPr id="1" xr6:uid="{00000000-0010-0000-AB03-000001000000}" uniqueName="P1078239">
      <xmlPr mapId="3" xpath="/TFI-IZD-POD/IPK-GFI-IZD-POD-E_1000981/P1078239" xmlDataType="decimal"/>
    </xmlCellPr>
  </singleXmlCell>
  <singleXmlCell id="949" xr6:uid="{00000000-000C-0000-FFFF-FFFFAC030000}" r="J12" connectionId="0">
    <xmlCellPr id="1" xr6:uid="{00000000-0010-0000-AC03-000001000000}" uniqueName="P1078240">
      <xmlPr mapId="3" xpath="/TFI-IZD-POD/IPK-GFI-IZD-POD-E_1000981/P1078240" xmlDataType="decimal"/>
    </xmlCellPr>
  </singleXmlCell>
  <singleXmlCell id="950" xr6:uid="{00000000-000C-0000-FFFF-FFFFAD030000}" r="K12" connectionId="0">
    <xmlCellPr id="1" xr6:uid="{00000000-0010-0000-AD03-000001000000}" uniqueName="P1078241">
      <xmlPr mapId="3" xpath="/TFI-IZD-POD/IPK-GFI-IZD-POD-E_1000981/P1078241" xmlDataType="decimal"/>
    </xmlCellPr>
  </singleXmlCell>
  <singleXmlCell id="951" xr6:uid="{00000000-000C-0000-FFFF-FFFFAE030000}" r="L12" connectionId="0">
    <xmlCellPr id="1" xr6:uid="{00000000-0010-0000-AE03-000001000000}" uniqueName="P1078242">
      <xmlPr mapId="3" xpath="/TFI-IZD-POD/IPK-GFI-IZD-POD-E_1000981/P1078242" xmlDataType="decimal"/>
    </xmlCellPr>
  </singleXmlCell>
  <singleXmlCell id="952" xr6:uid="{00000000-000C-0000-FFFF-FFFFAF030000}" r="M12" connectionId="0">
    <xmlCellPr id="1" xr6:uid="{00000000-0010-0000-AF03-000001000000}" uniqueName="P1078243">
      <xmlPr mapId="3" xpath="/TFI-IZD-POD/IPK-GFI-IZD-POD-E_1000981/P1078243" xmlDataType="decimal"/>
    </xmlCellPr>
  </singleXmlCell>
  <singleXmlCell id="953" xr6:uid="{00000000-000C-0000-FFFF-FFFFB0030000}" r="N12" connectionId="0">
    <xmlCellPr id="1" xr6:uid="{00000000-0010-0000-B003-000001000000}" uniqueName="P1078946">
      <xmlPr mapId="3" xpath="/TFI-IZD-POD/IPK-GFI-IZD-POD-E_1000981/P1078946" xmlDataType="decimal"/>
    </xmlCellPr>
  </singleXmlCell>
  <singleXmlCell id="954" xr6:uid="{00000000-000C-0000-FFFF-FFFFB1030000}" r="O12" connectionId="0">
    <xmlCellPr id="1" xr6:uid="{00000000-0010-0000-B103-000001000000}" uniqueName="P1078947">
      <xmlPr mapId="3" xpath="/TFI-IZD-POD/IPK-GFI-IZD-POD-E_1000981/P1078947" xmlDataType="decimal"/>
    </xmlCellPr>
  </singleXmlCell>
  <singleXmlCell id="955" xr6:uid="{00000000-000C-0000-FFFF-FFFFB2030000}" r="P12" connectionId="0">
    <xmlCellPr id="1" xr6:uid="{00000000-0010-0000-B203-000001000000}" uniqueName="P1081544">
      <xmlPr mapId="3" xpath="/TFI-IZD-POD/IPK-GFI-IZD-POD-E_1000981/P1081544" xmlDataType="decimal"/>
    </xmlCellPr>
  </singleXmlCell>
  <singleXmlCell id="956" xr6:uid="{00000000-000C-0000-FFFF-FFFFB3030000}" r="Q12" connectionId="0">
    <xmlCellPr id="1" xr6:uid="{00000000-0010-0000-B303-000001000000}" uniqueName="P1081697">
      <xmlPr mapId="3" xpath="/TFI-IZD-POD/IPK-GFI-IZD-POD-E_1000981/P1081697" xmlDataType="decimal"/>
    </xmlCellPr>
  </singleXmlCell>
  <singleXmlCell id="957" xr6:uid="{00000000-000C-0000-FFFF-FFFFB4030000}" r="R12" connectionId="0">
    <xmlCellPr id="1" xr6:uid="{00000000-0010-0000-B403-000001000000}" uniqueName="P1081698">
      <xmlPr mapId="3" xpath="/TFI-IZD-POD/IPK-GFI-IZD-POD-E_1000981/P1081698" xmlDataType="decimal"/>
    </xmlCellPr>
  </singleXmlCell>
  <singleXmlCell id="958" xr6:uid="{00000000-000C-0000-FFFF-FFFFB5030000}" r="S12" connectionId="0">
    <xmlCellPr id="1" xr6:uid="{00000000-0010-0000-B503-000001000000}" uniqueName="P1124784">
      <xmlPr mapId="3" xpath="/TFI-IZD-POD/IPK-GFI-IZD-POD-E_1000981/P1124784" xmlDataType="decimal"/>
    </xmlCellPr>
  </singleXmlCell>
  <singleXmlCell id="959" xr6:uid="{00000000-000C-0000-FFFF-FFFFB6030000}" r="T12" connectionId="0">
    <xmlCellPr id="1" xr6:uid="{00000000-0010-0000-B603-000001000000}" uniqueName="P1124785">
      <xmlPr mapId="3" xpath="/TFI-IZD-POD/IPK-GFI-IZD-POD-E_1000981/P1124785" xmlDataType="decimal"/>
    </xmlCellPr>
  </singleXmlCell>
  <singleXmlCell id="960" xr6:uid="{00000000-000C-0000-FFFF-FFFFB7030000}" r="U12" connectionId="0">
    <xmlCellPr id="1" xr6:uid="{00000000-0010-0000-B703-000001000000}" uniqueName="P1081699">
      <xmlPr mapId="3" xpath="/TFI-IZD-POD/IPK-GFI-IZD-POD-E_1000981/P1081699" xmlDataType="decimal"/>
    </xmlCellPr>
  </singleXmlCell>
  <singleXmlCell id="961" xr6:uid="{00000000-000C-0000-FFFF-FFFFB8030000}" r="V12" connectionId="0">
    <xmlCellPr id="1" xr6:uid="{00000000-0010-0000-B803-000001000000}" uniqueName="P1081700">
      <xmlPr mapId="3" xpath="/TFI-IZD-POD/IPK-GFI-IZD-POD-E_1000981/P1081700" xmlDataType="decimal"/>
    </xmlCellPr>
  </singleXmlCell>
  <singleXmlCell id="962" xr6:uid="{00000000-000C-0000-FFFF-FFFFB9030000}" r="W12" connectionId="0">
    <xmlCellPr id="1" xr6:uid="{00000000-0010-0000-B903-000001000000}" uniqueName="P1081701">
      <xmlPr mapId="3" xpath="/TFI-IZD-POD/IPK-GFI-IZD-POD-E_1000981/P1081701" xmlDataType="decimal"/>
    </xmlCellPr>
  </singleXmlCell>
  <singleXmlCell id="963" xr6:uid="{00000000-000C-0000-FFFF-FFFFBA030000}" r="X12" connectionId="0">
    <xmlCellPr id="1" xr6:uid="{00000000-0010-0000-BA03-000001000000}" uniqueName="P1081702">
      <xmlPr mapId="3" xpath="/TFI-IZD-POD/IPK-GFI-IZD-POD-E_1000981/P1081702" xmlDataType="decimal"/>
    </xmlCellPr>
  </singleXmlCell>
  <singleXmlCell id="964" xr6:uid="{00000000-000C-0000-FFFF-FFFFBB030000}" r="Y12" connectionId="0">
    <xmlCellPr id="1" xr6:uid="{00000000-0010-0000-BB03-000001000000}" uniqueName="P1081703">
      <xmlPr mapId="3" xpath="/TFI-IZD-POD/IPK-GFI-IZD-POD-E_1000981/P1081703" xmlDataType="decimal"/>
    </xmlCellPr>
  </singleXmlCell>
  <singleXmlCell id="965" xr6:uid="{00000000-000C-0000-FFFF-FFFFBC030000}" r="H13" connectionId="0">
    <xmlCellPr id="1" xr6:uid="{00000000-0010-0000-BC03-000001000000}" uniqueName="P1078948">
      <xmlPr mapId="3" xpath="/TFI-IZD-POD/IPK-GFI-IZD-POD-E_1000981/P1078948" xmlDataType="decimal"/>
    </xmlCellPr>
  </singleXmlCell>
  <singleXmlCell id="966" xr6:uid="{00000000-000C-0000-FFFF-FFFFBD030000}" r="I13" connectionId="0">
    <xmlCellPr id="1" xr6:uid="{00000000-0010-0000-BD03-000001000000}" uniqueName="P1078949">
      <xmlPr mapId="3" xpath="/TFI-IZD-POD/IPK-GFI-IZD-POD-E_1000981/P1078949" xmlDataType="decimal"/>
    </xmlCellPr>
  </singleXmlCell>
  <singleXmlCell id="967" xr6:uid="{00000000-000C-0000-FFFF-FFFFBE030000}" r="J13" connectionId="0">
    <xmlCellPr id="1" xr6:uid="{00000000-0010-0000-BE03-000001000000}" uniqueName="P1079430">
      <xmlPr mapId="3" xpath="/TFI-IZD-POD/IPK-GFI-IZD-POD-E_1000981/P1079430" xmlDataType="decimal"/>
    </xmlCellPr>
  </singleXmlCell>
  <singleXmlCell id="968" xr6:uid="{00000000-000C-0000-FFFF-FFFFBF030000}" r="K13" connectionId="0">
    <xmlCellPr id="1" xr6:uid="{00000000-0010-0000-BF03-000001000000}" uniqueName="P1079851">
      <xmlPr mapId="3" xpath="/TFI-IZD-POD/IPK-GFI-IZD-POD-E_1000981/P1079851" xmlDataType="decimal"/>
    </xmlCellPr>
  </singleXmlCell>
  <singleXmlCell id="969" xr6:uid="{00000000-000C-0000-FFFF-FFFFC0030000}" r="L13" connectionId="0">
    <xmlCellPr id="1" xr6:uid="{00000000-0010-0000-C003-000001000000}" uniqueName="P1079852">
      <xmlPr mapId="3" xpath="/TFI-IZD-POD/IPK-GFI-IZD-POD-E_1000981/P1079852" xmlDataType="decimal"/>
    </xmlCellPr>
  </singleXmlCell>
  <singleXmlCell id="970" xr6:uid="{00000000-000C-0000-FFFF-FFFFC1030000}" r="M13" connectionId="0">
    <xmlCellPr id="1" xr6:uid="{00000000-0010-0000-C103-000001000000}" uniqueName="P1079853">
      <xmlPr mapId="3" xpath="/TFI-IZD-POD/IPK-GFI-IZD-POD-E_1000981/P1079853" xmlDataType="decimal"/>
    </xmlCellPr>
  </singleXmlCell>
  <singleXmlCell id="971" xr6:uid="{00000000-000C-0000-FFFF-FFFFC2030000}" r="N13" connectionId="0">
    <xmlCellPr id="1" xr6:uid="{00000000-0010-0000-C203-000001000000}" uniqueName="P1079854">
      <xmlPr mapId="3" xpath="/TFI-IZD-POD/IPK-GFI-IZD-POD-E_1000981/P1079854" xmlDataType="decimal"/>
    </xmlCellPr>
  </singleXmlCell>
  <singleXmlCell id="972" xr6:uid="{00000000-000C-0000-FFFF-FFFFC3030000}" r="O13" connectionId="0">
    <xmlCellPr id="1" xr6:uid="{00000000-0010-0000-C303-000001000000}" uniqueName="P1079855">
      <xmlPr mapId="3" xpath="/TFI-IZD-POD/IPK-GFI-IZD-POD-E_1000981/P1079855" xmlDataType="decimal"/>
    </xmlCellPr>
  </singleXmlCell>
  <singleXmlCell id="973" xr6:uid="{00000000-000C-0000-FFFF-FFFFC4030000}" r="P13" connectionId="0">
    <xmlCellPr id="1" xr6:uid="{00000000-0010-0000-C403-000001000000}" uniqueName="P1081545">
      <xmlPr mapId="3" xpath="/TFI-IZD-POD/IPK-GFI-IZD-POD-E_1000981/P1081545" xmlDataType="decimal"/>
    </xmlCellPr>
  </singleXmlCell>
  <singleXmlCell id="974" xr6:uid="{00000000-000C-0000-FFFF-FFFFC5030000}" r="Q13" connectionId="0">
    <xmlCellPr id="1" xr6:uid="{00000000-0010-0000-C503-000001000000}" uniqueName="P1081704">
      <xmlPr mapId="3" xpath="/TFI-IZD-POD/IPK-GFI-IZD-POD-E_1000981/P1081704" xmlDataType="decimal"/>
    </xmlCellPr>
  </singleXmlCell>
  <singleXmlCell id="975" xr6:uid="{00000000-000C-0000-FFFF-FFFFC6030000}" r="R13" connectionId="0">
    <xmlCellPr id="1" xr6:uid="{00000000-0010-0000-C603-000001000000}" uniqueName="P1081705">
      <xmlPr mapId="3" xpath="/TFI-IZD-POD/IPK-GFI-IZD-POD-E_1000981/P1081705" xmlDataType="decimal"/>
    </xmlCellPr>
  </singleXmlCell>
  <singleXmlCell id="976" xr6:uid="{00000000-000C-0000-FFFF-FFFFC7030000}" r="S13" connectionId="0">
    <xmlCellPr id="1" xr6:uid="{00000000-0010-0000-C703-000001000000}" uniqueName="P1124786">
      <xmlPr mapId="3" xpath="/TFI-IZD-POD/IPK-GFI-IZD-POD-E_1000981/P1124786" xmlDataType="decimal"/>
    </xmlCellPr>
  </singleXmlCell>
  <singleXmlCell id="977" xr6:uid="{00000000-000C-0000-FFFF-FFFFC8030000}" r="T13" connectionId="0">
    <xmlCellPr id="1" xr6:uid="{00000000-0010-0000-C803-000001000000}" uniqueName="P1124787">
      <xmlPr mapId="3" xpath="/TFI-IZD-POD/IPK-GFI-IZD-POD-E_1000981/P1124787" xmlDataType="decimal"/>
    </xmlCellPr>
  </singleXmlCell>
  <singleXmlCell id="978" xr6:uid="{00000000-000C-0000-FFFF-FFFFC9030000}" r="U13" connectionId="0">
    <xmlCellPr id="1" xr6:uid="{00000000-0010-0000-C903-000001000000}" uniqueName="P1081706">
      <xmlPr mapId="3" xpath="/TFI-IZD-POD/IPK-GFI-IZD-POD-E_1000981/P1081706" xmlDataType="decimal"/>
    </xmlCellPr>
  </singleXmlCell>
  <singleXmlCell id="979" xr6:uid="{00000000-000C-0000-FFFF-FFFFCA030000}" r="V13" connectionId="0">
    <xmlCellPr id="1" xr6:uid="{00000000-0010-0000-CA03-000001000000}" uniqueName="P1081707">
      <xmlPr mapId="3" xpath="/TFI-IZD-POD/IPK-GFI-IZD-POD-E_1000981/P1081707" xmlDataType="decimal"/>
    </xmlCellPr>
  </singleXmlCell>
  <singleXmlCell id="980" xr6:uid="{00000000-000C-0000-FFFF-FFFFCB030000}" r="W13" connectionId="0">
    <xmlCellPr id="1" xr6:uid="{00000000-0010-0000-CB03-000001000000}" uniqueName="P1081708">
      <xmlPr mapId="3" xpath="/TFI-IZD-POD/IPK-GFI-IZD-POD-E_1000981/P1081708" xmlDataType="decimal"/>
    </xmlCellPr>
  </singleXmlCell>
  <singleXmlCell id="981" xr6:uid="{00000000-000C-0000-FFFF-FFFFCC030000}" r="X13" connectionId="0">
    <xmlCellPr id="1" xr6:uid="{00000000-0010-0000-CC03-000001000000}" uniqueName="P1081709">
      <xmlPr mapId="3" xpath="/TFI-IZD-POD/IPK-GFI-IZD-POD-E_1000981/P1081709" xmlDataType="decimal"/>
    </xmlCellPr>
  </singleXmlCell>
  <singleXmlCell id="982" xr6:uid="{00000000-000C-0000-FFFF-FFFFCD030000}" r="Y13" connectionId="0">
    <xmlCellPr id="1" xr6:uid="{00000000-0010-0000-CD03-000001000000}" uniqueName="P1081710">
      <xmlPr mapId="3" xpath="/TFI-IZD-POD/IPK-GFI-IZD-POD-E_1000981/P1081710" xmlDataType="decimal"/>
    </xmlCellPr>
  </singleXmlCell>
  <singleXmlCell id="983" xr6:uid="{00000000-000C-0000-FFFF-FFFFCE030000}" r="H14" connectionId="0">
    <xmlCellPr id="1" xr6:uid="{00000000-0010-0000-CE03-000001000000}" uniqueName="P1079856">
      <xmlPr mapId="3" xpath="/TFI-IZD-POD/IPK-GFI-IZD-POD-E_1000981/P1079856" xmlDataType="decimal"/>
    </xmlCellPr>
  </singleXmlCell>
  <singleXmlCell id="984" xr6:uid="{00000000-000C-0000-FFFF-FFFFCF030000}" r="I14" connectionId="0">
    <xmlCellPr id="1" xr6:uid="{00000000-0010-0000-CF03-000001000000}" uniqueName="P1079857">
      <xmlPr mapId="3" xpath="/TFI-IZD-POD/IPK-GFI-IZD-POD-E_1000981/P1079857" xmlDataType="decimal"/>
    </xmlCellPr>
  </singleXmlCell>
  <singleXmlCell id="985" xr6:uid="{00000000-000C-0000-FFFF-FFFFD0030000}" r="J14" connectionId="0">
    <xmlCellPr id="1" xr6:uid="{00000000-0010-0000-D003-000001000000}" uniqueName="P1079858">
      <xmlPr mapId="3" xpath="/TFI-IZD-POD/IPK-GFI-IZD-POD-E_1000981/P1079858" xmlDataType="decimal"/>
    </xmlCellPr>
  </singleXmlCell>
  <singleXmlCell id="986" xr6:uid="{00000000-000C-0000-FFFF-FFFFD1030000}" r="K14" connectionId="0">
    <xmlCellPr id="1" xr6:uid="{00000000-0010-0000-D103-000001000000}" uniqueName="P1079859">
      <xmlPr mapId="3" xpath="/TFI-IZD-POD/IPK-GFI-IZD-POD-E_1000981/P1079859" xmlDataType="decimal"/>
    </xmlCellPr>
  </singleXmlCell>
  <singleXmlCell id="987" xr6:uid="{00000000-000C-0000-FFFF-FFFFD2030000}" r="L14" connectionId="0">
    <xmlCellPr id="1" xr6:uid="{00000000-0010-0000-D203-000001000000}" uniqueName="P1079860">
      <xmlPr mapId="3" xpath="/TFI-IZD-POD/IPK-GFI-IZD-POD-E_1000981/P1079860" xmlDataType="decimal"/>
    </xmlCellPr>
  </singleXmlCell>
  <singleXmlCell id="988" xr6:uid="{00000000-000C-0000-FFFF-FFFFD3030000}" r="M14" connectionId="0">
    <xmlCellPr id="1" xr6:uid="{00000000-0010-0000-D303-000001000000}" uniqueName="P1079861">
      <xmlPr mapId="3" xpath="/TFI-IZD-POD/IPK-GFI-IZD-POD-E_1000981/P1079861" xmlDataType="decimal"/>
    </xmlCellPr>
  </singleXmlCell>
  <singleXmlCell id="989" xr6:uid="{00000000-000C-0000-FFFF-FFFFD4030000}" r="N14" connectionId="0">
    <xmlCellPr id="1" xr6:uid="{00000000-0010-0000-D403-000001000000}" uniqueName="P1079862">
      <xmlPr mapId="3" xpath="/TFI-IZD-POD/IPK-GFI-IZD-POD-E_1000981/P1079862" xmlDataType="decimal"/>
    </xmlCellPr>
  </singleXmlCell>
  <singleXmlCell id="990" xr6:uid="{00000000-000C-0000-FFFF-FFFFD5030000}" r="O14" connectionId="0">
    <xmlCellPr id="1" xr6:uid="{00000000-0010-0000-D503-000001000000}" uniqueName="P1079863">
      <xmlPr mapId="3" xpath="/TFI-IZD-POD/IPK-GFI-IZD-POD-E_1000981/P1079863" xmlDataType="decimal"/>
    </xmlCellPr>
  </singleXmlCell>
  <singleXmlCell id="991" xr6:uid="{00000000-000C-0000-FFFF-FFFFD6030000}" r="P14" connectionId="0">
    <xmlCellPr id="1" xr6:uid="{00000000-0010-0000-D603-000001000000}" uniqueName="P1081711">
      <xmlPr mapId="3" xpath="/TFI-IZD-POD/IPK-GFI-IZD-POD-E_1000981/P1081711" xmlDataType="decimal"/>
    </xmlCellPr>
  </singleXmlCell>
  <singleXmlCell id="992" xr6:uid="{00000000-000C-0000-FFFF-FFFFD7030000}" r="Q14" connectionId="0">
    <xmlCellPr id="1" xr6:uid="{00000000-0010-0000-D703-000001000000}" uniqueName="P1081712">
      <xmlPr mapId="3" xpath="/TFI-IZD-POD/IPK-GFI-IZD-POD-E_1000981/P1081712" xmlDataType="decimal"/>
    </xmlCellPr>
  </singleXmlCell>
  <singleXmlCell id="993" xr6:uid="{00000000-000C-0000-FFFF-FFFFD8030000}" r="R14" connectionId="0">
    <xmlCellPr id="1" xr6:uid="{00000000-0010-0000-D803-000001000000}" uniqueName="P1081713">
      <xmlPr mapId="3" xpath="/TFI-IZD-POD/IPK-GFI-IZD-POD-E_1000981/P1081713" xmlDataType="decimal"/>
    </xmlCellPr>
  </singleXmlCell>
  <singleXmlCell id="994" xr6:uid="{00000000-000C-0000-FFFF-FFFFD9030000}" r="S14" connectionId="0">
    <xmlCellPr id="1" xr6:uid="{00000000-0010-0000-D903-000001000000}" uniqueName="P1124788">
      <xmlPr mapId="3" xpath="/TFI-IZD-POD/IPK-GFI-IZD-POD-E_1000981/P1124788" xmlDataType="decimal"/>
    </xmlCellPr>
  </singleXmlCell>
  <singleXmlCell id="995" xr6:uid="{00000000-000C-0000-FFFF-FFFFDA030000}" r="T14" connectionId="0">
    <xmlCellPr id="1" xr6:uid="{00000000-0010-0000-DA03-000001000000}" uniqueName="P1124789">
      <xmlPr mapId="3" xpath="/TFI-IZD-POD/IPK-GFI-IZD-POD-E_1000981/P1124789" xmlDataType="decimal"/>
    </xmlCellPr>
  </singleXmlCell>
  <singleXmlCell id="996" xr6:uid="{00000000-000C-0000-FFFF-FFFFDB030000}" r="U14" connectionId="0">
    <xmlCellPr id="1" xr6:uid="{00000000-0010-0000-DB03-000001000000}" uniqueName="P1081714">
      <xmlPr mapId="3" xpath="/TFI-IZD-POD/IPK-GFI-IZD-POD-E_1000981/P1081714" xmlDataType="decimal"/>
    </xmlCellPr>
  </singleXmlCell>
  <singleXmlCell id="997" xr6:uid="{00000000-000C-0000-FFFF-FFFFDC030000}" r="V14" connectionId="0">
    <xmlCellPr id="1" xr6:uid="{00000000-0010-0000-DC03-000001000000}" uniqueName="P1081715">
      <xmlPr mapId="3" xpath="/TFI-IZD-POD/IPK-GFI-IZD-POD-E_1000981/P1081715" xmlDataType="decimal"/>
    </xmlCellPr>
  </singleXmlCell>
  <singleXmlCell id="998" xr6:uid="{00000000-000C-0000-FFFF-FFFFDD030000}" r="W14" connectionId="0">
    <xmlCellPr id="1" xr6:uid="{00000000-0010-0000-DD03-000001000000}" uniqueName="P1081716">
      <xmlPr mapId="3" xpath="/TFI-IZD-POD/IPK-GFI-IZD-POD-E_1000981/P1081716" xmlDataType="decimal"/>
    </xmlCellPr>
  </singleXmlCell>
  <singleXmlCell id="999" xr6:uid="{00000000-000C-0000-FFFF-FFFFDE030000}" r="X14" connectionId="0">
    <xmlCellPr id="1" xr6:uid="{00000000-0010-0000-DE03-000001000000}" uniqueName="P1081717">
      <xmlPr mapId="3" xpath="/TFI-IZD-POD/IPK-GFI-IZD-POD-E_1000981/P1081717" xmlDataType="decimal"/>
    </xmlCellPr>
  </singleXmlCell>
  <singleXmlCell id="1000" xr6:uid="{00000000-000C-0000-FFFF-FFFFDF030000}" r="Y14" connectionId="0">
    <xmlCellPr id="1" xr6:uid="{00000000-0010-0000-DF03-000001000000}" uniqueName="P1081718">
      <xmlPr mapId="3" xpath="/TFI-IZD-POD/IPK-GFI-IZD-POD-E_1000981/P1081718" xmlDataType="decimal"/>
    </xmlCellPr>
  </singleXmlCell>
  <singleXmlCell id="1001" xr6:uid="{00000000-000C-0000-FFFF-FFFFE0030000}" r="H15" connectionId="0">
    <xmlCellPr id="1" xr6:uid="{00000000-0010-0000-E003-000001000000}" uniqueName="P1079864">
      <xmlPr mapId="3" xpath="/TFI-IZD-POD/IPK-GFI-IZD-POD-E_1000981/P1079864" xmlDataType="decimal"/>
    </xmlCellPr>
  </singleXmlCell>
  <singleXmlCell id="1002" xr6:uid="{00000000-000C-0000-FFFF-FFFFE1030000}" r="I15" connectionId="0">
    <xmlCellPr id="1" xr6:uid="{00000000-0010-0000-E103-000001000000}" uniqueName="P1079865">
      <xmlPr mapId="3" xpath="/TFI-IZD-POD/IPK-GFI-IZD-POD-E_1000981/P1079865" xmlDataType="decimal"/>
    </xmlCellPr>
  </singleXmlCell>
  <singleXmlCell id="1003" xr6:uid="{00000000-000C-0000-FFFF-FFFFE2030000}" r="J15" connectionId="0">
    <xmlCellPr id="1" xr6:uid="{00000000-0010-0000-E203-000001000000}" uniqueName="P1079866">
      <xmlPr mapId="3" xpath="/TFI-IZD-POD/IPK-GFI-IZD-POD-E_1000981/P1079866" xmlDataType="decimal"/>
    </xmlCellPr>
  </singleXmlCell>
  <singleXmlCell id="1004" xr6:uid="{00000000-000C-0000-FFFF-FFFFE3030000}" r="K15" connectionId="0">
    <xmlCellPr id="1" xr6:uid="{00000000-0010-0000-E303-000001000000}" uniqueName="P1079867">
      <xmlPr mapId="3" xpath="/TFI-IZD-POD/IPK-GFI-IZD-POD-E_1000981/P1079867" xmlDataType="decimal"/>
    </xmlCellPr>
  </singleXmlCell>
  <singleXmlCell id="1005" xr6:uid="{00000000-000C-0000-FFFF-FFFFE4030000}" r="L15" connectionId="0">
    <xmlCellPr id="1" xr6:uid="{00000000-0010-0000-E403-000001000000}" uniqueName="P1079868">
      <xmlPr mapId="3" xpath="/TFI-IZD-POD/IPK-GFI-IZD-POD-E_1000981/P1079868" xmlDataType="decimal"/>
    </xmlCellPr>
  </singleXmlCell>
  <singleXmlCell id="1006" xr6:uid="{00000000-000C-0000-FFFF-FFFFE5030000}" r="M15" connectionId="0">
    <xmlCellPr id="1" xr6:uid="{00000000-0010-0000-E503-000001000000}" uniqueName="P1079869">
      <xmlPr mapId="3" xpath="/TFI-IZD-POD/IPK-GFI-IZD-POD-E_1000981/P1079869" xmlDataType="decimal"/>
    </xmlCellPr>
  </singleXmlCell>
  <singleXmlCell id="1007" xr6:uid="{00000000-000C-0000-FFFF-FFFFE6030000}" r="N15" connectionId="0">
    <xmlCellPr id="1" xr6:uid="{00000000-0010-0000-E603-000001000000}" uniqueName="P1079870">
      <xmlPr mapId="3" xpath="/TFI-IZD-POD/IPK-GFI-IZD-POD-E_1000981/P1079870" xmlDataType="decimal"/>
    </xmlCellPr>
  </singleXmlCell>
  <singleXmlCell id="1008" xr6:uid="{00000000-000C-0000-FFFF-FFFFE7030000}" r="O15" connectionId="0">
    <xmlCellPr id="1" xr6:uid="{00000000-0010-0000-E703-000001000000}" uniqueName="P1079871">
      <xmlPr mapId="3" xpath="/TFI-IZD-POD/IPK-GFI-IZD-POD-E_1000981/P1079871" xmlDataType="decimal"/>
    </xmlCellPr>
  </singleXmlCell>
  <singleXmlCell id="1009" xr6:uid="{00000000-000C-0000-FFFF-FFFFE8030000}" r="P15" connectionId="0">
    <xmlCellPr id="1" xr6:uid="{00000000-0010-0000-E803-000001000000}" uniqueName="P1081874">
      <xmlPr mapId="3" xpath="/TFI-IZD-POD/IPK-GFI-IZD-POD-E_1000981/P1081874" xmlDataType="decimal"/>
    </xmlCellPr>
  </singleXmlCell>
  <singleXmlCell id="1010" xr6:uid="{00000000-000C-0000-FFFF-FFFFE9030000}" r="Q15" connectionId="0">
    <xmlCellPr id="1" xr6:uid="{00000000-0010-0000-E903-000001000000}" uniqueName="P1081877">
      <xmlPr mapId="3" xpath="/TFI-IZD-POD/IPK-GFI-IZD-POD-E_1000981/P1081877" xmlDataType="decimal"/>
    </xmlCellPr>
  </singleXmlCell>
  <singleXmlCell id="1011" xr6:uid="{00000000-000C-0000-FFFF-FFFFEA030000}" r="R15" connectionId="0">
    <xmlCellPr id="1" xr6:uid="{00000000-0010-0000-EA03-000001000000}" uniqueName="P1081880">
      <xmlPr mapId="3" xpath="/TFI-IZD-POD/IPK-GFI-IZD-POD-E_1000981/P1081880" xmlDataType="decimal"/>
    </xmlCellPr>
  </singleXmlCell>
  <singleXmlCell id="1012" xr6:uid="{00000000-000C-0000-FFFF-FFFFEB030000}" r="S15" connectionId="0">
    <xmlCellPr id="1" xr6:uid="{00000000-0010-0000-EB03-000001000000}" uniqueName="P1124790">
      <xmlPr mapId="3" xpath="/TFI-IZD-POD/IPK-GFI-IZD-POD-E_1000981/P1124790" xmlDataType="decimal"/>
    </xmlCellPr>
  </singleXmlCell>
  <singleXmlCell id="1013" xr6:uid="{00000000-000C-0000-FFFF-FFFFEC030000}" r="T15" connectionId="0">
    <xmlCellPr id="1" xr6:uid="{00000000-0010-0000-EC03-000001000000}" uniqueName="P1124791">
      <xmlPr mapId="3" xpath="/TFI-IZD-POD/IPK-GFI-IZD-POD-E_1000981/P1124791" xmlDataType="decimal"/>
    </xmlCellPr>
  </singleXmlCell>
  <singleXmlCell id="1014" xr6:uid="{00000000-000C-0000-FFFF-FFFFED030000}" r="U15" connectionId="0">
    <xmlCellPr id="1" xr6:uid="{00000000-0010-0000-ED03-000001000000}" uniqueName="P1081882">
      <xmlPr mapId="3" xpath="/TFI-IZD-POD/IPK-GFI-IZD-POD-E_1000981/P1081882" xmlDataType="decimal"/>
    </xmlCellPr>
  </singleXmlCell>
  <singleXmlCell id="1015" xr6:uid="{00000000-000C-0000-FFFF-FFFFEE030000}" r="V15" connectionId="0">
    <xmlCellPr id="1" xr6:uid="{00000000-0010-0000-EE03-000001000000}" uniqueName="P1081888">
      <xmlPr mapId="3" xpath="/TFI-IZD-POD/IPK-GFI-IZD-POD-E_1000981/P1081888" xmlDataType="decimal"/>
    </xmlCellPr>
  </singleXmlCell>
  <singleXmlCell id="1016" xr6:uid="{00000000-000C-0000-FFFF-FFFFEF030000}" r="W15" connectionId="0">
    <xmlCellPr id="1" xr6:uid="{00000000-0010-0000-EF03-000001000000}" uniqueName="P1081891">
      <xmlPr mapId="3" xpath="/TFI-IZD-POD/IPK-GFI-IZD-POD-E_1000981/P1081891" xmlDataType="decimal"/>
    </xmlCellPr>
  </singleXmlCell>
  <singleXmlCell id="1017" xr6:uid="{00000000-000C-0000-FFFF-FFFFF0030000}" r="X15" connectionId="0">
    <xmlCellPr id="1" xr6:uid="{00000000-0010-0000-F003-000001000000}" uniqueName="P1081893">
      <xmlPr mapId="3" xpath="/TFI-IZD-POD/IPK-GFI-IZD-POD-E_1000981/P1081893" xmlDataType="decimal"/>
    </xmlCellPr>
  </singleXmlCell>
  <singleXmlCell id="1018" xr6:uid="{00000000-000C-0000-FFFF-FFFFF1030000}" r="Y15" connectionId="0">
    <xmlCellPr id="1" xr6:uid="{00000000-0010-0000-F103-000001000000}" uniqueName="P1081895">
      <xmlPr mapId="3" xpath="/TFI-IZD-POD/IPK-GFI-IZD-POD-E_1000981/P1081895" xmlDataType="decimal"/>
    </xmlCellPr>
  </singleXmlCell>
  <singleXmlCell id="1019" xr6:uid="{00000000-000C-0000-FFFF-FFFFF2030000}" r="H16" connectionId="0">
    <xmlCellPr id="1" xr6:uid="{00000000-0010-0000-F203-000001000000}" uniqueName="P1079872">
      <xmlPr mapId="3" xpath="/TFI-IZD-POD/IPK-GFI-IZD-POD-E_1000981/P1079872" xmlDataType="decimal"/>
    </xmlCellPr>
  </singleXmlCell>
  <singleXmlCell id="1020" xr6:uid="{00000000-000C-0000-FFFF-FFFFF3030000}" r="I16" connectionId="0">
    <xmlCellPr id="1" xr6:uid="{00000000-0010-0000-F303-000001000000}" uniqueName="P1079873">
      <xmlPr mapId="3" xpath="/TFI-IZD-POD/IPK-GFI-IZD-POD-E_1000981/P1079873" xmlDataType="decimal"/>
    </xmlCellPr>
  </singleXmlCell>
  <singleXmlCell id="1021" xr6:uid="{00000000-000C-0000-FFFF-FFFFF4030000}" r="J16" connectionId="0">
    <xmlCellPr id="1" xr6:uid="{00000000-0010-0000-F403-000001000000}" uniqueName="P1079874">
      <xmlPr mapId="3" xpath="/TFI-IZD-POD/IPK-GFI-IZD-POD-E_1000981/P1079874" xmlDataType="decimal"/>
    </xmlCellPr>
  </singleXmlCell>
  <singleXmlCell id="1022" xr6:uid="{00000000-000C-0000-FFFF-FFFFF5030000}" r="K16" connectionId="0">
    <xmlCellPr id="1" xr6:uid="{00000000-0010-0000-F503-000001000000}" uniqueName="P1079875">
      <xmlPr mapId="3" xpath="/TFI-IZD-POD/IPK-GFI-IZD-POD-E_1000981/P1079875" xmlDataType="decimal"/>
    </xmlCellPr>
  </singleXmlCell>
  <singleXmlCell id="1023" xr6:uid="{00000000-000C-0000-FFFF-FFFFF6030000}" r="L16" connectionId="0">
    <xmlCellPr id="1" xr6:uid="{00000000-0010-0000-F603-000001000000}" uniqueName="P1079876">
      <xmlPr mapId="3" xpath="/TFI-IZD-POD/IPK-GFI-IZD-POD-E_1000981/P1079876" xmlDataType="decimal"/>
    </xmlCellPr>
  </singleXmlCell>
  <singleXmlCell id="1024" xr6:uid="{00000000-000C-0000-FFFF-FFFFF7030000}" r="M16" connectionId="0">
    <xmlCellPr id="1" xr6:uid="{00000000-0010-0000-F703-000001000000}" uniqueName="P1079877">
      <xmlPr mapId="3" xpath="/TFI-IZD-POD/IPK-GFI-IZD-POD-E_1000981/P1079877" xmlDataType="decimal"/>
    </xmlCellPr>
  </singleXmlCell>
  <singleXmlCell id="1025" xr6:uid="{00000000-000C-0000-FFFF-FFFFF8030000}" r="N16" connectionId="0">
    <xmlCellPr id="1" xr6:uid="{00000000-0010-0000-F803-000001000000}" uniqueName="P1079878">
      <xmlPr mapId="3" xpath="/TFI-IZD-POD/IPK-GFI-IZD-POD-E_1000981/P1079878" xmlDataType="decimal"/>
    </xmlCellPr>
  </singleXmlCell>
  <singleXmlCell id="1026" xr6:uid="{00000000-000C-0000-FFFF-FFFFF9030000}" r="O16" connectionId="0">
    <xmlCellPr id="1" xr6:uid="{00000000-0010-0000-F903-000001000000}" uniqueName="P1079879">
      <xmlPr mapId="3" xpath="/TFI-IZD-POD/IPK-GFI-IZD-POD-E_1000981/P1079879" xmlDataType="decimal"/>
    </xmlCellPr>
  </singleXmlCell>
  <singleXmlCell id="1027" xr6:uid="{00000000-000C-0000-FFFF-FFFFFA030000}" r="P16" connectionId="0">
    <xmlCellPr id="1" xr6:uid="{00000000-0010-0000-FA03-000001000000}" uniqueName="P1081898">
      <xmlPr mapId="3" xpath="/TFI-IZD-POD/IPK-GFI-IZD-POD-E_1000981/P1081898" xmlDataType="decimal"/>
    </xmlCellPr>
  </singleXmlCell>
  <singleXmlCell id="1028" xr6:uid="{00000000-000C-0000-FFFF-FFFFFB030000}" r="Q16" connectionId="0">
    <xmlCellPr id="1" xr6:uid="{00000000-0010-0000-FB03-000001000000}" uniqueName="P1081900">
      <xmlPr mapId="3" xpath="/TFI-IZD-POD/IPK-GFI-IZD-POD-E_1000981/P1081900" xmlDataType="decimal"/>
    </xmlCellPr>
  </singleXmlCell>
  <singleXmlCell id="1029" xr6:uid="{00000000-000C-0000-FFFF-FFFFFC030000}" r="R16" connectionId="0">
    <xmlCellPr id="1" xr6:uid="{00000000-0010-0000-FC03-000001000000}" uniqueName="P1081902">
      <xmlPr mapId="3" xpath="/TFI-IZD-POD/IPK-GFI-IZD-POD-E_1000981/P1081902" xmlDataType="decimal"/>
    </xmlCellPr>
  </singleXmlCell>
  <singleXmlCell id="1030" xr6:uid="{00000000-000C-0000-FFFF-FFFFFD030000}" r="S16" connectionId="0">
    <xmlCellPr id="1" xr6:uid="{00000000-0010-0000-FD03-000001000000}" uniqueName="P1124792">
      <xmlPr mapId="3" xpath="/TFI-IZD-POD/IPK-GFI-IZD-POD-E_1000981/P1124792" xmlDataType="decimal"/>
    </xmlCellPr>
  </singleXmlCell>
  <singleXmlCell id="1031" xr6:uid="{00000000-000C-0000-FFFF-FFFFFE030000}" r="T16" connectionId="0">
    <xmlCellPr id="1" xr6:uid="{00000000-0010-0000-FE03-000001000000}" uniqueName="P1124793">
      <xmlPr mapId="3" xpath="/TFI-IZD-POD/IPK-GFI-IZD-POD-E_1000981/P1124793" xmlDataType="decimal"/>
    </xmlCellPr>
  </singleXmlCell>
  <singleXmlCell id="1032" xr6:uid="{00000000-000C-0000-FFFF-FFFFFF030000}" r="U16" connectionId="0">
    <xmlCellPr id="1" xr6:uid="{00000000-0010-0000-FF03-000001000000}" uniqueName="P1081903">
      <xmlPr mapId="3" xpath="/TFI-IZD-POD/IPK-GFI-IZD-POD-E_1000981/P1081903" xmlDataType="decimal"/>
    </xmlCellPr>
  </singleXmlCell>
  <singleXmlCell id="1033" xr6:uid="{00000000-000C-0000-FFFF-FFFF00040000}" r="V16" connectionId="0">
    <xmlCellPr id="1" xr6:uid="{00000000-0010-0000-0004-000001000000}" uniqueName="P1081906">
      <xmlPr mapId="3" xpath="/TFI-IZD-POD/IPK-GFI-IZD-POD-E_1000981/P1081906" xmlDataType="decimal"/>
    </xmlCellPr>
  </singleXmlCell>
  <singleXmlCell id="1034" xr6:uid="{00000000-000C-0000-FFFF-FFFF01040000}" r="W16" connectionId="0">
    <xmlCellPr id="1" xr6:uid="{00000000-0010-0000-0104-000001000000}" uniqueName="P1081908">
      <xmlPr mapId="3" xpath="/TFI-IZD-POD/IPK-GFI-IZD-POD-E_1000981/P1081908" xmlDataType="decimal"/>
    </xmlCellPr>
  </singleXmlCell>
  <singleXmlCell id="1035" xr6:uid="{00000000-000C-0000-FFFF-FFFF02040000}" r="X16" connectionId="0">
    <xmlCellPr id="1" xr6:uid="{00000000-0010-0000-0204-000001000000}" uniqueName="P1081915">
      <xmlPr mapId="3" xpath="/TFI-IZD-POD/IPK-GFI-IZD-POD-E_1000981/P1081915" xmlDataType="decimal"/>
    </xmlCellPr>
  </singleXmlCell>
  <singleXmlCell id="1036" xr6:uid="{00000000-000C-0000-FFFF-FFFF03040000}" r="Y16" connectionId="0">
    <xmlCellPr id="1" xr6:uid="{00000000-0010-0000-0304-000001000000}" uniqueName="P1081918">
      <xmlPr mapId="3" xpath="/TFI-IZD-POD/IPK-GFI-IZD-POD-E_1000981/P1081918" xmlDataType="decimal"/>
    </xmlCellPr>
  </singleXmlCell>
  <singleXmlCell id="1037" xr6:uid="{00000000-000C-0000-FFFF-FFFF04040000}" r="H17" connectionId="0">
    <xmlCellPr id="1" xr6:uid="{00000000-0010-0000-0404-000001000000}" uniqueName="P1079880">
      <xmlPr mapId="3" xpath="/TFI-IZD-POD/IPK-GFI-IZD-POD-E_1000981/P1079880" xmlDataType="decimal"/>
    </xmlCellPr>
  </singleXmlCell>
  <singleXmlCell id="1038" xr6:uid="{00000000-000C-0000-FFFF-FFFF05040000}" r="I17" connectionId="0">
    <xmlCellPr id="1" xr6:uid="{00000000-0010-0000-0504-000001000000}" uniqueName="P1079881">
      <xmlPr mapId="3" xpath="/TFI-IZD-POD/IPK-GFI-IZD-POD-E_1000981/P1079881" xmlDataType="decimal"/>
    </xmlCellPr>
  </singleXmlCell>
  <singleXmlCell id="1039" xr6:uid="{00000000-000C-0000-FFFF-FFFF06040000}" r="J17" connectionId="0">
    <xmlCellPr id="1" xr6:uid="{00000000-0010-0000-0604-000001000000}" uniqueName="P1079882">
      <xmlPr mapId="3" xpath="/TFI-IZD-POD/IPK-GFI-IZD-POD-E_1000981/P1079882" xmlDataType="decimal"/>
    </xmlCellPr>
  </singleXmlCell>
  <singleXmlCell id="1040" xr6:uid="{00000000-000C-0000-FFFF-FFFF07040000}" r="K17" connectionId="0">
    <xmlCellPr id="1" xr6:uid="{00000000-0010-0000-0704-000001000000}" uniqueName="P1079883">
      <xmlPr mapId="3" xpath="/TFI-IZD-POD/IPK-GFI-IZD-POD-E_1000981/P1079883" xmlDataType="decimal"/>
    </xmlCellPr>
  </singleXmlCell>
  <singleXmlCell id="1041" xr6:uid="{00000000-000C-0000-FFFF-FFFF08040000}" r="L17" connectionId="0">
    <xmlCellPr id="1" xr6:uid="{00000000-0010-0000-0804-000001000000}" uniqueName="P1079884">
      <xmlPr mapId="3" xpath="/TFI-IZD-POD/IPK-GFI-IZD-POD-E_1000981/P1079884" xmlDataType="decimal"/>
    </xmlCellPr>
  </singleXmlCell>
  <singleXmlCell id="1042" xr6:uid="{00000000-000C-0000-FFFF-FFFF09040000}" r="M17" connectionId="0">
    <xmlCellPr id="1" xr6:uid="{00000000-0010-0000-0904-000001000000}" uniqueName="P1079885">
      <xmlPr mapId="3" xpath="/TFI-IZD-POD/IPK-GFI-IZD-POD-E_1000981/P1079885" xmlDataType="decimal"/>
    </xmlCellPr>
  </singleXmlCell>
  <singleXmlCell id="1043" xr6:uid="{00000000-000C-0000-FFFF-FFFF0A040000}" r="N17" connectionId="0">
    <xmlCellPr id="1" xr6:uid="{00000000-0010-0000-0A04-000001000000}" uniqueName="P1079886">
      <xmlPr mapId="3" xpath="/TFI-IZD-POD/IPK-GFI-IZD-POD-E_1000981/P1079886" xmlDataType="decimal"/>
    </xmlCellPr>
  </singleXmlCell>
  <singleXmlCell id="1044" xr6:uid="{00000000-000C-0000-FFFF-FFFF0B040000}" r="O17" connectionId="0">
    <xmlCellPr id="1" xr6:uid="{00000000-0010-0000-0B04-000001000000}" uniqueName="P1079887">
      <xmlPr mapId="3" xpath="/TFI-IZD-POD/IPK-GFI-IZD-POD-E_1000981/P1079887" xmlDataType="decimal"/>
    </xmlCellPr>
  </singleXmlCell>
  <singleXmlCell id="1045" xr6:uid="{00000000-000C-0000-FFFF-FFFF0C040000}" r="P17" connectionId="0">
    <xmlCellPr id="1" xr6:uid="{00000000-0010-0000-0C04-000001000000}" uniqueName="P1081920">
      <xmlPr mapId="3" xpath="/TFI-IZD-POD/IPK-GFI-IZD-POD-E_1000981/P1081920" xmlDataType="decimal"/>
    </xmlCellPr>
  </singleXmlCell>
  <singleXmlCell id="1046" xr6:uid="{00000000-000C-0000-FFFF-FFFF0D040000}" r="Q17" connectionId="0">
    <xmlCellPr id="1" xr6:uid="{00000000-0010-0000-0D04-000001000000}" uniqueName="P1081922">
      <xmlPr mapId="3" xpath="/TFI-IZD-POD/IPK-GFI-IZD-POD-E_1000981/P1081922" xmlDataType="decimal"/>
    </xmlCellPr>
  </singleXmlCell>
  <singleXmlCell id="1047" xr6:uid="{00000000-000C-0000-FFFF-FFFF0E040000}" r="R17" connectionId="0">
    <xmlCellPr id="1" xr6:uid="{00000000-0010-0000-0E04-000001000000}" uniqueName="P1081925">
      <xmlPr mapId="3" xpath="/TFI-IZD-POD/IPK-GFI-IZD-POD-E_1000981/P1081925" xmlDataType="decimal"/>
    </xmlCellPr>
  </singleXmlCell>
  <singleXmlCell id="1048" xr6:uid="{00000000-000C-0000-FFFF-FFFF0F040000}" r="S17" connectionId="0">
    <xmlCellPr id="1" xr6:uid="{00000000-0010-0000-0F04-000001000000}" uniqueName="P1124794">
      <xmlPr mapId="3" xpath="/TFI-IZD-POD/IPK-GFI-IZD-POD-E_1000981/P1124794" xmlDataType="decimal"/>
    </xmlCellPr>
  </singleXmlCell>
  <singleXmlCell id="1049" xr6:uid="{00000000-000C-0000-FFFF-FFFF10040000}" r="T17" connectionId="0">
    <xmlCellPr id="1" xr6:uid="{00000000-0010-0000-1004-000001000000}" uniqueName="P1124795">
      <xmlPr mapId="3" xpath="/TFI-IZD-POD/IPK-GFI-IZD-POD-E_1000981/P1124795" xmlDataType="decimal"/>
    </xmlCellPr>
  </singleXmlCell>
  <singleXmlCell id="1050" xr6:uid="{00000000-000C-0000-FFFF-FFFF11040000}" r="U17" connectionId="0">
    <xmlCellPr id="1" xr6:uid="{00000000-0010-0000-1104-000001000000}" uniqueName="P1081927">
      <xmlPr mapId="3" xpath="/TFI-IZD-POD/IPK-GFI-IZD-POD-E_1000981/P1081927" xmlDataType="decimal"/>
    </xmlCellPr>
  </singleXmlCell>
  <singleXmlCell id="1051" xr6:uid="{00000000-000C-0000-FFFF-FFFF12040000}" r="V17" connectionId="0">
    <xmlCellPr id="1" xr6:uid="{00000000-0010-0000-1204-000001000000}" uniqueName="P1081929">
      <xmlPr mapId="3" xpath="/TFI-IZD-POD/IPK-GFI-IZD-POD-E_1000981/P1081929" xmlDataType="decimal"/>
    </xmlCellPr>
  </singleXmlCell>
  <singleXmlCell id="1052" xr6:uid="{00000000-000C-0000-FFFF-FFFF13040000}" r="W17" connectionId="0">
    <xmlCellPr id="1" xr6:uid="{00000000-0010-0000-1304-000001000000}" uniqueName="P1081930">
      <xmlPr mapId="3" xpath="/TFI-IZD-POD/IPK-GFI-IZD-POD-E_1000981/P1081930" xmlDataType="decimal"/>
    </xmlCellPr>
  </singleXmlCell>
  <singleXmlCell id="1053" xr6:uid="{00000000-000C-0000-FFFF-FFFF14040000}" r="X17" connectionId="0">
    <xmlCellPr id="1" xr6:uid="{00000000-0010-0000-1404-000001000000}" uniqueName="P1081932">
      <xmlPr mapId="3" xpath="/TFI-IZD-POD/IPK-GFI-IZD-POD-E_1000981/P1081932" xmlDataType="decimal"/>
    </xmlCellPr>
  </singleXmlCell>
  <singleXmlCell id="1054" xr6:uid="{00000000-000C-0000-FFFF-FFFF15040000}" r="Y17" connectionId="0">
    <xmlCellPr id="1" xr6:uid="{00000000-0010-0000-1504-000001000000}" uniqueName="P1081934">
      <xmlPr mapId="3" xpath="/TFI-IZD-POD/IPK-GFI-IZD-POD-E_1000981/P1081934" xmlDataType="decimal"/>
    </xmlCellPr>
  </singleXmlCell>
  <singleXmlCell id="1055" xr6:uid="{00000000-000C-0000-FFFF-FFFF16040000}" r="H18" connectionId="0">
    <xmlCellPr id="1" xr6:uid="{00000000-0010-0000-1604-000001000000}" uniqueName="P1079888">
      <xmlPr mapId="3" xpath="/TFI-IZD-POD/IPK-GFI-IZD-POD-E_1000981/P1079888" xmlDataType="decimal"/>
    </xmlCellPr>
  </singleXmlCell>
  <singleXmlCell id="1056" xr6:uid="{00000000-000C-0000-FFFF-FFFF17040000}" r="I18" connectionId="0">
    <xmlCellPr id="1" xr6:uid="{00000000-0010-0000-1704-000001000000}" uniqueName="P1079889">
      <xmlPr mapId="3" xpath="/TFI-IZD-POD/IPK-GFI-IZD-POD-E_1000981/P1079889" xmlDataType="decimal"/>
    </xmlCellPr>
  </singleXmlCell>
  <singleXmlCell id="1057" xr6:uid="{00000000-000C-0000-FFFF-FFFF18040000}" r="J18" connectionId="0">
    <xmlCellPr id="1" xr6:uid="{00000000-0010-0000-1804-000001000000}" uniqueName="P1079890">
      <xmlPr mapId="3" xpath="/TFI-IZD-POD/IPK-GFI-IZD-POD-E_1000981/P1079890" xmlDataType="decimal"/>
    </xmlCellPr>
  </singleXmlCell>
  <singleXmlCell id="1058" xr6:uid="{00000000-000C-0000-FFFF-FFFF19040000}" r="K18" connectionId="0">
    <xmlCellPr id="1" xr6:uid="{00000000-0010-0000-1904-000001000000}" uniqueName="P1079891">
      <xmlPr mapId="3" xpath="/TFI-IZD-POD/IPK-GFI-IZD-POD-E_1000981/P1079891" xmlDataType="decimal"/>
    </xmlCellPr>
  </singleXmlCell>
  <singleXmlCell id="1059" xr6:uid="{00000000-000C-0000-FFFF-FFFF1A040000}" r="L18" connectionId="0">
    <xmlCellPr id="1" xr6:uid="{00000000-0010-0000-1A04-000001000000}" uniqueName="P1079892">
      <xmlPr mapId="3" xpath="/TFI-IZD-POD/IPK-GFI-IZD-POD-E_1000981/P1079892" xmlDataType="decimal"/>
    </xmlCellPr>
  </singleXmlCell>
  <singleXmlCell id="1060" xr6:uid="{00000000-000C-0000-FFFF-FFFF1B040000}" r="M18" connectionId="0">
    <xmlCellPr id="1" xr6:uid="{00000000-0010-0000-1B04-000001000000}" uniqueName="P1079893">
      <xmlPr mapId="3" xpath="/TFI-IZD-POD/IPK-GFI-IZD-POD-E_1000981/P1079893" xmlDataType="decimal"/>
    </xmlCellPr>
  </singleXmlCell>
  <singleXmlCell id="1061" xr6:uid="{00000000-000C-0000-FFFF-FFFF1C040000}" r="N18" connectionId="0">
    <xmlCellPr id="1" xr6:uid="{00000000-0010-0000-1C04-000001000000}" uniqueName="P1079894">
      <xmlPr mapId="3" xpath="/TFI-IZD-POD/IPK-GFI-IZD-POD-E_1000981/P1079894" xmlDataType="decimal"/>
    </xmlCellPr>
  </singleXmlCell>
  <singleXmlCell id="1062" xr6:uid="{00000000-000C-0000-FFFF-FFFF1D040000}" r="O18" connectionId="0">
    <xmlCellPr id="1" xr6:uid="{00000000-0010-0000-1D04-000001000000}" uniqueName="P1079895">
      <xmlPr mapId="3" xpath="/TFI-IZD-POD/IPK-GFI-IZD-POD-E_1000981/P1079895" xmlDataType="decimal"/>
    </xmlCellPr>
  </singleXmlCell>
  <singleXmlCell id="1063" xr6:uid="{00000000-000C-0000-FFFF-FFFF1E040000}" r="P18" connectionId="0">
    <xmlCellPr id="1" xr6:uid="{00000000-0010-0000-1E04-000001000000}" uniqueName="P1081936">
      <xmlPr mapId="3" xpath="/TFI-IZD-POD/IPK-GFI-IZD-POD-E_1000981/P1081936" xmlDataType="decimal"/>
    </xmlCellPr>
  </singleXmlCell>
  <singleXmlCell id="1064" xr6:uid="{00000000-000C-0000-FFFF-FFFF1F040000}" r="Q18" connectionId="0">
    <xmlCellPr id="1" xr6:uid="{00000000-0010-0000-1F04-000001000000}" uniqueName="P1081938">
      <xmlPr mapId="3" xpath="/TFI-IZD-POD/IPK-GFI-IZD-POD-E_1000981/P1081938" xmlDataType="decimal"/>
    </xmlCellPr>
  </singleXmlCell>
  <singleXmlCell id="1065" xr6:uid="{00000000-000C-0000-FFFF-FFFF20040000}" r="R18" connectionId="0">
    <xmlCellPr id="1" xr6:uid="{00000000-0010-0000-2004-000001000000}" uniqueName="P1081940">
      <xmlPr mapId="3" xpath="/TFI-IZD-POD/IPK-GFI-IZD-POD-E_1000981/P1081940" xmlDataType="decimal"/>
    </xmlCellPr>
  </singleXmlCell>
  <singleXmlCell id="1066" xr6:uid="{00000000-000C-0000-FFFF-FFFF21040000}" r="S18" connectionId="0">
    <xmlCellPr id="1" xr6:uid="{00000000-0010-0000-2104-000001000000}" uniqueName="P1124796">
      <xmlPr mapId="3" xpath="/TFI-IZD-POD/IPK-GFI-IZD-POD-E_1000981/P1124796" xmlDataType="decimal"/>
    </xmlCellPr>
  </singleXmlCell>
  <singleXmlCell id="1067" xr6:uid="{00000000-000C-0000-FFFF-FFFF22040000}" r="T18" connectionId="0">
    <xmlCellPr id="1" xr6:uid="{00000000-0010-0000-2204-000001000000}" uniqueName="P1124797">
      <xmlPr mapId="3" xpath="/TFI-IZD-POD/IPK-GFI-IZD-POD-E_1000981/P1124797" xmlDataType="decimal"/>
    </xmlCellPr>
  </singleXmlCell>
  <singleXmlCell id="1068" xr6:uid="{00000000-000C-0000-FFFF-FFFF23040000}" r="U18" connectionId="0">
    <xmlCellPr id="1" xr6:uid="{00000000-0010-0000-2304-000001000000}" uniqueName="P1081942">
      <xmlPr mapId="3" xpath="/TFI-IZD-POD/IPK-GFI-IZD-POD-E_1000981/P1081942" xmlDataType="decimal"/>
    </xmlCellPr>
  </singleXmlCell>
  <singleXmlCell id="1069" xr6:uid="{00000000-000C-0000-FFFF-FFFF24040000}" r="V18" connectionId="0">
    <xmlCellPr id="1" xr6:uid="{00000000-0010-0000-2404-000001000000}" uniqueName="P1081944">
      <xmlPr mapId="3" xpath="/TFI-IZD-POD/IPK-GFI-IZD-POD-E_1000981/P1081944" xmlDataType="decimal"/>
    </xmlCellPr>
  </singleXmlCell>
  <singleXmlCell id="1070" xr6:uid="{00000000-000C-0000-FFFF-FFFF25040000}" r="W18" connectionId="0">
    <xmlCellPr id="1" xr6:uid="{00000000-0010-0000-2504-000001000000}" uniqueName="P1081946">
      <xmlPr mapId="3" xpath="/TFI-IZD-POD/IPK-GFI-IZD-POD-E_1000981/P1081946" xmlDataType="decimal"/>
    </xmlCellPr>
  </singleXmlCell>
  <singleXmlCell id="1071" xr6:uid="{00000000-000C-0000-FFFF-FFFF26040000}" r="X18" connectionId="0">
    <xmlCellPr id="1" xr6:uid="{00000000-0010-0000-2604-000001000000}" uniqueName="P1081948">
      <xmlPr mapId="3" xpath="/TFI-IZD-POD/IPK-GFI-IZD-POD-E_1000981/P1081948" xmlDataType="decimal"/>
    </xmlCellPr>
  </singleXmlCell>
  <singleXmlCell id="1072" xr6:uid="{00000000-000C-0000-FFFF-FFFF27040000}" r="Y18" connectionId="0">
    <xmlCellPr id="1" xr6:uid="{00000000-0010-0000-2704-000001000000}" uniqueName="P1081950">
      <xmlPr mapId="3" xpath="/TFI-IZD-POD/IPK-GFI-IZD-POD-E_1000981/P1081950" xmlDataType="decimal"/>
    </xmlCellPr>
  </singleXmlCell>
  <singleXmlCell id="1073" xr6:uid="{00000000-000C-0000-FFFF-FFFF28040000}" r="H19" connectionId="0">
    <xmlCellPr id="1" xr6:uid="{00000000-0010-0000-2804-000001000000}" uniqueName="P1079896">
      <xmlPr mapId="3" xpath="/TFI-IZD-POD/IPK-GFI-IZD-POD-E_1000981/P1079896" xmlDataType="decimal"/>
    </xmlCellPr>
  </singleXmlCell>
  <singleXmlCell id="1074" xr6:uid="{00000000-000C-0000-FFFF-FFFF29040000}" r="I19" connectionId="0">
    <xmlCellPr id="1" xr6:uid="{00000000-0010-0000-2904-000001000000}" uniqueName="P1079897">
      <xmlPr mapId="3" xpath="/TFI-IZD-POD/IPK-GFI-IZD-POD-E_1000981/P1079897" xmlDataType="decimal"/>
    </xmlCellPr>
  </singleXmlCell>
  <singleXmlCell id="1075" xr6:uid="{00000000-000C-0000-FFFF-FFFF2A040000}" r="J19" connectionId="0">
    <xmlCellPr id="1" xr6:uid="{00000000-0010-0000-2A04-000001000000}" uniqueName="P1079898">
      <xmlPr mapId="3" xpath="/TFI-IZD-POD/IPK-GFI-IZD-POD-E_1000981/P1079898" xmlDataType="decimal"/>
    </xmlCellPr>
  </singleXmlCell>
  <singleXmlCell id="1076" xr6:uid="{00000000-000C-0000-FFFF-FFFF2B040000}" r="K19" connectionId="0">
    <xmlCellPr id="1" xr6:uid="{00000000-0010-0000-2B04-000001000000}" uniqueName="P1079899">
      <xmlPr mapId="3" xpath="/TFI-IZD-POD/IPK-GFI-IZD-POD-E_1000981/P1079899" xmlDataType="decimal"/>
    </xmlCellPr>
  </singleXmlCell>
  <singleXmlCell id="1077" xr6:uid="{00000000-000C-0000-FFFF-FFFF2C040000}" r="L19" connectionId="0">
    <xmlCellPr id="1" xr6:uid="{00000000-0010-0000-2C04-000001000000}" uniqueName="P1079900">
      <xmlPr mapId="3" xpath="/TFI-IZD-POD/IPK-GFI-IZD-POD-E_1000981/P1079900" xmlDataType="decimal"/>
    </xmlCellPr>
  </singleXmlCell>
  <singleXmlCell id="1078" xr6:uid="{00000000-000C-0000-FFFF-FFFF2D040000}" r="M19" connectionId="0">
    <xmlCellPr id="1" xr6:uid="{00000000-0010-0000-2D04-000001000000}" uniqueName="P1079901">
      <xmlPr mapId="3" xpath="/TFI-IZD-POD/IPK-GFI-IZD-POD-E_1000981/P1079901" xmlDataType="decimal"/>
    </xmlCellPr>
  </singleXmlCell>
  <singleXmlCell id="1079" xr6:uid="{00000000-000C-0000-FFFF-FFFF2E040000}" r="N19" connectionId="0">
    <xmlCellPr id="1" xr6:uid="{00000000-0010-0000-2E04-000001000000}" uniqueName="P1079902">
      <xmlPr mapId="3" xpath="/TFI-IZD-POD/IPK-GFI-IZD-POD-E_1000981/P1079902" xmlDataType="decimal"/>
    </xmlCellPr>
  </singleXmlCell>
  <singleXmlCell id="1080" xr6:uid="{00000000-000C-0000-FFFF-FFFF2F040000}" r="O19" connectionId="0">
    <xmlCellPr id="1" xr6:uid="{00000000-0010-0000-2F04-000001000000}" uniqueName="P1079903">
      <xmlPr mapId="3" xpath="/TFI-IZD-POD/IPK-GFI-IZD-POD-E_1000981/P1079903" xmlDataType="decimal"/>
    </xmlCellPr>
  </singleXmlCell>
  <singleXmlCell id="1081" xr6:uid="{00000000-000C-0000-FFFF-FFFF30040000}" r="P19" connectionId="0">
    <xmlCellPr id="1" xr6:uid="{00000000-0010-0000-3004-000001000000}" uniqueName="P1081953">
      <xmlPr mapId="3" xpath="/TFI-IZD-POD/IPK-GFI-IZD-POD-E_1000981/P1081953" xmlDataType="decimal"/>
    </xmlCellPr>
  </singleXmlCell>
  <singleXmlCell id="1082" xr6:uid="{00000000-000C-0000-FFFF-FFFF31040000}" r="Q19" connectionId="0">
    <xmlCellPr id="1" xr6:uid="{00000000-0010-0000-3104-000001000000}" uniqueName="P1081958">
      <xmlPr mapId="3" xpath="/TFI-IZD-POD/IPK-GFI-IZD-POD-E_1000981/P1081958" xmlDataType="decimal"/>
    </xmlCellPr>
  </singleXmlCell>
  <singleXmlCell id="1083" xr6:uid="{00000000-000C-0000-FFFF-FFFF32040000}" r="R19" connectionId="0">
    <xmlCellPr id="1" xr6:uid="{00000000-0010-0000-3204-000001000000}" uniqueName="P1081960">
      <xmlPr mapId="3" xpath="/TFI-IZD-POD/IPK-GFI-IZD-POD-E_1000981/P1081960" xmlDataType="decimal"/>
    </xmlCellPr>
  </singleXmlCell>
  <singleXmlCell id="1084" xr6:uid="{00000000-000C-0000-FFFF-FFFF33040000}" r="S19" connectionId="0">
    <xmlCellPr id="1" xr6:uid="{00000000-0010-0000-3304-000001000000}" uniqueName="P1124798">
      <xmlPr mapId="3" xpath="/TFI-IZD-POD/IPK-GFI-IZD-POD-E_1000981/P1124798" xmlDataType="decimal"/>
    </xmlCellPr>
  </singleXmlCell>
  <singleXmlCell id="1085" xr6:uid="{00000000-000C-0000-FFFF-FFFF34040000}" r="T19" connectionId="0">
    <xmlCellPr id="1" xr6:uid="{00000000-0010-0000-3404-000001000000}" uniqueName="P1124799">
      <xmlPr mapId="3" xpath="/TFI-IZD-POD/IPK-GFI-IZD-POD-E_1000981/P1124799" xmlDataType="decimal"/>
    </xmlCellPr>
  </singleXmlCell>
  <singleXmlCell id="1086" xr6:uid="{00000000-000C-0000-FFFF-FFFF35040000}" r="U19" connectionId="0">
    <xmlCellPr id="1" xr6:uid="{00000000-0010-0000-3504-000001000000}" uniqueName="P1081962">
      <xmlPr mapId="3" xpath="/TFI-IZD-POD/IPK-GFI-IZD-POD-E_1000981/P1081962" xmlDataType="decimal"/>
    </xmlCellPr>
  </singleXmlCell>
  <singleXmlCell id="1087" xr6:uid="{00000000-000C-0000-FFFF-FFFF36040000}" r="V19" connectionId="0">
    <xmlCellPr id="1" xr6:uid="{00000000-0010-0000-3604-000001000000}" uniqueName="P1081964">
      <xmlPr mapId="3" xpath="/TFI-IZD-POD/IPK-GFI-IZD-POD-E_1000981/P1081964" xmlDataType="decimal"/>
    </xmlCellPr>
  </singleXmlCell>
  <singleXmlCell id="1088" xr6:uid="{00000000-000C-0000-FFFF-FFFF37040000}" r="W19" connectionId="0">
    <xmlCellPr id="1" xr6:uid="{00000000-0010-0000-3704-000001000000}" uniqueName="P1081966">
      <xmlPr mapId="3" xpath="/TFI-IZD-POD/IPK-GFI-IZD-POD-E_1000981/P1081966" xmlDataType="decimal"/>
    </xmlCellPr>
  </singleXmlCell>
  <singleXmlCell id="1089" xr6:uid="{00000000-000C-0000-FFFF-FFFF38040000}" r="X19" connectionId="0">
    <xmlCellPr id="1" xr6:uid="{00000000-0010-0000-3804-000001000000}" uniqueName="P1081968">
      <xmlPr mapId="3" xpath="/TFI-IZD-POD/IPK-GFI-IZD-POD-E_1000981/P1081968" xmlDataType="decimal"/>
    </xmlCellPr>
  </singleXmlCell>
  <singleXmlCell id="1090" xr6:uid="{00000000-000C-0000-FFFF-FFFF39040000}" r="Y19" connectionId="0">
    <xmlCellPr id="1" xr6:uid="{00000000-0010-0000-3904-000001000000}" uniqueName="P1081970">
      <xmlPr mapId="3" xpath="/TFI-IZD-POD/IPK-GFI-IZD-POD-E_1000981/P1081970" xmlDataType="decimal"/>
    </xmlCellPr>
  </singleXmlCell>
  <singleXmlCell id="1091" xr6:uid="{00000000-000C-0000-FFFF-FFFF3A040000}" r="H20" connectionId="0">
    <xmlCellPr id="1" xr6:uid="{00000000-0010-0000-3A04-000001000000}" uniqueName="P1079904">
      <xmlPr mapId="3" xpath="/TFI-IZD-POD/IPK-GFI-IZD-POD-E_1000981/P1079904" xmlDataType="decimal"/>
    </xmlCellPr>
  </singleXmlCell>
  <singleXmlCell id="1092" xr6:uid="{00000000-000C-0000-FFFF-FFFF3B040000}" r="I20" connectionId="0">
    <xmlCellPr id="1" xr6:uid="{00000000-0010-0000-3B04-000001000000}" uniqueName="P1079905">
      <xmlPr mapId="3" xpath="/TFI-IZD-POD/IPK-GFI-IZD-POD-E_1000981/P1079905" xmlDataType="decimal"/>
    </xmlCellPr>
  </singleXmlCell>
  <singleXmlCell id="1093" xr6:uid="{00000000-000C-0000-FFFF-FFFF3C040000}" r="J20" connectionId="0">
    <xmlCellPr id="1" xr6:uid="{00000000-0010-0000-3C04-000001000000}" uniqueName="P1079906">
      <xmlPr mapId="3" xpath="/TFI-IZD-POD/IPK-GFI-IZD-POD-E_1000981/P1079906" xmlDataType="decimal"/>
    </xmlCellPr>
  </singleXmlCell>
  <singleXmlCell id="1094" xr6:uid="{00000000-000C-0000-FFFF-FFFF3D040000}" r="K20" connectionId="0">
    <xmlCellPr id="1" xr6:uid="{00000000-0010-0000-3D04-000001000000}" uniqueName="P1079907">
      <xmlPr mapId="3" xpath="/TFI-IZD-POD/IPK-GFI-IZD-POD-E_1000981/P1079907" xmlDataType="decimal"/>
    </xmlCellPr>
  </singleXmlCell>
  <singleXmlCell id="1095" xr6:uid="{00000000-000C-0000-FFFF-FFFF3E040000}" r="L20" connectionId="0">
    <xmlCellPr id="1" xr6:uid="{00000000-0010-0000-3E04-000001000000}" uniqueName="P1079908">
      <xmlPr mapId="3" xpath="/TFI-IZD-POD/IPK-GFI-IZD-POD-E_1000981/P1079908" xmlDataType="decimal"/>
    </xmlCellPr>
  </singleXmlCell>
  <singleXmlCell id="1096" xr6:uid="{00000000-000C-0000-FFFF-FFFF3F040000}" r="M20" connectionId="0">
    <xmlCellPr id="1" xr6:uid="{00000000-0010-0000-3F04-000001000000}" uniqueName="P1079909">
      <xmlPr mapId="3" xpath="/TFI-IZD-POD/IPK-GFI-IZD-POD-E_1000981/P1079909" xmlDataType="decimal"/>
    </xmlCellPr>
  </singleXmlCell>
  <singleXmlCell id="1097" xr6:uid="{00000000-000C-0000-FFFF-FFFF40040000}" r="N20" connectionId="0">
    <xmlCellPr id="1" xr6:uid="{00000000-0010-0000-4004-000001000000}" uniqueName="P1079910">
      <xmlPr mapId="3" xpath="/TFI-IZD-POD/IPK-GFI-IZD-POD-E_1000981/P1079910" xmlDataType="decimal"/>
    </xmlCellPr>
  </singleXmlCell>
  <singleXmlCell id="1098" xr6:uid="{00000000-000C-0000-FFFF-FFFF41040000}" r="O20" connectionId="0">
    <xmlCellPr id="1" xr6:uid="{00000000-0010-0000-4104-000001000000}" uniqueName="P1079912">
      <xmlPr mapId="3" xpath="/TFI-IZD-POD/IPK-GFI-IZD-POD-E_1000981/P1079912" xmlDataType="decimal"/>
    </xmlCellPr>
  </singleXmlCell>
  <singleXmlCell id="1099" xr6:uid="{00000000-000C-0000-FFFF-FFFF42040000}" r="P20" connectionId="0">
    <xmlCellPr id="1" xr6:uid="{00000000-0010-0000-4204-000001000000}" uniqueName="P1081972">
      <xmlPr mapId="3" xpath="/TFI-IZD-POD/IPK-GFI-IZD-POD-E_1000981/P1081972" xmlDataType="decimal"/>
    </xmlCellPr>
  </singleXmlCell>
  <singleXmlCell id="1100" xr6:uid="{00000000-000C-0000-FFFF-FFFF43040000}" r="Q20" connectionId="0">
    <xmlCellPr id="1" xr6:uid="{00000000-0010-0000-4304-000001000000}" uniqueName="P1081973">
      <xmlPr mapId="3" xpath="/TFI-IZD-POD/IPK-GFI-IZD-POD-E_1000981/P1081973" xmlDataType="decimal"/>
    </xmlCellPr>
  </singleXmlCell>
  <singleXmlCell id="1101" xr6:uid="{00000000-000C-0000-FFFF-FFFF44040000}" r="R20" connectionId="0">
    <xmlCellPr id="1" xr6:uid="{00000000-0010-0000-4404-000001000000}" uniqueName="P1081975">
      <xmlPr mapId="3" xpath="/TFI-IZD-POD/IPK-GFI-IZD-POD-E_1000981/P1081975" xmlDataType="decimal"/>
    </xmlCellPr>
  </singleXmlCell>
  <singleXmlCell id="1102" xr6:uid="{00000000-000C-0000-FFFF-FFFF45040000}" r="S20" connectionId="0">
    <xmlCellPr id="1" xr6:uid="{00000000-0010-0000-4504-000001000000}" uniqueName="P1124800">
      <xmlPr mapId="3" xpath="/TFI-IZD-POD/IPK-GFI-IZD-POD-E_1000981/P1124800" xmlDataType="decimal"/>
    </xmlCellPr>
  </singleXmlCell>
  <singleXmlCell id="1103" xr6:uid="{00000000-000C-0000-FFFF-FFFF46040000}" r="T20" connectionId="0">
    <xmlCellPr id="1" xr6:uid="{00000000-0010-0000-4604-000001000000}" uniqueName="P1124801">
      <xmlPr mapId="3" xpath="/TFI-IZD-POD/IPK-GFI-IZD-POD-E_1000981/P1124801" xmlDataType="decimal"/>
    </xmlCellPr>
  </singleXmlCell>
  <singleXmlCell id="1104" xr6:uid="{00000000-000C-0000-FFFF-FFFF47040000}" r="U20" connectionId="0">
    <xmlCellPr id="1" xr6:uid="{00000000-0010-0000-4704-000001000000}" uniqueName="P1081977">
      <xmlPr mapId="3" xpath="/TFI-IZD-POD/IPK-GFI-IZD-POD-E_1000981/P1081977" xmlDataType="decimal"/>
    </xmlCellPr>
  </singleXmlCell>
  <singleXmlCell id="1105" xr6:uid="{00000000-000C-0000-FFFF-FFFF48040000}" r="V20" connectionId="0">
    <xmlCellPr id="1" xr6:uid="{00000000-0010-0000-4804-000001000000}" uniqueName="P1081978">
      <xmlPr mapId="3" xpath="/TFI-IZD-POD/IPK-GFI-IZD-POD-E_1000981/P1081978" xmlDataType="decimal"/>
    </xmlCellPr>
  </singleXmlCell>
  <singleXmlCell id="1106" xr6:uid="{00000000-000C-0000-FFFF-FFFF49040000}" r="W20" connectionId="0">
    <xmlCellPr id="1" xr6:uid="{00000000-0010-0000-4904-000001000000}" uniqueName="P1081980">
      <xmlPr mapId="3" xpath="/TFI-IZD-POD/IPK-GFI-IZD-POD-E_1000981/P1081980" xmlDataType="decimal"/>
    </xmlCellPr>
  </singleXmlCell>
  <singleXmlCell id="1107" xr6:uid="{00000000-000C-0000-FFFF-FFFF4A040000}" r="X20" connectionId="0">
    <xmlCellPr id="1" xr6:uid="{00000000-0010-0000-4A04-000001000000}" uniqueName="P1081982">
      <xmlPr mapId="3" xpath="/TFI-IZD-POD/IPK-GFI-IZD-POD-E_1000981/P1081982" xmlDataType="decimal"/>
    </xmlCellPr>
  </singleXmlCell>
  <singleXmlCell id="1108" xr6:uid="{00000000-000C-0000-FFFF-FFFF4B040000}" r="Y20" connectionId="0">
    <xmlCellPr id="1" xr6:uid="{00000000-0010-0000-4B04-000001000000}" uniqueName="P1081984">
      <xmlPr mapId="3" xpath="/TFI-IZD-POD/IPK-GFI-IZD-POD-E_1000981/P1081984" xmlDataType="decimal"/>
    </xmlCellPr>
  </singleXmlCell>
  <singleXmlCell id="1109" xr6:uid="{00000000-000C-0000-FFFF-FFFF4C040000}" r="H21" connectionId="0">
    <xmlCellPr id="1" xr6:uid="{00000000-0010-0000-4C04-000001000000}" uniqueName="P1079911">
      <xmlPr mapId="3" xpath="/TFI-IZD-POD/IPK-GFI-IZD-POD-E_1000981/P1079911" xmlDataType="decimal"/>
    </xmlCellPr>
  </singleXmlCell>
  <singleXmlCell id="1110" xr6:uid="{00000000-000C-0000-FFFF-FFFF4D040000}" r="I21" connectionId="0">
    <xmlCellPr id="1" xr6:uid="{00000000-0010-0000-4D04-000001000000}" uniqueName="P1079913">
      <xmlPr mapId="3" xpath="/TFI-IZD-POD/IPK-GFI-IZD-POD-E_1000981/P1079913" xmlDataType="decimal"/>
    </xmlCellPr>
  </singleXmlCell>
  <singleXmlCell id="1111" xr6:uid="{00000000-000C-0000-FFFF-FFFF4E040000}" r="J21" connectionId="0">
    <xmlCellPr id="1" xr6:uid="{00000000-0010-0000-4E04-000001000000}" uniqueName="P1079914">
      <xmlPr mapId="3" xpath="/TFI-IZD-POD/IPK-GFI-IZD-POD-E_1000981/P1079914" xmlDataType="decimal"/>
    </xmlCellPr>
  </singleXmlCell>
  <singleXmlCell id="1112" xr6:uid="{00000000-000C-0000-FFFF-FFFF4F040000}" r="K21" connectionId="0">
    <xmlCellPr id="1" xr6:uid="{00000000-0010-0000-4F04-000001000000}" uniqueName="P1079915">
      <xmlPr mapId="3" xpath="/TFI-IZD-POD/IPK-GFI-IZD-POD-E_1000981/P1079915" xmlDataType="decimal"/>
    </xmlCellPr>
  </singleXmlCell>
  <singleXmlCell id="1113" xr6:uid="{00000000-000C-0000-FFFF-FFFF50040000}" r="L21" connectionId="0">
    <xmlCellPr id="1" xr6:uid="{00000000-0010-0000-5004-000001000000}" uniqueName="P1079916">
      <xmlPr mapId="3" xpath="/TFI-IZD-POD/IPK-GFI-IZD-POD-E_1000981/P1079916" xmlDataType="decimal"/>
    </xmlCellPr>
  </singleXmlCell>
  <singleXmlCell id="1114" xr6:uid="{00000000-000C-0000-FFFF-FFFF51040000}" r="M21" connectionId="0">
    <xmlCellPr id="1" xr6:uid="{00000000-0010-0000-5104-000001000000}" uniqueName="P1079917">
      <xmlPr mapId="3" xpath="/TFI-IZD-POD/IPK-GFI-IZD-POD-E_1000981/P1079917" xmlDataType="decimal"/>
    </xmlCellPr>
  </singleXmlCell>
  <singleXmlCell id="1115" xr6:uid="{00000000-000C-0000-FFFF-FFFF52040000}" r="N21" connectionId="0">
    <xmlCellPr id="1" xr6:uid="{00000000-0010-0000-5204-000001000000}" uniqueName="P1079918">
      <xmlPr mapId="3" xpath="/TFI-IZD-POD/IPK-GFI-IZD-POD-E_1000981/P1079918" xmlDataType="decimal"/>
    </xmlCellPr>
  </singleXmlCell>
  <singleXmlCell id="1116" xr6:uid="{00000000-000C-0000-FFFF-FFFF53040000}" r="O21" connectionId="0">
    <xmlCellPr id="1" xr6:uid="{00000000-0010-0000-5304-000001000000}" uniqueName="P1079919">
      <xmlPr mapId="3" xpath="/TFI-IZD-POD/IPK-GFI-IZD-POD-E_1000981/P1079919" xmlDataType="decimal"/>
    </xmlCellPr>
  </singleXmlCell>
  <singleXmlCell id="1117" xr6:uid="{00000000-000C-0000-FFFF-FFFF54040000}" r="P21" connectionId="0">
    <xmlCellPr id="1" xr6:uid="{00000000-0010-0000-5404-000001000000}" uniqueName="P1081986">
      <xmlPr mapId="3" xpath="/TFI-IZD-POD/IPK-GFI-IZD-POD-E_1000981/P1081986" xmlDataType="decimal"/>
    </xmlCellPr>
  </singleXmlCell>
  <singleXmlCell id="1118" xr6:uid="{00000000-000C-0000-FFFF-FFFF55040000}" r="Q21" connectionId="0">
    <xmlCellPr id="1" xr6:uid="{00000000-0010-0000-5504-000001000000}" uniqueName="P1081988">
      <xmlPr mapId="3" xpath="/TFI-IZD-POD/IPK-GFI-IZD-POD-E_1000981/P1081988" xmlDataType="decimal"/>
    </xmlCellPr>
  </singleXmlCell>
  <singleXmlCell id="1119" xr6:uid="{00000000-000C-0000-FFFF-FFFF56040000}" r="R21" connectionId="0">
    <xmlCellPr id="1" xr6:uid="{00000000-0010-0000-5604-000001000000}" uniqueName="P1081990">
      <xmlPr mapId="3" xpath="/TFI-IZD-POD/IPK-GFI-IZD-POD-E_1000981/P1081990" xmlDataType="decimal"/>
    </xmlCellPr>
  </singleXmlCell>
  <singleXmlCell id="1120" xr6:uid="{00000000-000C-0000-FFFF-FFFF57040000}" r="S21" connectionId="0">
    <xmlCellPr id="1" xr6:uid="{00000000-0010-0000-5704-000001000000}" uniqueName="P1124802">
      <xmlPr mapId="3" xpath="/TFI-IZD-POD/IPK-GFI-IZD-POD-E_1000981/P1124802" xmlDataType="decimal"/>
    </xmlCellPr>
  </singleXmlCell>
  <singleXmlCell id="1121" xr6:uid="{00000000-000C-0000-FFFF-FFFF58040000}" r="T21" connectionId="0">
    <xmlCellPr id="1" xr6:uid="{00000000-0010-0000-5804-000001000000}" uniqueName="P1124803">
      <xmlPr mapId="3" xpath="/TFI-IZD-POD/IPK-GFI-IZD-POD-E_1000981/P1124803" xmlDataType="decimal"/>
    </xmlCellPr>
  </singleXmlCell>
  <singleXmlCell id="1122" xr6:uid="{00000000-000C-0000-FFFF-FFFF59040000}" r="U21" connectionId="0">
    <xmlCellPr id="1" xr6:uid="{00000000-0010-0000-5904-000001000000}" uniqueName="P1081993">
      <xmlPr mapId="3" xpath="/TFI-IZD-POD/IPK-GFI-IZD-POD-E_1000981/P1081993" xmlDataType="decimal"/>
    </xmlCellPr>
  </singleXmlCell>
  <singleXmlCell id="1123" xr6:uid="{00000000-000C-0000-FFFF-FFFF5A040000}" r="V21" connectionId="0">
    <xmlCellPr id="1" xr6:uid="{00000000-0010-0000-5A04-000001000000}" uniqueName="P1081995">
      <xmlPr mapId="3" xpath="/TFI-IZD-POD/IPK-GFI-IZD-POD-E_1000981/P1081995" xmlDataType="decimal"/>
    </xmlCellPr>
  </singleXmlCell>
  <singleXmlCell id="1124" xr6:uid="{00000000-000C-0000-FFFF-FFFF5B040000}" r="W21" connectionId="0">
    <xmlCellPr id="1" xr6:uid="{00000000-0010-0000-5B04-000001000000}" uniqueName="P1081997">
      <xmlPr mapId="3" xpath="/TFI-IZD-POD/IPK-GFI-IZD-POD-E_1000981/P1081997" xmlDataType="decimal"/>
    </xmlCellPr>
  </singleXmlCell>
  <singleXmlCell id="1125" xr6:uid="{00000000-000C-0000-FFFF-FFFF5C040000}" r="X21" connectionId="0">
    <xmlCellPr id="1" xr6:uid="{00000000-0010-0000-5C04-000001000000}" uniqueName="P1081999">
      <xmlPr mapId="3" xpath="/TFI-IZD-POD/IPK-GFI-IZD-POD-E_1000981/P1081999" xmlDataType="decimal"/>
    </xmlCellPr>
  </singleXmlCell>
  <singleXmlCell id="1126" xr6:uid="{00000000-000C-0000-FFFF-FFFF5D040000}" r="Y21" connectionId="0">
    <xmlCellPr id="1" xr6:uid="{00000000-0010-0000-5D04-000001000000}" uniqueName="P1082001">
      <xmlPr mapId="3" xpath="/TFI-IZD-POD/IPK-GFI-IZD-POD-E_1000981/P1082001" xmlDataType="decimal"/>
    </xmlCellPr>
  </singleXmlCell>
  <singleXmlCell id="1127" xr6:uid="{00000000-000C-0000-FFFF-FFFF5E040000}" r="H22" connectionId="0">
    <xmlCellPr id="1" xr6:uid="{00000000-0010-0000-5E04-000001000000}" uniqueName="P1124882">
      <xmlPr mapId="3" xpath="/TFI-IZD-POD/IPK-GFI-IZD-POD-E_1000981/P1124882" xmlDataType="decimal"/>
    </xmlCellPr>
  </singleXmlCell>
  <singleXmlCell id="1128" xr6:uid="{00000000-000C-0000-FFFF-FFFF5F040000}" r="I22" connectionId="0">
    <xmlCellPr id="1" xr6:uid="{00000000-0010-0000-5F04-000001000000}" uniqueName="P1124883">
      <xmlPr mapId="3" xpath="/TFI-IZD-POD/IPK-GFI-IZD-POD-E_1000981/P1124883" xmlDataType="decimal"/>
    </xmlCellPr>
  </singleXmlCell>
  <singleXmlCell id="1129" xr6:uid="{00000000-000C-0000-FFFF-FFFF60040000}" r="J22" connectionId="0">
    <xmlCellPr id="1" xr6:uid="{00000000-0010-0000-6004-000001000000}" uniqueName="P1124884">
      <xmlPr mapId="3" xpath="/TFI-IZD-POD/IPK-GFI-IZD-POD-E_1000981/P1124884" xmlDataType="decimal"/>
    </xmlCellPr>
  </singleXmlCell>
  <singleXmlCell id="1130" xr6:uid="{00000000-000C-0000-FFFF-FFFF61040000}" r="K22" connectionId="0">
    <xmlCellPr id="1" xr6:uid="{00000000-0010-0000-6104-000001000000}" uniqueName="P1124885">
      <xmlPr mapId="3" xpath="/TFI-IZD-POD/IPK-GFI-IZD-POD-E_1000981/P1124885" xmlDataType="decimal"/>
    </xmlCellPr>
  </singleXmlCell>
  <singleXmlCell id="1131" xr6:uid="{00000000-000C-0000-FFFF-FFFF62040000}" r="L22" connectionId="0">
    <xmlCellPr id="1" xr6:uid="{00000000-0010-0000-6204-000001000000}" uniqueName="P1124886">
      <xmlPr mapId="3" xpath="/TFI-IZD-POD/IPK-GFI-IZD-POD-E_1000981/P1124886" xmlDataType="decimal"/>
    </xmlCellPr>
  </singleXmlCell>
  <singleXmlCell id="1132" xr6:uid="{00000000-000C-0000-FFFF-FFFF63040000}" r="M22" connectionId="0">
    <xmlCellPr id="1" xr6:uid="{00000000-0010-0000-6304-000001000000}" uniqueName="P1124887">
      <xmlPr mapId="3" xpath="/TFI-IZD-POD/IPK-GFI-IZD-POD-E_1000981/P1124887" xmlDataType="decimal"/>
    </xmlCellPr>
  </singleXmlCell>
  <singleXmlCell id="1133" xr6:uid="{00000000-000C-0000-FFFF-FFFF64040000}" r="N22" connectionId="0">
    <xmlCellPr id="1" xr6:uid="{00000000-0010-0000-6404-000001000000}" uniqueName="P1124894">
      <xmlPr mapId="3" xpath="/TFI-IZD-POD/IPK-GFI-IZD-POD-E_1000981/P1124894" xmlDataType="decimal"/>
    </xmlCellPr>
  </singleXmlCell>
  <singleXmlCell id="1134" xr6:uid="{00000000-000C-0000-FFFF-FFFF65040000}" r="O22" connectionId="0">
    <xmlCellPr id="1" xr6:uid="{00000000-0010-0000-6504-000001000000}" uniqueName="P1124895">
      <xmlPr mapId="3" xpath="/TFI-IZD-POD/IPK-GFI-IZD-POD-E_1000981/P1124895" xmlDataType="decimal"/>
    </xmlCellPr>
  </singleXmlCell>
  <singleXmlCell id="1135" xr6:uid="{00000000-000C-0000-FFFF-FFFF66040000}" r="P22" connectionId="0">
    <xmlCellPr id="1" xr6:uid="{00000000-0010-0000-6604-000001000000}" uniqueName="P1124896">
      <xmlPr mapId="3" xpath="/TFI-IZD-POD/IPK-GFI-IZD-POD-E_1000981/P1124896" xmlDataType="decimal"/>
    </xmlCellPr>
  </singleXmlCell>
  <singleXmlCell id="1136" xr6:uid="{00000000-000C-0000-FFFF-FFFF67040000}" r="Q22" connectionId="0">
    <xmlCellPr id="1" xr6:uid="{00000000-0010-0000-6704-000001000000}" uniqueName="P1124897">
      <xmlPr mapId="3" xpath="/TFI-IZD-POD/IPK-GFI-IZD-POD-E_1000981/P1124897" xmlDataType="decimal"/>
    </xmlCellPr>
  </singleXmlCell>
  <singleXmlCell id="1137" xr6:uid="{00000000-000C-0000-FFFF-FFFF68040000}" r="R22" connectionId="0">
    <xmlCellPr id="1" xr6:uid="{00000000-0010-0000-6804-000001000000}" uniqueName="P1124898">
      <xmlPr mapId="3" xpath="/TFI-IZD-POD/IPK-GFI-IZD-POD-E_1000981/P1124898" xmlDataType="decimal"/>
    </xmlCellPr>
  </singleXmlCell>
  <singleXmlCell id="1138" xr6:uid="{00000000-000C-0000-FFFF-FFFF69040000}" r="S22" connectionId="0">
    <xmlCellPr id="1" xr6:uid="{00000000-0010-0000-6904-000001000000}" uniqueName="P1124804">
      <xmlPr mapId="3" xpath="/TFI-IZD-POD/IPK-GFI-IZD-POD-E_1000981/P1124804" xmlDataType="decimal"/>
    </xmlCellPr>
  </singleXmlCell>
  <singleXmlCell id="1139" xr6:uid="{00000000-000C-0000-FFFF-FFFF6A040000}" r="T22" connectionId="0">
    <xmlCellPr id="1" xr6:uid="{00000000-0010-0000-6A04-000001000000}" uniqueName="P1124805">
      <xmlPr mapId="3" xpath="/TFI-IZD-POD/IPK-GFI-IZD-POD-E_1000981/P1124805" xmlDataType="decimal"/>
    </xmlCellPr>
  </singleXmlCell>
  <singleXmlCell id="1140" xr6:uid="{00000000-000C-0000-FFFF-FFFF6B040000}" r="U22" connectionId="0">
    <xmlCellPr id="1" xr6:uid="{00000000-0010-0000-6B04-000001000000}" uniqueName="P1124904">
      <xmlPr mapId="3" xpath="/TFI-IZD-POD/IPK-GFI-IZD-POD-E_1000981/P1124904" xmlDataType="decimal"/>
    </xmlCellPr>
  </singleXmlCell>
  <singleXmlCell id="1141" xr6:uid="{00000000-000C-0000-FFFF-FFFF6C040000}" r="V22" connectionId="0">
    <xmlCellPr id="1" xr6:uid="{00000000-0010-0000-6C04-000001000000}" uniqueName="P1124905">
      <xmlPr mapId="3" xpath="/TFI-IZD-POD/IPK-GFI-IZD-POD-E_1000981/P1124905" xmlDataType="decimal"/>
    </xmlCellPr>
  </singleXmlCell>
  <singleXmlCell id="1142" xr6:uid="{00000000-000C-0000-FFFF-FFFF6D040000}" r="W22" connectionId="0">
    <xmlCellPr id="1" xr6:uid="{00000000-0010-0000-6D04-000001000000}" uniqueName="P1124906">
      <xmlPr mapId="3" xpath="/TFI-IZD-POD/IPK-GFI-IZD-POD-E_1000981/P1124906" xmlDataType="decimal"/>
    </xmlCellPr>
  </singleXmlCell>
  <singleXmlCell id="1143" xr6:uid="{00000000-000C-0000-FFFF-FFFF6E040000}" r="X22" connectionId="0">
    <xmlCellPr id="1" xr6:uid="{00000000-0010-0000-6E04-000001000000}" uniqueName="P1124908">
      <xmlPr mapId="3" xpath="/TFI-IZD-POD/IPK-GFI-IZD-POD-E_1000981/P1124908" xmlDataType="decimal"/>
    </xmlCellPr>
  </singleXmlCell>
  <singleXmlCell id="1144" xr6:uid="{00000000-000C-0000-FFFF-FFFF6F040000}" r="Y22" connectionId="0">
    <xmlCellPr id="1" xr6:uid="{00000000-0010-0000-6F04-000001000000}" uniqueName="P1124907">
      <xmlPr mapId="3" xpath="/TFI-IZD-POD/IPK-GFI-IZD-POD-E_1000981/P1124907" xmlDataType="decimal"/>
    </xmlCellPr>
  </singleXmlCell>
  <singleXmlCell id="1145" xr6:uid="{00000000-000C-0000-FFFF-FFFF70040000}" r="H23" connectionId="0">
    <xmlCellPr id="1" xr6:uid="{00000000-0010-0000-7004-000001000000}" uniqueName="P1079920">
      <xmlPr mapId="3" xpath="/TFI-IZD-POD/IPK-GFI-IZD-POD-E_1000981/P1079920" xmlDataType="decimal"/>
    </xmlCellPr>
  </singleXmlCell>
  <singleXmlCell id="1146" xr6:uid="{00000000-000C-0000-FFFF-FFFF71040000}" r="I23" connectionId="0">
    <xmlCellPr id="1" xr6:uid="{00000000-0010-0000-7104-000001000000}" uniqueName="P1079921">
      <xmlPr mapId="3" xpath="/TFI-IZD-POD/IPK-GFI-IZD-POD-E_1000981/P1079921" xmlDataType="decimal"/>
    </xmlCellPr>
  </singleXmlCell>
  <singleXmlCell id="1147" xr6:uid="{00000000-000C-0000-FFFF-FFFF72040000}" r="J23" connectionId="0">
    <xmlCellPr id="1" xr6:uid="{00000000-0010-0000-7204-000001000000}" uniqueName="P1079922">
      <xmlPr mapId="3" xpath="/TFI-IZD-POD/IPK-GFI-IZD-POD-E_1000981/P1079922" xmlDataType="decimal"/>
    </xmlCellPr>
  </singleXmlCell>
  <singleXmlCell id="1148" xr6:uid="{00000000-000C-0000-FFFF-FFFF73040000}" r="K23" connectionId="0">
    <xmlCellPr id="1" xr6:uid="{00000000-0010-0000-7304-000001000000}" uniqueName="P1079923">
      <xmlPr mapId="3" xpath="/TFI-IZD-POD/IPK-GFI-IZD-POD-E_1000981/P1079923" xmlDataType="decimal"/>
    </xmlCellPr>
  </singleXmlCell>
  <singleXmlCell id="1149" xr6:uid="{00000000-000C-0000-FFFF-FFFF74040000}" r="L23" connectionId="0">
    <xmlCellPr id="1" xr6:uid="{00000000-0010-0000-7404-000001000000}" uniqueName="P1079924">
      <xmlPr mapId="3" xpath="/TFI-IZD-POD/IPK-GFI-IZD-POD-E_1000981/P1079924" xmlDataType="decimal"/>
    </xmlCellPr>
  </singleXmlCell>
  <singleXmlCell id="1150" xr6:uid="{00000000-000C-0000-FFFF-FFFF75040000}" r="M23" connectionId="0">
    <xmlCellPr id="1" xr6:uid="{00000000-0010-0000-7504-000001000000}" uniqueName="P1079925">
      <xmlPr mapId="3" xpath="/TFI-IZD-POD/IPK-GFI-IZD-POD-E_1000981/P1079925" xmlDataType="decimal"/>
    </xmlCellPr>
  </singleXmlCell>
  <singleXmlCell id="1151" xr6:uid="{00000000-000C-0000-FFFF-FFFF76040000}" r="N23" connectionId="0">
    <xmlCellPr id="1" xr6:uid="{00000000-0010-0000-7604-000001000000}" uniqueName="P1079926">
      <xmlPr mapId="3" xpath="/TFI-IZD-POD/IPK-GFI-IZD-POD-E_1000981/P1079926" xmlDataType="decimal"/>
    </xmlCellPr>
  </singleXmlCell>
  <singleXmlCell id="1152" xr6:uid="{00000000-000C-0000-FFFF-FFFF77040000}" r="O23" connectionId="0">
    <xmlCellPr id="1" xr6:uid="{00000000-0010-0000-7704-000001000000}" uniqueName="P1079927">
      <xmlPr mapId="3" xpath="/TFI-IZD-POD/IPK-GFI-IZD-POD-E_1000981/P1079927" xmlDataType="decimal"/>
    </xmlCellPr>
  </singleXmlCell>
  <singleXmlCell id="1153" xr6:uid="{00000000-000C-0000-FFFF-FFFF78040000}" r="P23" connectionId="0">
    <xmlCellPr id="1" xr6:uid="{00000000-0010-0000-7804-000001000000}" uniqueName="P1082003">
      <xmlPr mapId="3" xpath="/TFI-IZD-POD/IPK-GFI-IZD-POD-E_1000981/P1082003" xmlDataType="decimal"/>
    </xmlCellPr>
  </singleXmlCell>
  <singleXmlCell id="1154" xr6:uid="{00000000-000C-0000-FFFF-FFFF79040000}" r="Q23" connectionId="0">
    <xmlCellPr id="1" xr6:uid="{00000000-0010-0000-7904-000001000000}" uniqueName="P1082004">
      <xmlPr mapId="3" xpath="/TFI-IZD-POD/IPK-GFI-IZD-POD-E_1000981/P1082004" xmlDataType="decimal"/>
    </xmlCellPr>
  </singleXmlCell>
  <singleXmlCell id="1155" xr6:uid="{00000000-000C-0000-FFFF-FFFF7A040000}" r="R23" connectionId="0">
    <xmlCellPr id="1" xr6:uid="{00000000-0010-0000-7A04-000001000000}" uniqueName="P1082005">
      <xmlPr mapId="3" xpath="/TFI-IZD-POD/IPK-GFI-IZD-POD-E_1000981/P1082005" xmlDataType="decimal"/>
    </xmlCellPr>
  </singleXmlCell>
  <singleXmlCell id="1156" xr6:uid="{00000000-000C-0000-FFFF-FFFF7B040000}" r="S23" connectionId="0">
    <xmlCellPr id="1" xr6:uid="{00000000-0010-0000-7B04-000001000000}" uniqueName="P1124806">
      <xmlPr mapId="3" xpath="/TFI-IZD-POD/IPK-GFI-IZD-POD-E_1000981/P1124806" xmlDataType="decimal"/>
    </xmlCellPr>
  </singleXmlCell>
  <singleXmlCell id="1157" xr6:uid="{00000000-000C-0000-FFFF-FFFF7C040000}" r="T23" connectionId="0">
    <xmlCellPr id="1" xr6:uid="{00000000-0010-0000-7C04-000001000000}" uniqueName="P1124807">
      <xmlPr mapId="3" xpath="/TFI-IZD-POD/IPK-GFI-IZD-POD-E_1000981/P1124807" xmlDataType="decimal"/>
    </xmlCellPr>
  </singleXmlCell>
  <singleXmlCell id="1158" xr6:uid="{00000000-000C-0000-FFFF-FFFF7D040000}" r="U23" connectionId="0">
    <xmlCellPr id="1" xr6:uid="{00000000-0010-0000-7D04-000001000000}" uniqueName="P1082007">
      <xmlPr mapId="3" xpath="/TFI-IZD-POD/IPK-GFI-IZD-POD-E_1000981/P1082007" xmlDataType="decimal"/>
    </xmlCellPr>
  </singleXmlCell>
  <singleXmlCell id="1159" xr6:uid="{00000000-000C-0000-FFFF-FFFF7E040000}" r="V23" connectionId="0">
    <xmlCellPr id="1" xr6:uid="{00000000-0010-0000-7E04-000001000000}" uniqueName="P1082008">
      <xmlPr mapId="3" xpath="/TFI-IZD-POD/IPK-GFI-IZD-POD-E_1000981/P1082008" xmlDataType="decimal"/>
    </xmlCellPr>
  </singleXmlCell>
  <singleXmlCell id="1160" xr6:uid="{00000000-000C-0000-FFFF-FFFF7F040000}" r="W23" connectionId="0">
    <xmlCellPr id="1" xr6:uid="{00000000-0010-0000-7F04-000001000000}" uniqueName="P1082010">
      <xmlPr mapId="3" xpath="/TFI-IZD-POD/IPK-GFI-IZD-POD-E_1000981/P1082010" xmlDataType="decimal"/>
    </xmlCellPr>
  </singleXmlCell>
  <singleXmlCell id="1161" xr6:uid="{00000000-000C-0000-FFFF-FFFF80040000}" r="X23" connectionId="0">
    <xmlCellPr id="1" xr6:uid="{00000000-0010-0000-8004-000001000000}" uniqueName="P1082011">
      <xmlPr mapId="3" xpath="/TFI-IZD-POD/IPK-GFI-IZD-POD-E_1000981/P1082011" xmlDataType="decimal"/>
    </xmlCellPr>
  </singleXmlCell>
  <singleXmlCell id="1162" xr6:uid="{00000000-000C-0000-FFFF-FFFF81040000}" r="Y23" connectionId="0">
    <xmlCellPr id="1" xr6:uid="{00000000-0010-0000-8104-000001000000}" uniqueName="P1082013">
      <xmlPr mapId="3" xpath="/TFI-IZD-POD/IPK-GFI-IZD-POD-E_1000981/P1082013" xmlDataType="decimal"/>
    </xmlCellPr>
  </singleXmlCell>
  <singleXmlCell id="1163" xr6:uid="{00000000-000C-0000-FFFF-FFFF82040000}" r="H24" connectionId="0">
    <xmlCellPr id="1" xr6:uid="{00000000-0010-0000-8204-000001000000}" uniqueName="P1079936">
      <xmlPr mapId="3" xpath="/TFI-IZD-POD/IPK-GFI-IZD-POD-E_1000981/P1079936" xmlDataType="decimal"/>
    </xmlCellPr>
  </singleXmlCell>
  <singleXmlCell id="1164" xr6:uid="{00000000-000C-0000-FFFF-FFFF83040000}" r="I24" connectionId="0">
    <xmlCellPr id="1" xr6:uid="{00000000-0010-0000-8304-000001000000}" uniqueName="P1079937">
      <xmlPr mapId="3" xpath="/TFI-IZD-POD/IPK-GFI-IZD-POD-E_1000981/P1079937" xmlDataType="decimal"/>
    </xmlCellPr>
  </singleXmlCell>
  <singleXmlCell id="1165" xr6:uid="{00000000-000C-0000-FFFF-FFFF84040000}" r="J24" connectionId="0">
    <xmlCellPr id="1" xr6:uid="{00000000-0010-0000-8404-000001000000}" uniqueName="P1079938">
      <xmlPr mapId="3" xpath="/TFI-IZD-POD/IPK-GFI-IZD-POD-E_1000981/P1079938" xmlDataType="decimal"/>
    </xmlCellPr>
  </singleXmlCell>
  <singleXmlCell id="1166" xr6:uid="{00000000-000C-0000-FFFF-FFFF85040000}" r="K24" connectionId="0">
    <xmlCellPr id="1" xr6:uid="{00000000-0010-0000-8504-000001000000}" uniqueName="P1079939">
      <xmlPr mapId="3" xpath="/TFI-IZD-POD/IPK-GFI-IZD-POD-E_1000981/P1079939" xmlDataType="decimal"/>
    </xmlCellPr>
  </singleXmlCell>
  <singleXmlCell id="1167" xr6:uid="{00000000-000C-0000-FFFF-FFFF86040000}" r="L24" connectionId="0">
    <xmlCellPr id="1" xr6:uid="{00000000-0010-0000-8604-000001000000}" uniqueName="P1079940">
      <xmlPr mapId="3" xpath="/TFI-IZD-POD/IPK-GFI-IZD-POD-E_1000981/P1079940" xmlDataType="decimal"/>
    </xmlCellPr>
  </singleXmlCell>
  <singleXmlCell id="1168" xr6:uid="{00000000-000C-0000-FFFF-FFFF87040000}" r="M24" connectionId="0">
    <xmlCellPr id="1" xr6:uid="{00000000-0010-0000-8704-000001000000}" uniqueName="P1079941">
      <xmlPr mapId="3" xpath="/TFI-IZD-POD/IPK-GFI-IZD-POD-E_1000981/P1079941" xmlDataType="decimal"/>
    </xmlCellPr>
  </singleXmlCell>
  <singleXmlCell id="1169" xr6:uid="{00000000-000C-0000-FFFF-FFFF88040000}" r="N24" connectionId="0">
    <xmlCellPr id="1" xr6:uid="{00000000-0010-0000-8804-000001000000}" uniqueName="P1079942">
      <xmlPr mapId="3" xpath="/TFI-IZD-POD/IPK-GFI-IZD-POD-E_1000981/P1079942" xmlDataType="decimal"/>
    </xmlCellPr>
  </singleXmlCell>
  <singleXmlCell id="1170" xr6:uid="{00000000-000C-0000-FFFF-FFFF89040000}" r="O24" connectionId="0">
    <xmlCellPr id="1" xr6:uid="{00000000-0010-0000-8904-000001000000}" uniqueName="P1079943">
      <xmlPr mapId="3" xpath="/TFI-IZD-POD/IPK-GFI-IZD-POD-E_1000981/P1079943" xmlDataType="decimal"/>
    </xmlCellPr>
  </singleXmlCell>
  <singleXmlCell id="1171" xr6:uid="{00000000-000C-0000-FFFF-FFFF8A040000}" r="P24" connectionId="0">
    <xmlCellPr id="1" xr6:uid="{00000000-0010-0000-8A04-000001000000}" uniqueName="P1082038">
      <xmlPr mapId="3" xpath="/TFI-IZD-POD/IPK-GFI-IZD-POD-E_1000981/P1082038" xmlDataType="decimal"/>
    </xmlCellPr>
  </singleXmlCell>
  <singleXmlCell id="1172" xr6:uid="{00000000-000C-0000-FFFF-FFFF8B040000}" r="Q24" connectionId="0">
    <xmlCellPr id="1" xr6:uid="{00000000-0010-0000-8B04-000001000000}" uniqueName="P1082045">
      <xmlPr mapId="3" xpath="/TFI-IZD-POD/IPK-GFI-IZD-POD-E_1000981/P1082045" xmlDataType="decimal"/>
    </xmlCellPr>
  </singleXmlCell>
  <singleXmlCell id="1173" xr6:uid="{00000000-000C-0000-FFFF-FFFF8C040000}" r="R24" connectionId="0">
    <xmlCellPr id="1" xr6:uid="{00000000-0010-0000-8C04-000001000000}" uniqueName="P1082047">
      <xmlPr mapId="3" xpath="/TFI-IZD-POD/IPK-GFI-IZD-POD-E_1000981/P1082047" xmlDataType="decimal"/>
    </xmlCellPr>
  </singleXmlCell>
  <singleXmlCell id="1174" xr6:uid="{00000000-000C-0000-FFFF-FFFF8D040000}" r="S24" connectionId="0">
    <xmlCellPr id="1" xr6:uid="{00000000-0010-0000-8D04-000001000000}" uniqueName="P1124809">
      <xmlPr mapId="3" xpath="/TFI-IZD-POD/IPK-GFI-IZD-POD-E_1000981/P1124809" xmlDataType="decimal"/>
    </xmlCellPr>
  </singleXmlCell>
  <singleXmlCell id="1175" xr6:uid="{00000000-000C-0000-FFFF-FFFF8E040000}" r="T24" connectionId="0">
    <xmlCellPr id="1" xr6:uid="{00000000-0010-0000-8E04-000001000000}" uniqueName="P1124808">
      <xmlPr mapId="3" xpath="/TFI-IZD-POD/IPK-GFI-IZD-POD-E_1000981/P1124808" xmlDataType="decimal"/>
    </xmlCellPr>
  </singleXmlCell>
  <singleXmlCell id="1176" xr6:uid="{00000000-000C-0000-FFFF-FFFF8F040000}" r="U24" connectionId="0">
    <xmlCellPr id="1" xr6:uid="{00000000-0010-0000-8F04-000001000000}" uniqueName="P1082048">
      <xmlPr mapId="3" xpath="/TFI-IZD-POD/IPK-GFI-IZD-POD-E_1000981/P1082048" xmlDataType="decimal"/>
    </xmlCellPr>
  </singleXmlCell>
  <singleXmlCell id="1177" xr6:uid="{00000000-000C-0000-FFFF-FFFF90040000}" r="V24" connectionId="0">
    <xmlCellPr id="1" xr6:uid="{00000000-0010-0000-9004-000001000000}" uniqueName="P1082075">
      <xmlPr mapId="3" xpath="/TFI-IZD-POD/IPK-GFI-IZD-POD-E_1000981/P1082075" xmlDataType="decimal"/>
    </xmlCellPr>
  </singleXmlCell>
  <singleXmlCell id="1178" xr6:uid="{00000000-000C-0000-FFFF-FFFF91040000}" r="W24" connectionId="0">
    <xmlCellPr id="1" xr6:uid="{00000000-0010-0000-9104-000001000000}" uniqueName="P1082077">
      <xmlPr mapId="3" xpath="/TFI-IZD-POD/IPK-GFI-IZD-POD-E_1000981/P1082077" xmlDataType="decimal"/>
    </xmlCellPr>
  </singleXmlCell>
  <singleXmlCell id="1179" xr6:uid="{00000000-000C-0000-FFFF-FFFF92040000}" r="X24" connectionId="0">
    <xmlCellPr id="1" xr6:uid="{00000000-0010-0000-9204-000001000000}" uniqueName="P1082092">
      <xmlPr mapId="3" xpath="/TFI-IZD-POD/IPK-GFI-IZD-POD-E_1000981/P1082092" xmlDataType="decimal"/>
    </xmlCellPr>
  </singleXmlCell>
  <singleXmlCell id="1180" xr6:uid="{00000000-000C-0000-FFFF-FFFF93040000}" r="Y24" connectionId="0">
    <xmlCellPr id="1" xr6:uid="{00000000-0010-0000-9304-000001000000}" uniqueName="P1082094">
      <xmlPr mapId="3" xpath="/TFI-IZD-POD/IPK-GFI-IZD-POD-E_1000981/P1082094" xmlDataType="decimal"/>
    </xmlCellPr>
  </singleXmlCell>
  <singleXmlCell id="1181" xr6:uid="{00000000-000C-0000-FFFF-FFFF94040000}" r="H25" connectionId="0">
    <xmlCellPr id="1" xr6:uid="{00000000-0010-0000-9404-000001000000}" uniqueName="P1124888">
      <xmlPr mapId="3" xpath="/TFI-IZD-POD/IPK-GFI-IZD-POD-E_1000981/P1124888" xmlDataType="decimal"/>
    </xmlCellPr>
  </singleXmlCell>
  <singleXmlCell id="1182" xr6:uid="{00000000-000C-0000-FFFF-FFFF95040000}" r="I25" connectionId="0">
    <xmlCellPr id="1" xr6:uid="{00000000-0010-0000-9504-000001000000}" uniqueName="P1124889">
      <xmlPr mapId="3" xpath="/TFI-IZD-POD/IPK-GFI-IZD-POD-E_1000981/P1124889" xmlDataType="decimal"/>
    </xmlCellPr>
  </singleXmlCell>
  <singleXmlCell id="1183" xr6:uid="{00000000-000C-0000-FFFF-FFFF96040000}" r="J25" connectionId="0">
    <xmlCellPr id="1" xr6:uid="{00000000-0010-0000-9604-000001000000}" uniqueName="P1124890">
      <xmlPr mapId="3" xpath="/TFI-IZD-POD/IPK-GFI-IZD-POD-E_1000981/P1124890" xmlDataType="decimal"/>
    </xmlCellPr>
  </singleXmlCell>
  <singleXmlCell id="1184" xr6:uid="{00000000-000C-0000-FFFF-FFFF97040000}" r="K25" connectionId="0">
    <xmlCellPr id="1" xr6:uid="{00000000-0010-0000-9704-000001000000}" uniqueName="P1124891">
      <xmlPr mapId="3" xpath="/TFI-IZD-POD/IPK-GFI-IZD-POD-E_1000981/P1124891" xmlDataType="decimal"/>
    </xmlCellPr>
  </singleXmlCell>
  <singleXmlCell id="1185" xr6:uid="{00000000-000C-0000-FFFF-FFFF98040000}" r="L25" connectionId="0">
    <xmlCellPr id="1" xr6:uid="{00000000-0010-0000-9804-000001000000}" uniqueName="P1124892">
      <xmlPr mapId="3" xpath="/TFI-IZD-POD/IPK-GFI-IZD-POD-E_1000981/P1124892" xmlDataType="decimal"/>
    </xmlCellPr>
  </singleXmlCell>
  <singleXmlCell id="1186" xr6:uid="{00000000-000C-0000-FFFF-FFFF99040000}" r="M25" connectionId="0">
    <xmlCellPr id="1" xr6:uid="{00000000-0010-0000-9904-000001000000}" uniqueName="P1124893">
      <xmlPr mapId="3" xpath="/TFI-IZD-POD/IPK-GFI-IZD-POD-E_1000981/P1124893" xmlDataType="decimal"/>
    </xmlCellPr>
  </singleXmlCell>
  <singleXmlCell id="1187" xr6:uid="{00000000-000C-0000-FFFF-FFFF9A040000}" r="N25" connectionId="0">
    <xmlCellPr id="1" xr6:uid="{00000000-0010-0000-9A04-000001000000}" uniqueName="P1124899">
      <xmlPr mapId="3" xpath="/TFI-IZD-POD/IPK-GFI-IZD-POD-E_1000981/P1124899" xmlDataType="decimal"/>
    </xmlCellPr>
  </singleXmlCell>
  <singleXmlCell id="1188" xr6:uid="{00000000-000C-0000-FFFF-FFFF9B040000}" r="O25" connectionId="0">
    <xmlCellPr id="1" xr6:uid="{00000000-0010-0000-9B04-000001000000}" uniqueName="P1124900">
      <xmlPr mapId="3" xpath="/TFI-IZD-POD/IPK-GFI-IZD-POD-E_1000981/P1124900" xmlDataType="decimal"/>
    </xmlCellPr>
  </singleXmlCell>
  <singleXmlCell id="1189" xr6:uid="{00000000-000C-0000-FFFF-FFFF9C040000}" r="P25" connectionId="0">
    <xmlCellPr id="1" xr6:uid="{00000000-0010-0000-9C04-000001000000}" uniqueName="P1124901">
      <xmlPr mapId="3" xpath="/TFI-IZD-POD/IPK-GFI-IZD-POD-E_1000981/P1124901" xmlDataType="decimal"/>
    </xmlCellPr>
  </singleXmlCell>
  <singleXmlCell id="1190" xr6:uid="{00000000-000C-0000-FFFF-FFFF9D040000}" r="Q25" connectionId="0">
    <xmlCellPr id="1" xr6:uid="{00000000-0010-0000-9D04-000001000000}" uniqueName="P1124902">
      <xmlPr mapId="3" xpath="/TFI-IZD-POD/IPK-GFI-IZD-POD-E_1000981/P1124902" xmlDataType="decimal"/>
    </xmlCellPr>
  </singleXmlCell>
  <singleXmlCell id="1191" xr6:uid="{00000000-000C-0000-FFFF-FFFF9E040000}" r="R25" connectionId="0">
    <xmlCellPr id="1" xr6:uid="{00000000-0010-0000-9E04-000001000000}" uniqueName="P1124903">
      <xmlPr mapId="3" xpath="/TFI-IZD-POD/IPK-GFI-IZD-POD-E_1000981/P1124903" xmlDataType="decimal"/>
    </xmlCellPr>
  </singleXmlCell>
  <singleXmlCell id="1192" xr6:uid="{00000000-000C-0000-FFFF-FFFF9F040000}" r="S25" connectionId="0">
    <xmlCellPr id="1" xr6:uid="{00000000-0010-0000-9F04-000001000000}" uniqueName="P1124810">
      <xmlPr mapId="3" xpath="/TFI-IZD-POD/IPK-GFI-IZD-POD-E_1000981/P1124810" xmlDataType="decimal"/>
    </xmlCellPr>
  </singleXmlCell>
  <singleXmlCell id="1193" xr6:uid="{00000000-000C-0000-FFFF-FFFFA0040000}" r="T25" connectionId="0">
    <xmlCellPr id="1" xr6:uid="{00000000-0010-0000-A004-000001000000}" uniqueName="P1124811">
      <xmlPr mapId="3" xpath="/TFI-IZD-POD/IPK-GFI-IZD-POD-E_1000981/P1124811" xmlDataType="decimal"/>
    </xmlCellPr>
  </singleXmlCell>
  <singleXmlCell id="1194" xr6:uid="{00000000-000C-0000-FFFF-FFFFA1040000}" r="U25" connectionId="0">
    <xmlCellPr id="1" xr6:uid="{00000000-0010-0000-A104-000001000000}" uniqueName="P1124909">
      <xmlPr mapId="3" xpath="/TFI-IZD-POD/IPK-GFI-IZD-POD-E_1000981/P1124909" xmlDataType="decimal"/>
    </xmlCellPr>
  </singleXmlCell>
  <singleXmlCell id="1195" xr6:uid="{00000000-000C-0000-FFFF-FFFFA2040000}" r="V25" connectionId="0">
    <xmlCellPr id="1" xr6:uid="{00000000-0010-0000-A204-000001000000}" uniqueName="P1124910">
      <xmlPr mapId="3" xpath="/TFI-IZD-POD/IPK-GFI-IZD-POD-E_1000981/P1124910" xmlDataType="decimal"/>
    </xmlCellPr>
  </singleXmlCell>
  <singleXmlCell id="1196" xr6:uid="{00000000-000C-0000-FFFF-FFFFA3040000}" r="W25" connectionId="0">
    <xmlCellPr id="1" xr6:uid="{00000000-0010-0000-A304-000001000000}" uniqueName="P1124911">
      <xmlPr mapId="3" xpath="/TFI-IZD-POD/IPK-GFI-IZD-POD-E_1000981/P1124911" xmlDataType="decimal"/>
    </xmlCellPr>
  </singleXmlCell>
  <singleXmlCell id="1197" xr6:uid="{00000000-000C-0000-FFFF-FFFFA4040000}" r="X25" connectionId="0">
    <xmlCellPr id="1" xr6:uid="{00000000-0010-0000-A404-000001000000}" uniqueName="P1124912">
      <xmlPr mapId="3" xpath="/TFI-IZD-POD/IPK-GFI-IZD-POD-E_1000981/P1124912" xmlDataType="decimal"/>
    </xmlCellPr>
  </singleXmlCell>
  <singleXmlCell id="1198" xr6:uid="{00000000-000C-0000-FFFF-FFFFA5040000}" r="Y25" connectionId="0">
    <xmlCellPr id="1" xr6:uid="{00000000-0010-0000-A504-000001000000}" uniqueName="P1124913">
      <xmlPr mapId="3" xpath="/TFI-IZD-POD/IPK-GFI-IZD-POD-E_1000981/P1124913" xmlDataType="decimal"/>
    </xmlCellPr>
  </singleXmlCell>
  <singleXmlCell id="1199" xr6:uid="{00000000-000C-0000-FFFF-FFFFA6040000}" r="H26" connectionId="0">
    <xmlCellPr id="1" xr6:uid="{00000000-0010-0000-A604-000001000000}" uniqueName="P1079944">
      <xmlPr mapId="3" xpath="/TFI-IZD-POD/IPK-GFI-IZD-POD-E_1000981/P1079944" xmlDataType="decimal"/>
    </xmlCellPr>
  </singleXmlCell>
  <singleXmlCell id="1200" xr6:uid="{00000000-000C-0000-FFFF-FFFFA7040000}" r="I26" connectionId="0">
    <xmlCellPr id="1" xr6:uid="{00000000-0010-0000-A704-000001000000}" uniqueName="P1079945">
      <xmlPr mapId="3" xpath="/TFI-IZD-POD/IPK-GFI-IZD-POD-E_1000981/P1079945" xmlDataType="decimal"/>
    </xmlCellPr>
  </singleXmlCell>
  <singleXmlCell id="1201" xr6:uid="{00000000-000C-0000-FFFF-FFFFA8040000}" r="J26" connectionId="0">
    <xmlCellPr id="1" xr6:uid="{00000000-0010-0000-A804-000001000000}" uniqueName="P1079946">
      <xmlPr mapId="3" xpath="/TFI-IZD-POD/IPK-GFI-IZD-POD-E_1000981/P1079946" xmlDataType="decimal"/>
    </xmlCellPr>
  </singleXmlCell>
  <singleXmlCell id="1202" xr6:uid="{00000000-000C-0000-FFFF-FFFFA9040000}" r="K26" connectionId="0">
    <xmlCellPr id="1" xr6:uid="{00000000-0010-0000-A904-000001000000}" uniqueName="P1079947">
      <xmlPr mapId="3" xpath="/TFI-IZD-POD/IPK-GFI-IZD-POD-E_1000981/P1079947" xmlDataType="decimal"/>
    </xmlCellPr>
  </singleXmlCell>
  <singleXmlCell id="1203" xr6:uid="{00000000-000C-0000-FFFF-FFFFAA040000}" r="L26" connectionId="0">
    <xmlCellPr id="1" xr6:uid="{00000000-0010-0000-AA04-000001000000}" uniqueName="P1079948">
      <xmlPr mapId="3" xpath="/TFI-IZD-POD/IPK-GFI-IZD-POD-E_1000981/P1079948" xmlDataType="decimal"/>
    </xmlCellPr>
  </singleXmlCell>
  <singleXmlCell id="1204" xr6:uid="{00000000-000C-0000-FFFF-FFFFAB040000}" r="M26" connectionId="0">
    <xmlCellPr id="1" xr6:uid="{00000000-0010-0000-AB04-000001000000}" uniqueName="P1079949">
      <xmlPr mapId="3" xpath="/TFI-IZD-POD/IPK-GFI-IZD-POD-E_1000981/P1079949" xmlDataType="decimal"/>
    </xmlCellPr>
  </singleXmlCell>
  <singleXmlCell id="1205" xr6:uid="{00000000-000C-0000-FFFF-FFFFAC040000}" r="N26" connectionId="0">
    <xmlCellPr id="1" xr6:uid="{00000000-0010-0000-AC04-000001000000}" uniqueName="P1079950">
      <xmlPr mapId="3" xpath="/TFI-IZD-POD/IPK-GFI-IZD-POD-E_1000981/P1079950" xmlDataType="decimal"/>
    </xmlCellPr>
  </singleXmlCell>
  <singleXmlCell id="1206" xr6:uid="{00000000-000C-0000-FFFF-FFFFAD040000}" r="O26" connectionId="0">
    <xmlCellPr id="1" xr6:uid="{00000000-0010-0000-AD04-000001000000}" uniqueName="P1079951">
      <xmlPr mapId="3" xpath="/TFI-IZD-POD/IPK-GFI-IZD-POD-E_1000981/P1079951" xmlDataType="decimal"/>
    </xmlCellPr>
  </singleXmlCell>
  <singleXmlCell id="1207" xr6:uid="{00000000-000C-0000-FFFF-FFFFAE040000}" r="P26" connectionId="0">
    <xmlCellPr id="1" xr6:uid="{00000000-0010-0000-AE04-000001000000}" uniqueName="P1082096">
      <xmlPr mapId="3" xpath="/TFI-IZD-POD/IPK-GFI-IZD-POD-E_1000981/P1082096" xmlDataType="decimal"/>
    </xmlCellPr>
  </singleXmlCell>
  <singleXmlCell id="1208" xr6:uid="{00000000-000C-0000-FFFF-FFFFAF040000}" r="Q26" connectionId="0">
    <xmlCellPr id="1" xr6:uid="{00000000-0010-0000-AF04-000001000000}" uniqueName="P1082098">
      <xmlPr mapId="3" xpath="/TFI-IZD-POD/IPK-GFI-IZD-POD-E_1000981/P1082098" xmlDataType="decimal"/>
    </xmlCellPr>
  </singleXmlCell>
  <singleXmlCell id="1209" xr6:uid="{00000000-000C-0000-FFFF-FFFFB0040000}" r="R26" connectionId="0">
    <xmlCellPr id="1" xr6:uid="{00000000-0010-0000-B004-000001000000}" uniqueName="P1082100">
      <xmlPr mapId="3" xpath="/TFI-IZD-POD/IPK-GFI-IZD-POD-E_1000981/P1082100" xmlDataType="decimal"/>
    </xmlCellPr>
  </singleXmlCell>
  <singleXmlCell id="1210" xr6:uid="{00000000-000C-0000-FFFF-FFFFB1040000}" r="S26" connectionId="0">
    <xmlCellPr id="1" xr6:uid="{00000000-0010-0000-B104-000001000000}" uniqueName="P1124812">
      <xmlPr mapId="3" xpath="/TFI-IZD-POD/IPK-GFI-IZD-POD-E_1000981/P1124812" xmlDataType="decimal"/>
    </xmlCellPr>
  </singleXmlCell>
  <singleXmlCell id="1211" xr6:uid="{00000000-000C-0000-FFFF-FFFFB2040000}" r="T26" connectionId="0">
    <xmlCellPr id="1" xr6:uid="{00000000-0010-0000-B204-000001000000}" uniqueName="P1124813">
      <xmlPr mapId="3" xpath="/TFI-IZD-POD/IPK-GFI-IZD-POD-E_1000981/P1124813" xmlDataType="decimal"/>
    </xmlCellPr>
  </singleXmlCell>
  <singleXmlCell id="1212" xr6:uid="{00000000-000C-0000-FFFF-FFFFB3040000}" r="U26" connectionId="0">
    <xmlCellPr id="1" xr6:uid="{00000000-0010-0000-B304-000001000000}" uniqueName="P1082102">
      <xmlPr mapId="3" xpath="/TFI-IZD-POD/IPK-GFI-IZD-POD-E_1000981/P1082102" xmlDataType="decimal"/>
    </xmlCellPr>
  </singleXmlCell>
  <singleXmlCell id="1213" xr6:uid="{00000000-000C-0000-FFFF-FFFFB4040000}" r="V26" connectionId="0">
    <xmlCellPr id="1" xr6:uid="{00000000-0010-0000-B404-000001000000}" uniqueName="P1082104">
      <xmlPr mapId="3" xpath="/TFI-IZD-POD/IPK-GFI-IZD-POD-E_1000981/P1082104" xmlDataType="decimal"/>
    </xmlCellPr>
  </singleXmlCell>
  <singleXmlCell id="1214" xr6:uid="{00000000-000C-0000-FFFF-FFFFB5040000}" r="W26" connectionId="0">
    <xmlCellPr id="1" xr6:uid="{00000000-0010-0000-B504-000001000000}" uniqueName="P1082105">
      <xmlPr mapId="3" xpath="/TFI-IZD-POD/IPK-GFI-IZD-POD-E_1000981/P1082105" xmlDataType="decimal"/>
    </xmlCellPr>
  </singleXmlCell>
  <singleXmlCell id="1215" xr6:uid="{00000000-000C-0000-FFFF-FFFFB6040000}" r="X26" connectionId="0">
    <xmlCellPr id="1" xr6:uid="{00000000-0010-0000-B604-000001000000}" uniqueName="P1082106">
      <xmlPr mapId="3" xpath="/TFI-IZD-POD/IPK-GFI-IZD-POD-E_1000981/P1082106" xmlDataType="decimal"/>
    </xmlCellPr>
  </singleXmlCell>
  <singleXmlCell id="1216" xr6:uid="{00000000-000C-0000-FFFF-FFFFB7040000}" r="Y26" connectionId="0">
    <xmlCellPr id="1" xr6:uid="{00000000-0010-0000-B704-000001000000}" uniqueName="P1082108">
      <xmlPr mapId="3" xpath="/TFI-IZD-POD/IPK-GFI-IZD-POD-E_1000981/P1082108" xmlDataType="decimal"/>
    </xmlCellPr>
  </singleXmlCell>
  <singleXmlCell id="1217" xr6:uid="{00000000-000C-0000-FFFF-FFFFB8040000}" r="H27" connectionId="0">
    <xmlCellPr id="1" xr6:uid="{00000000-0010-0000-B804-000001000000}" uniqueName="P1079952">
      <xmlPr mapId="3" xpath="/TFI-IZD-POD/IPK-GFI-IZD-POD-E_1000981/P1079952" xmlDataType="decimal"/>
    </xmlCellPr>
  </singleXmlCell>
  <singleXmlCell id="1218" xr6:uid="{00000000-000C-0000-FFFF-FFFFB9040000}" r="I27" connectionId="0">
    <xmlCellPr id="1" xr6:uid="{00000000-0010-0000-B904-000001000000}" uniqueName="P1079953">
      <xmlPr mapId="3" xpath="/TFI-IZD-POD/IPK-GFI-IZD-POD-E_1000981/P1079953" xmlDataType="decimal"/>
    </xmlCellPr>
  </singleXmlCell>
  <singleXmlCell id="1219" xr6:uid="{00000000-000C-0000-FFFF-FFFFBA040000}" r="J27" connectionId="0">
    <xmlCellPr id="1" xr6:uid="{00000000-0010-0000-BA04-000001000000}" uniqueName="P1079954">
      <xmlPr mapId="3" xpath="/TFI-IZD-POD/IPK-GFI-IZD-POD-E_1000981/P1079954" xmlDataType="decimal"/>
    </xmlCellPr>
  </singleXmlCell>
  <singleXmlCell id="1220" xr6:uid="{00000000-000C-0000-FFFF-FFFFBB040000}" r="K27" connectionId="0">
    <xmlCellPr id="1" xr6:uid="{00000000-0010-0000-BB04-000001000000}" uniqueName="P1079955">
      <xmlPr mapId="3" xpath="/TFI-IZD-POD/IPK-GFI-IZD-POD-E_1000981/P1079955" xmlDataType="decimal"/>
    </xmlCellPr>
  </singleXmlCell>
  <singleXmlCell id="1221" xr6:uid="{00000000-000C-0000-FFFF-FFFFBC040000}" r="L27" connectionId="0">
    <xmlCellPr id="1" xr6:uid="{00000000-0010-0000-BC04-000001000000}" uniqueName="P1079956">
      <xmlPr mapId="3" xpath="/TFI-IZD-POD/IPK-GFI-IZD-POD-E_1000981/P1079956" xmlDataType="decimal"/>
    </xmlCellPr>
  </singleXmlCell>
  <singleXmlCell id="1222" xr6:uid="{00000000-000C-0000-FFFF-FFFFBD040000}" r="M27" connectionId="0">
    <xmlCellPr id="1" xr6:uid="{00000000-0010-0000-BD04-000001000000}" uniqueName="P1079957">
      <xmlPr mapId="3" xpath="/TFI-IZD-POD/IPK-GFI-IZD-POD-E_1000981/P1079957" xmlDataType="decimal"/>
    </xmlCellPr>
  </singleXmlCell>
  <singleXmlCell id="1223" xr6:uid="{00000000-000C-0000-FFFF-FFFFBE040000}" r="N27" connectionId="0">
    <xmlCellPr id="1" xr6:uid="{00000000-0010-0000-BE04-000001000000}" uniqueName="P1079958">
      <xmlPr mapId="3" xpath="/TFI-IZD-POD/IPK-GFI-IZD-POD-E_1000981/P1079958" xmlDataType="decimal"/>
    </xmlCellPr>
  </singleXmlCell>
  <singleXmlCell id="1224" xr6:uid="{00000000-000C-0000-FFFF-FFFFBF040000}" r="O27" connectionId="0">
    <xmlCellPr id="1" xr6:uid="{00000000-0010-0000-BF04-000001000000}" uniqueName="P1079959">
      <xmlPr mapId="3" xpath="/TFI-IZD-POD/IPK-GFI-IZD-POD-E_1000981/P1079959" xmlDataType="decimal"/>
    </xmlCellPr>
  </singleXmlCell>
  <singleXmlCell id="1225" xr6:uid="{00000000-000C-0000-FFFF-FFFFC0040000}" r="P27" connectionId="0">
    <xmlCellPr id="1" xr6:uid="{00000000-0010-0000-C004-000001000000}" uniqueName="P1082110">
      <xmlPr mapId="3" xpath="/TFI-IZD-POD/IPK-GFI-IZD-POD-E_1000981/P1082110" xmlDataType="decimal"/>
    </xmlCellPr>
  </singleXmlCell>
  <singleXmlCell id="1226" xr6:uid="{00000000-000C-0000-FFFF-FFFFC1040000}" r="Q27" connectionId="0">
    <xmlCellPr id="1" xr6:uid="{00000000-0010-0000-C104-000001000000}" uniqueName="P1082112">
      <xmlPr mapId="3" xpath="/TFI-IZD-POD/IPK-GFI-IZD-POD-E_1000981/P1082112" xmlDataType="decimal"/>
    </xmlCellPr>
  </singleXmlCell>
  <singleXmlCell id="1227" xr6:uid="{00000000-000C-0000-FFFF-FFFFC2040000}" r="R27" connectionId="0">
    <xmlCellPr id="1" xr6:uid="{00000000-0010-0000-C204-000001000000}" uniqueName="P1082115">
      <xmlPr mapId="3" xpath="/TFI-IZD-POD/IPK-GFI-IZD-POD-E_1000981/P1082115" xmlDataType="decimal"/>
    </xmlCellPr>
  </singleXmlCell>
  <singleXmlCell id="1228" xr6:uid="{00000000-000C-0000-FFFF-FFFFC3040000}" r="S27" connectionId="0">
    <xmlCellPr id="1" xr6:uid="{00000000-0010-0000-C304-000001000000}" uniqueName="P1124814">
      <xmlPr mapId="3" xpath="/TFI-IZD-POD/IPK-GFI-IZD-POD-E_1000981/P1124814" xmlDataType="decimal"/>
    </xmlCellPr>
  </singleXmlCell>
  <singleXmlCell id="1229" xr6:uid="{00000000-000C-0000-FFFF-FFFFC4040000}" r="T27" connectionId="0">
    <xmlCellPr id="1" xr6:uid="{00000000-0010-0000-C404-000001000000}" uniqueName="P1124815">
      <xmlPr mapId="3" xpath="/TFI-IZD-POD/IPK-GFI-IZD-POD-E_1000981/P1124815" xmlDataType="decimal"/>
    </xmlCellPr>
  </singleXmlCell>
  <singleXmlCell id="1230" xr6:uid="{00000000-000C-0000-FFFF-FFFFC5040000}" r="U27" connectionId="0">
    <xmlCellPr id="1" xr6:uid="{00000000-0010-0000-C504-000001000000}" uniqueName="P1082118">
      <xmlPr mapId="3" xpath="/TFI-IZD-POD/IPK-GFI-IZD-POD-E_1000981/P1082118" xmlDataType="decimal"/>
    </xmlCellPr>
  </singleXmlCell>
  <singleXmlCell id="1231" xr6:uid="{00000000-000C-0000-FFFF-FFFFC6040000}" r="V27" connectionId="0">
    <xmlCellPr id="1" xr6:uid="{00000000-0010-0000-C604-000001000000}" uniqueName="P1082121">
      <xmlPr mapId="3" xpath="/TFI-IZD-POD/IPK-GFI-IZD-POD-E_1000981/P1082121" xmlDataType="decimal"/>
    </xmlCellPr>
  </singleXmlCell>
  <singleXmlCell id="1232" xr6:uid="{00000000-000C-0000-FFFF-FFFFC7040000}" r="W27" connectionId="0">
    <xmlCellPr id="1" xr6:uid="{00000000-0010-0000-C704-000001000000}" uniqueName="P1082125">
      <xmlPr mapId="3" xpath="/TFI-IZD-POD/IPK-GFI-IZD-POD-E_1000981/P1082125" xmlDataType="decimal"/>
    </xmlCellPr>
  </singleXmlCell>
  <singleXmlCell id="1233" xr6:uid="{00000000-000C-0000-FFFF-FFFFC8040000}" r="X27" connectionId="0">
    <xmlCellPr id="1" xr6:uid="{00000000-0010-0000-C804-000001000000}" uniqueName="P1082133">
      <xmlPr mapId="3" xpath="/TFI-IZD-POD/IPK-GFI-IZD-POD-E_1000981/P1082133" xmlDataType="decimal"/>
    </xmlCellPr>
  </singleXmlCell>
  <singleXmlCell id="1234" xr6:uid="{00000000-000C-0000-FFFF-FFFFC9040000}" r="Y27" connectionId="0">
    <xmlCellPr id="1" xr6:uid="{00000000-0010-0000-C904-000001000000}" uniqueName="P1082135">
      <xmlPr mapId="3" xpath="/TFI-IZD-POD/IPK-GFI-IZD-POD-E_1000981/P1082135" xmlDataType="decimal"/>
    </xmlCellPr>
  </singleXmlCell>
  <singleXmlCell id="1235" xr6:uid="{00000000-000C-0000-FFFF-FFFFCA040000}" r="H28" connectionId="0">
    <xmlCellPr id="1" xr6:uid="{00000000-0010-0000-CA04-000001000000}" uniqueName="P1079960">
      <xmlPr mapId="3" xpath="/TFI-IZD-POD/IPK-GFI-IZD-POD-E_1000981/P1079960" xmlDataType="decimal"/>
    </xmlCellPr>
  </singleXmlCell>
  <singleXmlCell id="1236" xr6:uid="{00000000-000C-0000-FFFF-FFFFCB040000}" r="I28" connectionId="0">
    <xmlCellPr id="1" xr6:uid="{00000000-0010-0000-CB04-000001000000}" uniqueName="P1079961">
      <xmlPr mapId="3" xpath="/TFI-IZD-POD/IPK-GFI-IZD-POD-E_1000981/P1079961" xmlDataType="decimal"/>
    </xmlCellPr>
  </singleXmlCell>
  <singleXmlCell id="1237" xr6:uid="{00000000-000C-0000-FFFF-FFFFCC040000}" r="J28" connectionId="0">
    <xmlCellPr id="1" xr6:uid="{00000000-0010-0000-CC04-000001000000}" uniqueName="P1079962">
      <xmlPr mapId="3" xpath="/TFI-IZD-POD/IPK-GFI-IZD-POD-E_1000981/P1079962" xmlDataType="decimal"/>
    </xmlCellPr>
  </singleXmlCell>
  <singleXmlCell id="1238" xr6:uid="{00000000-000C-0000-FFFF-FFFFCD040000}" r="K28" connectionId="0">
    <xmlCellPr id="1" xr6:uid="{00000000-0010-0000-CD04-000001000000}" uniqueName="P1079963">
      <xmlPr mapId="3" xpath="/TFI-IZD-POD/IPK-GFI-IZD-POD-E_1000981/P1079963" xmlDataType="decimal"/>
    </xmlCellPr>
  </singleXmlCell>
  <singleXmlCell id="1239" xr6:uid="{00000000-000C-0000-FFFF-FFFFCE040000}" r="L28" connectionId="0">
    <xmlCellPr id="1" xr6:uid="{00000000-0010-0000-CE04-000001000000}" uniqueName="P1079964">
      <xmlPr mapId="3" xpath="/TFI-IZD-POD/IPK-GFI-IZD-POD-E_1000981/P1079964" xmlDataType="decimal"/>
    </xmlCellPr>
  </singleXmlCell>
  <singleXmlCell id="1240" xr6:uid="{00000000-000C-0000-FFFF-FFFFCF040000}" r="M28" connectionId="0">
    <xmlCellPr id="1" xr6:uid="{00000000-0010-0000-CF04-000001000000}" uniqueName="P1079965">
      <xmlPr mapId="3" xpath="/TFI-IZD-POD/IPK-GFI-IZD-POD-E_1000981/P1079965" xmlDataType="decimal"/>
    </xmlCellPr>
  </singleXmlCell>
  <singleXmlCell id="1241" xr6:uid="{00000000-000C-0000-FFFF-FFFFD0040000}" r="N28" connectionId="0">
    <xmlCellPr id="1" xr6:uid="{00000000-0010-0000-D004-000001000000}" uniqueName="P1079966">
      <xmlPr mapId="3" xpath="/TFI-IZD-POD/IPK-GFI-IZD-POD-E_1000981/P1079966" xmlDataType="decimal"/>
    </xmlCellPr>
  </singleXmlCell>
  <singleXmlCell id="1242" xr6:uid="{00000000-000C-0000-FFFF-FFFFD1040000}" r="O28" connectionId="0">
    <xmlCellPr id="1" xr6:uid="{00000000-0010-0000-D104-000001000000}" uniqueName="P1079967">
      <xmlPr mapId="3" xpath="/TFI-IZD-POD/IPK-GFI-IZD-POD-E_1000981/P1079967" xmlDataType="decimal"/>
    </xmlCellPr>
  </singleXmlCell>
  <singleXmlCell id="1243" xr6:uid="{00000000-000C-0000-FFFF-FFFFD2040000}" r="P28" connectionId="0">
    <xmlCellPr id="1" xr6:uid="{00000000-0010-0000-D204-000001000000}" uniqueName="P1082136">
      <xmlPr mapId="3" xpath="/TFI-IZD-POD/IPK-GFI-IZD-POD-E_1000981/P1082136" xmlDataType="decimal"/>
    </xmlCellPr>
  </singleXmlCell>
  <singleXmlCell id="1244" xr6:uid="{00000000-000C-0000-FFFF-FFFFD3040000}" r="Q28" connectionId="0">
    <xmlCellPr id="1" xr6:uid="{00000000-0010-0000-D304-000001000000}" uniqueName="P1082139">
      <xmlPr mapId="3" xpath="/TFI-IZD-POD/IPK-GFI-IZD-POD-E_1000981/P1082139" xmlDataType="decimal"/>
    </xmlCellPr>
  </singleXmlCell>
  <singleXmlCell id="1245" xr6:uid="{00000000-000C-0000-FFFF-FFFFD4040000}" r="R28" connectionId="0">
    <xmlCellPr id="1" xr6:uid="{00000000-0010-0000-D404-000001000000}" uniqueName="P1082147">
      <xmlPr mapId="3" xpath="/TFI-IZD-POD/IPK-GFI-IZD-POD-E_1000981/P1082147" xmlDataType="decimal"/>
    </xmlCellPr>
  </singleXmlCell>
  <singleXmlCell id="1246" xr6:uid="{00000000-000C-0000-FFFF-FFFFD5040000}" r="S28" connectionId="0">
    <xmlCellPr id="1" xr6:uid="{00000000-0010-0000-D504-000001000000}" uniqueName="P1124816">
      <xmlPr mapId="3" xpath="/TFI-IZD-POD/IPK-GFI-IZD-POD-E_1000981/P1124816" xmlDataType="decimal"/>
    </xmlCellPr>
  </singleXmlCell>
  <singleXmlCell id="1247" xr6:uid="{00000000-000C-0000-FFFF-FFFFD6040000}" r="T28" connectionId="0">
    <xmlCellPr id="1" xr6:uid="{00000000-0010-0000-D604-000001000000}" uniqueName="P1124817">
      <xmlPr mapId="3" xpath="/TFI-IZD-POD/IPK-GFI-IZD-POD-E_1000981/P1124817" xmlDataType="decimal"/>
    </xmlCellPr>
  </singleXmlCell>
  <singleXmlCell id="1248" xr6:uid="{00000000-000C-0000-FFFF-FFFFD7040000}" r="U28" connectionId="0">
    <xmlCellPr id="1" xr6:uid="{00000000-0010-0000-D704-000001000000}" uniqueName="P1082148">
      <xmlPr mapId="3" xpath="/TFI-IZD-POD/IPK-GFI-IZD-POD-E_1000981/P1082148" xmlDataType="decimal"/>
    </xmlCellPr>
  </singleXmlCell>
  <singleXmlCell id="1249" xr6:uid="{00000000-000C-0000-FFFF-FFFFD8040000}" r="V28" connectionId="0">
    <xmlCellPr id="1" xr6:uid="{00000000-0010-0000-D804-000001000000}" uniqueName="P1082149">
      <xmlPr mapId="3" xpath="/TFI-IZD-POD/IPK-GFI-IZD-POD-E_1000981/P1082149" xmlDataType="decimal"/>
    </xmlCellPr>
  </singleXmlCell>
  <singleXmlCell id="1250" xr6:uid="{00000000-000C-0000-FFFF-FFFFD9040000}" r="W28" connectionId="0">
    <xmlCellPr id="1" xr6:uid="{00000000-0010-0000-D904-000001000000}" uniqueName="P1082150">
      <xmlPr mapId="3" xpath="/TFI-IZD-POD/IPK-GFI-IZD-POD-E_1000981/P1082150" xmlDataType="decimal"/>
    </xmlCellPr>
  </singleXmlCell>
  <singleXmlCell id="1251" xr6:uid="{00000000-000C-0000-FFFF-FFFFDA040000}" r="X28" connectionId="0">
    <xmlCellPr id="1" xr6:uid="{00000000-0010-0000-DA04-000001000000}" uniqueName="P1082151">
      <xmlPr mapId="3" xpath="/TFI-IZD-POD/IPK-GFI-IZD-POD-E_1000981/P1082151" xmlDataType="decimal"/>
    </xmlCellPr>
  </singleXmlCell>
  <singleXmlCell id="1252" xr6:uid="{00000000-000C-0000-FFFF-FFFFDB040000}" r="Y28" connectionId="0">
    <xmlCellPr id="1" xr6:uid="{00000000-0010-0000-DB04-000001000000}" uniqueName="P1082152">
      <xmlPr mapId="3" xpath="/TFI-IZD-POD/IPK-GFI-IZD-POD-E_1000981/P1082152" xmlDataType="decimal"/>
    </xmlCellPr>
  </singleXmlCell>
  <singleXmlCell id="1253" xr6:uid="{00000000-000C-0000-FFFF-FFFFDC040000}" r="H29" connectionId="0">
    <xmlCellPr id="1" xr6:uid="{00000000-0010-0000-DC04-000001000000}" uniqueName="P1079968">
      <xmlPr mapId="3" xpath="/TFI-IZD-POD/IPK-GFI-IZD-POD-E_1000981/P1079968" xmlDataType="decimal"/>
    </xmlCellPr>
  </singleXmlCell>
  <singleXmlCell id="1254" xr6:uid="{00000000-000C-0000-FFFF-FFFFDD040000}" r="I29" connectionId="0">
    <xmlCellPr id="1" xr6:uid="{00000000-0010-0000-DD04-000001000000}" uniqueName="P1079969">
      <xmlPr mapId="3" xpath="/TFI-IZD-POD/IPK-GFI-IZD-POD-E_1000981/P1079969" xmlDataType="decimal"/>
    </xmlCellPr>
  </singleXmlCell>
  <singleXmlCell id="1255" xr6:uid="{00000000-000C-0000-FFFF-FFFFDE040000}" r="J29" connectionId="0">
    <xmlCellPr id="1" xr6:uid="{00000000-0010-0000-DE04-000001000000}" uniqueName="P1079970">
      <xmlPr mapId="3" xpath="/TFI-IZD-POD/IPK-GFI-IZD-POD-E_1000981/P1079970" xmlDataType="decimal"/>
    </xmlCellPr>
  </singleXmlCell>
  <singleXmlCell id="1256" xr6:uid="{00000000-000C-0000-FFFF-FFFFDF040000}" r="K29" connectionId="0">
    <xmlCellPr id="1" xr6:uid="{00000000-0010-0000-DF04-000001000000}" uniqueName="P1079971">
      <xmlPr mapId="3" xpath="/TFI-IZD-POD/IPK-GFI-IZD-POD-E_1000981/P1079971" xmlDataType="decimal"/>
    </xmlCellPr>
  </singleXmlCell>
  <singleXmlCell id="1257" xr6:uid="{00000000-000C-0000-FFFF-FFFFE0040000}" r="L29" connectionId="0">
    <xmlCellPr id="1" xr6:uid="{00000000-0010-0000-E004-000001000000}" uniqueName="P1079972">
      <xmlPr mapId="3" xpath="/TFI-IZD-POD/IPK-GFI-IZD-POD-E_1000981/P1079972" xmlDataType="decimal"/>
    </xmlCellPr>
  </singleXmlCell>
  <singleXmlCell id="1258" xr6:uid="{00000000-000C-0000-FFFF-FFFFE1040000}" r="M29" connectionId="0">
    <xmlCellPr id="1" xr6:uid="{00000000-0010-0000-E104-000001000000}" uniqueName="P1079973">
      <xmlPr mapId="3" xpath="/TFI-IZD-POD/IPK-GFI-IZD-POD-E_1000981/P1079973" xmlDataType="decimal"/>
    </xmlCellPr>
  </singleXmlCell>
  <singleXmlCell id="1259" xr6:uid="{00000000-000C-0000-FFFF-FFFFE2040000}" r="N29" connectionId="0">
    <xmlCellPr id="1" xr6:uid="{00000000-0010-0000-E204-000001000000}" uniqueName="P1079974">
      <xmlPr mapId="3" xpath="/TFI-IZD-POD/IPK-GFI-IZD-POD-E_1000981/P1079974" xmlDataType="decimal"/>
    </xmlCellPr>
  </singleXmlCell>
  <singleXmlCell id="1260" xr6:uid="{00000000-000C-0000-FFFF-FFFFE3040000}" r="O29" connectionId="0">
    <xmlCellPr id="1" xr6:uid="{00000000-0010-0000-E304-000001000000}" uniqueName="P1079975">
      <xmlPr mapId="3" xpath="/TFI-IZD-POD/IPK-GFI-IZD-POD-E_1000981/P1079975" xmlDataType="decimal"/>
    </xmlCellPr>
  </singleXmlCell>
  <singleXmlCell id="1261" xr6:uid="{00000000-000C-0000-FFFF-FFFFE4040000}" r="P29" connectionId="0">
    <xmlCellPr id="1" xr6:uid="{00000000-0010-0000-E404-000001000000}" uniqueName="P1082153">
      <xmlPr mapId="3" xpath="/TFI-IZD-POD/IPK-GFI-IZD-POD-E_1000981/P1082153" xmlDataType="decimal"/>
    </xmlCellPr>
  </singleXmlCell>
  <singleXmlCell id="1262" xr6:uid="{00000000-000C-0000-FFFF-FFFFE5040000}" r="Q29" connectionId="0">
    <xmlCellPr id="1" xr6:uid="{00000000-0010-0000-E504-000001000000}" uniqueName="P1082155">
      <xmlPr mapId="3" xpath="/TFI-IZD-POD/IPK-GFI-IZD-POD-E_1000981/P1082155" xmlDataType="decimal"/>
    </xmlCellPr>
  </singleXmlCell>
  <singleXmlCell id="1263" xr6:uid="{00000000-000C-0000-FFFF-FFFFE6040000}" r="R29" connectionId="0">
    <xmlCellPr id="1" xr6:uid="{00000000-0010-0000-E604-000001000000}" uniqueName="P1082156">
      <xmlPr mapId="3" xpath="/TFI-IZD-POD/IPK-GFI-IZD-POD-E_1000981/P1082156" xmlDataType="decimal"/>
    </xmlCellPr>
  </singleXmlCell>
  <singleXmlCell id="1264" xr6:uid="{00000000-000C-0000-FFFF-FFFFE7040000}" r="S29" connectionId="0">
    <xmlCellPr id="1" xr6:uid="{00000000-0010-0000-E704-000001000000}" uniqueName="P1124818">
      <xmlPr mapId="3" xpath="/TFI-IZD-POD/IPK-GFI-IZD-POD-E_1000981/P1124818" xmlDataType="decimal"/>
    </xmlCellPr>
  </singleXmlCell>
  <singleXmlCell id="1265" xr6:uid="{00000000-000C-0000-FFFF-FFFFE8040000}" r="T29" connectionId="0">
    <xmlCellPr id="1" xr6:uid="{00000000-0010-0000-E804-000001000000}" uniqueName="P1124819">
      <xmlPr mapId="3" xpath="/TFI-IZD-POD/IPK-GFI-IZD-POD-E_1000981/P1124819" xmlDataType="decimal"/>
    </xmlCellPr>
  </singleXmlCell>
  <singleXmlCell id="1266" xr6:uid="{00000000-000C-0000-FFFF-FFFFE9040000}" r="U29" connectionId="0">
    <xmlCellPr id="1" xr6:uid="{00000000-0010-0000-E904-000001000000}" uniqueName="P1082157">
      <xmlPr mapId="3" xpath="/TFI-IZD-POD/IPK-GFI-IZD-POD-E_1000981/P1082157" xmlDataType="decimal"/>
    </xmlCellPr>
  </singleXmlCell>
  <singleXmlCell id="1267" xr6:uid="{00000000-000C-0000-FFFF-FFFFEA040000}" r="V29" connectionId="0">
    <xmlCellPr id="1" xr6:uid="{00000000-0010-0000-EA04-000001000000}" uniqueName="P1082158">
      <xmlPr mapId="3" xpath="/TFI-IZD-POD/IPK-GFI-IZD-POD-E_1000981/P1082158" xmlDataType="decimal"/>
    </xmlCellPr>
  </singleXmlCell>
  <singleXmlCell id="1268" xr6:uid="{00000000-000C-0000-FFFF-FFFFEB040000}" r="W29" connectionId="0">
    <xmlCellPr id="1" xr6:uid="{00000000-0010-0000-EB04-000001000000}" uniqueName="P1082159">
      <xmlPr mapId="3" xpath="/TFI-IZD-POD/IPK-GFI-IZD-POD-E_1000981/P1082159" xmlDataType="decimal"/>
    </xmlCellPr>
  </singleXmlCell>
  <singleXmlCell id="1269" xr6:uid="{00000000-000C-0000-FFFF-FFFFEC040000}" r="X29" connectionId="0">
    <xmlCellPr id="1" xr6:uid="{00000000-0010-0000-EC04-000001000000}" uniqueName="P1082160">
      <xmlPr mapId="3" xpath="/TFI-IZD-POD/IPK-GFI-IZD-POD-E_1000981/P1082160" xmlDataType="decimal"/>
    </xmlCellPr>
  </singleXmlCell>
  <singleXmlCell id="1270" xr6:uid="{00000000-000C-0000-FFFF-FFFFED040000}" r="Y29" connectionId="0">
    <xmlCellPr id="1" xr6:uid="{00000000-0010-0000-ED04-000001000000}" uniqueName="P1082161">
      <xmlPr mapId="3" xpath="/TFI-IZD-POD/IPK-GFI-IZD-POD-E_1000981/P1082161" xmlDataType="decimal"/>
    </xmlCellPr>
  </singleXmlCell>
  <singleXmlCell id="1271" xr6:uid="{00000000-000C-0000-FFFF-FFFFEE040000}" r="H30" connectionId="0">
    <xmlCellPr id="1" xr6:uid="{00000000-0010-0000-EE04-000001000000}" uniqueName="P1079976">
      <xmlPr mapId="3" xpath="/TFI-IZD-POD/IPK-GFI-IZD-POD-E_1000981/P1079976" xmlDataType="decimal"/>
    </xmlCellPr>
  </singleXmlCell>
  <singleXmlCell id="1272" xr6:uid="{00000000-000C-0000-FFFF-FFFFEF040000}" r="I30" connectionId="0">
    <xmlCellPr id="1" xr6:uid="{00000000-0010-0000-EF04-000001000000}" uniqueName="P1079977">
      <xmlPr mapId="3" xpath="/TFI-IZD-POD/IPK-GFI-IZD-POD-E_1000981/P1079977" xmlDataType="decimal"/>
    </xmlCellPr>
  </singleXmlCell>
  <singleXmlCell id="1273" xr6:uid="{00000000-000C-0000-FFFF-FFFFF0040000}" r="J30" connectionId="0">
    <xmlCellPr id="1" xr6:uid="{00000000-0010-0000-F004-000001000000}" uniqueName="P1079978">
      <xmlPr mapId="3" xpath="/TFI-IZD-POD/IPK-GFI-IZD-POD-E_1000981/P1079978" xmlDataType="decimal"/>
    </xmlCellPr>
  </singleXmlCell>
  <singleXmlCell id="1274" xr6:uid="{00000000-000C-0000-FFFF-FFFFF1040000}" r="K30" connectionId="0">
    <xmlCellPr id="1" xr6:uid="{00000000-0010-0000-F104-000001000000}" uniqueName="P1079979">
      <xmlPr mapId="3" xpath="/TFI-IZD-POD/IPK-GFI-IZD-POD-E_1000981/P1079979" xmlDataType="decimal"/>
    </xmlCellPr>
  </singleXmlCell>
  <singleXmlCell id="1275" xr6:uid="{00000000-000C-0000-FFFF-FFFFF2040000}" r="L30" connectionId="0">
    <xmlCellPr id="1" xr6:uid="{00000000-0010-0000-F204-000001000000}" uniqueName="P1079980">
      <xmlPr mapId="3" xpath="/TFI-IZD-POD/IPK-GFI-IZD-POD-E_1000981/P1079980" xmlDataType="decimal"/>
    </xmlCellPr>
  </singleXmlCell>
  <singleXmlCell id="1276" xr6:uid="{00000000-000C-0000-FFFF-FFFFF3040000}" r="M30" connectionId="0">
    <xmlCellPr id="1" xr6:uid="{00000000-0010-0000-F304-000001000000}" uniqueName="P1079981">
      <xmlPr mapId="3" xpath="/TFI-IZD-POD/IPK-GFI-IZD-POD-E_1000981/P1079981" xmlDataType="decimal"/>
    </xmlCellPr>
  </singleXmlCell>
  <singleXmlCell id="1277" xr6:uid="{00000000-000C-0000-FFFF-FFFFF4040000}" r="N30" connectionId="0">
    <xmlCellPr id="1" xr6:uid="{00000000-0010-0000-F404-000001000000}" uniqueName="P1079982">
      <xmlPr mapId="3" xpath="/TFI-IZD-POD/IPK-GFI-IZD-POD-E_1000981/P1079982" xmlDataType="decimal"/>
    </xmlCellPr>
  </singleXmlCell>
  <singleXmlCell id="1278" xr6:uid="{00000000-000C-0000-FFFF-FFFFF5040000}" r="O30" connectionId="0">
    <xmlCellPr id="1" xr6:uid="{00000000-0010-0000-F504-000001000000}" uniqueName="P1079983">
      <xmlPr mapId="3" xpath="/TFI-IZD-POD/IPK-GFI-IZD-POD-E_1000981/P1079983" xmlDataType="decimal"/>
    </xmlCellPr>
  </singleXmlCell>
  <singleXmlCell id="1279" xr6:uid="{00000000-000C-0000-FFFF-FFFFF6040000}" r="P30" connectionId="0">
    <xmlCellPr id="1" xr6:uid="{00000000-0010-0000-F604-000001000000}" uniqueName="P1082162">
      <xmlPr mapId="3" xpath="/TFI-IZD-POD/IPK-GFI-IZD-POD-E_1000981/P1082162" xmlDataType="decimal"/>
    </xmlCellPr>
  </singleXmlCell>
  <singleXmlCell id="1280" xr6:uid="{00000000-000C-0000-FFFF-FFFFF7040000}" r="Q30" connectionId="0">
    <xmlCellPr id="1" xr6:uid="{00000000-0010-0000-F704-000001000000}" uniqueName="P1082163">
      <xmlPr mapId="3" xpath="/TFI-IZD-POD/IPK-GFI-IZD-POD-E_1000981/P1082163" xmlDataType="decimal"/>
    </xmlCellPr>
  </singleXmlCell>
  <singleXmlCell id="1281" xr6:uid="{00000000-000C-0000-FFFF-FFFFF8040000}" r="R30" connectionId="0">
    <xmlCellPr id="1" xr6:uid="{00000000-0010-0000-F804-000001000000}" uniqueName="P1082164">
      <xmlPr mapId="3" xpath="/TFI-IZD-POD/IPK-GFI-IZD-POD-E_1000981/P1082164" xmlDataType="decimal"/>
    </xmlCellPr>
  </singleXmlCell>
  <singleXmlCell id="1282" xr6:uid="{00000000-000C-0000-FFFF-FFFFF9040000}" r="S30" connectionId="0">
    <xmlCellPr id="1" xr6:uid="{00000000-0010-0000-F904-000001000000}" uniqueName="P1124820">
      <xmlPr mapId="3" xpath="/TFI-IZD-POD/IPK-GFI-IZD-POD-E_1000981/P1124820" xmlDataType="decimal"/>
    </xmlCellPr>
  </singleXmlCell>
  <singleXmlCell id="1283" xr6:uid="{00000000-000C-0000-FFFF-FFFFFA040000}" r="T30" connectionId="0">
    <xmlCellPr id="1" xr6:uid="{00000000-0010-0000-FA04-000001000000}" uniqueName="P1124821">
      <xmlPr mapId="3" xpath="/TFI-IZD-POD/IPK-GFI-IZD-POD-E_1000981/P1124821" xmlDataType="decimal"/>
    </xmlCellPr>
  </singleXmlCell>
  <singleXmlCell id="1284" xr6:uid="{00000000-000C-0000-FFFF-FFFFFB040000}" r="U30" connectionId="0">
    <xmlCellPr id="1" xr6:uid="{00000000-0010-0000-FB04-000001000000}" uniqueName="P1082165">
      <xmlPr mapId="3" xpath="/TFI-IZD-POD/IPK-GFI-IZD-POD-E_1000981/P1082165" xmlDataType="decimal"/>
    </xmlCellPr>
  </singleXmlCell>
  <singleXmlCell id="1285" xr6:uid="{00000000-000C-0000-FFFF-FFFFFC040000}" r="V30" connectionId="0">
    <xmlCellPr id="1" xr6:uid="{00000000-0010-0000-FC04-000001000000}" uniqueName="P1082166">
      <xmlPr mapId="3" xpath="/TFI-IZD-POD/IPK-GFI-IZD-POD-E_1000981/P1082166" xmlDataType="decimal"/>
    </xmlCellPr>
  </singleXmlCell>
  <singleXmlCell id="1286" xr6:uid="{00000000-000C-0000-FFFF-FFFFFD040000}" r="W30" connectionId="0">
    <xmlCellPr id="1" xr6:uid="{00000000-0010-0000-FD04-000001000000}" uniqueName="P1082167">
      <xmlPr mapId="3" xpath="/TFI-IZD-POD/IPK-GFI-IZD-POD-E_1000981/P1082167" xmlDataType="decimal"/>
    </xmlCellPr>
  </singleXmlCell>
  <singleXmlCell id="1287" xr6:uid="{00000000-000C-0000-FFFF-FFFFFE040000}" r="X30" connectionId="0">
    <xmlCellPr id="1" xr6:uid="{00000000-0010-0000-FE04-000001000000}" uniqueName="P1082168">
      <xmlPr mapId="3" xpath="/TFI-IZD-POD/IPK-GFI-IZD-POD-E_1000981/P1082168" xmlDataType="decimal"/>
    </xmlCellPr>
  </singleXmlCell>
  <singleXmlCell id="1288" xr6:uid="{00000000-000C-0000-FFFF-FFFFFF040000}" r="Y30" connectionId="0">
    <xmlCellPr id="1" xr6:uid="{00000000-0010-0000-FF04-000001000000}" uniqueName="P1082169">
      <xmlPr mapId="3" xpath="/TFI-IZD-POD/IPK-GFI-IZD-POD-E_1000981/P1082169" xmlDataType="decimal"/>
    </xmlCellPr>
  </singleXmlCell>
  <singleXmlCell id="1289" xr6:uid="{00000000-000C-0000-FFFF-FFFF00050000}" r="H32" connectionId="0">
    <xmlCellPr id="1" xr6:uid="{00000000-0010-0000-0005-000001000000}" uniqueName="P1079984">
      <xmlPr mapId="3" xpath="/TFI-IZD-POD/IPK-GFI-IZD-POD-E_1000981/P1079984" xmlDataType="decimal"/>
    </xmlCellPr>
  </singleXmlCell>
  <singleXmlCell id="1290" xr6:uid="{00000000-000C-0000-FFFF-FFFF01050000}" r="I32" connectionId="0">
    <xmlCellPr id="1" xr6:uid="{00000000-0010-0000-0105-000001000000}" uniqueName="P1079985">
      <xmlPr mapId="3" xpath="/TFI-IZD-POD/IPK-GFI-IZD-POD-E_1000981/P1079985" xmlDataType="decimal"/>
    </xmlCellPr>
  </singleXmlCell>
  <singleXmlCell id="1291" xr6:uid="{00000000-000C-0000-FFFF-FFFF02050000}" r="J32" connectionId="0">
    <xmlCellPr id="1" xr6:uid="{00000000-0010-0000-0205-000001000000}" uniqueName="P1079986">
      <xmlPr mapId="3" xpath="/TFI-IZD-POD/IPK-GFI-IZD-POD-E_1000981/P1079986" xmlDataType="decimal"/>
    </xmlCellPr>
  </singleXmlCell>
  <singleXmlCell id="1292" xr6:uid="{00000000-000C-0000-FFFF-FFFF03050000}" r="K32" connectionId="0">
    <xmlCellPr id="1" xr6:uid="{00000000-0010-0000-0305-000001000000}" uniqueName="P1079987">
      <xmlPr mapId="3" xpath="/TFI-IZD-POD/IPK-GFI-IZD-POD-E_1000981/P1079987" xmlDataType="decimal"/>
    </xmlCellPr>
  </singleXmlCell>
  <singleXmlCell id="1293" xr6:uid="{00000000-000C-0000-FFFF-FFFF04050000}" r="L32" connectionId="0">
    <xmlCellPr id="1" xr6:uid="{00000000-0010-0000-0405-000001000000}" uniqueName="P1079988">
      <xmlPr mapId="3" xpath="/TFI-IZD-POD/IPK-GFI-IZD-POD-E_1000981/P1079988" xmlDataType="decimal"/>
    </xmlCellPr>
  </singleXmlCell>
  <singleXmlCell id="1294" xr6:uid="{00000000-000C-0000-FFFF-FFFF05050000}" r="M32" connectionId="0">
    <xmlCellPr id="1" xr6:uid="{00000000-0010-0000-0505-000001000000}" uniqueName="P1079989">
      <xmlPr mapId="3" xpath="/TFI-IZD-POD/IPK-GFI-IZD-POD-E_1000981/P1079989" xmlDataType="decimal"/>
    </xmlCellPr>
  </singleXmlCell>
  <singleXmlCell id="1295" xr6:uid="{00000000-000C-0000-FFFF-FFFF06050000}" r="N32" connectionId="0">
    <xmlCellPr id="1" xr6:uid="{00000000-0010-0000-0605-000001000000}" uniqueName="P1079990">
      <xmlPr mapId="3" xpath="/TFI-IZD-POD/IPK-GFI-IZD-POD-E_1000981/P1079990" xmlDataType="decimal"/>
    </xmlCellPr>
  </singleXmlCell>
  <singleXmlCell id="1296" xr6:uid="{00000000-000C-0000-FFFF-FFFF07050000}" r="O32" connectionId="0">
    <xmlCellPr id="1" xr6:uid="{00000000-0010-0000-0705-000001000000}" uniqueName="P1079991">
      <xmlPr mapId="3" xpath="/TFI-IZD-POD/IPK-GFI-IZD-POD-E_1000981/P1079991" xmlDataType="decimal"/>
    </xmlCellPr>
  </singleXmlCell>
  <singleXmlCell id="1297" xr6:uid="{00000000-000C-0000-FFFF-FFFF08050000}" r="P32" connectionId="0">
    <xmlCellPr id="1" xr6:uid="{00000000-0010-0000-0805-000001000000}" uniqueName="P1082170">
      <xmlPr mapId="3" xpath="/TFI-IZD-POD/IPK-GFI-IZD-POD-E_1000981/P1082170" xmlDataType="decimal"/>
    </xmlCellPr>
  </singleXmlCell>
  <singleXmlCell id="1298" xr6:uid="{00000000-000C-0000-FFFF-FFFF09050000}" r="Q32" connectionId="0">
    <xmlCellPr id="1" xr6:uid="{00000000-0010-0000-0905-000001000000}" uniqueName="P1082171">
      <xmlPr mapId="3" xpath="/TFI-IZD-POD/IPK-GFI-IZD-POD-E_1000981/P1082171" xmlDataType="decimal"/>
    </xmlCellPr>
  </singleXmlCell>
  <singleXmlCell id="1299" xr6:uid="{00000000-000C-0000-FFFF-FFFF0A050000}" r="R32" connectionId="0">
    <xmlCellPr id="1" xr6:uid="{00000000-0010-0000-0A05-000001000000}" uniqueName="P1082172">
      <xmlPr mapId="3" xpath="/TFI-IZD-POD/IPK-GFI-IZD-POD-E_1000981/P1082172" xmlDataType="decimal"/>
    </xmlCellPr>
  </singleXmlCell>
  <singleXmlCell id="1300" xr6:uid="{00000000-000C-0000-FFFF-FFFF0B050000}" r="S32" connectionId="0">
    <xmlCellPr id="1" xr6:uid="{00000000-0010-0000-0B05-000001000000}" uniqueName="P1124822">
      <xmlPr mapId="3" xpath="/TFI-IZD-POD/IPK-GFI-IZD-POD-E_1000981/P1124822" xmlDataType="decimal"/>
    </xmlCellPr>
  </singleXmlCell>
  <singleXmlCell id="1301" xr6:uid="{00000000-000C-0000-FFFF-FFFF0C050000}" r="T32" connectionId="0">
    <xmlCellPr id="1" xr6:uid="{00000000-0010-0000-0C05-000001000000}" uniqueName="P1124823">
      <xmlPr mapId="3" xpath="/TFI-IZD-POD/IPK-GFI-IZD-POD-E_1000981/P1124823" xmlDataType="decimal"/>
    </xmlCellPr>
  </singleXmlCell>
  <singleXmlCell id="1302" xr6:uid="{00000000-000C-0000-FFFF-FFFF0D050000}" r="U32" connectionId="0">
    <xmlCellPr id="1" xr6:uid="{00000000-0010-0000-0D05-000001000000}" uniqueName="P1082173">
      <xmlPr mapId="3" xpath="/TFI-IZD-POD/IPK-GFI-IZD-POD-E_1000981/P1082173" xmlDataType="decimal"/>
    </xmlCellPr>
  </singleXmlCell>
  <singleXmlCell id="1303" xr6:uid="{00000000-000C-0000-FFFF-FFFF0E050000}" r="V32" connectionId="0">
    <xmlCellPr id="1" xr6:uid="{00000000-0010-0000-0E05-000001000000}" uniqueName="P1082174">
      <xmlPr mapId="3" xpath="/TFI-IZD-POD/IPK-GFI-IZD-POD-E_1000981/P1082174" xmlDataType="decimal"/>
    </xmlCellPr>
  </singleXmlCell>
  <singleXmlCell id="1304" xr6:uid="{00000000-000C-0000-FFFF-FFFF0F050000}" r="W32" connectionId="0">
    <xmlCellPr id="1" xr6:uid="{00000000-0010-0000-0F05-000001000000}" uniqueName="P1082175">
      <xmlPr mapId="3" xpath="/TFI-IZD-POD/IPK-GFI-IZD-POD-E_1000981/P1082175" xmlDataType="decimal"/>
    </xmlCellPr>
  </singleXmlCell>
  <singleXmlCell id="1305" xr6:uid="{00000000-000C-0000-FFFF-FFFF10050000}" r="X32" connectionId="0">
    <xmlCellPr id="1" xr6:uid="{00000000-0010-0000-1005-000001000000}" uniqueName="P1082176">
      <xmlPr mapId="3" xpath="/TFI-IZD-POD/IPK-GFI-IZD-POD-E_1000981/P1082176" xmlDataType="decimal"/>
    </xmlCellPr>
  </singleXmlCell>
  <singleXmlCell id="1306" xr6:uid="{00000000-000C-0000-FFFF-FFFF11050000}" r="Y32" connectionId="0">
    <xmlCellPr id="1" xr6:uid="{00000000-0010-0000-1105-000001000000}" uniqueName="P1082177">
      <xmlPr mapId="3" xpath="/TFI-IZD-POD/IPK-GFI-IZD-POD-E_1000981/P1082177" xmlDataType="decimal"/>
    </xmlCellPr>
  </singleXmlCell>
  <singleXmlCell id="1307" xr6:uid="{00000000-000C-0000-FFFF-FFFF12050000}" r="H33" connectionId="0">
    <xmlCellPr id="1" xr6:uid="{00000000-0010-0000-1205-000001000000}" uniqueName="P1079992">
      <xmlPr mapId="3" xpath="/TFI-IZD-POD/IPK-GFI-IZD-POD-E_1000981/P1079992" xmlDataType="decimal"/>
    </xmlCellPr>
  </singleXmlCell>
  <singleXmlCell id="1308" xr6:uid="{00000000-000C-0000-FFFF-FFFF13050000}" r="I33" connectionId="0">
    <xmlCellPr id="1" xr6:uid="{00000000-0010-0000-1305-000001000000}" uniqueName="P1079993">
      <xmlPr mapId="3" xpath="/TFI-IZD-POD/IPK-GFI-IZD-POD-E_1000981/P1079993" xmlDataType="decimal"/>
    </xmlCellPr>
  </singleXmlCell>
  <singleXmlCell id="1309" xr6:uid="{00000000-000C-0000-FFFF-FFFF14050000}" r="J33" connectionId="0">
    <xmlCellPr id="1" xr6:uid="{00000000-0010-0000-1405-000001000000}" uniqueName="P1079994">
      <xmlPr mapId="3" xpath="/TFI-IZD-POD/IPK-GFI-IZD-POD-E_1000981/P1079994" xmlDataType="decimal"/>
    </xmlCellPr>
  </singleXmlCell>
  <singleXmlCell id="1310" xr6:uid="{00000000-000C-0000-FFFF-FFFF15050000}" r="K33" connectionId="0">
    <xmlCellPr id="1" xr6:uid="{00000000-0010-0000-1505-000001000000}" uniqueName="P1079995">
      <xmlPr mapId="3" xpath="/TFI-IZD-POD/IPK-GFI-IZD-POD-E_1000981/P1079995" xmlDataType="decimal"/>
    </xmlCellPr>
  </singleXmlCell>
  <singleXmlCell id="1311" xr6:uid="{00000000-000C-0000-FFFF-FFFF16050000}" r="L33" connectionId="0">
    <xmlCellPr id="1" xr6:uid="{00000000-0010-0000-1605-000001000000}" uniqueName="P1079996">
      <xmlPr mapId="3" xpath="/TFI-IZD-POD/IPK-GFI-IZD-POD-E_1000981/P1079996" xmlDataType="decimal"/>
    </xmlCellPr>
  </singleXmlCell>
  <singleXmlCell id="1312" xr6:uid="{00000000-000C-0000-FFFF-FFFF17050000}" r="M33" connectionId="0">
    <xmlCellPr id="1" xr6:uid="{00000000-0010-0000-1705-000001000000}" uniqueName="P1079997">
      <xmlPr mapId="3" xpath="/TFI-IZD-POD/IPK-GFI-IZD-POD-E_1000981/P1079997" xmlDataType="decimal"/>
    </xmlCellPr>
  </singleXmlCell>
  <singleXmlCell id="1313" xr6:uid="{00000000-000C-0000-FFFF-FFFF18050000}" r="N33" connectionId="0">
    <xmlCellPr id="1" xr6:uid="{00000000-0010-0000-1805-000001000000}" uniqueName="P1079998">
      <xmlPr mapId="3" xpath="/TFI-IZD-POD/IPK-GFI-IZD-POD-E_1000981/P1079998" xmlDataType="decimal"/>
    </xmlCellPr>
  </singleXmlCell>
  <singleXmlCell id="1314" xr6:uid="{00000000-000C-0000-FFFF-FFFF19050000}" r="O33" connectionId="0">
    <xmlCellPr id="1" xr6:uid="{00000000-0010-0000-1905-000001000000}" uniqueName="P1079999">
      <xmlPr mapId="3" xpath="/TFI-IZD-POD/IPK-GFI-IZD-POD-E_1000981/P1079999" xmlDataType="decimal"/>
    </xmlCellPr>
  </singleXmlCell>
  <singleXmlCell id="1315" xr6:uid="{00000000-000C-0000-FFFF-FFFF1A050000}" r="P33" connectionId="0">
    <xmlCellPr id="1" xr6:uid="{00000000-0010-0000-1A05-000001000000}" uniqueName="P1082178">
      <xmlPr mapId="3" xpath="/TFI-IZD-POD/IPK-GFI-IZD-POD-E_1000981/P1082178" xmlDataType="decimal"/>
    </xmlCellPr>
  </singleXmlCell>
  <singleXmlCell id="1316" xr6:uid="{00000000-000C-0000-FFFF-FFFF1B050000}" r="Q33" connectionId="0">
    <xmlCellPr id="1" xr6:uid="{00000000-0010-0000-1B05-000001000000}" uniqueName="P1082179">
      <xmlPr mapId="3" xpath="/TFI-IZD-POD/IPK-GFI-IZD-POD-E_1000981/P1082179" xmlDataType="decimal"/>
    </xmlCellPr>
  </singleXmlCell>
  <singleXmlCell id="1317" xr6:uid="{00000000-000C-0000-FFFF-FFFF1C050000}" r="R33" connectionId="0">
    <xmlCellPr id="1" xr6:uid="{00000000-0010-0000-1C05-000001000000}" uniqueName="P1082180">
      <xmlPr mapId="3" xpath="/TFI-IZD-POD/IPK-GFI-IZD-POD-E_1000981/P1082180" xmlDataType="decimal"/>
    </xmlCellPr>
  </singleXmlCell>
  <singleXmlCell id="1318" xr6:uid="{00000000-000C-0000-FFFF-FFFF1D050000}" r="S33" connectionId="0">
    <xmlCellPr id="1" xr6:uid="{00000000-0010-0000-1D05-000001000000}" uniqueName="P1124824">
      <xmlPr mapId="3" xpath="/TFI-IZD-POD/IPK-GFI-IZD-POD-E_1000981/P1124824" xmlDataType="decimal"/>
    </xmlCellPr>
  </singleXmlCell>
  <singleXmlCell id="1319" xr6:uid="{00000000-000C-0000-FFFF-FFFF1E050000}" r="T33" connectionId="0">
    <xmlCellPr id="1" xr6:uid="{00000000-0010-0000-1E05-000001000000}" uniqueName="P1124825">
      <xmlPr mapId="3" xpath="/TFI-IZD-POD/IPK-GFI-IZD-POD-E_1000981/P1124825" xmlDataType="decimal"/>
    </xmlCellPr>
  </singleXmlCell>
  <singleXmlCell id="1320" xr6:uid="{00000000-000C-0000-FFFF-FFFF1F050000}" r="U33" connectionId="0">
    <xmlCellPr id="1" xr6:uid="{00000000-0010-0000-1F05-000001000000}" uniqueName="P1082181">
      <xmlPr mapId="3" xpath="/TFI-IZD-POD/IPK-GFI-IZD-POD-E_1000981/P1082181" xmlDataType="decimal"/>
    </xmlCellPr>
  </singleXmlCell>
  <singleXmlCell id="1321" xr6:uid="{00000000-000C-0000-FFFF-FFFF20050000}" r="V33" connectionId="0">
    <xmlCellPr id="1" xr6:uid="{00000000-0010-0000-2005-000001000000}" uniqueName="P1082182">
      <xmlPr mapId="3" xpath="/TFI-IZD-POD/IPK-GFI-IZD-POD-E_1000981/P1082182" xmlDataType="decimal"/>
    </xmlCellPr>
  </singleXmlCell>
  <singleXmlCell id="1322" xr6:uid="{00000000-000C-0000-FFFF-FFFF21050000}" r="W33" connectionId="0">
    <xmlCellPr id="1" xr6:uid="{00000000-0010-0000-2105-000001000000}" uniqueName="P1082183">
      <xmlPr mapId="3" xpath="/TFI-IZD-POD/IPK-GFI-IZD-POD-E_1000981/P1082183" xmlDataType="decimal"/>
    </xmlCellPr>
  </singleXmlCell>
  <singleXmlCell id="1323" xr6:uid="{00000000-000C-0000-FFFF-FFFF22050000}" r="X33" connectionId="0">
    <xmlCellPr id="1" xr6:uid="{00000000-0010-0000-2205-000001000000}" uniqueName="P1082184">
      <xmlPr mapId="3" xpath="/TFI-IZD-POD/IPK-GFI-IZD-POD-E_1000981/P1082184" xmlDataType="decimal"/>
    </xmlCellPr>
  </singleXmlCell>
  <singleXmlCell id="1324" xr6:uid="{00000000-000C-0000-FFFF-FFFF23050000}" r="Y33" connectionId="0">
    <xmlCellPr id="1" xr6:uid="{00000000-0010-0000-2305-000001000000}" uniqueName="P1082185">
      <xmlPr mapId="3" xpath="/TFI-IZD-POD/IPK-GFI-IZD-POD-E_1000981/P1082185" xmlDataType="decimal"/>
    </xmlCellPr>
  </singleXmlCell>
  <singleXmlCell id="1325" xr6:uid="{00000000-000C-0000-FFFF-FFFF24050000}" r="H34" connectionId="0">
    <xmlCellPr id="1" xr6:uid="{00000000-0010-0000-2405-000001000000}" uniqueName="P1080000">
      <xmlPr mapId="3" xpath="/TFI-IZD-POD/IPK-GFI-IZD-POD-E_1000981/P1080000" xmlDataType="decimal"/>
    </xmlCellPr>
  </singleXmlCell>
  <singleXmlCell id="1326" xr6:uid="{00000000-000C-0000-FFFF-FFFF25050000}" r="I34" connectionId="0">
    <xmlCellPr id="1" xr6:uid="{00000000-0010-0000-2505-000001000000}" uniqueName="P1080001">
      <xmlPr mapId="3" xpath="/TFI-IZD-POD/IPK-GFI-IZD-POD-E_1000981/P1080001" xmlDataType="decimal"/>
    </xmlCellPr>
  </singleXmlCell>
  <singleXmlCell id="1327" xr6:uid="{00000000-000C-0000-FFFF-FFFF26050000}" r="J34" connectionId="0">
    <xmlCellPr id="1" xr6:uid="{00000000-0010-0000-2605-000001000000}" uniqueName="P1080002">
      <xmlPr mapId="3" xpath="/TFI-IZD-POD/IPK-GFI-IZD-POD-E_1000981/P1080002" xmlDataType="decimal"/>
    </xmlCellPr>
  </singleXmlCell>
  <singleXmlCell id="1328" xr6:uid="{00000000-000C-0000-FFFF-FFFF27050000}" r="K34" connectionId="0">
    <xmlCellPr id="1" xr6:uid="{00000000-0010-0000-2705-000001000000}" uniqueName="P1080003">
      <xmlPr mapId="3" xpath="/TFI-IZD-POD/IPK-GFI-IZD-POD-E_1000981/P1080003" xmlDataType="decimal"/>
    </xmlCellPr>
  </singleXmlCell>
  <singleXmlCell id="1329" xr6:uid="{00000000-000C-0000-FFFF-FFFF28050000}" r="L34" connectionId="0">
    <xmlCellPr id="1" xr6:uid="{00000000-0010-0000-2805-000001000000}" uniqueName="P1080004">
      <xmlPr mapId="3" xpath="/TFI-IZD-POD/IPK-GFI-IZD-POD-E_1000981/P1080004" xmlDataType="decimal"/>
    </xmlCellPr>
  </singleXmlCell>
  <singleXmlCell id="1330" xr6:uid="{00000000-000C-0000-FFFF-FFFF29050000}" r="M34" connectionId="0">
    <xmlCellPr id="1" xr6:uid="{00000000-0010-0000-2905-000001000000}" uniqueName="P1080005">
      <xmlPr mapId="3" xpath="/TFI-IZD-POD/IPK-GFI-IZD-POD-E_1000981/P1080005" xmlDataType="decimal"/>
    </xmlCellPr>
  </singleXmlCell>
  <singleXmlCell id="1331" xr6:uid="{00000000-000C-0000-FFFF-FFFF2A050000}" r="N34" connectionId="0">
    <xmlCellPr id="1" xr6:uid="{00000000-0010-0000-2A05-000001000000}" uniqueName="P1080006">
      <xmlPr mapId="3" xpath="/TFI-IZD-POD/IPK-GFI-IZD-POD-E_1000981/P1080006" xmlDataType="decimal"/>
    </xmlCellPr>
  </singleXmlCell>
  <singleXmlCell id="1332" xr6:uid="{00000000-000C-0000-FFFF-FFFF2B050000}" r="O34" connectionId="0">
    <xmlCellPr id="1" xr6:uid="{00000000-0010-0000-2B05-000001000000}" uniqueName="P1080007">
      <xmlPr mapId="3" xpath="/TFI-IZD-POD/IPK-GFI-IZD-POD-E_1000981/P1080007" xmlDataType="decimal"/>
    </xmlCellPr>
  </singleXmlCell>
  <singleXmlCell id="1333" xr6:uid="{00000000-000C-0000-FFFF-FFFF2C050000}" r="P34" connectionId="0">
    <xmlCellPr id="1" xr6:uid="{00000000-0010-0000-2C05-000001000000}" uniqueName="P1082186">
      <xmlPr mapId="3" xpath="/TFI-IZD-POD/IPK-GFI-IZD-POD-E_1000981/P1082186" xmlDataType="decimal"/>
    </xmlCellPr>
  </singleXmlCell>
  <singleXmlCell id="1334" xr6:uid="{00000000-000C-0000-FFFF-FFFF2D050000}" r="Q34" connectionId="0">
    <xmlCellPr id="1" xr6:uid="{00000000-0010-0000-2D05-000001000000}" uniqueName="P1082187">
      <xmlPr mapId="3" xpath="/TFI-IZD-POD/IPK-GFI-IZD-POD-E_1000981/P1082187" xmlDataType="decimal"/>
    </xmlCellPr>
  </singleXmlCell>
  <singleXmlCell id="1335" xr6:uid="{00000000-000C-0000-FFFF-FFFF2E050000}" r="R34" connectionId="0">
    <xmlCellPr id="1" xr6:uid="{00000000-0010-0000-2E05-000001000000}" uniqueName="P1082188">
      <xmlPr mapId="3" xpath="/TFI-IZD-POD/IPK-GFI-IZD-POD-E_1000981/P1082188" xmlDataType="decimal"/>
    </xmlCellPr>
  </singleXmlCell>
  <singleXmlCell id="1336" xr6:uid="{00000000-000C-0000-FFFF-FFFF2F050000}" r="S34" connectionId="0">
    <xmlCellPr id="1" xr6:uid="{00000000-0010-0000-2F05-000001000000}" uniqueName="P1124826">
      <xmlPr mapId="3" xpath="/TFI-IZD-POD/IPK-GFI-IZD-POD-E_1000981/P1124826" xmlDataType="decimal"/>
    </xmlCellPr>
  </singleXmlCell>
  <singleXmlCell id="1337" xr6:uid="{00000000-000C-0000-FFFF-FFFF30050000}" r="T34" connectionId="0">
    <xmlCellPr id="1" xr6:uid="{00000000-0010-0000-3005-000001000000}" uniqueName="P1124827">
      <xmlPr mapId="3" xpath="/TFI-IZD-POD/IPK-GFI-IZD-POD-E_1000981/P1124827" xmlDataType="decimal"/>
    </xmlCellPr>
  </singleXmlCell>
  <singleXmlCell id="1338" xr6:uid="{00000000-000C-0000-FFFF-FFFF31050000}" r="U34" connectionId="0">
    <xmlCellPr id="1" xr6:uid="{00000000-0010-0000-3105-000001000000}" uniqueName="P1082189">
      <xmlPr mapId="3" xpath="/TFI-IZD-POD/IPK-GFI-IZD-POD-E_1000981/P1082189" xmlDataType="decimal"/>
    </xmlCellPr>
  </singleXmlCell>
  <singleXmlCell id="1339" xr6:uid="{00000000-000C-0000-FFFF-FFFF32050000}" r="V34" connectionId="0">
    <xmlCellPr id="1" xr6:uid="{00000000-0010-0000-3205-000001000000}" uniqueName="P1082190">
      <xmlPr mapId="3" xpath="/TFI-IZD-POD/IPK-GFI-IZD-POD-E_1000981/P1082190" xmlDataType="decimal"/>
    </xmlCellPr>
  </singleXmlCell>
  <singleXmlCell id="1340" xr6:uid="{00000000-000C-0000-FFFF-FFFF33050000}" r="W34" connectionId="0">
    <xmlCellPr id="1" xr6:uid="{00000000-0010-0000-3305-000001000000}" uniqueName="P1082191">
      <xmlPr mapId="3" xpath="/TFI-IZD-POD/IPK-GFI-IZD-POD-E_1000981/P1082191" xmlDataType="decimal"/>
    </xmlCellPr>
  </singleXmlCell>
  <singleXmlCell id="1341" xr6:uid="{00000000-000C-0000-FFFF-FFFF34050000}" r="X34" connectionId="0">
    <xmlCellPr id="1" xr6:uid="{00000000-0010-0000-3405-000001000000}" uniqueName="P1082192">
      <xmlPr mapId="3" xpath="/TFI-IZD-POD/IPK-GFI-IZD-POD-E_1000981/P1082192" xmlDataType="decimal"/>
    </xmlCellPr>
  </singleXmlCell>
  <singleXmlCell id="1342" xr6:uid="{00000000-000C-0000-FFFF-FFFF35050000}" r="Y34" connectionId="0">
    <xmlCellPr id="1" xr6:uid="{00000000-0010-0000-3505-000001000000}" uniqueName="P1082193">
      <xmlPr mapId="3" xpath="/TFI-IZD-POD/IPK-GFI-IZD-POD-E_1000981/P1082193" xmlDataType="decimal"/>
    </xmlCellPr>
  </singleXmlCell>
  <singleXmlCell id="1343" xr6:uid="{00000000-000C-0000-FFFF-FFFF36050000}" r="H36" connectionId="0">
    <xmlCellPr id="1" xr6:uid="{00000000-0010-0000-3605-000001000000}" uniqueName="P1080008">
      <xmlPr mapId="3" xpath="/TFI-IZD-POD/IPK-GFI-IZD-POD-E_1000981/P1080008" xmlDataType="decimal"/>
    </xmlCellPr>
  </singleXmlCell>
  <singleXmlCell id="1344" xr6:uid="{00000000-000C-0000-FFFF-FFFF37050000}" r="I36" connectionId="0">
    <xmlCellPr id="1" xr6:uid="{00000000-0010-0000-3705-000001000000}" uniqueName="P1080009">
      <xmlPr mapId="3" xpath="/TFI-IZD-POD/IPK-GFI-IZD-POD-E_1000981/P1080009" xmlDataType="decimal"/>
    </xmlCellPr>
  </singleXmlCell>
  <singleXmlCell id="1345" xr6:uid="{00000000-000C-0000-FFFF-FFFF38050000}" r="J36" connectionId="0">
    <xmlCellPr id="1" xr6:uid="{00000000-0010-0000-3805-000001000000}" uniqueName="P1080010">
      <xmlPr mapId="3" xpath="/TFI-IZD-POD/IPK-GFI-IZD-POD-E_1000981/P1080010" xmlDataType="decimal"/>
    </xmlCellPr>
  </singleXmlCell>
  <singleXmlCell id="1346" xr6:uid="{00000000-000C-0000-FFFF-FFFF39050000}" r="K36" connectionId="0">
    <xmlCellPr id="1" xr6:uid="{00000000-0010-0000-3905-000001000000}" uniqueName="P1080011">
      <xmlPr mapId="3" xpath="/TFI-IZD-POD/IPK-GFI-IZD-POD-E_1000981/P1080011" xmlDataType="decimal"/>
    </xmlCellPr>
  </singleXmlCell>
  <singleXmlCell id="1347" xr6:uid="{00000000-000C-0000-FFFF-FFFF3A050000}" r="L36" connectionId="0">
    <xmlCellPr id="1" xr6:uid="{00000000-0010-0000-3A05-000001000000}" uniqueName="P1080012">
      <xmlPr mapId="3" xpath="/TFI-IZD-POD/IPK-GFI-IZD-POD-E_1000981/P1080012" xmlDataType="decimal"/>
    </xmlCellPr>
  </singleXmlCell>
  <singleXmlCell id="1348" xr6:uid="{00000000-000C-0000-FFFF-FFFF3B050000}" r="M36" connectionId="0">
    <xmlCellPr id="1" xr6:uid="{00000000-0010-0000-3B05-000001000000}" uniqueName="P1080013">
      <xmlPr mapId="3" xpath="/TFI-IZD-POD/IPK-GFI-IZD-POD-E_1000981/P1080013" xmlDataType="decimal"/>
    </xmlCellPr>
  </singleXmlCell>
  <singleXmlCell id="1349" xr6:uid="{00000000-000C-0000-FFFF-FFFF3C050000}" r="N36" connectionId="0">
    <xmlCellPr id="1" xr6:uid="{00000000-0010-0000-3C05-000001000000}" uniqueName="P1080014">
      <xmlPr mapId="3" xpath="/TFI-IZD-POD/IPK-GFI-IZD-POD-E_1000981/P1080014" xmlDataType="decimal"/>
    </xmlCellPr>
  </singleXmlCell>
  <singleXmlCell id="1350" xr6:uid="{00000000-000C-0000-FFFF-FFFF3D050000}" r="O36" connectionId="0">
    <xmlCellPr id="1" xr6:uid="{00000000-0010-0000-3D05-000001000000}" uniqueName="P1080015">
      <xmlPr mapId="3" xpath="/TFI-IZD-POD/IPK-GFI-IZD-POD-E_1000981/P1080015" xmlDataType="decimal"/>
    </xmlCellPr>
  </singleXmlCell>
  <singleXmlCell id="1351" xr6:uid="{00000000-000C-0000-FFFF-FFFF3E050000}" r="P36" connectionId="0">
    <xmlCellPr id="1" xr6:uid="{00000000-0010-0000-3E05-000001000000}" uniqueName="P1082194">
      <xmlPr mapId="3" xpath="/TFI-IZD-POD/IPK-GFI-IZD-POD-E_1000981/P1082194" xmlDataType="decimal"/>
    </xmlCellPr>
  </singleXmlCell>
  <singleXmlCell id="1352" xr6:uid="{00000000-000C-0000-FFFF-FFFF3F050000}" r="Q36" connectionId="0">
    <xmlCellPr id="1" xr6:uid="{00000000-0010-0000-3F05-000001000000}" uniqueName="P1082195">
      <xmlPr mapId="3" xpath="/TFI-IZD-POD/IPK-GFI-IZD-POD-E_1000981/P1082195" xmlDataType="decimal"/>
    </xmlCellPr>
  </singleXmlCell>
  <singleXmlCell id="1353" xr6:uid="{00000000-000C-0000-FFFF-FFFF40050000}" r="R36" connectionId="0">
    <xmlCellPr id="1" xr6:uid="{00000000-0010-0000-4005-000001000000}" uniqueName="P1082196">
      <xmlPr mapId="3" xpath="/TFI-IZD-POD/IPK-GFI-IZD-POD-E_1000981/P1082196" xmlDataType="decimal"/>
    </xmlCellPr>
  </singleXmlCell>
  <singleXmlCell id="1354" xr6:uid="{00000000-000C-0000-FFFF-FFFF41050000}" r="S36" connectionId="0">
    <xmlCellPr id="1" xr6:uid="{00000000-0010-0000-4105-000001000000}" uniqueName="P1124829">
      <xmlPr mapId="3" xpath="/TFI-IZD-POD/IPK-GFI-IZD-POD-E_1000981/P1124829" xmlDataType="decimal"/>
    </xmlCellPr>
  </singleXmlCell>
  <singleXmlCell id="1355" xr6:uid="{00000000-000C-0000-FFFF-FFFF42050000}" r="T36" connectionId="0">
    <xmlCellPr id="1" xr6:uid="{00000000-0010-0000-4205-000001000000}" uniqueName="P1124830">
      <xmlPr mapId="3" xpath="/TFI-IZD-POD/IPK-GFI-IZD-POD-E_1000981/P1124830" xmlDataType="decimal"/>
    </xmlCellPr>
  </singleXmlCell>
  <singleXmlCell id="1356" xr6:uid="{00000000-000C-0000-FFFF-FFFF43050000}" r="U36" connectionId="0">
    <xmlCellPr id="1" xr6:uid="{00000000-0010-0000-4305-000001000000}" uniqueName="P1082197">
      <xmlPr mapId="3" xpath="/TFI-IZD-POD/IPK-GFI-IZD-POD-E_1000981/P1082197" xmlDataType="decimal"/>
    </xmlCellPr>
  </singleXmlCell>
  <singleXmlCell id="1357" xr6:uid="{00000000-000C-0000-FFFF-FFFF44050000}" r="V36" connectionId="0">
    <xmlCellPr id="1" xr6:uid="{00000000-0010-0000-4405-000001000000}" uniqueName="P1082198">
      <xmlPr mapId="3" xpath="/TFI-IZD-POD/IPK-GFI-IZD-POD-E_1000981/P1082198" xmlDataType="decimal"/>
    </xmlCellPr>
  </singleXmlCell>
  <singleXmlCell id="1358" xr6:uid="{00000000-000C-0000-FFFF-FFFF45050000}" r="W36" connectionId="0">
    <xmlCellPr id="1" xr6:uid="{00000000-0010-0000-4505-000001000000}" uniqueName="P1082199">
      <xmlPr mapId="3" xpath="/TFI-IZD-POD/IPK-GFI-IZD-POD-E_1000981/P1082199" xmlDataType="decimal"/>
    </xmlCellPr>
  </singleXmlCell>
  <singleXmlCell id="1359" xr6:uid="{00000000-000C-0000-FFFF-FFFF46050000}" r="X36" connectionId="0">
    <xmlCellPr id="1" xr6:uid="{00000000-0010-0000-4605-000001000000}" uniqueName="P1082200">
      <xmlPr mapId="3" xpath="/TFI-IZD-POD/IPK-GFI-IZD-POD-E_1000981/P1082200" xmlDataType="decimal"/>
    </xmlCellPr>
  </singleXmlCell>
  <singleXmlCell id="1360" xr6:uid="{00000000-000C-0000-FFFF-FFFF47050000}" r="Y36" connectionId="0">
    <xmlCellPr id="1" xr6:uid="{00000000-0010-0000-4705-000001000000}" uniqueName="P1082201">
      <xmlPr mapId="3" xpath="/TFI-IZD-POD/IPK-GFI-IZD-POD-E_1000981/P1082201" xmlDataType="decimal"/>
    </xmlCellPr>
  </singleXmlCell>
  <singleXmlCell id="1361" xr6:uid="{00000000-000C-0000-FFFF-FFFF48050000}" r="H37" connectionId="0">
    <xmlCellPr id="1" xr6:uid="{00000000-0010-0000-4805-000001000000}" uniqueName="P1080016">
      <xmlPr mapId="3" xpath="/TFI-IZD-POD/IPK-GFI-IZD-POD-E_1000981/P1080016" xmlDataType="decimal"/>
    </xmlCellPr>
  </singleXmlCell>
  <singleXmlCell id="1362" xr6:uid="{00000000-000C-0000-FFFF-FFFF49050000}" r="I37" connectionId="0">
    <xmlCellPr id="1" xr6:uid="{00000000-0010-0000-4905-000001000000}" uniqueName="P1080017">
      <xmlPr mapId="3" xpath="/TFI-IZD-POD/IPK-GFI-IZD-POD-E_1000981/P1080017" xmlDataType="decimal"/>
    </xmlCellPr>
  </singleXmlCell>
  <singleXmlCell id="1363" xr6:uid="{00000000-000C-0000-FFFF-FFFF4A050000}" r="J37" connectionId="0">
    <xmlCellPr id="1" xr6:uid="{00000000-0010-0000-4A05-000001000000}" uniqueName="P1080018">
      <xmlPr mapId="3" xpath="/TFI-IZD-POD/IPK-GFI-IZD-POD-E_1000981/P1080018" xmlDataType="decimal"/>
    </xmlCellPr>
  </singleXmlCell>
  <singleXmlCell id="1364" xr6:uid="{00000000-000C-0000-FFFF-FFFF4B050000}" r="K37" connectionId="0">
    <xmlCellPr id="1" xr6:uid="{00000000-0010-0000-4B05-000001000000}" uniqueName="P1080019">
      <xmlPr mapId="3" xpath="/TFI-IZD-POD/IPK-GFI-IZD-POD-E_1000981/P1080019" xmlDataType="decimal"/>
    </xmlCellPr>
  </singleXmlCell>
  <singleXmlCell id="1365" xr6:uid="{00000000-000C-0000-FFFF-FFFF4C050000}" r="L37" connectionId="0">
    <xmlCellPr id="1" xr6:uid="{00000000-0010-0000-4C05-000001000000}" uniqueName="P1080020">
      <xmlPr mapId="3" xpath="/TFI-IZD-POD/IPK-GFI-IZD-POD-E_1000981/P1080020" xmlDataType="decimal"/>
    </xmlCellPr>
  </singleXmlCell>
  <singleXmlCell id="1366" xr6:uid="{00000000-000C-0000-FFFF-FFFF4D050000}" r="M37" connectionId="0">
    <xmlCellPr id="1" xr6:uid="{00000000-0010-0000-4D05-000001000000}" uniqueName="P1080021">
      <xmlPr mapId="3" xpath="/TFI-IZD-POD/IPK-GFI-IZD-POD-E_1000981/P1080021" xmlDataType="decimal"/>
    </xmlCellPr>
  </singleXmlCell>
  <singleXmlCell id="1367" xr6:uid="{00000000-000C-0000-FFFF-FFFF4E050000}" r="N37" connectionId="0">
    <xmlCellPr id="1" xr6:uid="{00000000-0010-0000-4E05-000001000000}" uniqueName="P1080022">
      <xmlPr mapId="3" xpath="/TFI-IZD-POD/IPK-GFI-IZD-POD-E_1000981/P1080022" xmlDataType="decimal"/>
    </xmlCellPr>
  </singleXmlCell>
  <singleXmlCell id="1368" xr6:uid="{00000000-000C-0000-FFFF-FFFF4F050000}" r="O37" connectionId="0">
    <xmlCellPr id="1" xr6:uid="{00000000-0010-0000-4F05-000001000000}" uniqueName="P1080023">
      <xmlPr mapId="3" xpath="/TFI-IZD-POD/IPK-GFI-IZD-POD-E_1000981/P1080023" xmlDataType="decimal"/>
    </xmlCellPr>
  </singleXmlCell>
  <singleXmlCell id="1369" xr6:uid="{00000000-000C-0000-FFFF-FFFF50050000}" r="P37" connectionId="0">
    <xmlCellPr id="1" xr6:uid="{00000000-0010-0000-5005-000001000000}" uniqueName="P1082202">
      <xmlPr mapId="3" xpath="/TFI-IZD-POD/IPK-GFI-IZD-POD-E_1000981/P1082202" xmlDataType="decimal"/>
    </xmlCellPr>
  </singleXmlCell>
  <singleXmlCell id="1370" xr6:uid="{00000000-000C-0000-FFFF-FFFF51050000}" r="Q37" connectionId="0">
    <xmlCellPr id="1" xr6:uid="{00000000-0010-0000-5105-000001000000}" uniqueName="P1082203">
      <xmlPr mapId="3" xpath="/TFI-IZD-POD/IPK-GFI-IZD-POD-E_1000981/P1082203" xmlDataType="decimal"/>
    </xmlCellPr>
  </singleXmlCell>
  <singleXmlCell id="1371" xr6:uid="{00000000-000C-0000-FFFF-FFFF52050000}" r="R37" connectionId="0">
    <xmlCellPr id="1" xr6:uid="{00000000-0010-0000-5205-000001000000}" uniqueName="P1082204">
      <xmlPr mapId="3" xpath="/TFI-IZD-POD/IPK-GFI-IZD-POD-E_1000981/P1082204" xmlDataType="decimal"/>
    </xmlCellPr>
  </singleXmlCell>
  <singleXmlCell id="1372" xr6:uid="{00000000-000C-0000-FFFF-FFFF53050000}" r="S37" connectionId="0">
    <xmlCellPr id="1" xr6:uid="{00000000-0010-0000-5305-000001000000}" uniqueName="P1124828">
      <xmlPr mapId="3" xpath="/TFI-IZD-POD/IPK-GFI-IZD-POD-E_1000981/P1124828" xmlDataType="decimal"/>
    </xmlCellPr>
  </singleXmlCell>
  <singleXmlCell id="1373" xr6:uid="{00000000-000C-0000-FFFF-FFFF54050000}" r="T37" connectionId="0">
    <xmlCellPr id="1" xr6:uid="{00000000-0010-0000-5405-000001000000}" uniqueName="P1124831">
      <xmlPr mapId="3" xpath="/TFI-IZD-POD/IPK-GFI-IZD-POD-E_1000981/P1124831" xmlDataType="decimal"/>
    </xmlCellPr>
  </singleXmlCell>
  <singleXmlCell id="1374" xr6:uid="{00000000-000C-0000-FFFF-FFFF55050000}" r="U37" connectionId="0">
    <xmlCellPr id="1" xr6:uid="{00000000-0010-0000-5505-000001000000}" uniqueName="P1082205">
      <xmlPr mapId="3" xpath="/TFI-IZD-POD/IPK-GFI-IZD-POD-E_1000981/P1082205" xmlDataType="decimal"/>
    </xmlCellPr>
  </singleXmlCell>
  <singleXmlCell id="1375" xr6:uid="{00000000-000C-0000-FFFF-FFFF56050000}" r="V37" connectionId="0">
    <xmlCellPr id="1" xr6:uid="{00000000-0010-0000-5605-000001000000}" uniqueName="P1082206">
      <xmlPr mapId="3" xpath="/TFI-IZD-POD/IPK-GFI-IZD-POD-E_1000981/P1082206" xmlDataType="decimal"/>
    </xmlCellPr>
  </singleXmlCell>
  <singleXmlCell id="1376" xr6:uid="{00000000-000C-0000-FFFF-FFFF57050000}" r="W37" connectionId="0">
    <xmlCellPr id="1" xr6:uid="{00000000-0010-0000-5705-000001000000}" uniqueName="P1082207">
      <xmlPr mapId="3" xpath="/TFI-IZD-POD/IPK-GFI-IZD-POD-E_1000981/P1082207" xmlDataType="decimal"/>
    </xmlCellPr>
  </singleXmlCell>
  <singleXmlCell id="1377" xr6:uid="{00000000-000C-0000-FFFF-FFFF58050000}" r="X37" connectionId="0">
    <xmlCellPr id="1" xr6:uid="{00000000-0010-0000-5805-000001000000}" uniqueName="P1082208">
      <xmlPr mapId="3" xpath="/TFI-IZD-POD/IPK-GFI-IZD-POD-E_1000981/P1082208" xmlDataType="decimal"/>
    </xmlCellPr>
  </singleXmlCell>
  <singleXmlCell id="1378" xr6:uid="{00000000-000C-0000-FFFF-FFFF59050000}" r="Y37" connectionId="0">
    <xmlCellPr id="1" xr6:uid="{00000000-0010-0000-5905-000001000000}" uniqueName="P1082209">
      <xmlPr mapId="3" xpath="/TFI-IZD-POD/IPK-GFI-IZD-POD-E_1000981/P1082209" xmlDataType="decimal"/>
    </xmlCellPr>
  </singleXmlCell>
  <singleXmlCell id="1379" xr6:uid="{00000000-000C-0000-FFFF-FFFF5A050000}" r="H38" connectionId="0">
    <xmlCellPr id="1" xr6:uid="{00000000-0010-0000-5A05-000001000000}" uniqueName="P1080024">
      <xmlPr mapId="3" xpath="/TFI-IZD-POD/IPK-GFI-IZD-POD-E_1000981/P1080024" xmlDataType="decimal"/>
    </xmlCellPr>
  </singleXmlCell>
  <singleXmlCell id="1380" xr6:uid="{00000000-000C-0000-FFFF-FFFF5B050000}" r="I38" connectionId="0">
    <xmlCellPr id="1" xr6:uid="{00000000-0010-0000-5B05-000001000000}" uniqueName="P1080025">
      <xmlPr mapId="3" xpath="/TFI-IZD-POD/IPK-GFI-IZD-POD-E_1000981/P1080025" xmlDataType="decimal"/>
    </xmlCellPr>
  </singleXmlCell>
  <singleXmlCell id="1381" xr6:uid="{00000000-000C-0000-FFFF-FFFF5C050000}" r="J38" connectionId="0">
    <xmlCellPr id="1" xr6:uid="{00000000-0010-0000-5C05-000001000000}" uniqueName="P1080026">
      <xmlPr mapId="3" xpath="/TFI-IZD-POD/IPK-GFI-IZD-POD-E_1000981/P1080026" xmlDataType="decimal"/>
    </xmlCellPr>
  </singleXmlCell>
  <singleXmlCell id="1382" xr6:uid="{00000000-000C-0000-FFFF-FFFF5D050000}" r="K38" connectionId="0">
    <xmlCellPr id="1" xr6:uid="{00000000-0010-0000-5D05-000001000000}" uniqueName="P1080027">
      <xmlPr mapId="3" xpath="/TFI-IZD-POD/IPK-GFI-IZD-POD-E_1000981/P1080027" xmlDataType="decimal"/>
    </xmlCellPr>
  </singleXmlCell>
  <singleXmlCell id="1383" xr6:uid="{00000000-000C-0000-FFFF-FFFF5E050000}" r="L38" connectionId="0">
    <xmlCellPr id="1" xr6:uid="{00000000-0010-0000-5E05-000001000000}" uniqueName="P1080028">
      <xmlPr mapId="3" xpath="/TFI-IZD-POD/IPK-GFI-IZD-POD-E_1000981/P1080028" xmlDataType="decimal"/>
    </xmlCellPr>
  </singleXmlCell>
  <singleXmlCell id="1384" xr6:uid="{00000000-000C-0000-FFFF-FFFF5F050000}" r="M38" connectionId="0">
    <xmlCellPr id="1" xr6:uid="{00000000-0010-0000-5F05-000001000000}" uniqueName="P1080029">
      <xmlPr mapId="3" xpath="/TFI-IZD-POD/IPK-GFI-IZD-POD-E_1000981/P1080029" xmlDataType="decimal"/>
    </xmlCellPr>
  </singleXmlCell>
  <singleXmlCell id="1385" xr6:uid="{00000000-000C-0000-FFFF-FFFF60050000}" r="N38" connectionId="0">
    <xmlCellPr id="1" xr6:uid="{00000000-0010-0000-6005-000001000000}" uniqueName="P1080030">
      <xmlPr mapId="3" xpath="/TFI-IZD-POD/IPK-GFI-IZD-POD-E_1000981/P1080030" xmlDataType="decimal"/>
    </xmlCellPr>
  </singleXmlCell>
  <singleXmlCell id="1386" xr6:uid="{00000000-000C-0000-FFFF-FFFF61050000}" r="O38" connectionId="0">
    <xmlCellPr id="1" xr6:uid="{00000000-0010-0000-6105-000001000000}" uniqueName="P1080031">
      <xmlPr mapId="3" xpath="/TFI-IZD-POD/IPK-GFI-IZD-POD-E_1000981/P1080031" xmlDataType="decimal"/>
    </xmlCellPr>
  </singleXmlCell>
  <singleXmlCell id="1387" xr6:uid="{00000000-000C-0000-FFFF-FFFF62050000}" r="P38" connectionId="0">
    <xmlCellPr id="1" xr6:uid="{00000000-0010-0000-6205-000001000000}" uniqueName="P1082210">
      <xmlPr mapId="3" xpath="/TFI-IZD-POD/IPK-GFI-IZD-POD-E_1000981/P1082210" xmlDataType="decimal"/>
    </xmlCellPr>
  </singleXmlCell>
  <singleXmlCell id="1388" xr6:uid="{00000000-000C-0000-FFFF-FFFF63050000}" r="Q38" connectionId="0">
    <xmlCellPr id="1" xr6:uid="{00000000-0010-0000-6305-000001000000}" uniqueName="P1082211">
      <xmlPr mapId="3" xpath="/TFI-IZD-POD/IPK-GFI-IZD-POD-E_1000981/P1082211" xmlDataType="decimal"/>
    </xmlCellPr>
  </singleXmlCell>
  <singleXmlCell id="1389" xr6:uid="{00000000-000C-0000-FFFF-FFFF64050000}" r="R38" connectionId="0">
    <xmlCellPr id="1" xr6:uid="{00000000-0010-0000-6405-000001000000}" uniqueName="P1082212">
      <xmlPr mapId="3" xpath="/TFI-IZD-POD/IPK-GFI-IZD-POD-E_1000981/P1082212" xmlDataType="decimal"/>
    </xmlCellPr>
  </singleXmlCell>
  <singleXmlCell id="1390" xr6:uid="{00000000-000C-0000-FFFF-FFFF65050000}" r="S38" connectionId="0">
    <xmlCellPr id="1" xr6:uid="{00000000-0010-0000-6505-000001000000}" uniqueName="P1124832">
      <xmlPr mapId="3" xpath="/TFI-IZD-POD/IPK-GFI-IZD-POD-E_1000981/P1124832" xmlDataType="decimal"/>
    </xmlCellPr>
  </singleXmlCell>
  <singleXmlCell id="1391" xr6:uid="{00000000-000C-0000-FFFF-FFFF66050000}" r="T38" connectionId="0">
    <xmlCellPr id="1" xr6:uid="{00000000-0010-0000-6605-000001000000}" uniqueName="P1124833">
      <xmlPr mapId="3" xpath="/TFI-IZD-POD/IPK-GFI-IZD-POD-E_1000981/P1124833" xmlDataType="decimal"/>
    </xmlCellPr>
  </singleXmlCell>
  <singleXmlCell id="1392" xr6:uid="{00000000-000C-0000-FFFF-FFFF67050000}" r="U38" connectionId="0">
    <xmlCellPr id="1" xr6:uid="{00000000-0010-0000-6705-000001000000}" uniqueName="P1082213">
      <xmlPr mapId="3" xpath="/TFI-IZD-POD/IPK-GFI-IZD-POD-E_1000981/P1082213" xmlDataType="decimal"/>
    </xmlCellPr>
  </singleXmlCell>
  <singleXmlCell id="1393" xr6:uid="{00000000-000C-0000-FFFF-FFFF68050000}" r="V38" connectionId="0">
    <xmlCellPr id="1" xr6:uid="{00000000-0010-0000-6805-000001000000}" uniqueName="P1082214">
      <xmlPr mapId="3" xpath="/TFI-IZD-POD/IPK-GFI-IZD-POD-E_1000981/P1082214" xmlDataType="decimal"/>
    </xmlCellPr>
  </singleXmlCell>
  <singleXmlCell id="1394" xr6:uid="{00000000-000C-0000-FFFF-FFFF69050000}" r="W38" connectionId="0">
    <xmlCellPr id="1" xr6:uid="{00000000-0010-0000-6905-000001000000}" uniqueName="P1082215">
      <xmlPr mapId="3" xpath="/TFI-IZD-POD/IPK-GFI-IZD-POD-E_1000981/P1082215" xmlDataType="decimal"/>
    </xmlCellPr>
  </singleXmlCell>
  <singleXmlCell id="1395" xr6:uid="{00000000-000C-0000-FFFF-FFFF6A050000}" r="X38" connectionId="0">
    <xmlCellPr id="1" xr6:uid="{00000000-0010-0000-6A05-000001000000}" uniqueName="P1082216">
      <xmlPr mapId="3" xpath="/TFI-IZD-POD/IPK-GFI-IZD-POD-E_1000981/P1082216" xmlDataType="decimal"/>
    </xmlCellPr>
  </singleXmlCell>
  <singleXmlCell id="1396" xr6:uid="{00000000-000C-0000-FFFF-FFFF6B050000}" r="Y38" connectionId="0">
    <xmlCellPr id="1" xr6:uid="{00000000-0010-0000-6B05-000001000000}" uniqueName="P1082217">
      <xmlPr mapId="3" xpath="/TFI-IZD-POD/IPK-GFI-IZD-POD-E_1000981/P1082217" xmlDataType="decimal"/>
    </xmlCellPr>
  </singleXmlCell>
  <singleXmlCell id="1397" xr6:uid="{00000000-000C-0000-FFFF-FFFF6C050000}" r="H39" connectionId="0">
    <xmlCellPr id="1" xr6:uid="{00000000-0010-0000-6C05-000001000000}" uniqueName="P1080032">
      <xmlPr mapId="3" xpath="/TFI-IZD-POD/IPK-GFI-IZD-POD-E_1000981/P1080032" xmlDataType="decimal"/>
    </xmlCellPr>
  </singleXmlCell>
  <singleXmlCell id="1398" xr6:uid="{00000000-000C-0000-FFFF-FFFF6D050000}" r="I39" connectionId="0">
    <xmlCellPr id="1" xr6:uid="{00000000-0010-0000-6D05-000001000000}" uniqueName="P1080033">
      <xmlPr mapId="3" xpath="/TFI-IZD-POD/IPK-GFI-IZD-POD-E_1000981/P1080033" xmlDataType="decimal"/>
    </xmlCellPr>
  </singleXmlCell>
  <singleXmlCell id="1399" xr6:uid="{00000000-000C-0000-FFFF-FFFF6E050000}" r="J39" connectionId="0">
    <xmlCellPr id="1" xr6:uid="{00000000-0010-0000-6E05-000001000000}" uniqueName="P1080034">
      <xmlPr mapId="3" xpath="/TFI-IZD-POD/IPK-GFI-IZD-POD-E_1000981/P1080034" xmlDataType="decimal"/>
    </xmlCellPr>
  </singleXmlCell>
  <singleXmlCell id="1400" xr6:uid="{00000000-000C-0000-FFFF-FFFF6F050000}" r="K39" connectionId="0">
    <xmlCellPr id="1" xr6:uid="{00000000-0010-0000-6F05-000001000000}" uniqueName="P1080035">
      <xmlPr mapId="3" xpath="/TFI-IZD-POD/IPK-GFI-IZD-POD-E_1000981/P1080035" xmlDataType="decimal"/>
    </xmlCellPr>
  </singleXmlCell>
  <singleXmlCell id="1401" xr6:uid="{00000000-000C-0000-FFFF-FFFF70050000}" r="L39" connectionId="0">
    <xmlCellPr id="1" xr6:uid="{00000000-0010-0000-7005-000001000000}" uniqueName="P1080036">
      <xmlPr mapId="3" xpath="/TFI-IZD-POD/IPK-GFI-IZD-POD-E_1000981/P1080036" xmlDataType="decimal"/>
    </xmlCellPr>
  </singleXmlCell>
  <singleXmlCell id="1402" xr6:uid="{00000000-000C-0000-FFFF-FFFF71050000}" r="M39" connectionId="0">
    <xmlCellPr id="1" xr6:uid="{00000000-0010-0000-7105-000001000000}" uniqueName="P1080037">
      <xmlPr mapId="3" xpath="/TFI-IZD-POD/IPK-GFI-IZD-POD-E_1000981/P1080037" xmlDataType="decimal"/>
    </xmlCellPr>
  </singleXmlCell>
  <singleXmlCell id="1403" xr6:uid="{00000000-000C-0000-FFFF-FFFF72050000}" r="N39" connectionId="0">
    <xmlCellPr id="1" xr6:uid="{00000000-0010-0000-7205-000001000000}" uniqueName="P1080038">
      <xmlPr mapId="3" xpath="/TFI-IZD-POD/IPK-GFI-IZD-POD-E_1000981/P1080038" xmlDataType="decimal"/>
    </xmlCellPr>
  </singleXmlCell>
  <singleXmlCell id="1404" xr6:uid="{00000000-000C-0000-FFFF-FFFF73050000}" r="O39" connectionId="0">
    <xmlCellPr id="1" xr6:uid="{00000000-0010-0000-7305-000001000000}" uniqueName="P1080039">
      <xmlPr mapId="3" xpath="/TFI-IZD-POD/IPK-GFI-IZD-POD-E_1000981/P1080039" xmlDataType="decimal"/>
    </xmlCellPr>
  </singleXmlCell>
  <singleXmlCell id="1405" xr6:uid="{00000000-000C-0000-FFFF-FFFF74050000}" r="P39" connectionId="0">
    <xmlCellPr id="1" xr6:uid="{00000000-0010-0000-7405-000001000000}" uniqueName="P1082220">
      <xmlPr mapId="3" xpath="/TFI-IZD-POD/IPK-GFI-IZD-POD-E_1000981/P1082220" xmlDataType="decimal"/>
    </xmlCellPr>
  </singleXmlCell>
  <singleXmlCell id="1406" xr6:uid="{00000000-000C-0000-FFFF-FFFF75050000}" r="Q39" connectionId="0">
    <xmlCellPr id="1" xr6:uid="{00000000-0010-0000-7505-000001000000}" uniqueName="P1082222">
      <xmlPr mapId="3" xpath="/TFI-IZD-POD/IPK-GFI-IZD-POD-E_1000981/P1082222" xmlDataType="decimal"/>
    </xmlCellPr>
  </singleXmlCell>
  <singleXmlCell id="1407" xr6:uid="{00000000-000C-0000-FFFF-FFFF76050000}" r="R39" connectionId="0">
    <xmlCellPr id="1" xr6:uid="{00000000-0010-0000-7605-000001000000}" uniqueName="P1082224">
      <xmlPr mapId="3" xpath="/TFI-IZD-POD/IPK-GFI-IZD-POD-E_1000981/P1082224" xmlDataType="decimal"/>
    </xmlCellPr>
  </singleXmlCell>
  <singleXmlCell id="1408" xr6:uid="{00000000-000C-0000-FFFF-FFFF77050000}" r="S39" connectionId="0">
    <xmlCellPr id="1" xr6:uid="{00000000-0010-0000-7705-000001000000}" uniqueName="P1124834">
      <xmlPr mapId="3" xpath="/TFI-IZD-POD/IPK-GFI-IZD-POD-E_1000981/P1124834" xmlDataType="decimal"/>
    </xmlCellPr>
  </singleXmlCell>
  <singleXmlCell id="1409" xr6:uid="{00000000-000C-0000-FFFF-FFFF78050000}" r="T39" connectionId="0">
    <xmlCellPr id="1" xr6:uid="{00000000-0010-0000-7805-000001000000}" uniqueName="P1124835">
      <xmlPr mapId="3" xpath="/TFI-IZD-POD/IPK-GFI-IZD-POD-E_1000981/P1124835" xmlDataType="decimal"/>
    </xmlCellPr>
  </singleXmlCell>
  <singleXmlCell id="1410" xr6:uid="{00000000-000C-0000-FFFF-FFFF79050000}" r="U39" connectionId="0">
    <xmlCellPr id="1" xr6:uid="{00000000-0010-0000-7905-000001000000}" uniqueName="P1082225">
      <xmlPr mapId="3" xpath="/TFI-IZD-POD/IPK-GFI-IZD-POD-E_1000981/P1082225" xmlDataType="decimal"/>
    </xmlCellPr>
  </singleXmlCell>
  <singleXmlCell id="1411" xr6:uid="{00000000-000C-0000-FFFF-FFFF7A050000}" r="V39" connectionId="0">
    <xmlCellPr id="1" xr6:uid="{00000000-0010-0000-7A05-000001000000}" uniqueName="P1082227">
      <xmlPr mapId="3" xpath="/TFI-IZD-POD/IPK-GFI-IZD-POD-E_1000981/P1082227" xmlDataType="decimal"/>
    </xmlCellPr>
  </singleXmlCell>
  <singleXmlCell id="1412" xr6:uid="{00000000-000C-0000-FFFF-FFFF7B050000}" r="W39" connectionId="0">
    <xmlCellPr id="1" xr6:uid="{00000000-0010-0000-7B05-000001000000}" uniqueName="P1082229">
      <xmlPr mapId="3" xpath="/TFI-IZD-POD/IPK-GFI-IZD-POD-E_1000981/P1082229" xmlDataType="decimal"/>
    </xmlCellPr>
  </singleXmlCell>
  <singleXmlCell id="1413" xr6:uid="{00000000-000C-0000-FFFF-FFFF7C050000}" r="X39" connectionId="0">
    <xmlCellPr id="1" xr6:uid="{00000000-0010-0000-7C05-000001000000}" uniqueName="P1082232">
      <xmlPr mapId="3" xpath="/TFI-IZD-POD/IPK-GFI-IZD-POD-E_1000981/P1082232" xmlDataType="decimal"/>
    </xmlCellPr>
  </singleXmlCell>
  <singleXmlCell id="1414" xr6:uid="{00000000-000C-0000-FFFF-FFFF7D050000}" r="Y39" connectionId="0">
    <xmlCellPr id="1" xr6:uid="{00000000-0010-0000-7D05-000001000000}" uniqueName="P1082234">
      <xmlPr mapId="3" xpath="/TFI-IZD-POD/IPK-GFI-IZD-POD-E_1000981/P1082234" xmlDataType="decimal"/>
    </xmlCellPr>
  </singleXmlCell>
  <singleXmlCell id="1415" xr6:uid="{00000000-000C-0000-FFFF-FFFF7E050000}" r="H40" connectionId="0">
    <xmlCellPr id="1" xr6:uid="{00000000-0010-0000-7E05-000001000000}" uniqueName="P1080040">
      <xmlPr mapId="3" xpath="/TFI-IZD-POD/IPK-GFI-IZD-POD-E_1000981/P1080040" xmlDataType="decimal"/>
    </xmlCellPr>
  </singleXmlCell>
  <singleXmlCell id="1416" xr6:uid="{00000000-000C-0000-FFFF-FFFF7F050000}" r="I40" connectionId="0">
    <xmlCellPr id="1" xr6:uid="{00000000-0010-0000-7F05-000001000000}" uniqueName="P1080041">
      <xmlPr mapId="3" xpath="/TFI-IZD-POD/IPK-GFI-IZD-POD-E_1000981/P1080041" xmlDataType="decimal"/>
    </xmlCellPr>
  </singleXmlCell>
  <singleXmlCell id="1417" xr6:uid="{00000000-000C-0000-FFFF-FFFF80050000}" r="J40" connectionId="0">
    <xmlCellPr id="1" xr6:uid="{00000000-0010-0000-8005-000001000000}" uniqueName="P1080042">
      <xmlPr mapId="3" xpath="/TFI-IZD-POD/IPK-GFI-IZD-POD-E_1000981/P1080042" xmlDataType="decimal"/>
    </xmlCellPr>
  </singleXmlCell>
  <singleXmlCell id="1418" xr6:uid="{00000000-000C-0000-FFFF-FFFF81050000}" r="K40" connectionId="0">
    <xmlCellPr id="1" xr6:uid="{00000000-0010-0000-8105-000001000000}" uniqueName="P1080043">
      <xmlPr mapId="3" xpath="/TFI-IZD-POD/IPK-GFI-IZD-POD-E_1000981/P1080043" xmlDataType="decimal"/>
    </xmlCellPr>
  </singleXmlCell>
  <singleXmlCell id="1419" xr6:uid="{00000000-000C-0000-FFFF-FFFF82050000}" r="L40" connectionId="0">
    <xmlCellPr id="1" xr6:uid="{00000000-0010-0000-8205-000001000000}" uniqueName="P1080044">
      <xmlPr mapId="3" xpath="/TFI-IZD-POD/IPK-GFI-IZD-POD-E_1000981/P1080044" xmlDataType="decimal"/>
    </xmlCellPr>
  </singleXmlCell>
  <singleXmlCell id="1420" xr6:uid="{00000000-000C-0000-FFFF-FFFF83050000}" r="M40" connectionId="0">
    <xmlCellPr id="1" xr6:uid="{00000000-0010-0000-8305-000001000000}" uniqueName="P1080045">
      <xmlPr mapId="3" xpath="/TFI-IZD-POD/IPK-GFI-IZD-POD-E_1000981/P1080045" xmlDataType="decimal"/>
    </xmlCellPr>
  </singleXmlCell>
  <singleXmlCell id="1421" xr6:uid="{00000000-000C-0000-FFFF-FFFF84050000}" r="N40" connectionId="0">
    <xmlCellPr id="1" xr6:uid="{00000000-0010-0000-8405-000001000000}" uniqueName="P1080046">
      <xmlPr mapId="3" xpath="/TFI-IZD-POD/IPK-GFI-IZD-POD-E_1000981/P1080046" xmlDataType="decimal"/>
    </xmlCellPr>
  </singleXmlCell>
  <singleXmlCell id="1422" xr6:uid="{00000000-000C-0000-FFFF-FFFF85050000}" r="O40" connectionId="0">
    <xmlCellPr id="1" xr6:uid="{00000000-0010-0000-8505-000001000000}" uniqueName="P1080047">
      <xmlPr mapId="3" xpath="/TFI-IZD-POD/IPK-GFI-IZD-POD-E_1000981/P1080047" xmlDataType="decimal"/>
    </xmlCellPr>
  </singleXmlCell>
  <singleXmlCell id="1423" xr6:uid="{00000000-000C-0000-FFFF-FFFF86050000}" r="P40" connectionId="0">
    <xmlCellPr id="1" xr6:uid="{00000000-0010-0000-8605-000001000000}" uniqueName="P1082236">
      <xmlPr mapId="3" xpath="/TFI-IZD-POD/IPK-GFI-IZD-POD-E_1000981/P1082236" xmlDataType="decimal"/>
    </xmlCellPr>
  </singleXmlCell>
  <singleXmlCell id="1424" xr6:uid="{00000000-000C-0000-FFFF-FFFF87050000}" r="Q40" connectionId="0">
    <xmlCellPr id="1" xr6:uid="{00000000-0010-0000-8705-000001000000}" uniqueName="P1082248">
      <xmlPr mapId="3" xpath="/TFI-IZD-POD/IPK-GFI-IZD-POD-E_1000981/P1082248" xmlDataType="decimal"/>
    </xmlCellPr>
  </singleXmlCell>
  <singleXmlCell id="1425" xr6:uid="{00000000-000C-0000-FFFF-FFFF88050000}" r="R40" connectionId="0">
    <xmlCellPr id="1" xr6:uid="{00000000-0010-0000-8805-000001000000}" uniqueName="P1082250">
      <xmlPr mapId="3" xpath="/TFI-IZD-POD/IPK-GFI-IZD-POD-E_1000981/P1082250" xmlDataType="decimal"/>
    </xmlCellPr>
  </singleXmlCell>
  <singleXmlCell id="1426" xr6:uid="{00000000-000C-0000-FFFF-FFFF89050000}" r="S40" connectionId="0">
    <xmlCellPr id="1" xr6:uid="{00000000-0010-0000-8905-000001000000}" uniqueName="P1124836">
      <xmlPr mapId="3" xpath="/TFI-IZD-POD/IPK-GFI-IZD-POD-E_1000981/P1124836" xmlDataType="decimal"/>
    </xmlCellPr>
  </singleXmlCell>
  <singleXmlCell id="1427" xr6:uid="{00000000-000C-0000-FFFF-FFFF8A050000}" r="T40" connectionId="0">
    <xmlCellPr id="1" xr6:uid="{00000000-0010-0000-8A05-000001000000}" uniqueName="P1124837">
      <xmlPr mapId="3" xpath="/TFI-IZD-POD/IPK-GFI-IZD-POD-E_1000981/P1124837" xmlDataType="decimal"/>
    </xmlCellPr>
  </singleXmlCell>
  <singleXmlCell id="1428" xr6:uid="{00000000-000C-0000-FFFF-FFFF8B050000}" r="U40" connectionId="0">
    <xmlCellPr id="1" xr6:uid="{00000000-0010-0000-8B05-000001000000}" uniqueName="P1082252">
      <xmlPr mapId="3" xpath="/TFI-IZD-POD/IPK-GFI-IZD-POD-E_1000981/P1082252" xmlDataType="decimal"/>
    </xmlCellPr>
  </singleXmlCell>
  <singleXmlCell id="1429" xr6:uid="{00000000-000C-0000-FFFF-FFFF8C050000}" r="V40" connectionId="0">
    <xmlCellPr id="1" xr6:uid="{00000000-0010-0000-8C05-000001000000}" uniqueName="P1082254">
      <xmlPr mapId="3" xpath="/TFI-IZD-POD/IPK-GFI-IZD-POD-E_1000981/P1082254" xmlDataType="decimal"/>
    </xmlCellPr>
  </singleXmlCell>
  <singleXmlCell id="1430" xr6:uid="{00000000-000C-0000-FFFF-FFFF8D050000}" r="W40" connectionId="0">
    <xmlCellPr id="1" xr6:uid="{00000000-0010-0000-8D05-000001000000}" uniqueName="P1082256">
      <xmlPr mapId="3" xpath="/TFI-IZD-POD/IPK-GFI-IZD-POD-E_1000981/P1082256" xmlDataType="decimal"/>
    </xmlCellPr>
  </singleXmlCell>
  <singleXmlCell id="1431" xr6:uid="{00000000-000C-0000-FFFF-FFFF8E050000}" r="X40" connectionId="0">
    <xmlCellPr id="1" xr6:uid="{00000000-0010-0000-8E05-000001000000}" uniqueName="P1082257">
      <xmlPr mapId="3" xpath="/TFI-IZD-POD/IPK-GFI-IZD-POD-E_1000981/P1082257" xmlDataType="decimal"/>
    </xmlCellPr>
  </singleXmlCell>
  <singleXmlCell id="1432" xr6:uid="{00000000-000C-0000-FFFF-FFFF8F050000}" r="Y40" connectionId="0">
    <xmlCellPr id="1" xr6:uid="{00000000-0010-0000-8F05-000001000000}" uniqueName="P1082259">
      <xmlPr mapId="3" xpath="/TFI-IZD-POD/IPK-GFI-IZD-POD-E_1000981/P1082259" xmlDataType="decimal"/>
    </xmlCellPr>
  </singleXmlCell>
  <singleXmlCell id="1433" xr6:uid="{00000000-000C-0000-FFFF-FFFF90050000}" r="H41" connectionId="0">
    <xmlCellPr id="1" xr6:uid="{00000000-0010-0000-9005-000001000000}" uniqueName="P1080048">
      <xmlPr mapId="3" xpath="/TFI-IZD-POD/IPK-GFI-IZD-POD-E_1000981/P1080048" xmlDataType="decimal"/>
    </xmlCellPr>
  </singleXmlCell>
  <singleXmlCell id="1434" xr6:uid="{00000000-000C-0000-FFFF-FFFF91050000}" r="I41" connectionId="0">
    <xmlCellPr id="1" xr6:uid="{00000000-0010-0000-9105-000001000000}" uniqueName="P1080049">
      <xmlPr mapId="3" xpath="/TFI-IZD-POD/IPK-GFI-IZD-POD-E_1000981/P1080049" xmlDataType="decimal"/>
    </xmlCellPr>
  </singleXmlCell>
  <singleXmlCell id="1435" xr6:uid="{00000000-000C-0000-FFFF-FFFF92050000}" r="J41" connectionId="0">
    <xmlCellPr id="1" xr6:uid="{00000000-0010-0000-9205-000001000000}" uniqueName="P1080050">
      <xmlPr mapId="3" xpath="/TFI-IZD-POD/IPK-GFI-IZD-POD-E_1000981/P1080050" xmlDataType="decimal"/>
    </xmlCellPr>
  </singleXmlCell>
  <singleXmlCell id="1436" xr6:uid="{00000000-000C-0000-FFFF-FFFF93050000}" r="K41" connectionId="0">
    <xmlCellPr id="1" xr6:uid="{00000000-0010-0000-9305-000001000000}" uniqueName="P1080051">
      <xmlPr mapId="3" xpath="/TFI-IZD-POD/IPK-GFI-IZD-POD-E_1000981/P1080051" xmlDataType="decimal"/>
    </xmlCellPr>
  </singleXmlCell>
  <singleXmlCell id="1437" xr6:uid="{00000000-000C-0000-FFFF-FFFF94050000}" r="L41" connectionId="0">
    <xmlCellPr id="1" xr6:uid="{00000000-0010-0000-9405-000001000000}" uniqueName="P1080052">
      <xmlPr mapId="3" xpath="/TFI-IZD-POD/IPK-GFI-IZD-POD-E_1000981/P1080052" xmlDataType="decimal"/>
    </xmlCellPr>
  </singleXmlCell>
  <singleXmlCell id="1438" xr6:uid="{00000000-000C-0000-FFFF-FFFF95050000}" r="M41" connectionId="0">
    <xmlCellPr id="1" xr6:uid="{00000000-0010-0000-9505-000001000000}" uniqueName="P1080053">
      <xmlPr mapId="3" xpath="/TFI-IZD-POD/IPK-GFI-IZD-POD-E_1000981/P1080053" xmlDataType="decimal"/>
    </xmlCellPr>
  </singleXmlCell>
  <singleXmlCell id="1439" xr6:uid="{00000000-000C-0000-FFFF-FFFF96050000}" r="N41" connectionId="0">
    <xmlCellPr id="1" xr6:uid="{00000000-0010-0000-9605-000001000000}" uniqueName="P1080054">
      <xmlPr mapId="3" xpath="/TFI-IZD-POD/IPK-GFI-IZD-POD-E_1000981/P1080054" xmlDataType="decimal"/>
    </xmlCellPr>
  </singleXmlCell>
  <singleXmlCell id="1440" xr6:uid="{00000000-000C-0000-FFFF-FFFF97050000}" r="O41" connectionId="0">
    <xmlCellPr id="1" xr6:uid="{00000000-0010-0000-9705-000001000000}" uniqueName="P1080055">
      <xmlPr mapId="3" xpath="/TFI-IZD-POD/IPK-GFI-IZD-POD-E_1000981/P1080055" xmlDataType="decimal"/>
    </xmlCellPr>
  </singleXmlCell>
  <singleXmlCell id="1441" xr6:uid="{00000000-000C-0000-FFFF-FFFF98050000}" r="P41" connectionId="0">
    <xmlCellPr id="1" xr6:uid="{00000000-0010-0000-9805-000001000000}" uniqueName="P1082260">
      <xmlPr mapId="3" xpath="/TFI-IZD-POD/IPK-GFI-IZD-POD-E_1000981/P1082260" xmlDataType="decimal"/>
    </xmlCellPr>
  </singleXmlCell>
  <singleXmlCell id="1442" xr6:uid="{00000000-000C-0000-FFFF-FFFF99050000}" r="Q41" connectionId="0">
    <xmlCellPr id="1" xr6:uid="{00000000-0010-0000-9905-000001000000}" uniqueName="P1082237">
      <xmlPr mapId="3" xpath="/TFI-IZD-POD/IPK-GFI-IZD-POD-E_1000981/P1082237" xmlDataType="decimal"/>
    </xmlCellPr>
  </singleXmlCell>
  <singleXmlCell id="1443" xr6:uid="{00000000-000C-0000-FFFF-FFFF9A050000}" r="R41" connectionId="0">
    <xmlCellPr id="1" xr6:uid="{00000000-0010-0000-9A05-000001000000}" uniqueName="P1082261">
      <xmlPr mapId="3" xpath="/TFI-IZD-POD/IPK-GFI-IZD-POD-E_1000981/P1082261" xmlDataType="decimal"/>
    </xmlCellPr>
  </singleXmlCell>
  <singleXmlCell id="1444" xr6:uid="{00000000-000C-0000-FFFF-FFFF9B050000}" r="S41" connectionId="0">
    <xmlCellPr id="1" xr6:uid="{00000000-0010-0000-9B05-000001000000}" uniqueName="P1124838">
      <xmlPr mapId="3" xpath="/TFI-IZD-POD/IPK-GFI-IZD-POD-E_1000981/P1124838" xmlDataType="decimal"/>
    </xmlCellPr>
  </singleXmlCell>
  <singleXmlCell id="1445" xr6:uid="{00000000-000C-0000-FFFF-FFFF9C050000}" r="T41" connectionId="0">
    <xmlCellPr id="1" xr6:uid="{00000000-0010-0000-9C05-000001000000}" uniqueName="P1124839">
      <xmlPr mapId="3" xpath="/TFI-IZD-POD/IPK-GFI-IZD-POD-E_1000981/P1124839" xmlDataType="decimal"/>
    </xmlCellPr>
  </singleXmlCell>
  <singleXmlCell id="1446" xr6:uid="{00000000-000C-0000-FFFF-FFFF9D050000}" r="U41" connectionId="0">
    <xmlCellPr id="1" xr6:uid="{00000000-0010-0000-9D05-000001000000}" uniqueName="P1082262">
      <xmlPr mapId="3" xpath="/TFI-IZD-POD/IPK-GFI-IZD-POD-E_1000981/P1082262" xmlDataType="decimal"/>
    </xmlCellPr>
  </singleXmlCell>
  <singleXmlCell id="1447" xr6:uid="{00000000-000C-0000-FFFF-FFFF9E050000}" r="V41" connectionId="0">
    <xmlCellPr id="1" xr6:uid="{00000000-0010-0000-9E05-000001000000}" uniqueName="P1082264">
      <xmlPr mapId="3" xpath="/TFI-IZD-POD/IPK-GFI-IZD-POD-E_1000981/P1082264" xmlDataType="decimal"/>
    </xmlCellPr>
  </singleXmlCell>
  <singleXmlCell id="1448" xr6:uid="{00000000-000C-0000-FFFF-FFFF9F050000}" r="W41" connectionId="0">
    <xmlCellPr id="1" xr6:uid="{00000000-0010-0000-9F05-000001000000}" uniqueName="P1082265">
      <xmlPr mapId="3" xpath="/TFI-IZD-POD/IPK-GFI-IZD-POD-E_1000981/P1082265" xmlDataType="decimal"/>
    </xmlCellPr>
  </singleXmlCell>
  <singleXmlCell id="1449" xr6:uid="{00000000-000C-0000-FFFF-FFFFA0050000}" r="X41" connectionId="0">
    <xmlCellPr id="1" xr6:uid="{00000000-0010-0000-A005-000001000000}" uniqueName="P1082266">
      <xmlPr mapId="3" xpath="/TFI-IZD-POD/IPK-GFI-IZD-POD-E_1000981/P1082266" xmlDataType="decimal"/>
    </xmlCellPr>
  </singleXmlCell>
  <singleXmlCell id="1450" xr6:uid="{00000000-000C-0000-FFFF-FFFFA1050000}" r="Y41" connectionId="0">
    <xmlCellPr id="1" xr6:uid="{00000000-0010-0000-A105-000001000000}" uniqueName="P1082267">
      <xmlPr mapId="3" xpath="/TFI-IZD-POD/IPK-GFI-IZD-POD-E_1000981/P1082267" xmlDataType="decimal"/>
    </xmlCellPr>
  </singleXmlCell>
  <singleXmlCell id="1451" xr6:uid="{00000000-000C-0000-FFFF-FFFFA2050000}" r="H42" connectionId="0">
    <xmlCellPr id="1" xr6:uid="{00000000-0010-0000-A205-000001000000}" uniqueName="P1080056">
      <xmlPr mapId="3" xpath="/TFI-IZD-POD/IPK-GFI-IZD-POD-E_1000981/P1080056" xmlDataType="decimal"/>
    </xmlCellPr>
  </singleXmlCell>
  <singleXmlCell id="1452" xr6:uid="{00000000-000C-0000-FFFF-FFFFA3050000}" r="I42" connectionId="0">
    <xmlCellPr id="1" xr6:uid="{00000000-0010-0000-A305-000001000000}" uniqueName="P1080057">
      <xmlPr mapId="3" xpath="/TFI-IZD-POD/IPK-GFI-IZD-POD-E_1000981/P1080057" xmlDataType="decimal"/>
    </xmlCellPr>
  </singleXmlCell>
  <singleXmlCell id="1453" xr6:uid="{00000000-000C-0000-FFFF-FFFFA4050000}" r="J42" connectionId="0">
    <xmlCellPr id="1" xr6:uid="{00000000-0010-0000-A405-000001000000}" uniqueName="P1080058">
      <xmlPr mapId="3" xpath="/TFI-IZD-POD/IPK-GFI-IZD-POD-E_1000981/P1080058" xmlDataType="decimal"/>
    </xmlCellPr>
  </singleXmlCell>
  <singleXmlCell id="1454" xr6:uid="{00000000-000C-0000-FFFF-FFFFA5050000}" r="K42" connectionId="0">
    <xmlCellPr id="1" xr6:uid="{00000000-0010-0000-A505-000001000000}" uniqueName="P1080059">
      <xmlPr mapId="3" xpath="/TFI-IZD-POD/IPK-GFI-IZD-POD-E_1000981/P1080059" xmlDataType="decimal"/>
    </xmlCellPr>
  </singleXmlCell>
  <singleXmlCell id="1455" xr6:uid="{00000000-000C-0000-FFFF-FFFFA6050000}" r="L42" connectionId="0">
    <xmlCellPr id="1" xr6:uid="{00000000-0010-0000-A605-000001000000}" uniqueName="P1080060">
      <xmlPr mapId="3" xpath="/TFI-IZD-POD/IPK-GFI-IZD-POD-E_1000981/P1080060" xmlDataType="decimal"/>
    </xmlCellPr>
  </singleXmlCell>
  <singleXmlCell id="1456" xr6:uid="{00000000-000C-0000-FFFF-FFFFA7050000}" r="M42" connectionId="0">
    <xmlCellPr id="1" xr6:uid="{00000000-0010-0000-A705-000001000000}" uniqueName="P1080061">
      <xmlPr mapId="3" xpath="/TFI-IZD-POD/IPK-GFI-IZD-POD-E_1000981/P1080061" xmlDataType="decimal"/>
    </xmlCellPr>
  </singleXmlCell>
  <singleXmlCell id="1457" xr6:uid="{00000000-000C-0000-FFFF-FFFFA8050000}" r="N42" connectionId="0">
    <xmlCellPr id="1" xr6:uid="{00000000-0010-0000-A805-000001000000}" uniqueName="P1080062">
      <xmlPr mapId="3" xpath="/TFI-IZD-POD/IPK-GFI-IZD-POD-E_1000981/P1080062" xmlDataType="decimal"/>
    </xmlCellPr>
  </singleXmlCell>
  <singleXmlCell id="1458" xr6:uid="{00000000-000C-0000-FFFF-FFFFA9050000}" r="O42" connectionId="0">
    <xmlCellPr id="1" xr6:uid="{00000000-0010-0000-A905-000001000000}" uniqueName="P1080063">
      <xmlPr mapId="3" xpath="/TFI-IZD-POD/IPK-GFI-IZD-POD-E_1000981/P1080063" xmlDataType="decimal"/>
    </xmlCellPr>
  </singleXmlCell>
  <singleXmlCell id="1459" xr6:uid="{00000000-000C-0000-FFFF-FFFFAA050000}" r="P42" connectionId="0">
    <xmlCellPr id="1" xr6:uid="{00000000-0010-0000-AA05-000001000000}" uniqueName="P1082269">
      <xmlPr mapId="3" xpath="/TFI-IZD-POD/IPK-GFI-IZD-POD-E_1000981/P1082269" xmlDataType="decimal"/>
    </xmlCellPr>
  </singleXmlCell>
  <singleXmlCell id="1460" xr6:uid="{00000000-000C-0000-FFFF-FFFFAB050000}" r="Q42" connectionId="0">
    <xmlCellPr id="1" xr6:uid="{00000000-0010-0000-AB05-000001000000}" uniqueName="P1082270">
      <xmlPr mapId="3" xpath="/TFI-IZD-POD/IPK-GFI-IZD-POD-E_1000981/P1082270" xmlDataType="decimal"/>
    </xmlCellPr>
  </singleXmlCell>
  <singleXmlCell id="1461" xr6:uid="{00000000-000C-0000-FFFF-FFFFAC050000}" r="R42" connectionId="0">
    <xmlCellPr id="1" xr6:uid="{00000000-0010-0000-AC05-000001000000}" uniqueName="P1082239">
      <xmlPr mapId="3" xpath="/TFI-IZD-POD/IPK-GFI-IZD-POD-E_1000981/P1082239" xmlDataType="decimal"/>
    </xmlCellPr>
  </singleXmlCell>
  <singleXmlCell id="1462" xr6:uid="{00000000-000C-0000-FFFF-FFFFAD050000}" r="S42" connectionId="0">
    <xmlCellPr id="1" xr6:uid="{00000000-0010-0000-AD05-000001000000}" uniqueName="P1124840">
      <xmlPr mapId="3" xpath="/TFI-IZD-POD/IPK-GFI-IZD-POD-E_1000981/P1124840" xmlDataType="decimal"/>
    </xmlCellPr>
  </singleXmlCell>
  <singleXmlCell id="1463" xr6:uid="{00000000-000C-0000-FFFF-FFFFAE050000}" r="T42" connectionId="0">
    <xmlCellPr id="1" xr6:uid="{00000000-0010-0000-AE05-000001000000}" uniqueName="P1124841">
      <xmlPr mapId="3" xpath="/TFI-IZD-POD/IPK-GFI-IZD-POD-E_1000981/P1124841" xmlDataType="decimal"/>
    </xmlCellPr>
  </singleXmlCell>
  <singleXmlCell id="1464" xr6:uid="{00000000-000C-0000-FFFF-FFFFAF050000}" r="U42" connectionId="0">
    <xmlCellPr id="1" xr6:uid="{00000000-0010-0000-AF05-000001000000}" uniqueName="P1082272">
      <xmlPr mapId="3" xpath="/TFI-IZD-POD/IPK-GFI-IZD-POD-E_1000981/P1082272" xmlDataType="decimal"/>
    </xmlCellPr>
  </singleXmlCell>
  <singleXmlCell id="1465" xr6:uid="{00000000-000C-0000-FFFF-FFFFB0050000}" r="V42" connectionId="0">
    <xmlCellPr id="1" xr6:uid="{00000000-0010-0000-B005-000001000000}" uniqueName="P1082273">
      <xmlPr mapId="3" xpath="/TFI-IZD-POD/IPK-GFI-IZD-POD-E_1000981/P1082273" xmlDataType="decimal"/>
    </xmlCellPr>
  </singleXmlCell>
  <singleXmlCell id="1466" xr6:uid="{00000000-000C-0000-FFFF-FFFFB1050000}" r="W42" connectionId="0">
    <xmlCellPr id="1" xr6:uid="{00000000-0010-0000-B105-000001000000}" uniqueName="P1082275">
      <xmlPr mapId="3" xpath="/TFI-IZD-POD/IPK-GFI-IZD-POD-E_1000981/P1082275" xmlDataType="decimal"/>
    </xmlCellPr>
  </singleXmlCell>
  <singleXmlCell id="1467" xr6:uid="{00000000-000C-0000-FFFF-FFFFB2050000}" r="X42" connectionId="0">
    <xmlCellPr id="1" xr6:uid="{00000000-0010-0000-B205-000001000000}" uniqueName="P1082276">
      <xmlPr mapId="3" xpath="/TFI-IZD-POD/IPK-GFI-IZD-POD-E_1000981/P1082276" xmlDataType="decimal"/>
    </xmlCellPr>
  </singleXmlCell>
  <singleXmlCell id="1468" xr6:uid="{00000000-000C-0000-FFFF-FFFFB3050000}" r="Y42" connectionId="0">
    <xmlCellPr id="1" xr6:uid="{00000000-0010-0000-B305-000001000000}" uniqueName="P1082277">
      <xmlPr mapId="3" xpath="/TFI-IZD-POD/IPK-GFI-IZD-POD-E_1000981/P1082277" xmlDataType="decimal"/>
    </xmlCellPr>
  </singleXmlCell>
  <singleXmlCell id="1469" xr6:uid="{00000000-000C-0000-FFFF-FFFFB4050000}" r="H43" connectionId="0">
    <xmlCellPr id="1" xr6:uid="{00000000-0010-0000-B405-000001000000}" uniqueName="P1080064">
      <xmlPr mapId="3" xpath="/TFI-IZD-POD/IPK-GFI-IZD-POD-E_1000981/P1080064" xmlDataType="decimal"/>
    </xmlCellPr>
  </singleXmlCell>
  <singleXmlCell id="1470" xr6:uid="{00000000-000C-0000-FFFF-FFFFB5050000}" r="I43" connectionId="0">
    <xmlCellPr id="1" xr6:uid="{00000000-0010-0000-B505-000001000000}" uniqueName="P1080065">
      <xmlPr mapId="3" xpath="/TFI-IZD-POD/IPK-GFI-IZD-POD-E_1000981/P1080065" xmlDataType="decimal"/>
    </xmlCellPr>
  </singleXmlCell>
  <singleXmlCell id="1471" xr6:uid="{00000000-000C-0000-FFFF-FFFFB6050000}" r="J43" connectionId="0">
    <xmlCellPr id="1" xr6:uid="{00000000-0010-0000-B605-000001000000}" uniqueName="P1080066">
      <xmlPr mapId="3" xpath="/TFI-IZD-POD/IPK-GFI-IZD-POD-E_1000981/P1080066" xmlDataType="decimal"/>
    </xmlCellPr>
  </singleXmlCell>
  <singleXmlCell id="1472" xr6:uid="{00000000-000C-0000-FFFF-FFFFB7050000}" r="K43" connectionId="0">
    <xmlCellPr id="1" xr6:uid="{00000000-0010-0000-B705-000001000000}" uniqueName="P1080067">
      <xmlPr mapId="3" xpath="/TFI-IZD-POD/IPK-GFI-IZD-POD-E_1000981/P1080067" xmlDataType="decimal"/>
    </xmlCellPr>
  </singleXmlCell>
  <singleXmlCell id="1473" xr6:uid="{00000000-000C-0000-FFFF-FFFFB8050000}" r="L43" connectionId="0">
    <xmlCellPr id="1" xr6:uid="{00000000-0010-0000-B805-000001000000}" uniqueName="P1080068">
      <xmlPr mapId="3" xpath="/TFI-IZD-POD/IPK-GFI-IZD-POD-E_1000981/P1080068" xmlDataType="decimal"/>
    </xmlCellPr>
  </singleXmlCell>
  <singleXmlCell id="1474" xr6:uid="{00000000-000C-0000-FFFF-FFFFB9050000}" r="M43" connectionId="0">
    <xmlCellPr id="1" xr6:uid="{00000000-0010-0000-B905-000001000000}" uniqueName="P1080069">
      <xmlPr mapId="3" xpath="/TFI-IZD-POD/IPK-GFI-IZD-POD-E_1000981/P1080069" xmlDataType="decimal"/>
    </xmlCellPr>
  </singleXmlCell>
  <singleXmlCell id="1475" xr6:uid="{00000000-000C-0000-FFFF-FFFFBA050000}" r="N43" connectionId="0">
    <xmlCellPr id="1" xr6:uid="{00000000-0010-0000-BA05-000001000000}" uniqueName="P1080070">
      <xmlPr mapId="3" xpath="/TFI-IZD-POD/IPK-GFI-IZD-POD-E_1000981/P1080070" xmlDataType="decimal"/>
    </xmlCellPr>
  </singleXmlCell>
  <singleXmlCell id="1476" xr6:uid="{00000000-000C-0000-FFFF-FFFFBB050000}" r="O43" connectionId="0">
    <xmlCellPr id="1" xr6:uid="{00000000-0010-0000-BB05-000001000000}" uniqueName="P1080071">
      <xmlPr mapId="3" xpath="/TFI-IZD-POD/IPK-GFI-IZD-POD-E_1000981/P1080071" xmlDataType="decimal"/>
    </xmlCellPr>
  </singleXmlCell>
  <singleXmlCell id="1477" xr6:uid="{00000000-000C-0000-FFFF-FFFFBC050000}" r="P43" connectionId="0">
    <xmlCellPr id="1" xr6:uid="{00000000-0010-0000-BC05-000001000000}" uniqueName="P1082278">
      <xmlPr mapId="3" xpath="/TFI-IZD-POD/IPK-GFI-IZD-POD-E_1000981/P1082278" xmlDataType="decimal"/>
    </xmlCellPr>
  </singleXmlCell>
  <singleXmlCell id="1478" xr6:uid="{00000000-000C-0000-FFFF-FFFFBD050000}" r="Q43" connectionId="0">
    <xmlCellPr id="1" xr6:uid="{00000000-0010-0000-BD05-000001000000}" uniqueName="P1082279">
      <xmlPr mapId="3" xpath="/TFI-IZD-POD/IPK-GFI-IZD-POD-E_1000981/P1082279" xmlDataType="decimal"/>
    </xmlCellPr>
  </singleXmlCell>
  <singleXmlCell id="1479" xr6:uid="{00000000-000C-0000-FFFF-FFFFBE050000}" r="R43" connectionId="0">
    <xmlCellPr id="1" xr6:uid="{00000000-0010-0000-BE05-000001000000}" uniqueName="P1082280">
      <xmlPr mapId="3" xpath="/TFI-IZD-POD/IPK-GFI-IZD-POD-E_1000981/P1082280" xmlDataType="decimal"/>
    </xmlCellPr>
  </singleXmlCell>
  <singleXmlCell id="1480" xr6:uid="{00000000-000C-0000-FFFF-FFFFBF050000}" r="S43" connectionId="0">
    <xmlCellPr id="1" xr6:uid="{00000000-0010-0000-BF05-000001000000}" uniqueName="P1124842">
      <xmlPr mapId="3" xpath="/TFI-IZD-POD/IPK-GFI-IZD-POD-E_1000981/P1124842" xmlDataType="decimal"/>
    </xmlCellPr>
  </singleXmlCell>
  <singleXmlCell id="1481" xr6:uid="{00000000-000C-0000-FFFF-FFFFC0050000}" r="T43" connectionId="0">
    <xmlCellPr id="1" xr6:uid="{00000000-0010-0000-C005-000001000000}" uniqueName="P1124843">
      <xmlPr mapId="3" xpath="/TFI-IZD-POD/IPK-GFI-IZD-POD-E_1000981/P1124843" xmlDataType="decimal"/>
    </xmlCellPr>
  </singleXmlCell>
  <singleXmlCell id="1482" xr6:uid="{00000000-000C-0000-FFFF-FFFFC1050000}" r="U43" connectionId="0">
    <xmlCellPr id="1" xr6:uid="{00000000-0010-0000-C105-000001000000}" uniqueName="P1082245">
      <xmlPr mapId="3" xpath="/TFI-IZD-POD/IPK-GFI-IZD-POD-E_1000981/P1082245" xmlDataType="decimal"/>
    </xmlCellPr>
  </singleXmlCell>
  <singleXmlCell id="1483" xr6:uid="{00000000-000C-0000-FFFF-FFFFC2050000}" r="V43" connectionId="0">
    <xmlCellPr id="1" xr6:uid="{00000000-0010-0000-C205-000001000000}" uniqueName="P1082282">
      <xmlPr mapId="3" xpath="/TFI-IZD-POD/IPK-GFI-IZD-POD-E_1000981/P1082282" xmlDataType="decimal"/>
    </xmlCellPr>
  </singleXmlCell>
  <singleXmlCell id="1484" xr6:uid="{00000000-000C-0000-FFFF-FFFFC3050000}" r="W43" connectionId="0">
    <xmlCellPr id="1" xr6:uid="{00000000-0010-0000-C305-000001000000}" uniqueName="P1082284">
      <xmlPr mapId="3" xpath="/TFI-IZD-POD/IPK-GFI-IZD-POD-E_1000981/P1082284" xmlDataType="decimal"/>
    </xmlCellPr>
  </singleXmlCell>
  <singleXmlCell id="1485" xr6:uid="{00000000-000C-0000-FFFF-FFFFC4050000}" r="X43" connectionId="0">
    <xmlCellPr id="1" xr6:uid="{00000000-0010-0000-C405-000001000000}" uniqueName="P1082285">
      <xmlPr mapId="3" xpath="/TFI-IZD-POD/IPK-GFI-IZD-POD-E_1000981/P1082285" xmlDataType="decimal"/>
    </xmlCellPr>
  </singleXmlCell>
  <singleXmlCell id="1486" xr6:uid="{00000000-000C-0000-FFFF-FFFFC5050000}" r="Y43" connectionId="0">
    <xmlCellPr id="1" xr6:uid="{00000000-0010-0000-C505-000001000000}" uniqueName="P1082286">
      <xmlPr mapId="3" xpath="/TFI-IZD-POD/IPK-GFI-IZD-POD-E_1000981/P1082286" xmlDataType="decimal"/>
    </xmlCellPr>
  </singleXmlCell>
  <singleXmlCell id="1487" xr6:uid="{00000000-000C-0000-FFFF-FFFFC6050000}" r="H44" connectionId="0">
    <xmlCellPr id="1" xr6:uid="{00000000-0010-0000-C605-000001000000}" uniqueName="P1080072">
      <xmlPr mapId="3" xpath="/TFI-IZD-POD/IPK-GFI-IZD-POD-E_1000981/P1080072" xmlDataType="decimal"/>
    </xmlCellPr>
  </singleXmlCell>
  <singleXmlCell id="1488" xr6:uid="{00000000-000C-0000-FFFF-FFFFC7050000}" r="I44" connectionId="0">
    <xmlCellPr id="1" xr6:uid="{00000000-0010-0000-C705-000001000000}" uniqueName="P1080073">
      <xmlPr mapId="3" xpath="/TFI-IZD-POD/IPK-GFI-IZD-POD-E_1000981/P1080073" xmlDataType="decimal"/>
    </xmlCellPr>
  </singleXmlCell>
  <singleXmlCell id="1489" xr6:uid="{00000000-000C-0000-FFFF-FFFFC8050000}" r="J44" connectionId="0">
    <xmlCellPr id="1" xr6:uid="{00000000-0010-0000-C805-000001000000}" uniqueName="P1080074">
      <xmlPr mapId="3" xpath="/TFI-IZD-POD/IPK-GFI-IZD-POD-E_1000981/P1080074" xmlDataType="decimal"/>
    </xmlCellPr>
  </singleXmlCell>
  <singleXmlCell id="1490" xr6:uid="{00000000-000C-0000-FFFF-FFFFC9050000}" r="K44" connectionId="0">
    <xmlCellPr id="1" xr6:uid="{00000000-0010-0000-C905-000001000000}" uniqueName="P1080075">
      <xmlPr mapId="3" xpath="/TFI-IZD-POD/IPK-GFI-IZD-POD-E_1000981/P1080075" xmlDataType="decimal"/>
    </xmlCellPr>
  </singleXmlCell>
  <singleXmlCell id="1491" xr6:uid="{00000000-000C-0000-FFFF-FFFFCA050000}" r="L44" connectionId="0">
    <xmlCellPr id="1" xr6:uid="{00000000-0010-0000-CA05-000001000000}" uniqueName="P1080076">
      <xmlPr mapId="3" xpath="/TFI-IZD-POD/IPK-GFI-IZD-POD-E_1000981/P1080076" xmlDataType="decimal"/>
    </xmlCellPr>
  </singleXmlCell>
  <singleXmlCell id="1492" xr6:uid="{00000000-000C-0000-FFFF-FFFFCB050000}" r="M44" connectionId="0">
    <xmlCellPr id="1" xr6:uid="{00000000-0010-0000-CB05-000001000000}" uniqueName="P1080077">
      <xmlPr mapId="3" xpath="/TFI-IZD-POD/IPK-GFI-IZD-POD-E_1000981/P1080077" xmlDataType="decimal"/>
    </xmlCellPr>
  </singleXmlCell>
  <singleXmlCell id="1493" xr6:uid="{00000000-000C-0000-FFFF-FFFFCC050000}" r="N44" connectionId="0">
    <xmlCellPr id="1" xr6:uid="{00000000-0010-0000-CC05-000001000000}" uniqueName="P1080078">
      <xmlPr mapId="3" xpath="/TFI-IZD-POD/IPK-GFI-IZD-POD-E_1000981/P1080078" xmlDataType="decimal"/>
    </xmlCellPr>
  </singleXmlCell>
  <singleXmlCell id="1494" xr6:uid="{00000000-000C-0000-FFFF-FFFFCD050000}" r="O44" connectionId="0">
    <xmlCellPr id="1" xr6:uid="{00000000-0010-0000-CD05-000001000000}" uniqueName="P1080079">
      <xmlPr mapId="3" xpath="/TFI-IZD-POD/IPK-GFI-IZD-POD-E_1000981/P1080079" xmlDataType="decimal"/>
    </xmlCellPr>
  </singleXmlCell>
  <singleXmlCell id="1495" xr6:uid="{00000000-000C-0000-FFFF-FFFFCE050000}" r="P44" connectionId="0">
    <xmlCellPr id="1" xr6:uid="{00000000-0010-0000-CE05-000001000000}" uniqueName="P1082288">
      <xmlPr mapId="3" xpath="/TFI-IZD-POD/IPK-GFI-IZD-POD-E_1000981/P1082288" xmlDataType="decimal"/>
    </xmlCellPr>
  </singleXmlCell>
  <singleXmlCell id="1496" xr6:uid="{00000000-000C-0000-FFFF-FFFFCF050000}" r="Q44" connectionId="0">
    <xmlCellPr id="1" xr6:uid="{00000000-0010-0000-CF05-000001000000}" uniqueName="P1082289">
      <xmlPr mapId="3" xpath="/TFI-IZD-POD/IPK-GFI-IZD-POD-E_1000981/P1082289" xmlDataType="decimal"/>
    </xmlCellPr>
  </singleXmlCell>
  <singleXmlCell id="1497" xr6:uid="{00000000-000C-0000-FFFF-FFFFD0050000}" r="R44" connectionId="0">
    <xmlCellPr id="1" xr6:uid="{00000000-0010-0000-D005-000001000000}" uniqueName="P1082290">
      <xmlPr mapId="3" xpath="/TFI-IZD-POD/IPK-GFI-IZD-POD-E_1000981/P1082290" xmlDataType="decimal"/>
    </xmlCellPr>
  </singleXmlCell>
  <singleXmlCell id="1498" xr6:uid="{00000000-000C-0000-FFFF-FFFFD1050000}" r="S44" connectionId="0">
    <xmlCellPr id="1" xr6:uid="{00000000-0010-0000-D105-000001000000}" uniqueName="P1124844">
      <xmlPr mapId="3" xpath="/TFI-IZD-POD/IPK-GFI-IZD-POD-E_1000981/P1124844" xmlDataType="decimal"/>
    </xmlCellPr>
  </singleXmlCell>
  <singleXmlCell id="1499" xr6:uid="{00000000-000C-0000-FFFF-FFFFD2050000}" r="T44" connectionId="0">
    <xmlCellPr id="1" xr6:uid="{00000000-0010-0000-D205-000001000000}" uniqueName="P1124845">
      <xmlPr mapId="3" xpath="/TFI-IZD-POD/IPK-GFI-IZD-POD-E_1000981/P1124845" xmlDataType="decimal"/>
    </xmlCellPr>
  </singleXmlCell>
  <singleXmlCell id="1500" xr6:uid="{00000000-000C-0000-FFFF-FFFFD3050000}" r="U44" connectionId="0">
    <xmlCellPr id="1" xr6:uid="{00000000-0010-0000-D305-000001000000}" uniqueName="P1082292">
      <xmlPr mapId="3" xpath="/TFI-IZD-POD/IPK-GFI-IZD-POD-E_1000981/P1082292" xmlDataType="decimal"/>
    </xmlCellPr>
  </singleXmlCell>
  <singleXmlCell id="1501" xr6:uid="{00000000-000C-0000-FFFF-FFFFD4050000}" r="V44" connectionId="0">
    <xmlCellPr id="1" xr6:uid="{00000000-0010-0000-D405-000001000000}" uniqueName="P1082247">
      <xmlPr mapId="3" xpath="/TFI-IZD-POD/IPK-GFI-IZD-POD-E_1000981/P1082247" xmlDataType="decimal"/>
    </xmlCellPr>
  </singleXmlCell>
  <singleXmlCell id="1502" xr6:uid="{00000000-000C-0000-FFFF-FFFFD5050000}" r="W44" connectionId="0">
    <xmlCellPr id="1" xr6:uid="{00000000-0010-0000-D505-000001000000}" uniqueName="P1082295">
      <xmlPr mapId="3" xpath="/TFI-IZD-POD/IPK-GFI-IZD-POD-E_1000981/P1082295" xmlDataType="decimal"/>
    </xmlCellPr>
  </singleXmlCell>
  <singleXmlCell id="1503" xr6:uid="{00000000-000C-0000-FFFF-FFFFD6050000}" r="X44" connectionId="0">
    <xmlCellPr id="1" xr6:uid="{00000000-0010-0000-D605-000001000000}" uniqueName="P1082298">
      <xmlPr mapId="3" xpath="/TFI-IZD-POD/IPK-GFI-IZD-POD-E_1000981/P1082298" xmlDataType="decimal"/>
    </xmlCellPr>
  </singleXmlCell>
  <singleXmlCell id="1504" xr6:uid="{00000000-000C-0000-FFFF-FFFFD7050000}" r="Y44" connectionId="0">
    <xmlCellPr id="1" xr6:uid="{00000000-0010-0000-D705-000001000000}" uniqueName="P1082300">
      <xmlPr mapId="3" xpath="/TFI-IZD-POD/IPK-GFI-IZD-POD-E_1000981/P1082300" xmlDataType="decimal"/>
    </xmlCellPr>
  </singleXmlCell>
  <singleXmlCell id="1505" xr6:uid="{00000000-000C-0000-FFFF-FFFFD8050000}" r="H45" connectionId="0">
    <xmlCellPr id="1" xr6:uid="{00000000-0010-0000-D805-000001000000}" uniqueName="P1080080">
      <xmlPr mapId="3" xpath="/TFI-IZD-POD/IPK-GFI-IZD-POD-E_1000981/P1080080" xmlDataType="decimal"/>
    </xmlCellPr>
  </singleXmlCell>
  <singleXmlCell id="1506" xr6:uid="{00000000-000C-0000-FFFF-FFFFD9050000}" r="I45" connectionId="0">
    <xmlCellPr id="1" xr6:uid="{00000000-0010-0000-D905-000001000000}" uniqueName="P1080081">
      <xmlPr mapId="3" xpath="/TFI-IZD-POD/IPK-GFI-IZD-POD-E_1000981/P1080081" xmlDataType="decimal"/>
    </xmlCellPr>
  </singleXmlCell>
  <singleXmlCell id="1507" xr6:uid="{00000000-000C-0000-FFFF-FFFFDA050000}" r="J45" connectionId="0">
    <xmlCellPr id="1" xr6:uid="{00000000-0010-0000-DA05-000001000000}" uniqueName="P1080082">
      <xmlPr mapId="3" xpath="/TFI-IZD-POD/IPK-GFI-IZD-POD-E_1000981/P1080082" xmlDataType="decimal"/>
    </xmlCellPr>
  </singleXmlCell>
  <singleXmlCell id="1508" xr6:uid="{00000000-000C-0000-FFFF-FFFFDB050000}" r="K45" connectionId="0">
    <xmlCellPr id="1" xr6:uid="{00000000-0010-0000-DB05-000001000000}" uniqueName="P1080083">
      <xmlPr mapId="3" xpath="/TFI-IZD-POD/IPK-GFI-IZD-POD-E_1000981/P1080083" xmlDataType="decimal"/>
    </xmlCellPr>
  </singleXmlCell>
  <singleXmlCell id="1509" xr6:uid="{00000000-000C-0000-FFFF-FFFFDC050000}" r="L45" connectionId="0">
    <xmlCellPr id="1" xr6:uid="{00000000-0010-0000-DC05-000001000000}" uniqueName="P1080084">
      <xmlPr mapId="3" xpath="/TFI-IZD-POD/IPK-GFI-IZD-POD-E_1000981/P1080084" xmlDataType="decimal"/>
    </xmlCellPr>
  </singleXmlCell>
  <singleXmlCell id="1510" xr6:uid="{00000000-000C-0000-FFFF-FFFFDD050000}" r="M45" connectionId="0">
    <xmlCellPr id="1" xr6:uid="{00000000-0010-0000-DD05-000001000000}" uniqueName="P1080085">
      <xmlPr mapId="3" xpath="/TFI-IZD-POD/IPK-GFI-IZD-POD-E_1000981/P1080085" xmlDataType="decimal"/>
    </xmlCellPr>
  </singleXmlCell>
  <singleXmlCell id="1511" xr6:uid="{00000000-000C-0000-FFFF-FFFFDE050000}" r="N45" connectionId="0">
    <xmlCellPr id="1" xr6:uid="{00000000-0010-0000-DE05-000001000000}" uniqueName="P1080086">
      <xmlPr mapId="3" xpath="/TFI-IZD-POD/IPK-GFI-IZD-POD-E_1000981/P1080086" xmlDataType="decimal"/>
    </xmlCellPr>
  </singleXmlCell>
  <singleXmlCell id="1512" xr6:uid="{00000000-000C-0000-FFFF-FFFFDF050000}" r="O45" connectionId="0">
    <xmlCellPr id="1" xr6:uid="{00000000-0010-0000-DF05-000001000000}" uniqueName="P1080087">
      <xmlPr mapId="3" xpath="/TFI-IZD-POD/IPK-GFI-IZD-POD-E_1000981/P1080087" xmlDataType="decimal"/>
    </xmlCellPr>
  </singleXmlCell>
  <singleXmlCell id="1513" xr6:uid="{00000000-000C-0000-FFFF-FFFFE0050000}" r="P45" connectionId="0">
    <xmlCellPr id="1" xr6:uid="{00000000-0010-0000-E005-000001000000}" uniqueName="P1082301">
      <xmlPr mapId="3" xpath="/TFI-IZD-POD/IPK-GFI-IZD-POD-E_1000981/P1082301" xmlDataType="decimal"/>
    </xmlCellPr>
  </singleXmlCell>
  <singleXmlCell id="1514" xr6:uid="{00000000-000C-0000-FFFF-FFFFE1050000}" r="Q45" connectionId="0">
    <xmlCellPr id="1" xr6:uid="{00000000-0010-0000-E105-000001000000}" uniqueName="P1082322">
      <xmlPr mapId="3" xpath="/TFI-IZD-POD/IPK-GFI-IZD-POD-E_1000981/P1082322" xmlDataType="decimal"/>
    </xmlCellPr>
  </singleXmlCell>
  <singleXmlCell id="1515" xr6:uid="{00000000-000C-0000-FFFF-FFFFE2050000}" r="R45" connectionId="0">
    <xmlCellPr id="1" xr6:uid="{00000000-0010-0000-E205-000001000000}" uniqueName="P1082323">
      <xmlPr mapId="3" xpath="/TFI-IZD-POD/IPK-GFI-IZD-POD-E_1000981/P1082323" xmlDataType="decimal"/>
    </xmlCellPr>
  </singleXmlCell>
  <singleXmlCell id="1516" xr6:uid="{00000000-000C-0000-FFFF-FFFFE3050000}" r="S45" connectionId="0">
    <xmlCellPr id="1" xr6:uid="{00000000-0010-0000-E305-000001000000}" uniqueName="P1124846">
      <xmlPr mapId="3" xpath="/TFI-IZD-POD/IPK-GFI-IZD-POD-E_1000981/P1124846" xmlDataType="decimal"/>
    </xmlCellPr>
  </singleXmlCell>
  <singleXmlCell id="1517" xr6:uid="{00000000-000C-0000-FFFF-FFFFE4050000}" r="T45" connectionId="0">
    <xmlCellPr id="1" xr6:uid="{00000000-0010-0000-E405-000001000000}" uniqueName="P1124847">
      <xmlPr mapId="3" xpath="/TFI-IZD-POD/IPK-GFI-IZD-POD-E_1000981/P1124847" xmlDataType="decimal"/>
    </xmlCellPr>
  </singleXmlCell>
  <singleXmlCell id="1518" xr6:uid="{00000000-000C-0000-FFFF-FFFFE5050000}" r="U45" connectionId="0">
    <xmlCellPr id="1" xr6:uid="{00000000-0010-0000-E505-000001000000}" uniqueName="P1082325">
      <xmlPr mapId="3" xpath="/TFI-IZD-POD/IPK-GFI-IZD-POD-E_1000981/P1082325" xmlDataType="decimal"/>
    </xmlCellPr>
  </singleXmlCell>
  <singleXmlCell id="1519" xr6:uid="{00000000-000C-0000-FFFF-FFFFE6050000}" r="V45" connectionId="0">
    <xmlCellPr id="1" xr6:uid="{00000000-0010-0000-E605-000001000000}" uniqueName="P1082328">
      <xmlPr mapId="3" xpath="/TFI-IZD-POD/IPK-GFI-IZD-POD-E_1000981/P1082328" xmlDataType="decimal"/>
    </xmlCellPr>
  </singleXmlCell>
  <singleXmlCell id="1520" xr6:uid="{00000000-000C-0000-FFFF-FFFFE7050000}" r="W45" connectionId="0">
    <xmlCellPr id="1" xr6:uid="{00000000-0010-0000-E705-000001000000}" uniqueName="P1082331">
      <xmlPr mapId="3" xpath="/TFI-IZD-POD/IPK-GFI-IZD-POD-E_1000981/P1082331" xmlDataType="decimal"/>
    </xmlCellPr>
  </singleXmlCell>
  <singleXmlCell id="1521" xr6:uid="{00000000-000C-0000-FFFF-FFFFE8050000}" r="X45" connectionId="0">
    <xmlCellPr id="1" xr6:uid="{00000000-0010-0000-E805-000001000000}" uniqueName="P1082333">
      <xmlPr mapId="3" xpath="/TFI-IZD-POD/IPK-GFI-IZD-POD-E_1000981/P1082333" xmlDataType="decimal"/>
    </xmlCellPr>
  </singleXmlCell>
  <singleXmlCell id="1522" xr6:uid="{00000000-000C-0000-FFFF-FFFFE9050000}" r="Y45" connectionId="0">
    <xmlCellPr id="1" xr6:uid="{00000000-0010-0000-E905-000001000000}" uniqueName="P1082336">
      <xmlPr mapId="3" xpath="/TFI-IZD-POD/IPK-GFI-IZD-POD-E_1000981/P1082336" xmlDataType="decimal"/>
    </xmlCellPr>
  </singleXmlCell>
  <singleXmlCell id="1523" xr6:uid="{00000000-000C-0000-FFFF-FFFFEA050000}" r="H46" connectionId="0">
    <xmlCellPr id="1" xr6:uid="{00000000-0010-0000-EA05-000001000000}" uniqueName="P1080088">
      <xmlPr mapId="3" xpath="/TFI-IZD-POD/IPK-GFI-IZD-POD-E_1000981/P1080088" xmlDataType="decimal"/>
    </xmlCellPr>
  </singleXmlCell>
  <singleXmlCell id="1524" xr6:uid="{00000000-000C-0000-FFFF-FFFFEB050000}" r="I46" connectionId="0">
    <xmlCellPr id="1" xr6:uid="{00000000-0010-0000-EB05-000001000000}" uniqueName="P1080089">
      <xmlPr mapId="3" xpath="/TFI-IZD-POD/IPK-GFI-IZD-POD-E_1000981/P1080089" xmlDataType="decimal"/>
    </xmlCellPr>
  </singleXmlCell>
  <singleXmlCell id="1525" xr6:uid="{00000000-000C-0000-FFFF-FFFFEC050000}" r="J46" connectionId="0">
    <xmlCellPr id="1" xr6:uid="{00000000-0010-0000-EC05-000001000000}" uniqueName="P1080090">
      <xmlPr mapId="3" xpath="/TFI-IZD-POD/IPK-GFI-IZD-POD-E_1000981/P1080090" xmlDataType="decimal"/>
    </xmlCellPr>
  </singleXmlCell>
  <singleXmlCell id="1526" xr6:uid="{00000000-000C-0000-FFFF-FFFFED050000}" r="K46" connectionId="0">
    <xmlCellPr id="1" xr6:uid="{00000000-0010-0000-ED05-000001000000}" uniqueName="P1080091">
      <xmlPr mapId="3" xpath="/TFI-IZD-POD/IPK-GFI-IZD-POD-E_1000981/P1080091" xmlDataType="decimal"/>
    </xmlCellPr>
  </singleXmlCell>
  <singleXmlCell id="1527" xr6:uid="{00000000-000C-0000-FFFF-FFFFEE050000}" r="L46" connectionId="0">
    <xmlCellPr id="1" xr6:uid="{00000000-0010-0000-EE05-000001000000}" uniqueName="P1080092">
      <xmlPr mapId="3" xpath="/TFI-IZD-POD/IPK-GFI-IZD-POD-E_1000981/P1080092" xmlDataType="decimal"/>
    </xmlCellPr>
  </singleXmlCell>
  <singleXmlCell id="1528" xr6:uid="{00000000-000C-0000-FFFF-FFFFEF050000}" r="M46" connectionId="0">
    <xmlCellPr id="1" xr6:uid="{00000000-0010-0000-EF05-000001000000}" uniqueName="P1080093">
      <xmlPr mapId="3" xpath="/TFI-IZD-POD/IPK-GFI-IZD-POD-E_1000981/P1080093" xmlDataType="decimal"/>
    </xmlCellPr>
  </singleXmlCell>
  <singleXmlCell id="1529" xr6:uid="{00000000-000C-0000-FFFF-FFFFF0050000}" r="N46" connectionId="0">
    <xmlCellPr id="1" xr6:uid="{00000000-0010-0000-F005-000001000000}" uniqueName="P1080094">
      <xmlPr mapId="3" xpath="/TFI-IZD-POD/IPK-GFI-IZD-POD-E_1000981/P1080094" xmlDataType="decimal"/>
    </xmlCellPr>
  </singleXmlCell>
  <singleXmlCell id="1530" xr6:uid="{00000000-000C-0000-FFFF-FFFFF1050000}" r="O46" connectionId="0">
    <xmlCellPr id="1" xr6:uid="{00000000-0010-0000-F105-000001000000}" uniqueName="P1080095">
      <xmlPr mapId="3" xpath="/TFI-IZD-POD/IPK-GFI-IZD-POD-E_1000981/P1080095" xmlDataType="decimal"/>
    </xmlCellPr>
  </singleXmlCell>
  <singleXmlCell id="1531" xr6:uid="{00000000-000C-0000-FFFF-FFFFF2050000}" r="P46" connectionId="0">
    <xmlCellPr id="1" xr6:uid="{00000000-0010-0000-F205-000001000000}" uniqueName="P1082338">
      <xmlPr mapId="3" xpath="/TFI-IZD-POD/IPK-GFI-IZD-POD-E_1000981/P1082338" xmlDataType="decimal"/>
    </xmlCellPr>
  </singleXmlCell>
  <singleXmlCell id="1532" xr6:uid="{00000000-000C-0000-FFFF-FFFFF3050000}" r="Q46" connectionId="0">
    <xmlCellPr id="1" xr6:uid="{00000000-0010-0000-F305-000001000000}" uniqueName="P1082304">
      <xmlPr mapId="3" xpath="/TFI-IZD-POD/IPK-GFI-IZD-POD-E_1000981/P1082304" xmlDataType="decimal"/>
    </xmlCellPr>
  </singleXmlCell>
  <singleXmlCell id="1533" xr6:uid="{00000000-000C-0000-FFFF-FFFFF4050000}" r="R46" connectionId="0">
    <xmlCellPr id="1" xr6:uid="{00000000-0010-0000-F405-000001000000}" uniqueName="P1082341">
      <xmlPr mapId="3" xpath="/TFI-IZD-POD/IPK-GFI-IZD-POD-E_1000981/P1082341" xmlDataType="decimal"/>
    </xmlCellPr>
  </singleXmlCell>
  <singleXmlCell id="1534" xr6:uid="{00000000-000C-0000-FFFF-FFFFF5050000}" r="S46" connectionId="0">
    <xmlCellPr id="1" xr6:uid="{00000000-0010-0000-F505-000001000000}" uniqueName="P1124848">
      <xmlPr mapId="3" xpath="/TFI-IZD-POD/IPK-GFI-IZD-POD-E_1000981/P1124848" xmlDataType="decimal"/>
    </xmlCellPr>
  </singleXmlCell>
  <singleXmlCell id="1535" xr6:uid="{00000000-000C-0000-FFFF-FFFFF6050000}" r="T46" connectionId="0">
    <xmlCellPr id="1" xr6:uid="{00000000-0010-0000-F605-000001000000}" uniqueName="P1124849">
      <xmlPr mapId="3" xpath="/TFI-IZD-POD/IPK-GFI-IZD-POD-E_1000981/P1124849" xmlDataType="decimal"/>
    </xmlCellPr>
  </singleXmlCell>
  <singleXmlCell id="1536" xr6:uid="{00000000-000C-0000-FFFF-FFFFF7050000}" r="U46" connectionId="0">
    <xmlCellPr id="1" xr6:uid="{00000000-0010-0000-F705-000001000000}" uniqueName="P1082343">
      <xmlPr mapId="3" xpath="/TFI-IZD-POD/IPK-GFI-IZD-POD-E_1000981/P1082343" xmlDataType="decimal"/>
    </xmlCellPr>
  </singleXmlCell>
  <singleXmlCell id="1537" xr6:uid="{00000000-000C-0000-FFFF-FFFFF8050000}" r="V46" connectionId="0">
    <xmlCellPr id="1" xr6:uid="{00000000-0010-0000-F805-000001000000}" uniqueName="P1082344">
      <xmlPr mapId="3" xpath="/TFI-IZD-POD/IPK-GFI-IZD-POD-E_1000981/P1082344" xmlDataType="decimal"/>
    </xmlCellPr>
  </singleXmlCell>
  <singleXmlCell id="1538" xr6:uid="{00000000-000C-0000-FFFF-FFFFF9050000}" r="W46" connectionId="0">
    <xmlCellPr id="1" xr6:uid="{00000000-0010-0000-F905-000001000000}" uniqueName="P1082346">
      <xmlPr mapId="3" xpath="/TFI-IZD-POD/IPK-GFI-IZD-POD-E_1000981/P1082346" xmlDataType="decimal"/>
    </xmlCellPr>
  </singleXmlCell>
  <singleXmlCell id="1539" xr6:uid="{00000000-000C-0000-FFFF-FFFFFA050000}" r="X46" connectionId="0">
    <xmlCellPr id="1" xr6:uid="{00000000-0010-0000-FA05-000001000000}" uniqueName="P1082349">
      <xmlPr mapId="3" xpath="/TFI-IZD-POD/IPK-GFI-IZD-POD-E_1000981/P1082349" xmlDataType="decimal"/>
    </xmlCellPr>
  </singleXmlCell>
  <singleXmlCell id="1540" xr6:uid="{00000000-000C-0000-FFFF-FFFFFB050000}" r="Y46" connectionId="0">
    <xmlCellPr id="1" xr6:uid="{00000000-0010-0000-FB05-000001000000}" uniqueName="P1082351">
      <xmlPr mapId="3" xpath="/TFI-IZD-POD/IPK-GFI-IZD-POD-E_1000981/P1082351" xmlDataType="decimal"/>
    </xmlCellPr>
  </singleXmlCell>
  <singleXmlCell id="1541" xr6:uid="{00000000-000C-0000-FFFF-FFFFFC050000}" r="H47" connectionId="0">
    <xmlCellPr id="1" xr6:uid="{00000000-0010-0000-FC05-000001000000}" uniqueName="P1080096">
      <xmlPr mapId="3" xpath="/TFI-IZD-POD/IPK-GFI-IZD-POD-E_1000981/P1080096" xmlDataType="decimal"/>
    </xmlCellPr>
  </singleXmlCell>
  <singleXmlCell id="1542" xr6:uid="{00000000-000C-0000-FFFF-FFFFFD050000}" r="I47" connectionId="0">
    <xmlCellPr id="1" xr6:uid="{00000000-0010-0000-FD05-000001000000}" uniqueName="P1080097">
      <xmlPr mapId="3" xpath="/TFI-IZD-POD/IPK-GFI-IZD-POD-E_1000981/P1080097" xmlDataType="decimal"/>
    </xmlCellPr>
  </singleXmlCell>
  <singleXmlCell id="1543" xr6:uid="{00000000-000C-0000-FFFF-FFFFFE050000}" r="J47" connectionId="0">
    <xmlCellPr id="1" xr6:uid="{00000000-0010-0000-FE05-000001000000}" uniqueName="P1080098">
      <xmlPr mapId="3" xpath="/TFI-IZD-POD/IPK-GFI-IZD-POD-E_1000981/P1080098" xmlDataType="decimal"/>
    </xmlCellPr>
  </singleXmlCell>
  <singleXmlCell id="1544" xr6:uid="{00000000-000C-0000-FFFF-FFFFFF050000}" r="K47" connectionId="0">
    <xmlCellPr id="1" xr6:uid="{00000000-0010-0000-FF05-000001000000}" uniqueName="P1080099">
      <xmlPr mapId="3" xpath="/TFI-IZD-POD/IPK-GFI-IZD-POD-E_1000981/P1080099" xmlDataType="decimal"/>
    </xmlCellPr>
  </singleXmlCell>
  <singleXmlCell id="1545" xr6:uid="{00000000-000C-0000-FFFF-FFFF00060000}" r="L47" connectionId="0">
    <xmlCellPr id="1" xr6:uid="{00000000-0010-0000-0006-000001000000}" uniqueName="P1080100">
      <xmlPr mapId="3" xpath="/TFI-IZD-POD/IPK-GFI-IZD-POD-E_1000981/P1080100" xmlDataType="decimal"/>
    </xmlCellPr>
  </singleXmlCell>
  <singleXmlCell id="1546" xr6:uid="{00000000-000C-0000-FFFF-FFFF01060000}" r="M47" connectionId="0">
    <xmlCellPr id="1" xr6:uid="{00000000-0010-0000-0106-000001000000}" uniqueName="P1080101">
      <xmlPr mapId="3" xpath="/TFI-IZD-POD/IPK-GFI-IZD-POD-E_1000981/P1080101" xmlDataType="decimal"/>
    </xmlCellPr>
  </singleXmlCell>
  <singleXmlCell id="1547" xr6:uid="{00000000-000C-0000-FFFF-FFFF02060000}" r="N47" connectionId="0">
    <xmlCellPr id="1" xr6:uid="{00000000-0010-0000-0206-000001000000}" uniqueName="P1080102">
      <xmlPr mapId="3" xpath="/TFI-IZD-POD/IPK-GFI-IZD-POD-E_1000981/P1080102" xmlDataType="decimal"/>
    </xmlCellPr>
  </singleXmlCell>
  <singleXmlCell id="1548" xr6:uid="{00000000-000C-0000-FFFF-FFFF03060000}" r="O47" connectionId="0">
    <xmlCellPr id="1" xr6:uid="{00000000-0010-0000-0306-000001000000}" uniqueName="P1080103">
      <xmlPr mapId="3" xpath="/TFI-IZD-POD/IPK-GFI-IZD-POD-E_1000981/P1080103" xmlDataType="decimal"/>
    </xmlCellPr>
  </singleXmlCell>
  <singleXmlCell id="1549" xr6:uid="{00000000-000C-0000-FFFF-FFFF04060000}" r="P47" connectionId="0">
    <xmlCellPr id="1" xr6:uid="{00000000-0010-0000-0406-000001000000}" uniqueName="P1082354">
      <xmlPr mapId="3" xpath="/TFI-IZD-POD/IPK-GFI-IZD-POD-E_1000981/P1082354" xmlDataType="decimal"/>
    </xmlCellPr>
  </singleXmlCell>
  <singleXmlCell id="1550" xr6:uid="{00000000-000C-0000-FFFF-FFFF05060000}" r="Q47" connectionId="0">
    <xmlCellPr id="1" xr6:uid="{00000000-0010-0000-0506-000001000000}" uniqueName="P1082356">
      <xmlPr mapId="3" xpath="/TFI-IZD-POD/IPK-GFI-IZD-POD-E_1000981/P1082356" xmlDataType="decimal"/>
    </xmlCellPr>
  </singleXmlCell>
  <singleXmlCell id="1551" xr6:uid="{00000000-000C-0000-FFFF-FFFF06060000}" r="R47" connectionId="0">
    <xmlCellPr id="1" xr6:uid="{00000000-0010-0000-0606-000001000000}" uniqueName="P1082306">
      <xmlPr mapId="3" xpath="/TFI-IZD-POD/IPK-GFI-IZD-POD-E_1000981/P1082306" xmlDataType="decimal"/>
    </xmlCellPr>
  </singleXmlCell>
  <singleXmlCell id="1552" xr6:uid="{00000000-000C-0000-FFFF-FFFF07060000}" r="S47" connectionId="0">
    <xmlCellPr id="1" xr6:uid="{00000000-0010-0000-0706-000001000000}" uniqueName="P1124850">
      <xmlPr mapId="3" xpath="/TFI-IZD-POD/IPK-GFI-IZD-POD-E_1000981/P1124850" xmlDataType="decimal"/>
    </xmlCellPr>
  </singleXmlCell>
  <singleXmlCell id="1553" xr6:uid="{00000000-000C-0000-FFFF-FFFF08060000}" r="T47" connectionId="0">
    <xmlCellPr id="1" xr6:uid="{00000000-0010-0000-0806-000001000000}" uniqueName="P1124851">
      <xmlPr mapId="3" xpath="/TFI-IZD-POD/IPK-GFI-IZD-POD-E_1000981/P1124851" xmlDataType="decimal"/>
    </xmlCellPr>
  </singleXmlCell>
  <singleXmlCell id="1554" xr6:uid="{00000000-000C-0000-FFFF-FFFF09060000}" r="U47" connectionId="0">
    <xmlCellPr id="1" xr6:uid="{00000000-0010-0000-0906-000001000000}" uniqueName="P1082358">
      <xmlPr mapId="3" xpath="/TFI-IZD-POD/IPK-GFI-IZD-POD-E_1000981/P1082358" xmlDataType="decimal"/>
    </xmlCellPr>
  </singleXmlCell>
  <singleXmlCell id="1555" xr6:uid="{00000000-000C-0000-FFFF-FFFF0A060000}" r="V47" connectionId="0">
    <xmlCellPr id="1" xr6:uid="{00000000-0010-0000-0A06-000001000000}" uniqueName="P1082360">
      <xmlPr mapId="3" xpath="/TFI-IZD-POD/IPK-GFI-IZD-POD-E_1000981/P1082360" xmlDataType="decimal"/>
    </xmlCellPr>
  </singleXmlCell>
  <singleXmlCell id="1556" xr6:uid="{00000000-000C-0000-FFFF-FFFF0B060000}" r="W47" connectionId="0">
    <xmlCellPr id="1" xr6:uid="{00000000-0010-0000-0B06-000001000000}" uniqueName="P1082361">
      <xmlPr mapId="3" xpath="/TFI-IZD-POD/IPK-GFI-IZD-POD-E_1000981/P1082361" xmlDataType="decimal"/>
    </xmlCellPr>
  </singleXmlCell>
  <singleXmlCell id="1557" xr6:uid="{00000000-000C-0000-FFFF-FFFF0C060000}" r="X47" connectionId="0">
    <xmlCellPr id="1" xr6:uid="{00000000-0010-0000-0C06-000001000000}" uniqueName="P1082362">
      <xmlPr mapId="3" xpath="/TFI-IZD-POD/IPK-GFI-IZD-POD-E_1000981/P1082362" xmlDataType="decimal"/>
    </xmlCellPr>
  </singleXmlCell>
  <singleXmlCell id="1558" xr6:uid="{00000000-000C-0000-FFFF-FFFF0D060000}" r="Y47" connectionId="0">
    <xmlCellPr id="1" xr6:uid="{00000000-0010-0000-0D06-000001000000}" uniqueName="P1082364">
      <xmlPr mapId="3" xpath="/TFI-IZD-POD/IPK-GFI-IZD-POD-E_1000981/P1082364" xmlDataType="decimal"/>
    </xmlCellPr>
  </singleXmlCell>
  <singleXmlCell id="1559" xr6:uid="{00000000-000C-0000-FFFF-FFFF0E060000}" r="H48" connectionId="0">
    <xmlCellPr id="1" xr6:uid="{00000000-0010-0000-0E06-000001000000}" uniqueName="P1080104">
      <xmlPr mapId="3" xpath="/TFI-IZD-POD/IPK-GFI-IZD-POD-E_1000981/P1080104" xmlDataType="decimal"/>
    </xmlCellPr>
  </singleXmlCell>
  <singleXmlCell id="1560" xr6:uid="{00000000-000C-0000-FFFF-FFFF0F060000}" r="I48" connectionId="0">
    <xmlCellPr id="1" xr6:uid="{00000000-0010-0000-0F06-000001000000}" uniqueName="P1080105">
      <xmlPr mapId="3" xpath="/TFI-IZD-POD/IPK-GFI-IZD-POD-E_1000981/P1080105" xmlDataType="decimal"/>
    </xmlCellPr>
  </singleXmlCell>
  <singleXmlCell id="1561" xr6:uid="{00000000-000C-0000-FFFF-FFFF10060000}" r="J48" connectionId="0">
    <xmlCellPr id="1" xr6:uid="{00000000-0010-0000-1006-000001000000}" uniqueName="P1080106">
      <xmlPr mapId="3" xpath="/TFI-IZD-POD/IPK-GFI-IZD-POD-E_1000981/P1080106" xmlDataType="decimal"/>
    </xmlCellPr>
  </singleXmlCell>
  <singleXmlCell id="1562" xr6:uid="{00000000-000C-0000-FFFF-FFFF11060000}" r="K48" connectionId="0">
    <xmlCellPr id="1" xr6:uid="{00000000-0010-0000-1106-000001000000}" uniqueName="P1080107">
      <xmlPr mapId="3" xpath="/TFI-IZD-POD/IPK-GFI-IZD-POD-E_1000981/P1080107" xmlDataType="decimal"/>
    </xmlCellPr>
  </singleXmlCell>
  <singleXmlCell id="1563" xr6:uid="{00000000-000C-0000-FFFF-FFFF12060000}" r="L48" connectionId="0">
    <xmlCellPr id="1" xr6:uid="{00000000-0010-0000-1206-000001000000}" uniqueName="P1080108">
      <xmlPr mapId="3" xpath="/TFI-IZD-POD/IPK-GFI-IZD-POD-E_1000981/P1080108" xmlDataType="decimal"/>
    </xmlCellPr>
  </singleXmlCell>
  <singleXmlCell id="1564" xr6:uid="{00000000-000C-0000-FFFF-FFFF13060000}" r="M48" connectionId="0">
    <xmlCellPr id="1" xr6:uid="{00000000-0010-0000-1306-000001000000}" uniqueName="P1080109">
      <xmlPr mapId="3" xpath="/TFI-IZD-POD/IPK-GFI-IZD-POD-E_1000981/P1080109" xmlDataType="decimal"/>
    </xmlCellPr>
  </singleXmlCell>
  <singleXmlCell id="1565" xr6:uid="{00000000-000C-0000-FFFF-FFFF14060000}" r="N48" connectionId="0">
    <xmlCellPr id="1" xr6:uid="{00000000-0010-0000-1406-000001000000}" uniqueName="P1080110">
      <xmlPr mapId="3" xpath="/TFI-IZD-POD/IPK-GFI-IZD-POD-E_1000981/P1080110" xmlDataType="decimal"/>
    </xmlCellPr>
  </singleXmlCell>
  <singleXmlCell id="1566" xr6:uid="{00000000-000C-0000-FFFF-FFFF15060000}" r="O48" connectionId="0">
    <xmlCellPr id="1" xr6:uid="{00000000-0010-0000-1506-000001000000}" uniqueName="P1080111">
      <xmlPr mapId="3" xpath="/TFI-IZD-POD/IPK-GFI-IZD-POD-E_1000981/P1080111" xmlDataType="decimal"/>
    </xmlCellPr>
  </singleXmlCell>
  <singleXmlCell id="1567" xr6:uid="{00000000-000C-0000-FFFF-FFFF16060000}" r="P48" connectionId="0">
    <xmlCellPr id="1" xr6:uid="{00000000-0010-0000-1606-000001000000}" uniqueName="P1082365">
      <xmlPr mapId="3" xpath="/TFI-IZD-POD/IPK-GFI-IZD-POD-E_1000981/P1082365" xmlDataType="decimal"/>
    </xmlCellPr>
  </singleXmlCell>
  <singleXmlCell id="1568" xr6:uid="{00000000-000C-0000-FFFF-FFFF17060000}" r="Q48" connectionId="0">
    <xmlCellPr id="1" xr6:uid="{00000000-0010-0000-1706-000001000000}" uniqueName="P1082366">
      <xmlPr mapId="3" xpath="/TFI-IZD-POD/IPK-GFI-IZD-POD-E_1000981/P1082366" xmlDataType="decimal"/>
    </xmlCellPr>
  </singleXmlCell>
  <singleXmlCell id="1569" xr6:uid="{00000000-000C-0000-FFFF-FFFF18060000}" r="R48" connectionId="0">
    <xmlCellPr id="1" xr6:uid="{00000000-0010-0000-1806-000001000000}" uniqueName="P1082367">
      <xmlPr mapId="3" xpath="/TFI-IZD-POD/IPK-GFI-IZD-POD-E_1000981/P1082367" xmlDataType="decimal"/>
    </xmlCellPr>
  </singleXmlCell>
  <singleXmlCell id="1570" xr6:uid="{00000000-000C-0000-FFFF-FFFF19060000}" r="S48" connectionId="0">
    <xmlCellPr id="1" xr6:uid="{00000000-0010-0000-1906-000001000000}" uniqueName="P1124852">
      <xmlPr mapId="3" xpath="/TFI-IZD-POD/IPK-GFI-IZD-POD-E_1000981/P1124852" xmlDataType="decimal"/>
    </xmlCellPr>
  </singleXmlCell>
  <singleXmlCell id="1571" xr6:uid="{00000000-000C-0000-FFFF-FFFF1A060000}" r="T48" connectionId="0">
    <xmlCellPr id="1" xr6:uid="{00000000-0010-0000-1A06-000001000000}" uniqueName="P1124853">
      <xmlPr mapId="3" xpath="/TFI-IZD-POD/IPK-GFI-IZD-POD-E_1000981/P1124853" xmlDataType="decimal"/>
    </xmlCellPr>
  </singleXmlCell>
  <singleXmlCell id="1572" xr6:uid="{00000000-000C-0000-FFFF-FFFF1B060000}" r="U48" connectionId="0">
    <xmlCellPr id="1" xr6:uid="{00000000-0010-0000-1B06-000001000000}" uniqueName="P1082309">
      <xmlPr mapId="3" xpath="/TFI-IZD-POD/IPK-GFI-IZD-POD-E_1000981/P1082309" xmlDataType="decimal"/>
    </xmlCellPr>
  </singleXmlCell>
  <singleXmlCell id="1573" xr6:uid="{00000000-000C-0000-FFFF-FFFF1C060000}" r="V48" connectionId="0">
    <xmlCellPr id="1" xr6:uid="{00000000-0010-0000-1C06-000001000000}" uniqueName="P1082368">
      <xmlPr mapId="3" xpath="/TFI-IZD-POD/IPK-GFI-IZD-POD-E_1000981/P1082368" xmlDataType="decimal"/>
    </xmlCellPr>
  </singleXmlCell>
  <singleXmlCell id="1574" xr6:uid="{00000000-000C-0000-FFFF-FFFF1D060000}" r="W48" connectionId="0">
    <xmlCellPr id="1" xr6:uid="{00000000-0010-0000-1D06-000001000000}" uniqueName="P1082369">
      <xmlPr mapId="3" xpath="/TFI-IZD-POD/IPK-GFI-IZD-POD-E_1000981/P1082369" xmlDataType="decimal"/>
    </xmlCellPr>
  </singleXmlCell>
  <singleXmlCell id="1575" xr6:uid="{00000000-000C-0000-FFFF-FFFF1E060000}" r="X48" connectionId="0">
    <xmlCellPr id="1" xr6:uid="{00000000-0010-0000-1E06-000001000000}" uniqueName="P1082370">
      <xmlPr mapId="3" xpath="/TFI-IZD-POD/IPK-GFI-IZD-POD-E_1000981/P1082370" xmlDataType="decimal"/>
    </xmlCellPr>
  </singleXmlCell>
  <singleXmlCell id="1576" xr6:uid="{00000000-000C-0000-FFFF-FFFF1F060000}" r="Y48" connectionId="0">
    <xmlCellPr id="1" xr6:uid="{00000000-0010-0000-1F06-000001000000}" uniqueName="P1082372">
      <xmlPr mapId="3" xpath="/TFI-IZD-POD/IPK-GFI-IZD-POD-E_1000981/P1082372" xmlDataType="decimal"/>
    </xmlCellPr>
  </singleXmlCell>
  <singleXmlCell id="1577" xr6:uid="{00000000-000C-0000-FFFF-FFFF20060000}" r="H49" connectionId="0">
    <xmlCellPr id="1" xr6:uid="{00000000-0010-0000-2006-000001000000}" uniqueName="P1080112">
      <xmlPr mapId="3" xpath="/TFI-IZD-POD/IPK-GFI-IZD-POD-E_1000981/P1080112" xmlDataType="decimal"/>
    </xmlCellPr>
  </singleXmlCell>
  <singleXmlCell id="1578" xr6:uid="{00000000-000C-0000-FFFF-FFFF21060000}" r="I49" connectionId="0">
    <xmlCellPr id="1" xr6:uid="{00000000-0010-0000-2106-000001000000}" uniqueName="P1080113">
      <xmlPr mapId="3" xpath="/TFI-IZD-POD/IPK-GFI-IZD-POD-E_1000981/P1080113" xmlDataType="decimal"/>
    </xmlCellPr>
  </singleXmlCell>
  <singleXmlCell id="1579" xr6:uid="{00000000-000C-0000-FFFF-FFFF22060000}" r="J49" connectionId="0">
    <xmlCellPr id="1" xr6:uid="{00000000-0010-0000-2206-000001000000}" uniqueName="P1080114">
      <xmlPr mapId="3" xpath="/TFI-IZD-POD/IPK-GFI-IZD-POD-E_1000981/P1080114" xmlDataType="decimal"/>
    </xmlCellPr>
  </singleXmlCell>
  <singleXmlCell id="1580" xr6:uid="{00000000-000C-0000-FFFF-FFFF23060000}" r="K49" connectionId="0">
    <xmlCellPr id="1" xr6:uid="{00000000-0010-0000-2306-000001000000}" uniqueName="P1080115">
      <xmlPr mapId="3" xpath="/TFI-IZD-POD/IPK-GFI-IZD-POD-E_1000981/P1080115" xmlDataType="decimal"/>
    </xmlCellPr>
  </singleXmlCell>
  <singleXmlCell id="1581" xr6:uid="{00000000-000C-0000-FFFF-FFFF24060000}" r="L49" connectionId="0">
    <xmlCellPr id="1" xr6:uid="{00000000-0010-0000-2406-000001000000}" uniqueName="P1080116">
      <xmlPr mapId="3" xpath="/TFI-IZD-POD/IPK-GFI-IZD-POD-E_1000981/P1080116" xmlDataType="decimal"/>
    </xmlCellPr>
  </singleXmlCell>
  <singleXmlCell id="1582" xr6:uid="{00000000-000C-0000-FFFF-FFFF25060000}" r="M49" connectionId="0">
    <xmlCellPr id="1" xr6:uid="{00000000-0010-0000-2506-000001000000}" uniqueName="P1080117">
      <xmlPr mapId="3" xpath="/TFI-IZD-POD/IPK-GFI-IZD-POD-E_1000981/P1080117" xmlDataType="decimal"/>
    </xmlCellPr>
  </singleXmlCell>
  <singleXmlCell id="1583" xr6:uid="{00000000-000C-0000-FFFF-FFFF26060000}" r="N49" connectionId="0">
    <xmlCellPr id="1" xr6:uid="{00000000-0010-0000-2606-000001000000}" uniqueName="P1080118">
      <xmlPr mapId="3" xpath="/TFI-IZD-POD/IPK-GFI-IZD-POD-E_1000981/P1080118" xmlDataType="decimal"/>
    </xmlCellPr>
  </singleXmlCell>
  <singleXmlCell id="1584" xr6:uid="{00000000-000C-0000-FFFF-FFFF27060000}" r="O49" connectionId="0">
    <xmlCellPr id="1" xr6:uid="{00000000-0010-0000-2706-000001000000}" uniqueName="P1080119">
      <xmlPr mapId="3" xpath="/TFI-IZD-POD/IPK-GFI-IZD-POD-E_1000981/P1080119" xmlDataType="decimal"/>
    </xmlCellPr>
  </singleXmlCell>
  <singleXmlCell id="1585" xr6:uid="{00000000-000C-0000-FFFF-FFFF28060000}" r="P49" connectionId="0">
    <xmlCellPr id="1" xr6:uid="{00000000-0010-0000-2806-000001000000}" uniqueName="P1082374">
      <xmlPr mapId="3" xpath="/TFI-IZD-POD/IPK-GFI-IZD-POD-E_1000981/P1082374" xmlDataType="decimal"/>
    </xmlCellPr>
  </singleXmlCell>
  <singleXmlCell id="1586" xr6:uid="{00000000-000C-0000-FFFF-FFFF29060000}" r="Q49" connectionId="0">
    <xmlCellPr id="1" xr6:uid="{00000000-0010-0000-2906-000001000000}" uniqueName="P1082376">
      <xmlPr mapId="3" xpath="/TFI-IZD-POD/IPK-GFI-IZD-POD-E_1000981/P1082376" xmlDataType="decimal"/>
    </xmlCellPr>
  </singleXmlCell>
  <singleXmlCell id="1587" xr6:uid="{00000000-000C-0000-FFFF-FFFF2A060000}" r="R49" connectionId="0">
    <xmlCellPr id="1" xr6:uid="{00000000-0010-0000-2A06-000001000000}" uniqueName="P1082378">
      <xmlPr mapId="3" xpath="/TFI-IZD-POD/IPK-GFI-IZD-POD-E_1000981/P1082378" xmlDataType="decimal"/>
    </xmlCellPr>
  </singleXmlCell>
  <singleXmlCell id="1588" xr6:uid="{00000000-000C-0000-FFFF-FFFF2B060000}" r="S49" connectionId="0">
    <xmlCellPr id="1" xr6:uid="{00000000-0010-0000-2B06-000001000000}" uniqueName="P1124854">
      <xmlPr mapId="3" xpath="/TFI-IZD-POD/IPK-GFI-IZD-POD-E_1000981/P1124854" xmlDataType="decimal"/>
    </xmlCellPr>
  </singleXmlCell>
  <singleXmlCell id="1589" xr6:uid="{00000000-000C-0000-FFFF-FFFF2C060000}" r="T49" connectionId="0">
    <xmlCellPr id="1" xr6:uid="{00000000-0010-0000-2C06-000001000000}" uniqueName="P1124855">
      <xmlPr mapId="3" xpath="/TFI-IZD-POD/IPK-GFI-IZD-POD-E_1000981/P1124855" xmlDataType="decimal"/>
    </xmlCellPr>
  </singleXmlCell>
  <singleXmlCell id="1590" xr6:uid="{00000000-000C-0000-FFFF-FFFF2D060000}" r="U49" connectionId="0">
    <xmlCellPr id="1" xr6:uid="{00000000-0010-0000-2D06-000001000000}" uniqueName="P1082381">
      <xmlPr mapId="3" xpath="/TFI-IZD-POD/IPK-GFI-IZD-POD-E_1000981/P1082381" xmlDataType="decimal"/>
    </xmlCellPr>
  </singleXmlCell>
  <singleXmlCell id="1591" xr6:uid="{00000000-000C-0000-FFFF-FFFF2E060000}" r="V49" connectionId="0">
    <xmlCellPr id="1" xr6:uid="{00000000-0010-0000-2E06-000001000000}" uniqueName="P1082312">
      <xmlPr mapId="3" xpath="/TFI-IZD-POD/IPK-GFI-IZD-POD-E_1000981/P1082312" xmlDataType="decimal"/>
    </xmlCellPr>
  </singleXmlCell>
  <singleXmlCell id="1592" xr6:uid="{00000000-000C-0000-FFFF-FFFF2F060000}" r="W49" connectionId="0">
    <xmlCellPr id="1" xr6:uid="{00000000-0010-0000-2F06-000001000000}" uniqueName="P1082383">
      <xmlPr mapId="3" xpath="/TFI-IZD-POD/IPK-GFI-IZD-POD-E_1000981/P1082383" xmlDataType="decimal"/>
    </xmlCellPr>
  </singleXmlCell>
  <singleXmlCell id="1593" xr6:uid="{00000000-000C-0000-FFFF-FFFF30060000}" r="X49" connectionId="0">
    <xmlCellPr id="1" xr6:uid="{00000000-0010-0000-3006-000001000000}" uniqueName="P1082385">
      <xmlPr mapId="3" xpath="/TFI-IZD-POD/IPK-GFI-IZD-POD-E_1000981/P1082385" xmlDataType="decimal"/>
    </xmlCellPr>
  </singleXmlCell>
  <singleXmlCell id="1594" xr6:uid="{00000000-000C-0000-FFFF-FFFF31060000}" r="Y49" connectionId="0">
    <xmlCellPr id="1" xr6:uid="{00000000-0010-0000-3106-000001000000}" uniqueName="P1082388">
      <xmlPr mapId="3" xpath="/TFI-IZD-POD/IPK-GFI-IZD-POD-E_1000981/P1082388" xmlDataType="decimal"/>
    </xmlCellPr>
  </singleXmlCell>
  <singleXmlCell id="1595" xr6:uid="{00000000-000C-0000-FFFF-FFFF32060000}" r="H50" connectionId="0">
    <xmlCellPr id="1" xr6:uid="{00000000-0010-0000-3206-000001000000}" uniqueName="P1080120">
      <xmlPr mapId="3" xpath="/TFI-IZD-POD/IPK-GFI-IZD-POD-E_1000981/P1080120" xmlDataType="decimal"/>
    </xmlCellPr>
  </singleXmlCell>
  <singleXmlCell id="1596" xr6:uid="{00000000-000C-0000-FFFF-FFFF33060000}" r="I50" connectionId="0">
    <xmlCellPr id="1" xr6:uid="{00000000-0010-0000-3306-000001000000}" uniqueName="P1080121">
      <xmlPr mapId="3" xpath="/TFI-IZD-POD/IPK-GFI-IZD-POD-E_1000981/P1080121" xmlDataType="decimal"/>
    </xmlCellPr>
  </singleXmlCell>
  <singleXmlCell id="1597" xr6:uid="{00000000-000C-0000-FFFF-FFFF34060000}" r="J50" connectionId="0">
    <xmlCellPr id="1" xr6:uid="{00000000-0010-0000-3406-000001000000}" uniqueName="P1080122">
      <xmlPr mapId="3" xpath="/TFI-IZD-POD/IPK-GFI-IZD-POD-E_1000981/P1080122" xmlDataType="decimal"/>
    </xmlCellPr>
  </singleXmlCell>
  <singleXmlCell id="1598" xr6:uid="{00000000-000C-0000-FFFF-FFFF35060000}" r="K50" connectionId="0">
    <xmlCellPr id="1" xr6:uid="{00000000-0010-0000-3506-000001000000}" uniqueName="P1080123">
      <xmlPr mapId="3" xpath="/TFI-IZD-POD/IPK-GFI-IZD-POD-E_1000981/P1080123" xmlDataType="decimal"/>
    </xmlCellPr>
  </singleXmlCell>
  <singleXmlCell id="1599" xr6:uid="{00000000-000C-0000-FFFF-FFFF36060000}" r="L50" connectionId="0">
    <xmlCellPr id="1" xr6:uid="{00000000-0010-0000-3606-000001000000}" uniqueName="P1080124">
      <xmlPr mapId="3" xpath="/TFI-IZD-POD/IPK-GFI-IZD-POD-E_1000981/P1080124" xmlDataType="decimal"/>
    </xmlCellPr>
  </singleXmlCell>
  <singleXmlCell id="1600" xr6:uid="{00000000-000C-0000-FFFF-FFFF37060000}" r="M50" connectionId="0">
    <xmlCellPr id="1" xr6:uid="{00000000-0010-0000-3706-000001000000}" uniqueName="P1080125">
      <xmlPr mapId="3" xpath="/TFI-IZD-POD/IPK-GFI-IZD-POD-E_1000981/P1080125" xmlDataType="decimal"/>
    </xmlCellPr>
  </singleXmlCell>
  <singleXmlCell id="1601" xr6:uid="{00000000-000C-0000-FFFF-FFFF38060000}" r="N50" connectionId="0">
    <xmlCellPr id="1" xr6:uid="{00000000-0010-0000-3806-000001000000}" uniqueName="P1080126">
      <xmlPr mapId="3" xpath="/TFI-IZD-POD/IPK-GFI-IZD-POD-E_1000981/P1080126" xmlDataType="decimal"/>
    </xmlCellPr>
  </singleXmlCell>
  <singleXmlCell id="1602" xr6:uid="{00000000-000C-0000-FFFF-FFFF39060000}" r="O50" connectionId="0">
    <xmlCellPr id="1" xr6:uid="{00000000-0010-0000-3906-000001000000}" uniqueName="P1080127">
      <xmlPr mapId="3" xpath="/TFI-IZD-POD/IPK-GFI-IZD-POD-E_1000981/P1080127" xmlDataType="decimal"/>
    </xmlCellPr>
  </singleXmlCell>
  <singleXmlCell id="1603" xr6:uid="{00000000-000C-0000-FFFF-FFFF3A060000}" r="P50" connectionId="0">
    <xmlCellPr id="1" xr6:uid="{00000000-0010-0000-3A06-000001000000}" uniqueName="P1082390">
      <xmlPr mapId="3" xpath="/TFI-IZD-POD/IPK-GFI-IZD-POD-E_1000981/P1082390" xmlDataType="decimal"/>
    </xmlCellPr>
  </singleXmlCell>
  <singleXmlCell id="1604" xr6:uid="{00000000-000C-0000-FFFF-FFFF3B060000}" r="Q50" connectionId="0">
    <xmlCellPr id="1" xr6:uid="{00000000-0010-0000-3B06-000001000000}" uniqueName="P1082392">
      <xmlPr mapId="3" xpath="/TFI-IZD-POD/IPK-GFI-IZD-POD-E_1000981/P1082392" xmlDataType="decimal"/>
    </xmlCellPr>
  </singleXmlCell>
  <singleXmlCell id="1605" xr6:uid="{00000000-000C-0000-FFFF-FFFF3C060000}" r="R50" connectionId="0">
    <xmlCellPr id="1" xr6:uid="{00000000-0010-0000-3C06-000001000000}" uniqueName="P1082394">
      <xmlPr mapId="3" xpath="/TFI-IZD-POD/IPK-GFI-IZD-POD-E_1000981/P1082394" xmlDataType="decimal"/>
    </xmlCellPr>
  </singleXmlCell>
  <singleXmlCell id="1606" xr6:uid="{00000000-000C-0000-FFFF-FFFF3D060000}" r="S50" connectionId="0">
    <xmlCellPr id="1" xr6:uid="{00000000-0010-0000-3D06-000001000000}" uniqueName="P1124856">
      <xmlPr mapId="3" xpath="/TFI-IZD-POD/IPK-GFI-IZD-POD-E_1000981/P1124856" xmlDataType="decimal"/>
    </xmlCellPr>
  </singleXmlCell>
  <singleXmlCell id="1607" xr6:uid="{00000000-000C-0000-FFFF-FFFF3E060000}" r="T50" connectionId="0">
    <xmlCellPr id="1" xr6:uid="{00000000-0010-0000-3E06-000001000000}" uniqueName="P1124857">
      <xmlPr mapId="3" xpath="/TFI-IZD-POD/IPK-GFI-IZD-POD-E_1000981/P1124857" xmlDataType="decimal"/>
    </xmlCellPr>
  </singleXmlCell>
  <singleXmlCell id="1608" xr6:uid="{00000000-000C-0000-FFFF-FFFF3F060000}" r="U50" connectionId="0">
    <xmlCellPr id="1" xr6:uid="{00000000-0010-0000-3F06-000001000000}" uniqueName="P1082396">
      <xmlPr mapId="3" xpath="/TFI-IZD-POD/IPK-GFI-IZD-POD-E_1000981/P1082396" xmlDataType="decimal"/>
    </xmlCellPr>
  </singleXmlCell>
  <singleXmlCell id="1609" xr6:uid="{00000000-000C-0000-FFFF-FFFF40060000}" r="V50" connectionId="0">
    <xmlCellPr id="1" xr6:uid="{00000000-0010-0000-4006-000001000000}" uniqueName="P1082398">
      <xmlPr mapId="3" xpath="/TFI-IZD-POD/IPK-GFI-IZD-POD-E_1000981/P1082398" xmlDataType="decimal"/>
    </xmlCellPr>
  </singleXmlCell>
  <singleXmlCell id="1610" xr6:uid="{00000000-000C-0000-FFFF-FFFF41060000}" r="W50" connectionId="0">
    <xmlCellPr id="1" xr6:uid="{00000000-0010-0000-4106-000001000000}" uniqueName="P1082314">
      <xmlPr mapId="3" xpath="/TFI-IZD-POD/IPK-GFI-IZD-POD-E_1000981/P1082314" xmlDataType="decimal"/>
    </xmlCellPr>
  </singleXmlCell>
  <singleXmlCell id="1611" xr6:uid="{00000000-000C-0000-FFFF-FFFF42060000}" r="X50" connectionId="0">
    <xmlCellPr id="1" xr6:uid="{00000000-0010-0000-4206-000001000000}" uniqueName="P1082401">
      <xmlPr mapId="3" xpath="/TFI-IZD-POD/IPK-GFI-IZD-POD-E_1000981/P1082401" xmlDataType="decimal"/>
    </xmlCellPr>
  </singleXmlCell>
  <singleXmlCell id="1612" xr6:uid="{00000000-000C-0000-FFFF-FFFF43060000}" r="Y50" connectionId="0">
    <xmlCellPr id="1" xr6:uid="{00000000-0010-0000-4306-000001000000}" uniqueName="P1082403">
      <xmlPr mapId="3" xpath="/TFI-IZD-POD/IPK-GFI-IZD-POD-E_1000981/P1082403" xmlDataType="decimal"/>
    </xmlCellPr>
  </singleXmlCell>
  <singleXmlCell id="1613" xr6:uid="{00000000-000C-0000-FFFF-FFFF44060000}" r="H51" connectionId="0">
    <xmlCellPr id="1" xr6:uid="{00000000-0010-0000-4406-000001000000}" uniqueName="P1124914">
      <xmlPr mapId="3" xpath="/TFI-IZD-POD/IPK-GFI-IZD-POD-E_1000981/P1124914" xmlDataType="decimal"/>
    </xmlCellPr>
  </singleXmlCell>
  <singleXmlCell id="1614" xr6:uid="{00000000-000C-0000-FFFF-FFFF45060000}" r="I51" connectionId="0">
    <xmlCellPr id="1" xr6:uid="{00000000-0010-0000-4506-000001000000}" uniqueName="P1124915">
      <xmlPr mapId="3" xpath="/TFI-IZD-POD/IPK-GFI-IZD-POD-E_1000981/P1124915" xmlDataType="decimal"/>
    </xmlCellPr>
  </singleXmlCell>
  <singleXmlCell id="1615" xr6:uid="{00000000-000C-0000-FFFF-FFFF46060000}" r="J51" connectionId="0">
    <xmlCellPr id="1" xr6:uid="{00000000-0010-0000-4606-000001000000}" uniqueName="P1124916">
      <xmlPr mapId="3" xpath="/TFI-IZD-POD/IPK-GFI-IZD-POD-E_1000981/P1124916" xmlDataType="decimal"/>
    </xmlCellPr>
  </singleXmlCell>
  <singleXmlCell id="1616" xr6:uid="{00000000-000C-0000-FFFF-FFFF47060000}" r="K51" connectionId="0">
    <xmlCellPr id="1" xr6:uid="{00000000-0010-0000-4706-000001000000}" uniqueName="P1124917">
      <xmlPr mapId="3" xpath="/TFI-IZD-POD/IPK-GFI-IZD-POD-E_1000981/P1124917" xmlDataType="decimal"/>
    </xmlCellPr>
  </singleXmlCell>
  <singleXmlCell id="1617" xr6:uid="{00000000-000C-0000-FFFF-FFFF48060000}" r="L51" connectionId="0">
    <xmlCellPr id="1" xr6:uid="{00000000-0010-0000-4806-000001000000}" uniqueName="P1124918">
      <xmlPr mapId="3" xpath="/TFI-IZD-POD/IPK-GFI-IZD-POD-E_1000981/P1124918" xmlDataType="decimal"/>
    </xmlCellPr>
  </singleXmlCell>
  <singleXmlCell id="1618" xr6:uid="{00000000-000C-0000-FFFF-FFFF49060000}" r="M51" connectionId="0">
    <xmlCellPr id="1" xr6:uid="{00000000-0010-0000-4906-000001000000}" uniqueName="P1124919">
      <xmlPr mapId="3" xpath="/TFI-IZD-POD/IPK-GFI-IZD-POD-E_1000981/P1124919" xmlDataType="decimal"/>
    </xmlCellPr>
  </singleXmlCell>
  <singleXmlCell id="1619" xr6:uid="{00000000-000C-0000-FFFF-FFFF4A060000}" r="N51" connectionId="0">
    <xmlCellPr id="1" xr6:uid="{00000000-0010-0000-4A06-000001000000}" uniqueName="P1124926">
      <xmlPr mapId="3" xpath="/TFI-IZD-POD/IPK-GFI-IZD-POD-E_1000981/P1124926" xmlDataType="decimal"/>
    </xmlCellPr>
  </singleXmlCell>
  <singleXmlCell id="1620" xr6:uid="{00000000-000C-0000-FFFF-FFFF4B060000}" r="O51" connectionId="0">
    <xmlCellPr id="1" xr6:uid="{00000000-0010-0000-4B06-000001000000}" uniqueName="P1124927">
      <xmlPr mapId="3" xpath="/TFI-IZD-POD/IPK-GFI-IZD-POD-E_1000981/P1124927" xmlDataType="decimal"/>
    </xmlCellPr>
  </singleXmlCell>
  <singleXmlCell id="1621" xr6:uid="{00000000-000C-0000-FFFF-FFFF4C060000}" r="P51" connectionId="0">
    <xmlCellPr id="1" xr6:uid="{00000000-0010-0000-4C06-000001000000}" uniqueName="P1124928">
      <xmlPr mapId="3" xpath="/TFI-IZD-POD/IPK-GFI-IZD-POD-E_1000981/P1124928" xmlDataType="decimal"/>
    </xmlCellPr>
  </singleXmlCell>
  <singleXmlCell id="1622" xr6:uid="{00000000-000C-0000-FFFF-FFFF4D060000}" r="Q51" connectionId="0">
    <xmlCellPr id="1" xr6:uid="{00000000-0010-0000-4D06-000001000000}" uniqueName="P1124929">
      <xmlPr mapId="3" xpath="/TFI-IZD-POD/IPK-GFI-IZD-POD-E_1000981/P1124929" xmlDataType="decimal"/>
    </xmlCellPr>
  </singleXmlCell>
  <singleXmlCell id="1623" xr6:uid="{00000000-000C-0000-FFFF-FFFF4E060000}" r="R51" connectionId="0">
    <xmlCellPr id="1" xr6:uid="{00000000-0010-0000-4E06-000001000000}" uniqueName="P1124930">
      <xmlPr mapId="3" xpath="/TFI-IZD-POD/IPK-GFI-IZD-POD-E_1000981/P1124930" xmlDataType="decimal"/>
    </xmlCellPr>
  </singleXmlCell>
  <singleXmlCell id="1624" xr6:uid="{00000000-000C-0000-FFFF-FFFF4F060000}" r="S51" connectionId="0">
    <xmlCellPr id="1" xr6:uid="{00000000-0010-0000-4F06-000001000000}" uniqueName="P1124858">
      <xmlPr mapId="3" xpath="/TFI-IZD-POD/IPK-GFI-IZD-POD-E_1000981/P1124858" xmlDataType="decimal"/>
    </xmlCellPr>
  </singleXmlCell>
  <singleXmlCell id="1625" xr6:uid="{00000000-000C-0000-FFFF-FFFF50060000}" r="T51" connectionId="0">
    <xmlCellPr id="1" xr6:uid="{00000000-0010-0000-5006-000001000000}" uniqueName="P1124859">
      <xmlPr mapId="3" xpath="/TFI-IZD-POD/IPK-GFI-IZD-POD-E_1000981/P1124859" xmlDataType="decimal"/>
    </xmlCellPr>
  </singleXmlCell>
  <singleXmlCell id="1626" xr6:uid="{00000000-000C-0000-FFFF-FFFF51060000}" r="U51" connectionId="0">
    <xmlCellPr id="1" xr6:uid="{00000000-0010-0000-5106-000001000000}" uniqueName="P1124936">
      <xmlPr mapId="3" xpath="/TFI-IZD-POD/IPK-GFI-IZD-POD-E_1000981/P1124936" xmlDataType="decimal"/>
    </xmlCellPr>
  </singleXmlCell>
  <singleXmlCell id="1627" xr6:uid="{00000000-000C-0000-FFFF-FFFF52060000}" r="V51" connectionId="0">
    <xmlCellPr id="1" xr6:uid="{00000000-0010-0000-5206-000001000000}" uniqueName="P1124937">
      <xmlPr mapId="3" xpath="/TFI-IZD-POD/IPK-GFI-IZD-POD-E_1000981/P1124937" xmlDataType="decimal"/>
    </xmlCellPr>
  </singleXmlCell>
  <singleXmlCell id="1628" xr6:uid="{00000000-000C-0000-FFFF-FFFF53060000}" r="W51" connectionId="0">
    <xmlCellPr id="1" xr6:uid="{00000000-0010-0000-5306-000001000000}" uniqueName="P1124938">
      <xmlPr mapId="3" xpath="/TFI-IZD-POD/IPK-GFI-IZD-POD-E_1000981/P1124938" xmlDataType="decimal"/>
    </xmlCellPr>
  </singleXmlCell>
  <singleXmlCell id="1629" xr6:uid="{00000000-000C-0000-FFFF-FFFF54060000}" r="X51" connectionId="0">
    <xmlCellPr id="1" xr6:uid="{00000000-0010-0000-5406-000001000000}" uniqueName="P1124939">
      <xmlPr mapId="3" xpath="/TFI-IZD-POD/IPK-GFI-IZD-POD-E_1000981/P1124939" xmlDataType="decimal"/>
    </xmlCellPr>
  </singleXmlCell>
  <singleXmlCell id="1630" xr6:uid="{00000000-000C-0000-FFFF-FFFF55060000}" r="Y51" connectionId="0">
    <xmlCellPr id="1" xr6:uid="{00000000-0010-0000-5506-000001000000}" uniqueName="P1124940">
      <xmlPr mapId="3" xpath="/TFI-IZD-POD/IPK-GFI-IZD-POD-E_1000981/P1124940" xmlDataType="decimal"/>
    </xmlCellPr>
  </singleXmlCell>
  <singleXmlCell id="1631" xr6:uid="{00000000-000C-0000-FFFF-FFFF56060000}" r="H52" connectionId="0">
    <xmlCellPr id="1" xr6:uid="{00000000-0010-0000-5606-000001000000}" uniqueName="P1080128">
      <xmlPr mapId="3" xpath="/TFI-IZD-POD/IPK-GFI-IZD-POD-E_1000981/P1080128" xmlDataType="decimal"/>
    </xmlCellPr>
  </singleXmlCell>
  <singleXmlCell id="1632" xr6:uid="{00000000-000C-0000-FFFF-FFFF57060000}" r="I52" connectionId="0">
    <xmlCellPr id="1" xr6:uid="{00000000-0010-0000-5706-000001000000}" uniqueName="P1080129">
      <xmlPr mapId="3" xpath="/TFI-IZD-POD/IPK-GFI-IZD-POD-E_1000981/P1080129" xmlDataType="decimal"/>
    </xmlCellPr>
  </singleXmlCell>
  <singleXmlCell id="1633" xr6:uid="{00000000-000C-0000-FFFF-FFFF58060000}" r="J52" connectionId="0">
    <xmlCellPr id="1" xr6:uid="{00000000-0010-0000-5806-000001000000}" uniqueName="P1080130">
      <xmlPr mapId="3" xpath="/TFI-IZD-POD/IPK-GFI-IZD-POD-E_1000981/P1080130" xmlDataType="decimal"/>
    </xmlCellPr>
  </singleXmlCell>
  <singleXmlCell id="1634" xr6:uid="{00000000-000C-0000-FFFF-FFFF59060000}" r="K52" connectionId="0">
    <xmlCellPr id="1" xr6:uid="{00000000-0010-0000-5906-000001000000}" uniqueName="P1080131">
      <xmlPr mapId="3" xpath="/TFI-IZD-POD/IPK-GFI-IZD-POD-E_1000981/P1080131" xmlDataType="decimal"/>
    </xmlCellPr>
  </singleXmlCell>
  <singleXmlCell id="1635" xr6:uid="{00000000-000C-0000-FFFF-FFFF5A060000}" r="L52" connectionId="0">
    <xmlCellPr id="1" xr6:uid="{00000000-0010-0000-5A06-000001000000}" uniqueName="P1080132">
      <xmlPr mapId="3" xpath="/TFI-IZD-POD/IPK-GFI-IZD-POD-E_1000981/P1080132" xmlDataType="decimal"/>
    </xmlCellPr>
  </singleXmlCell>
  <singleXmlCell id="1636" xr6:uid="{00000000-000C-0000-FFFF-FFFF5B060000}" r="M52" connectionId="0">
    <xmlCellPr id="1" xr6:uid="{00000000-0010-0000-5B06-000001000000}" uniqueName="P1080133">
      <xmlPr mapId="3" xpath="/TFI-IZD-POD/IPK-GFI-IZD-POD-E_1000981/P1080133" xmlDataType="decimal"/>
    </xmlCellPr>
  </singleXmlCell>
  <singleXmlCell id="1637" xr6:uid="{00000000-000C-0000-FFFF-FFFF5C060000}" r="N52" connectionId="0">
    <xmlCellPr id="1" xr6:uid="{00000000-0010-0000-5C06-000001000000}" uniqueName="P1080134">
      <xmlPr mapId="3" xpath="/TFI-IZD-POD/IPK-GFI-IZD-POD-E_1000981/P1080134" xmlDataType="decimal"/>
    </xmlCellPr>
  </singleXmlCell>
  <singleXmlCell id="1638" xr6:uid="{00000000-000C-0000-FFFF-FFFF5D060000}" r="O52" connectionId="0">
    <xmlCellPr id="1" xr6:uid="{00000000-0010-0000-5D06-000001000000}" uniqueName="P1080135">
      <xmlPr mapId="3" xpath="/TFI-IZD-POD/IPK-GFI-IZD-POD-E_1000981/P1080135" xmlDataType="decimal"/>
    </xmlCellPr>
  </singleXmlCell>
  <singleXmlCell id="1639" xr6:uid="{00000000-000C-0000-FFFF-FFFF5E060000}" r="P52" connectionId="0">
    <xmlCellPr id="1" xr6:uid="{00000000-0010-0000-5E06-000001000000}" uniqueName="P1082406">
      <xmlPr mapId="3" xpath="/TFI-IZD-POD/IPK-GFI-IZD-POD-E_1000981/P1082406" xmlDataType="decimal"/>
    </xmlCellPr>
  </singleXmlCell>
  <singleXmlCell id="1640" xr6:uid="{00000000-000C-0000-FFFF-FFFF5F060000}" r="Q52" connectionId="0">
    <xmlCellPr id="1" xr6:uid="{00000000-0010-0000-5F06-000001000000}" uniqueName="P1082408">
      <xmlPr mapId="3" xpath="/TFI-IZD-POD/IPK-GFI-IZD-POD-E_1000981/P1082408" xmlDataType="decimal"/>
    </xmlCellPr>
  </singleXmlCell>
  <singleXmlCell id="1641" xr6:uid="{00000000-000C-0000-FFFF-FFFF60060000}" r="R52" connectionId="0">
    <xmlCellPr id="1" xr6:uid="{00000000-0010-0000-6006-000001000000}" uniqueName="P1082410">
      <xmlPr mapId="3" xpath="/TFI-IZD-POD/IPK-GFI-IZD-POD-E_1000981/P1082410" xmlDataType="decimal"/>
    </xmlCellPr>
  </singleXmlCell>
  <singleXmlCell id="1642" xr6:uid="{00000000-000C-0000-FFFF-FFFF61060000}" r="S52" connectionId="0">
    <xmlCellPr id="1" xr6:uid="{00000000-0010-0000-6106-000001000000}" uniqueName="P1124860">
      <xmlPr mapId="3" xpath="/TFI-IZD-POD/IPK-GFI-IZD-POD-E_1000981/P1124860" xmlDataType="decimal"/>
    </xmlCellPr>
  </singleXmlCell>
  <singleXmlCell id="1643" xr6:uid="{00000000-000C-0000-FFFF-FFFF62060000}" r="T52" connectionId="0">
    <xmlCellPr id="1" xr6:uid="{00000000-0010-0000-6206-000001000000}" uniqueName="P1124861">
      <xmlPr mapId="3" xpath="/TFI-IZD-POD/IPK-GFI-IZD-POD-E_1000981/P1124861" xmlDataType="decimal"/>
    </xmlCellPr>
  </singleXmlCell>
  <singleXmlCell id="1644" xr6:uid="{00000000-000C-0000-FFFF-FFFF63060000}" r="U52" connectionId="0">
    <xmlCellPr id="1" xr6:uid="{00000000-0010-0000-6306-000001000000}" uniqueName="P1082412">
      <xmlPr mapId="3" xpath="/TFI-IZD-POD/IPK-GFI-IZD-POD-E_1000981/P1082412" xmlDataType="decimal"/>
    </xmlCellPr>
  </singleXmlCell>
  <singleXmlCell id="1645" xr6:uid="{00000000-000C-0000-FFFF-FFFF64060000}" r="V52" connectionId="0">
    <xmlCellPr id="1" xr6:uid="{00000000-0010-0000-6406-000001000000}" uniqueName="P1082415">
      <xmlPr mapId="3" xpath="/TFI-IZD-POD/IPK-GFI-IZD-POD-E_1000981/P1082415" xmlDataType="decimal"/>
    </xmlCellPr>
  </singleXmlCell>
  <singleXmlCell id="1646" xr6:uid="{00000000-000C-0000-FFFF-FFFF65060000}" r="W52" connectionId="0">
    <xmlCellPr id="1" xr6:uid="{00000000-0010-0000-6506-000001000000}" uniqueName="P1082416">
      <xmlPr mapId="3" xpath="/TFI-IZD-POD/IPK-GFI-IZD-POD-E_1000981/P1082416" xmlDataType="decimal"/>
    </xmlCellPr>
  </singleXmlCell>
  <singleXmlCell id="1647" xr6:uid="{00000000-000C-0000-FFFF-FFFF66060000}" r="X52" connectionId="0">
    <xmlCellPr id="1" xr6:uid="{00000000-0010-0000-6606-000001000000}" uniqueName="P1082317">
      <xmlPr mapId="3" xpath="/TFI-IZD-POD/IPK-GFI-IZD-POD-E_1000981/P1082317" xmlDataType="decimal"/>
    </xmlCellPr>
  </singleXmlCell>
  <singleXmlCell id="1648" xr6:uid="{00000000-000C-0000-FFFF-FFFF67060000}" r="Y52" connectionId="0">
    <xmlCellPr id="1" xr6:uid="{00000000-0010-0000-6706-000001000000}" uniqueName="P1082417">
      <xmlPr mapId="3" xpath="/TFI-IZD-POD/IPK-GFI-IZD-POD-E_1000981/P1082417" xmlDataType="decimal"/>
    </xmlCellPr>
  </singleXmlCell>
  <singleXmlCell id="1649" xr6:uid="{00000000-000C-0000-FFFF-FFFF68060000}" r="H53" connectionId="0">
    <xmlCellPr id="1" xr6:uid="{00000000-0010-0000-6806-000001000000}" uniqueName="P1080144">
      <xmlPr mapId="3" xpath="/TFI-IZD-POD/IPK-GFI-IZD-POD-E_1000981/P1080144" xmlDataType="decimal"/>
    </xmlCellPr>
  </singleXmlCell>
  <singleXmlCell id="1650" xr6:uid="{00000000-000C-0000-FFFF-FFFF69060000}" r="I53" connectionId="0">
    <xmlCellPr id="1" xr6:uid="{00000000-0010-0000-6906-000001000000}" uniqueName="P1080145">
      <xmlPr mapId="3" xpath="/TFI-IZD-POD/IPK-GFI-IZD-POD-E_1000981/P1080145" xmlDataType="decimal"/>
    </xmlCellPr>
  </singleXmlCell>
  <singleXmlCell id="1651" xr6:uid="{00000000-000C-0000-FFFF-FFFF6A060000}" r="J53" connectionId="0">
    <xmlCellPr id="1" xr6:uid="{00000000-0010-0000-6A06-000001000000}" uniqueName="P1080146">
      <xmlPr mapId="3" xpath="/TFI-IZD-POD/IPK-GFI-IZD-POD-E_1000981/P1080146" xmlDataType="decimal"/>
    </xmlCellPr>
  </singleXmlCell>
  <singleXmlCell id="1652" xr6:uid="{00000000-000C-0000-FFFF-FFFF6B060000}" r="K53" connectionId="0">
    <xmlCellPr id="1" xr6:uid="{00000000-0010-0000-6B06-000001000000}" uniqueName="P1080147">
      <xmlPr mapId="3" xpath="/TFI-IZD-POD/IPK-GFI-IZD-POD-E_1000981/P1080147" xmlDataType="decimal"/>
    </xmlCellPr>
  </singleXmlCell>
  <singleXmlCell id="1653" xr6:uid="{00000000-000C-0000-FFFF-FFFF6C060000}" r="L53" connectionId="0">
    <xmlCellPr id="1" xr6:uid="{00000000-0010-0000-6C06-000001000000}" uniqueName="P1080148">
      <xmlPr mapId="3" xpath="/TFI-IZD-POD/IPK-GFI-IZD-POD-E_1000981/P1080148" xmlDataType="decimal"/>
    </xmlCellPr>
  </singleXmlCell>
  <singleXmlCell id="1654" xr6:uid="{00000000-000C-0000-FFFF-FFFF6D060000}" r="M53" connectionId="0">
    <xmlCellPr id="1" xr6:uid="{00000000-0010-0000-6D06-000001000000}" uniqueName="P1080149">
      <xmlPr mapId="3" xpath="/TFI-IZD-POD/IPK-GFI-IZD-POD-E_1000981/P1080149" xmlDataType="decimal"/>
    </xmlCellPr>
  </singleXmlCell>
  <singleXmlCell id="1655" xr6:uid="{00000000-000C-0000-FFFF-FFFF6E060000}" r="N53" connectionId="0">
    <xmlCellPr id="1" xr6:uid="{00000000-0010-0000-6E06-000001000000}" uniqueName="P1080150">
      <xmlPr mapId="3" xpath="/TFI-IZD-POD/IPK-GFI-IZD-POD-E_1000981/P1080150" xmlDataType="decimal"/>
    </xmlCellPr>
  </singleXmlCell>
  <singleXmlCell id="1656" xr6:uid="{00000000-000C-0000-FFFF-FFFF6F060000}" r="O53" connectionId="0">
    <xmlCellPr id="1" xr6:uid="{00000000-0010-0000-6F06-000001000000}" uniqueName="P1080397">
      <xmlPr mapId="3" xpath="/TFI-IZD-POD/IPK-GFI-IZD-POD-E_1000981/P1080397" xmlDataType="decimal"/>
    </xmlCellPr>
  </singleXmlCell>
  <singleXmlCell id="1657" xr6:uid="{00000000-000C-0000-FFFF-FFFF70060000}" r="P53" connectionId="0">
    <xmlCellPr id="1" xr6:uid="{00000000-0010-0000-7006-000001000000}" uniqueName="P1082429">
      <xmlPr mapId="3" xpath="/TFI-IZD-POD/IPK-GFI-IZD-POD-E_1000981/P1082429" xmlDataType="decimal"/>
    </xmlCellPr>
  </singleXmlCell>
  <singleXmlCell id="1658" xr6:uid="{00000000-000C-0000-FFFF-FFFF71060000}" r="Q53" connectionId="0">
    <xmlCellPr id="1" xr6:uid="{00000000-0010-0000-7106-000001000000}" uniqueName="P1082447">
      <xmlPr mapId="3" xpath="/TFI-IZD-POD/IPK-GFI-IZD-POD-E_1000981/P1082447" xmlDataType="decimal"/>
    </xmlCellPr>
  </singleXmlCell>
  <singleXmlCell id="1659" xr6:uid="{00000000-000C-0000-FFFF-FFFF72060000}" r="R53" connectionId="0">
    <xmlCellPr id="1" xr6:uid="{00000000-0010-0000-7206-000001000000}" uniqueName="P1082450">
      <xmlPr mapId="3" xpath="/TFI-IZD-POD/IPK-GFI-IZD-POD-E_1000981/P1082450" xmlDataType="decimal"/>
    </xmlCellPr>
  </singleXmlCell>
  <singleXmlCell id="1660" xr6:uid="{00000000-000C-0000-FFFF-FFFF73060000}" r="S53" connectionId="0">
    <xmlCellPr id="1" xr6:uid="{00000000-0010-0000-7306-000001000000}" uniqueName="P1124862">
      <xmlPr mapId="3" xpath="/TFI-IZD-POD/IPK-GFI-IZD-POD-E_1000981/P1124862" xmlDataType="decimal"/>
    </xmlCellPr>
  </singleXmlCell>
  <singleXmlCell id="1661" xr6:uid="{00000000-000C-0000-FFFF-FFFF74060000}" r="T53" connectionId="0">
    <xmlCellPr id="1" xr6:uid="{00000000-0010-0000-7406-000001000000}" uniqueName="P1124863">
      <xmlPr mapId="3" xpath="/TFI-IZD-POD/IPK-GFI-IZD-POD-E_1000981/P1124863" xmlDataType="decimal"/>
    </xmlCellPr>
  </singleXmlCell>
  <singleXmlCell id="1662" xr6:uid="{00000000-000C-0000-FFFF-FFFF75060000}" r="U53" connectionId="0">
    <xmlCellPr id="1" xr6:uid="{00000000-0010-0000-7506-000001000000}" uniqueName="P1082453">
      <xmlPr mapId="3" xpath="/TFI-IZD-POD/IPK-GFI-IZD-POD-E_1000981/P1082453" xmlDataType="decimal"/>
    </xmlCellPr>
  </singleXmlCell>
  <singleXmlCell id="1663" xr6:uid="{00000000-000C-0000-FFFF-FFFF76060000}" r="V53" connectionId="0">
    <xmlCellPr id="1" xr6:uid="{00000000-0010-0000-7606-000001000000}" uniqueName="P1082455">
      <xmlPr mapId="3" xpath="/TFI-IZD-POD/IPK-GFI-IZD-POD-E_1000981/P1082455" xmlDataType="decimal"/>
    </xmlCellPr>
  </singleXmlCell>
  <singleXmlCell id="1664" xr6:uid="{00000000-000C-0000-FFFF-FFFF77060000}" r="W53" connectionId="0">
    <xmlCellPr id="1" xr6:uid="{00000000-0010-0000-7706-000001000000}" uniqueName="P1082458">
      <xmlPr mapId="3" xpath="/TFI-IZD-POD/IPK-GFI-IZD-POD-E_1000981/P1082458" xmlDataType="decimal"/>
    </xmlCellPr>
  </singleXmlCell>
  <singleXmlCell id="1665" xr6:uid="{00000000-000C-0000-FFFF-FFFF78060000}" r="X53" connectionId="0">
    <xmlCellPr id="1" xr6:uid="{00000000-0010-0000-7806-000001000000}" uniqueName="P1082460">
      <xmlPr mapId="3" xpath="/TFI-IZD-POD/IPK-GFI-IZD-POD-E_1000981/P1082460" xmlDataType="decimal"/>
    </xmlCellPr>
  </singleXmlCell>
  <singleXmlCell id="1666" xr6:uid="{00000000-000C-0000-FFFF-FFFF79060000}" r="Y53" connectionId="0">
    <xmlCellPr id="1" xr6:uid="{00000000-0010-0000-7906-000001000000}" uniqueName="P1082461">
      <xmlPr mapId="3" xpath="/TFI-IZD-POD/IPK-GFI-IZD-POD-E_1000981/P1082461" xmlDataType="decimal"/>
    </xmlCellPr>
  </singleXmlCell>
  <singleXmlCell id="1667" xr6:uid="{00000000-000C-0000-FFFF-FFFF7A060000}" r="H54" connectionId="0">
    <xmlCellPr id="1" xr6:uid="{00000000-0010-0000-7A06-000001000000}" uniqueName="P1124920">
      <xmlPr mapId="3" xpath="/TFI-IZD-POD/IPK-GFI-IZD-POD-E_1000981/P1124920" xmlDataType="decimal"/>
    </xmlCellPr>
  </singleXmlCell>
  <singleXmlCell id="1668" xr6:uid="{00000000-000C-0000-FFFF-FFFF7B060000}" r="I54" connectionId="0">
    <xmlCellPr id="1" xr6:uid="{00000000-0010-0000-7B06-000001000000}" uniqueName="P1124921">
      <xmlPr mapId="3" xpath="/TFI-IZD-POD/IPK-GFI-IZD-POD-E_1000981/P1124921" xmlDataType="decimal"/>
    </xmlCellPr>
  </singleXmlCell>
  <singleXmlCell id="1669" xr6:uid="{00000000-000C-0000-FFFF-FFFF7C060000}" r="J54" connectionId="0">
    <xmlCellPr id="1" xr6:uid="{00000000-0010-0000-7C06-000001000000}" uniqueName="P1124922">
      <xmlPr mapId="3" xpath="/TFI-IZD-POD/IPK-GFI-IZD-POD-E_1000981/P1124922" xmlDataType="decimal"/>
    </xmlCellPr>
  </singleXmlCell>
  <singleXmlCell id="1670" xr6:uid="{00000000-000C-0000-FFFF-FFFF7D060000}" r="K54" connectionId="0">
    <xmlCellPr id="1" xr6:uid="{00000000-0010-0000-7D06-000001000000}" uniqueName="P1124923">
      <xmlPr mapId="3" xpath="/TFI-IZD-POD/IPK-GFI-IZD-POD-E_1000981/P1124923" xmlDataType="decimal"/>
    </xmlCellPr>
  </singleXmlCell>
  <singleXmlCell id="1671" xr6:uid="{00000000-000C-0000-FFFF-FFFF7E060000}" r="L54" connectionId="0">
    <xmlCellPr id="1" xr6:uid="{00000000-0010-0000-7E06-000001000000}" uniqueName="P1124924">
      <xmlPr mapId="3" xpath="/TFI-IZD-POD/IPK-GFI-IZD-POD-E_1000981/P1124924" xmlDataType="decimal"/>
    </xmlCellPr>
  </singleXmlCell>
  <singleXmlCell id="1672" xr6:uid="{00000000-000C-0000-FFFF-FFFF7F060000}" r="M54" connectionId="0">
    <xmlCellPr id="1" xr6:uid="{00000000-0010-0000-7F06-000001000000}" uniqueName="P1124925">
      <xmlPr mapId="3" xpath="/TFI-IZD-POD/IPK-GFI-IZD-POD-E_1000981/P1124925" xmlDataType="decimal"/>
    </xmlCellPr>
  </singleXmlCell>
  <singleXmlCell id="1673" xr6:uid="{00000000-000C-0000-FFFF-FFFF80060000}" r="N54" connectionId="0">
    <xmlCellPr id="1" xr6:uid="{00000000-0010-0000-8006-000001000000}" uniqueName="P1124931">
      <xmlPr mapId="3" xpath="/TFI-IZD-POD/IPK-GFI-IZD-POD-E_1000981/P1124931" xmlDataType="decimal"/>
    </xmlCellPr>
  </singleXmlCell>
  <singleXmlCell id="1674" xr6:uid="{00000000-000C-0000-FFFF-FFFF81060000}" r="O54" connectionId="0">
    <xmlCellPr id="1" xr6:uid="{00000000-0010-0000-8106-000001000000}" uniqueName="P1124932">
      <xmlPr mapId="3" xpath="/TFI-IZD-POD/IPK-GFI-IZD-POD-E_1000981/P1124932" xmlDataType="decimal"/>
    </xmlCellPr>
  </singleXmlCell>
  <singleXmlCell id="1675" xr6:uid="{00000000-000C-0000-FFFF-FFFF82060000}" r="P54" connectionId="0">
    <xmlCellPr id="1" xr6:uid="{00000000-0010-0000-8206-000001000000}" uniqueName="P1124933">
      <xmlPr mapId="3" xpath="/TFI-IZD-POD/IPK-GFI-IZD-POD-E_1000981/P1124933" xmlDataType="decimal"/>
    </xmlCellPr>
  </singleXmlCell>
  <singleXmlCell id="1676" xr6:uid="{00000000-000C-0000-FFFF-FFFF83060000}" r="Q54" connectionId="0">
    <xmlCellPr id="1" xr6:uid="{00000000-0010-0000-8306-000001000000}" uniqueName="P1124934">
      <xmlPr mapId="3" xpath="/TFI-IZD-POD/IPK-GFI-IZD-POD-E_1000981/P1124934" xmlDataType="decimal"/>
    </xmlCellPr>
  </singleXmlCell>
  <singleXmlCell id="1677" xr6:uid="{00000000-000C-0000-FFFF-FFFF84060000}" r="R54" connectionId="0">
    <xmlCellPr id="1" xr6:uid="{00000000-0010-0000-8406-000001000000}" uniqueName="P1124935">
      <xmlPr mapId="3" xpath="/TFI-IZD-POD/IPK-GFI-IZD-POD-E_1000981/P1124935" xmlDataType="decimal"/>
    </xmlCellPr>
  </singleXmlCell>
  <singleXmlCell id="1678" xr6:uid="{00000000-000C-0000-FFFF-FFFF85060000}" r="S54" connectionId="0">
    <xmlCellPr id="1" xr6:uid="{00000000-0010-0000-8506-000001000000}" uniqueName="P1124864">
      <xmlPr mapId="3" xpath="/TFI-IZD-POD/IPK-GFI-IZD-POD-E_1000981/P1124864" xmlDataType="decimal"/>
    </xmlCellPr>
  </singleXmlCell>
  <singleXmlCell id="1679" xr6:uid="{00000000-000C-0000-FFFF-FFFF86060000}" r="T54" connectionId="0">
    <xmlCellPr id="1" xr6:uid="{00000000-0010-0000-8606-000001000000}" uniqueName="P1124865">
      <xmlPr mapId="3" xpath="/TFI-IZD-POD/IPK-GFI-IZD-POD-E_1000981/P1124865" xmlDataType="decimal"/>
    </xmlCellPr>
  </singleXmlCell>
  <singleXmlCell id="1680" xr6:uid="{00000000-000C-0000-FFFF-FFFF87060000}" r="U54" connectionId="0">
    <xmlCellPr id="1" xr6:uid="{00000000-0010-0000-8706-000001000000}" uniqueName="P1124941">
      <xmlPr mapId="3" xpath="/TFI-IZD-POD/IPK-GFI-IZD-POD-E_1000981/P1124941" xmlDataType="decimal"/>
    </xmlCellPr>
  </singleXmlCell>
  <singleXmlCell id="1681" xr6:uid="{00000000-000C-0000-FFFF-FFFF88060000}" r="V54" connectionId="0">
    <xmlCellPr id="1" xr6:uid="{00000000-0010-0000-8806-000001000000}" uniqueName="P1124942">
      <xmlPr mapId="3" xpath="/TFI-IZD-POD/IPK-GFI-IZD-POD-E_1000981/P1124942" xmlDataType="decimal"/>
    </xmlCellPr>
  </singleXmlCell>
  <singleXmlCell id="1682" xr6:uid="{00000000-000C-0000-FFFF-FFFF89060000}" r="W54" connectionId="0">
    <xmlCellPr id="1" xr6:uid="{00000000-0010-0000-8906-000001000000}" uniqueName="P1124943">
      <xmlPr mapId="3" xpath="/TFI-IZD-POD/IPK-GFI-IZD-POD-E_1000981/P1124943" xmlDataType="decimal"/>
    </xmlCellPr>
  </singleXmlCell>
  <singleXmlCell id="1683" xr6:uid="{00000000-000C-0000-FFFF-FFFF8A060000}" r="X54" connectionId="0">
    <xmlCellPr id="1" xr6:uid="{00000000-0010-0000-8A06-000001000000}" uniqueName="P1124944">
      <xmlPr mapId="3" xpath="/TFI-IZD-POD/IPK-GFI-IZD-POD-E_1000981/P1124944" xmlDataType="decimal"/>
    </xmlCellPr>
  </singleXmlCell>
  <singleXmlCell id="1684" xr6:uid="{00000000-000C-0000-FFFF-FFFF8B060000}" r="Y54" connectionId="0">
    <xmlCellPr id="1" xr6:uid="{00000000-0010-0000-8B06-000001000000}" uniqueName="P1124945">
      <xmlPr mapId="3" xpath="/TFI-IZD-POD/IPK-GFI-IZD-POD-E_1000981/P1124945" xmlDataType="decimal"/>
    </xmlCellPr>
  </singleXmlCell>
  <singleXmlCell id="1685" xr6:uid="{00000000-000C-0000-FFFF-FFFF8C060000}" r="H55" connectionId="0">
    <xmlCellPr id="1" xr6:uid="{00000000-0010-0000-8C06-000001000000}" uniqueName="P1080398">
      <xmlPr mapId="3" xpath="/TFI-IZD-POD/IPK-GFI-IZD-POD-E_1000981/P1080398" xmlDataType="decimal"/>
    </xmlCellPr>
  </singleXmlCell>
  <singleXmlCell id="1686" xr6:uid="{00000000-000C-0000-FFFF-FFFF8D060000}" r="I55" connectionId="0">
    <xmlCellPr id="1" xr6:uid="{00000000-0010-0000-8D06-000001000000}" uniqueName="P1080399">
      <xmlPr mapId="3" xpath="/TFI-IZD-POD/IPK-GFI-IZD-POD-E_1000981/P1080399" xmlDataType="decimal"/>
    </xmlCellPr>
  </singleXmlCell>
  <singleXmlCell id="1687" xr6:uid="{00000000-000C-0000-FFFF-FFFF8E060000}" r="J55" connectionId="0">
    <xmlCellPr id="1" xr6:uid="{00000000-0010-0000-8E06-000001000000}" uniqueName="P1080586">
      <xmlPr mapId="3" xpath="/TFI-IZD-POD/IPK-GFI-IZD-POD-E_1000981/P1080586" xmlDataType="decimal"/>
    </xmlCellPr>
  </singleXmlCell>
  <singleXmlCell id="1688" xr6:uid="{00000000-000C-0000-FFFF-FFFF8F060000}" r="K55" connectionId="0">
    <xmlCellPr id="1" xr6:uid="{00000000-0010-0000-8F06-000001000000}" uniqueName="P1080587">
      <xmlPr mapId="3" xpath="/TFI-IZD-POD/IPK-GFI-IZD-POD-E_1000981/P1080587" xmlDataType="decimal"/>
    </xmlCellPr>
  </singleXmlCell>
  <singleXmlCell id="1689" xr6:uid="{00000000-000C-0000-FFFF-FFFF90060000}" r="L55" connectionId="0">
    <xmlCellPr id="1" xr6:uid="{00000000-0010-0000-9006-000001000000}" uniqueName="P1080588">
      <xmlPr mapId="3" xpath="/TFI-IZD-POD/IPK-GFI-IZD-POD-E_1000981/P1080588" xmlDataType="decimal"/>
    </xmlCellPr>
  </singleXmlCell>
  <singleXmlCell id="1690" xr6:uid="{00000000-000C-0000-FFFF-FFFF91060000}" r="M55" connectionId="0">
    <xmlCellPr id="1" xr6:uid="{00000000-0010-0000-9106-000001000000}" uniqueName="P1080589">
      <xmlPr mapId="3" xpath="/TFI-IZD-POD/IPK-GFI-IZD-POD-E_1000981/P1080589" xmlDataType="decimal"/>
    </xmlCellPr>
  </singleXmlCell>
  <singleXmlCell id="1691" xr6:uid="{00000000-000C-0000-FFFF-FFFF92060000}" r="N55" connectionId="0">
    <xmlCellPr id="1" xr6:uid="{00000000-0010-0000-9206-000001000000}" uniqueName="P1080590">
      <xmlPr mapId="3" xpath="/TFI-IZD-POD/IPK-GFI-IZD-POD-E_1000981/P1080590" xmlDataType="decimal"/>
    </xmlCellPr>
  </singleXmlCell>
  <singleXmlCell id="1692" xr6:uid="{00000000-000C-0000-FFFF-FFFF93060000}" r="O55" connectionId="0">
    <xmlCellPr id="1" xr6:uid="{00000000-0010-0000-9306-000001000000}" uniqueName="P1080591">
      <xmlPr mapId="3" xpath="/TFI-IZD-POD/IPK-GFI-IZD-POD-E_1000981/P1080591" xmlDataType="decimal"/>
    </xmlCellPr>
  </singleXmlCell>
  <singleXmlCell id="1693" xr6:uid="{00000000-000C-0000-FFFF-FFFF94060000}" r="P55" connectionId="0">
    <xmlCellPr id="1" xr6:uid="{00000000-0010-0000-9406-000001000000}" uniqueName="P1082462">
      <xmlPr mapId="3" xpath="/TFI-IZD-POD/IPK-GFI-IZD-POD-E_1000981/P1082462" xmlDataType="decimal"/>
    </xmlCellPr>
  </singleXmlCell>
  <singleXmlCell id="1694" xr6:uid="{00000000-000C-0000-FFFF-FFFF95060000}" r="Q55" connectionId="0">
    <xmlCellPr id="1" xr6:uid="{00000000-0010-0000-9506-000001000000}" uniqueName="P1082430">
      <xmlPr mapId="3" xpath="/TFI-IZD-POD/IPK-GFI-IZD-POD-E_1000981/P1082430" xmlDataType="decimal"/>
    </xmlCellPr>
  </singleXmlCell>
  <singleXmlCell id="1695" xr6:uid="{00000000-000C-0000-FFFF-FFFF96060000}" r="R55" connectionId="0">
    <xmlCellPr id="1" xr6:uid="{00000000-0010-0000-9606-000001000000}" uniqueName="P1082463">
      <xmlPr mapId="3" xpath="/TFI-IZD-POD/IPK-GFI-IZD-POD-E_1000981/P1082463" xmlDataType="decimal"/>
    </xmlCellPr>
  </singleXmlCell>
  <singleXmlCell id="1696" xr6:uid="{00000000-000C-0000-FFFF-FFFF97060000}" r="S55" connectionId="0">
    <xmlCellPr id="1" xr6:uid="{00000000-0010-0000-9706-000001000000}" uniqueName="P1124866">
      <xmlPr mapId="3" xpath="/TFI-IZD-POD/IPK-GFI-IZD-POD-E_1000981/P1124866" xmlDataType="decimal"/>
    </xmlCellPr>
  </singleXmlCell>
  <singleXmlCell id="1697" xr6:uid="{00000000-000C-0000-FFFF-FFFF98060000}" r="T55" connectionId="0">
    <xmlCellPr id="1" xr6:uid="{00000000-0010-0000-9806-000001000000}" uniqueName="P1124867">
      <xmlPr mapId="3" xpath="/TFI-IZD-POD/IPK-GFI-IZD-POD-E_1000981/P1124867" xmlDataType="decimal"/>
    </xmlCellPr>
  </singleXmlCell>
  <singleXmlCell id="1698" xr6:uid="{00000000-000C-0000-FFFF-FFFF99060000}" r="U55" connectionId="0">
    <xmlCellPr id="1" xr6:uid="{00000000-0010-0000-9906-000001000000}" uniqueName="P1082464">
      <xmlPr mapId="3" xpath="/TFI-IZD-POD/IPK-GFI-IZD-POD-E_1000981/P1082464" xmlDataType="decimal"/>
    </xmlCellPr>
  </singleXmlCell>
  <singleXmlCell id="1699" xr6:uid="{00000000-000C-0000-FFFF-FFFF9A060000}" r="V55" connectionId="0">
    <xmlCellPr id="1" xr6:uid="{00000000-0010-0000-9A06-000001000000}" uniqueName="P1082465">
      <xmlPr mapId="3" xpath="/TFI-IZD-POD/IPK-GFI-IZD-POD-E_1000981/P1082465" xmlDataType="decimal"/>
    </xmlCellPr>
  </singleXmlCell>
  <singleXmlCell id="1700" xr6:uid="{00000000-000C-0000-FFFF-FFFF9B060000}" r="W55" connectionId="0">
    <xmlCellPr id="1" xr6:uid="{00000000-0010-0000-9B06-000001000000}" uniqueName="P1082466">
      <xmlPr mapId="3" xpath="/TFI-IZD-POD/IPK-GFI-IZD-POD-E_1000981/P1082466" xmlDataType="decimal"/>
    </xmlCellPr>
  </singleXmlCell>
  <singleXmlCell id="1701" xr6:uid="{00000000-000C-0000-FFFF-FFFF9C060000}" r="X55" connectionId="0">
    <xmlCellPr id="1" xr6:uid="{00000000-0010-0000-9C06-000001000000}" uniqueName="P1082467">
      <xmlPr mapId="3" xpath="/TFI-IZD-POD/IPK-GFI-IZD-POD-E_1000981/P1082467" xmlDataType="decimal"/>
    </xmlCellPr>
  </singleXmlCell>
  <singleXmlCell id="1702" xr6:uid="{00000000-000C-0000-FFFF-FFFF9D060000}" r="Y55" connectionId="0">
    <xmlCellPr id="1" xr6:uid="{00000000-0010-0000-9D06-000001000000}" uniqueName="P1082468">
      <xmlPr mapId="3" xpath="/TFI-IZD-POD/IPK-GFI-IZD-POD-E_1000981/P1082468" xmlDataType="decimal"/>
    </xmlCellPr>
  </singleXmlCell>
  <singleXmlCell id="1703" xr6:uid="{00000000-000C-0000-FFFF-FFFF9E060000}" r="H56" connectionId="0">
    <xmlCellPr id="1" xr6:uid="{00000000-0010-0000-9E06-000001000000}" uniqueName="P1080692">
      <xmlPr mapId="3" xpath="/TFI-IZD-POD/IPK-GFI-IZD-POD-E_1000981/P1080692" xmlDataType="decimal"/>
    </xmlCellPr>
  </singleXmlCell>
  <singleXmlCell id="1704" xr6:uid="{00000000-000C-0000-FFFF-FFFF9F060000}" r="I56" connectionId="0">
    <xmlCellPr id="1" xr6:uid="{00000000-0010-0000-9F06-000001000000}" uniqueName="P1080693">
      <xmlPr mapId="3" xpath="/TFI-IZD-POD/IPK-GFI-IZD-POD-E_1000981/P1080693" xmlDataType="decimal"/>
    </xmlCellPr>
  </singleXmlCell>
  <singleXmlCell id="1705" xr6:uid="{00000000-000C-0000-FFFF-FFFFA0060000}" r="J56" connectionId="0">
    <xmlCellPr id="1" xr6:uid="{00000000-0010-0000-A006-000001000000}" uniqueName="P1080694">
      <xmlPr mapId="3" xpath="/TFI-IZD-POD/IPK-GFI-IZD-POD-E_1000981/P1080694" xmlDataType="decimal"/>
    </xmlCellPr>
  </singleXmlCell>
  <singleXmlCell id="1706" xr6:uid="{00000000-000C-0000-FFFF-FFFFA1060000}" r="K56" connectionId="0">
    <xmlCellPr id="1" xr6:uid="{00000000-0010-0000-A106-000001000000}" uniqueName="P1080779">
      <xmlPr mapId="3" xpath="/TFI-IZD-POD/IPK-GFI-IZD-POD-E_1000981/P1080779" xmlDataType="decimal"/>
    </xmlCellPr>
  </singleXmlCell>
  <singleXmlCell id="1707" xr6:uid="{00000000-000C-0000-FFFF-FFFFA2060000}" r="L56" connectionId="0">
    <xmlCellPr id="1" xr6:uid="{00000000-0010-0000-A206-000001000000}" uniqueName="P1080780">
      <xmlPr mapId="3" xpath="/TFI-IZD-POD/IPK-GFI-IZD-POD-E_1000981/P1080780" xmlDataType="decimal"/>
    </xmlCellPr>
  </singleXmlCell>
  <singleXmlCell id="1708" xr6:uid="{00000000-000C-0000-FFFF-FFFFA3060000}" r="M56" connectionId="0">
    <xmlCellPr id="1" xr6:uid="{00000000-0010-0000-A306-000001000000}" uniqueName="P1080781">
      <xmlPr mapId="3" xpath="/TFI-IZD-POD/IPK-GFI-IZD-POD-E_1000981/P1080781" xmlDataType="decimal"/>
    </xmlCellPr>
  </singleXmlCell>
  <singleXmlCell id="1709" xr6:uid="{00000000-000C-0000-FFFF-FFFFA4060000}" r="N56" connectionId="0">
    <xmlCellPr id="1" xr6:uid="{00000000-0010-0000-A406-000001000000}" uniqueName="P1080782">
      <xmlPr mapId="3" xpath="/TFI-IZD-POD/IPK-GFI-IZD-POD-E_1000981/P1080782" xmlDataType="decimal"/>
    </xmlCellPr>
  </singleXmlCell>
  <singleXmlCell id="1710" xr6:uid="{00000000-000C-0000-FFFF-FFFFA5060000}" r="O56" connectionId="0">
    <xmlCellPr id="1" xr6:uid="{00000000-0010-0000-A506-000001000000}" uniqueName="P1080783">
      <xmlPr mapId="3" xpath="/TFI-IZD-POD/IPK-GFI-IZD-POD-E_1000981/P1080783" xmlDataType="decimal"/>
    </xmlCellPr>
  </singleXmlCell>
  <singleXmlCell id="1711" xr6:uid="{00000000-000C-0000-FFFF-FFFFA6060000}" r="P56" connectionId="0">
    <xmlCellPr id="1" xr6:uid="{00000000-0010-0000-A606-000001000000}" uniqueName="P1082469">
      <xmlPr mapId="3" xpath="/TFI-IZD-POD/IPK-GFI-IZD-POD-E_1000981/P1082469" xmlDataType="decimal"/>
    </xmlCellPr>
  </singleXmlCell>
  <singleXmlCell id="1712" xr6:uid="{00000000-000C-0000-FFFF-FFFFA7060000}" r="Q56" connectionId="0">
    <xmlCellPr id="1" xr6:uid="{00000000-0010-0000-A706-000001000000}" uniqueName="P1082470">
      <xmlPr mapId="3" xpath="/TFI-IZD-POD/IPK-GFI-IZD-POD-E_1000981/P1082470" xmlDataType="decimal"/>
    </xmlCellPr>
  </singleXmlCell>
  <singleXmlCell id="1713" xr6:uid="{00000000-000C-0000-FFFF-FFFFA8060000}" r="R56" connectionId="0">
    <xmlCellPr id="1" xr6:uid="{00000000-0010-0000-A806-000001000000}" uniqueName="P1082433">
      <xmlPr mapId="3" xpath="/TFI-IZD-POD/IPK-GFI-IZD-POD-E_1000981/P1082433" xmlDataType="decimal"/>
    </xmlCellPr>
  </singleXmlCell>
  <singleXmlCell id="1714" xr6:uid="{00000000-000C-0000-FFFF-FFFFA9060000}" r="S56" connectionId="0">
    <xmlCellPr id="1" xr6:uid="{00000000-0010-0000-A906-000001000000}" uniqueName="P1124868">
      <xmlPr mapId="3" xpath="/TFI-IZD-POD/IPK-GFI-IZD-POD-E_1000981/P1124868" xmlDataType="decimal"/>
    </xmlCellPr>
  </singleXmlCell>
  <singleXmlCell id="1715" xr6:uid="{00000000-000C-0000-FFFF-FFFFAA060000}" r="T56" connectionId="0">
    <xmlCellPr id="1" xr6:uid="{00000000-0010-0000-AA06-000001000000}" uniqueName="P1124869">
      <xmlPr mapId="3" xpath="/TFI-IZD-POD/IPK-GFI-IZD-POD-E_1000981/P1124869" xmlDataType="decimal"/>
    </xmlCellPr>
  </singleXmlCell>
  <singleXmlCell id="1716" xr6:uid="{00000000-000C-0000-FFFF-FFFFAB060000}" r="U56" connectionId="0">
    <xmlCellPr id="1" xr6:uid="{00000000-0010-0000-AB06-000001000000}" uniqueName="P1082471">
      <xmlPr mapId="3" xpath="/TFI-IZD-POD/IPK-GFI-IZD-POD-E_1000981/P1082471" xmlDataType="decimal"/>
    </xmlCellPr>
  </singleXmlCell>
  <singleXmlCell id="1717" xr6:uid="{00000000-000C-0000-FFFF-FFFFAC060000}" r="V56" connectionId="0">
    <xmlCellPr id="1" xr6:uid="{00000000-0010-0000-AC06-000001000000}" uniqueName="P1082472">
      <xmlPr mapId="3" xpath="/TFI-IZD-POD/IPK-GFI-IZD-POD-E_1000981/P1082472" xmlDataType="decimal"/>
    </xmlCellPr>
  </singleXmlCell>
  <singleXmlCell id="1718" xr6:uid="{00000000-000C-0000-FFFF-FFFFAD060000}" r="W56" connectionId="0">
    <xmlCellPr id="1" xr6:uid="{00000000-0010-0000-AD06-000001000000}" uniqueName="P1082473">
      <xmlPr mapId="3" xpath="/TFI-IZD-POD/IPK-GFI-IZD-POD-E_1000981/P1082473" xmlDataType="decimal"/>
    </xmlCellPr>
  </singleXmlCell>
  <singleXmlCell id="1719" xr6:uid="{00000000-000C-0000-FFFF-FFFFAE060000}" r="X56" connectionId="0">
    <xmlCellPr id="1" xr6:uid="{00000000-0010-0000-AE06-000001000000}" uniqueName="P1082474">
      <xmlPr mapId="3" xpath="/TFI-IZD-POD/IPK-GFI-IZD-POD-E_1000981/P1082474" xmlDataType="decimal"/>
    </xmlCellPr>
  </singleXmlCell>
  <singleXmlCell id="1720" xr6:uid="{00000000-000C-0000-FFFF-FFFFAF060000}" r="Y56" connectionId="0">
    <xmlCellPr id="1" xr6:uid="{00000000-0010-0000-AF06-000001000000}" uniqueName="P1082475">
      <xmlPr mapId="3" xpath="/TFI-IZD-POD/IPK-GFI-IZD-POD-E_1000981/P1082475" xmlDataType="decimal"/>
    </xmlCellPr>
  </singleXmlCell>
  <singleXmlCell id="1721" xr6:uid="{00000000-000C-0000-FFFF-FFFFB0060000}" r="H57" connectionId="0">
    <xmlCellPr id="1" xr6:uid="{00000000-0010-0000-B006-000001000000}" uniqueName="P1080784">
      <xmlPr mapId="3" xpath="/TFI-IZD-POD/IPK-GFI-IZD-POD-E_1000981/P1080784" xmlDataType="decimal"/>
    </xmlCellPr>
  </singleXmlCell>
  <singleXmlCell id="1722" xr6:uid="{00000000-000C-0000-FFFF-FFFFB1060000}" r="I57" connectionId="0">
    <xmlCellPr id="1" xr6:uid="{00000000-0010-0000-B106-000001000000}" uniqueName="P1080785">
      <xmlPr mapId="3" xpath="/TFI-IZD-POD/IPK-GFI-IZD-POD-E_1000981/P1080785" xmlDataType="decimal"/>
    </xmlCellPr>
  </singleXmlCell>
  <singleXmlCell id="1723" xr6:uid="{00000000-000C-0000-FFFF-FFFFB2060000}" r="J57" connectionId="0">
    <xmlCellPr id="1" xr6:uid="{00000000-0010-0000-B206-000001000000}" uniqueName="P1080786">
      <xmlPr mapId="3" xpath="/TFI-IZD-POD/IPK-GFI-IZD-POD-E_1000981/P1080786" xmlDataType="decimal"/>
    </xmlCellPr>
  </singleXmlCell>
  <singleXmlCell id="1724" xr6:uid="{00000000-000C-0000-FFFF-FFFFB3060000}" r="K57" connectionId="0">
    <xmlCellPr id="1" xr6:uid="{00000000-0010-0000-B306-000001000000}" uniqueName="P1081033">
      <xmlPr mapId="3" xpath="/TFI-IZD-POD/IPK-GFI-IZD-POD-E_1000981/P1081033" xmlDataType="decimal"/>
    </xmlCellPr>
  </singleXmlCell>
  <singleXmlCell id="1725" xr6:uid="{00000000-000C-0000-FFFF-FFFFB4060000}" r="L57" connectionId="0">
    <xmlCellPr id="1" xr6:uid="{00000000-0010-0000-B406-000001000000}" uniqueName="P1081034">
      <xmlPr mapId="3" xpath="/TFI-IZD-POD/IPK-GFI-IZD-POD-E_1000981/P1081034" xmlDataType="decimal"/>
    </xmlCellPr>
  </singleXmlCell>
  <singleXmlCell id="1726" xr6:uid="{00000000-000C-0000-FFFF-FFFFB5060000}" r="M57" connectionId="0">
    <xmlCellPr id="1" xr6:uid="{00000000-0010-0000-B506-000001000000}" uniqueName="P1081035">
      <xmlPr mapId="3" xpath="/TFI-IZD-POD/IPK-GFI-IZD-POD-E_1000981/P1081035" xmlDataType="decimal"/>
    </xmlCellPr>
  </singleXmlCell>
  <singleXmlCell id="1727" xr6:uid="{00000000-000C-0000-FFFF-FFFFB6060000}" r="N57" connectionId="0">
    <xmlCellPr id="1" xr6:uid="{00000000-0010-0000-B606-000001000000}" uniqueName="P1081222">
      <xmlPr mapId="3" xpath="/TFI-IZD-POD/IPK-GFI-IZD-POD-E_1000981/P1081222" xmlDataType="decimal"/>
    </xmlCellPr>
  </singleXmlCell>
  <singleXmlCell id="1728" xr6:uid="{00000000-000C-0000-FFFF-FFFFB7060000}" r="O57" connectionId="0">
    <xmlCellPr id="1" xr6:uid="{00000000-0010-0000-B706-000001000000}" uniqueName="P1081223">
      <xmlPr mapId="3" xpath="/TFI-IZD-POD/IPK-GFI-IZD-POD-E_1000981/P1081223" xmlDataType="decimal"/>
    </xmlCellPr>
  </singleXmlCell>
  <singleXmlCell id="1729" xr6:uid="{00000000-000C-0000-FFFF-FFFFB8060000}" r="P57" connectionId="0">
    <xmlCellPr id="1" xr6:uid="{00000000-0010-0000-B806-000001000000}" uniqueName="P1082477">
      <xmlPr mapId="3" xpath="/TFI-IZD-POD/IPK-GFI-IZD-POD-E_1000981/P1082477" xmlDataType="decimal"/>
    </xmlCellPr>
  </singleXmlCell>
  <singleXmlCell id="1730" xr6:uid="{00000000-000C-0000-FFFF-FFFFB9060000}" r="Q57" connectionId="0">
    <xmlCellPr id="1" xr6:uid="{00000000-0010-0000-B906-000001000000}" uniqueName="P1082480">
      <xmlPr mapId="3" xpath="/TFI-IZD-POD/IPK-GFI-IZD-POD-E_1000981/P1082480" xmlDataType="decimal"/>
    </xmlCellPr>
  </singleXmlCell>
  <singleXmlCell id="1731" xr6:uid="{00000000-000C-0000-FFFF-FFFFBA060000}" r="R57" connectionId="0">
    <xmlCellPr id="1" xr6:uid="{00000000-0010-0000-BA06-000001000000}" uniqueName="P1082482">
      <xmlPr mapId="3" xpath="/TFI-IZD-POD/IPK-GFI-IZD-POD-E_1000981/P1082482" xmlDataType="decimal"/>
    </xmlCellPr>
  </singleXmlCell>
  <singleXmlCell id="1732" xr6:uid="{00000000-000C-0000-FFFF-FFFFBB060000}" r="S57" connectionId="0">
    <xmlCellPr id="1" xr6:uid="{00000000-0010-0000-BB06-000001000000}" uniqueName="P1124870">
      <xmlPr mapId="3" xpath="/TFI-IZD-POD/IPK-GFI-IZD-POD-E_1000981/P1124870" xmlDataType="decimal"/>
    </xmlCellPr>
  </singleXmlCell>
  <singleXmlCell id="1733" xr6:uid="{00000000-000C-0000-FFFF-FFFFBC060000}" r="T57" connectionId="0">
    <xmlCellPr id="1" xr6:uid="{00000000-0010-0000-BC06-000001000000}" uniqueName="P1124871">
      <xmlPr mapId="3" xpath="/TFI-IZD-POD/IPK-GFI-IZD-POD-E_1000981/P1124871" xmlDataType="decimal"/>
    </xmlCellPr>
  </singleXmlCell>
  <singleXmlCell id="1734" xr6:uid="{00000000-000C-0000-FFFF-FFFFBD060000}" r="U57" connectionId="0">
    <xmlCellPr id="1" xr6:uid="{00000000-0010-0000-BD06-000001000000}" uniqueName="P1082435">
      <xmlPr mapId="3" xpath="/TFI-IZD-POD/IPK-GFI-IZD-POD-E_1000981/P1082435" xmlDataType="decimal"/>
    </xmlCellPr>
  </singleXmlCell>
  <singleXmlCell id="1735" xr6:uid="{00000000-000C-0000-FFFF-FFFFBE060000}" r="V57" connectionId="0">
    <xmlCellPr id="1" xr6:uid="{00000000-0010-0000-BE06-000001000000}" uniqueName="P1082484">
      <xmlPr mapId="3" xpath="/TFI-IZD-POD/IPK-GFI-IZD-POD-E_1000981/P1082484" xmlDataType="decimal"/>
    </xmlCellPr>
  </singleXmlCell>
  <singleXmlCell id="1736" xr6:uid="{00000000-000C-0000-FFFF-FFFFBF060000}" r="W57" connectionId="0">
    <xmlCellPr id="1" xr6:uid="{00000000-0010-0000-BF06-000001000000}" uniqueName="P1082487">
      <xmlPr mapId="3" xpath="/TFI-IZD-POD/IPK-GFI-IZD-POD-E_1000981/P1082487" xmlDataType="decimal"/>
    </xmlCellPr>
  </singleXmlCell>
  <singleXmlCell id="1737" xr6:uid="{00000000-000C-0000-FFFF-FFFFC0060000}" r="X57" connectionId="0">
    <xmlCellPr id="1" xr6:uid="{00000000-0010-0000-C006-000001000000}" uniqueName="P1082488">
      <xmlPr mapId="3" xpath="/TFI-IZD-POD/IPK-GFI-IZD-POD-E_1000981/P1082488" xmlDataType="decimal"/>
    </xmlCellPr>
  </singleXmlCell>
  <singleXmlCell id="1738" xr6:uid="{00000000-000C-0000-FFFF-FFFFC1060000}" r="Y57" connectionId="0">
    <xmlCellPr id="1" xr6:uid="{00000000-0010-0000-C106-000001000000}" uniqueName="P1082490">
      <xmlPr mapId="3" xpath="/TFI-IZD-POD/IPK-GFI-IZD-POD-E_1000981/P1082490" xmlDataType="decimal"/>
    </xmlCellPr>
  </singleXmlCell>
  <singleXmlCell id="1739" xr6:uid="{00000000-000C-0000-FFFF-FFFFC2060000}" r="H58" connectionId="0">
    <xmlCellPr id="1" xr6:uid="{00000000-0010-0000-C206-000001000000}" uniqueName="P1081224">
      <xmlPr mapId="3" xpath="/TFI-IZD-POD/IPK-GFI-IZD-POD-E_1000981/P1081224" xmlDataType="decimal"/>
    </xmlCellPr>
  </singleXmlCell>
  <singleXmlCell id="1740" xr6:uid="{00000000-000C-0000-FFFF-FFFFC3060000}" r="I58" connectionId="0">
    <xmlCellPr id="1" xr6:uid="{00000000-0010-0000-C306-000001000000}" uniqueName="P1081225">
      <xmlPr mapId="3" xpath="/TFI-IZD-POD/IPK-GFI-IZD-POD-E_1000981/P1081225" xmlDataType="decimal"/>
    </xmlCellPr>
  </singleXmlCell>
  <singleXmlCell id="1741" xr6:uid="{00000000-000C-0000-FFFF-FFFFC4060000}" r="J58" connectionId="0">
    <xmlCellPr id="1" xr6:uid="{00000000-0010-0000-C406-000001000000}" uniqueName="P1081326">
      <xmlPr mapId="3" xpath="/TFI-IZD-POD/IPK-GFI-IZD-POD-E_1000981/P1081326" xmlDataType="decimal"/>
    </xmlCellPr>
  </singleXmlCell>
  <singleXmlCell id="1742" xr6:uid="{00000000-000C-0000-FFFF-FFFFC5060000}" r="K58" connectionId="0">
    <xmlCellPr id="1" xr6:uid="{00000000-0010-0000-C506-000001000000}" uniqueName="P1081327">
      <xmlPr mapId="3" xpath="/TFI-IZD-POD/IPK-GFI-IZD-POD-E_1000981/P1081327" xmlDataType="decimal"/>
    </xmlCellPr>
  </singleXmlCell>
  <singleXmlCell id="1743" xr6:uid="{00000000-000C-0000-FFFF-FFFFC6060000}" r="L58" connectionId="0">
    <xmlCellPr id="1" xr6:uid="{00000000-0010-0000-C606-000001000000}" uniqueName="P1081328">
      <xmlPr mapId="3" xpath="/TFI-IZD-POD/IPK-GFI-IZD-POD-E_1000981/P1081328" xmlDataType="decimal"/>
    </xmlCellPr>
  </singleXmlCell>
  <singleXmlCell id="1744" xr6:uid="{00000000-000C-0000-FFFF-FFFFC7060000}" r="M58" connectionId="0">
    <xmlCellPr id="1" xr6:uid="{00000000-0010-0000-C706-000001000000}" uniqueName="P1081413">
      <xmlPr mapId="3" xpath="/TFI-IZD-POD/IPK-GFI-IZD-POD-E_1000981/P1081413" xmlDataType="decimal"/>
    </xmlCellPr>
  </singleXmlCell>
  <singleXmlCell id="1745" xr6:uid="{00000000-000C-0000-FFFF-FFFFC8060000}" r="N58" connectionId="0">
    <xmlCellPr id="1" xr6:uid="{00000000-0010-0000-C806-000001000000}" uniqueName="P1081414">
      <xmlPr mapId="3" xpath="/TFI-IZD-POD/IPK-GFI-IZD-POD-E_1000981/P1081414" xmlDataType="decimal"/>
    </xmlCellPr>
  </singleXmlCell>
  <singleXmlCell id="1746" xr6:uid="{00000000-000C-0000-FFFF-FFFFC9060000}" r="O58" connectionId="0">
    <xmlCellPr id="1" xr6:uid="{00000000-0010-0000-C906-000001000000}" uniqueName="P1081415">
      <xmlPr mapId="3" xpath="/TFI-IZD-POD/IPK-GFI-IZD-POD-E_1000981/P1081415" xmlDataType="decimal"/>
    </xmlCellPr>
  </singleXmlCell>
  <singleXmlCell id="1747" xr6:uid="{00000000-000C-0000-FFFF-FFFFCA060000}" r="P58" connectionId="0">
    <xmlCellPr id="1" xr6:uid="{00000000-0010-0000-CA06-000001000000}" uniqueName="P1082493">
      <xmlPr mapId="3" xpath="/TFI-IZD-POD/IPK-GFI-IZD-POD-E_1000981/P1082493" xmlDataType="decimal"/>
    </xmlCellPr>
  </singleXmlCell>
  <singleXmlCell id="1748" xr6:uid="{00000000-000C-0000-FFFF-FFFFCB060000}" r="Q58" connectionId="0">
    <xmlCellPr id="1" xr6:uid="{00000000-0010-0000-CB06-000001000000}" uniqueName="P1082497">
      <xmlPr mapId="3" xpath="/TFI-IZD-POD/IPK-GFI-IZD-POD-E_1000981/P1082497" xmlDataType="decimal"/>
    </xmlCellPr>
  </singleXmlCell>
  <singleXmlCell id="1749" xr6:uid="{00000000-000C-0000-FFFF-FFFFCC060000}" r="R58" connectionId="0">
    <xmlCellPr id="1" xr6:uid="{00000000-0010-0000-CC06-000001000000}" uniqueName="P1082498">
      <xmlPr mapId="3" xpath="/TFI-IZD-POD/IPK-GFI-IZD-POD-E_1000981/P1082498" xmlDataType="decimal"/>
    </xmlCellPr>
  </singleXmlCell>
  <singleXmlCell id="1750" xr6:uid="{00000000-000C-0000-FFFF-FFFFCD060000}" r="S58" connectionId="0">
    <xmlCellPr id="1" xr6:uid="{00000000-0010-0000-CD06-000001000000}" uniqueName="P1124872">
      <xmlPr mapId="3" xpath="/TFI-IZD-POD/IPK-GFI-IZD-POD-E_1000981/P1124872" xmlDataType="decimal"/>
    </xmlCellPr>
  </singleXmlCell>
  <singleXmlCell id="1751" xr6:uid="{00000000-000C-0000-FFFF-FFFFCE060000}" r="T58" connectionId="0">
    <xmlCellPr id="1" xr6:uid="{00000000-0010-0000-CE06-000001000000}" uniqueName="P1124873">
      <xmlPr mapId="3" xpath="/TFI-IZD-POD/IPK-GFI-IZD-POD-E_1000981/P1124873" xmlDataType="decimal"/>
    </xmlCellPr>
  </singleXmlCell>
  <singleXmlCell id="1752" xr6:uid="{00000000-000C-0000-FFFF-FFFFCF060000}" r="U58" connectionId="0">
    <xmlCellPr id="1" xr6:uid="{00000000-0010-0000-CF06-000001000000}" uniqueName="P1082501">
      <xmlPr mapId="3" xpath="/TFI-IZD-POD/IPK-GFI-IZD-POD-E_1000981/P1082501" xmlDataType="decimal"/>
    </xmlCellPr>
  </singleXmlCell>
  <singleXmlCell id="1753" xr6:uid="{00000000-000C-0000-FFFF-FFFFD0060000}" r="V58" connectionId="0">
    <xmlCellPr id="1" xr6:uid="{00000000-0010-0000-D006-000001000000}" uniqueName="P1082437">
      <xmlPr mapId="3" xpath="/TFI-IZD-POD/IPK-GFI-IZD-POD-E_1000981/P1082437" xmlDataType="decimal"/>
    </xmlCellPr>
  </singleXmlCell>
  <singleXmlCell id="1754" xr6:uid="{00000000-000C-0000-FFFF-FFFFD1060000}" r="W58" connectionId="0">
    <xmlCellPr id="1" xr6:uid="{00000000-0010-0000-D106-000001000000}" uniqueName="P1082503">
      <xmlPr mapId="3" xpath="/TFI-IZD-POD/IPK-GFI-IZD-POD-E_1000981/P1082503" xmlDataType="decimal"/>
    </xmlCellPr>
  </singleXmlCell>
  <singleXmlCell id="1755" xr6:uid="{00000000-000C-0000-FFFF-FFFFD2060000}" r="X58" connectionId="0">
    <xmlCellPr id="1" xr6:uid="{00000000-0010-0000-D206-000001000000}" uniqueName="P1082505">
      <xmlPr mapId="3" xpath="/TFI-IZD-POD/IPK-GFI-IZD-POD-E_1000981/P1082505" xmlDataType="decimal"/>
    </xmlCellPr>
  </singleXmlCell>
  <singleXmlCell id="1756" xr6:uid="{00000000-000C-0000-FFFF-FFFFD3060000}" r="Y58" connectionId="0">
    <xmlCellPr id="1" xr6:uid="{00000000-0010-0000-D306-000001000000}" uniqueName="P1082507">
      <xmlPr mapId="3" xpath="/TFI-IZD-POD/IPK-GFI-IZD-POD-E_1000981/P1082507" xmlDataType="decimal"/>
    </xmlCellPr>
  </singleXmlCell>
  <singleXmlCell id="1757" xr6:uid="{00000000-000C-0000-FFFF-FFFFD4060000}" r="H59" connectionId="0">
    <xmlCellPr id="1" xr6:uid="{00000000-0010-0000-D406-000001000000}" uniqueName="P1081416">
      <xmlPr mapId="3" xpath="/TFI-IZD-POD/IPK-GFI-IZD-POD-E_1000981/P1081416" xmlDataType="decimal"/>
    </xmlCellPr>
  </singleXmlCell>
  <singleXmlCell id="1758" xr6:uid="{00000000-000C-0000-FFFF-FFFFD5060000}" r="I59" connectionId="0">
    <xmlCellPr id="1" xr6:uid="{00000000-0010-0000-D506-000001000000}" uniqueName="P1081501">
      <xmlPr mapId="3" xpath="/TFI-IZD-POD/IPK-GFI-IZD-POD-E_1000981/P1081501" xmlDataType="decimal"/>
    </xmlCellPr>
  </singleXmlCell>
  <singleXmlCell id="1759" xr6:uid="{00000000-000C-0000-FFFF-FFFFD6060000}" r="J59" connectionId="0">
    <xmlCellPr id="1" xr6:uid="{00000000-0010-0000-D606-000001000000}" uniqueName="P1081502">
      <xmlPr mapId="3" xpath="/TFI-IZD-POD/IPK-GFI-IZD-POD-E_1000981/P1081502" xmlDataType="decimal"/>
    </xmlCellPr>
  </singleXmlCell>
  <singleXmlCell id="1760" xr6:uid="{00000000-000C-0000-FFFF-FFFFD7060000}" r="K59" connectionId="0">
    <xmlCellPr id="1" xr6:uid="{00000000-0010-0000-D706-000001000000}" uniqueName="P1081503">
      <xmlPr mapId="3" xpath="/TFI-IZD-POD/IPK-GFI-IZD-POD-E_1000981/P1081503" xmlDataType="decimal"/>
    </xmlCellPr>
  </singleXmlCell>
  <singleXmlCell id="1761" xr6:uid="{00000000-000C-0000-FFFF-FFFFD8060000}" r="L59" connectionId="0">
    <xmlCellPr id="1" xr6:uid="{00000000-0010-0000-D806-000001000000}" uniqueName="P1081504">
      <xmlPr mapId="3" xpath="/TFI-IZD-POD/IPK-GFI-IZD-POD-E_1000981/P1081504" xmlDataType="decimal"/>
    </xmlCellPr>
  </singleXmlCell>
  <singleXmlCell id="1762" xr6:uid="{00000000-000C-0000-FFFF-FFFFD9060000}" r="M59" connectionId="0">
    <xmlCellPr id="1" xr6:uid="{00000000-0010-0000-D906-000001000000}" uniqueName="P1081505">
      <xmlPr mapId="3" xpath="/TFI-IZD-POD/IPK-GFI-IZD-POD-E_1000981/P1081505" xmlDataType="decimal"/>
    </xmlCellPr>
  </singleXmlCell>
  <singleXmlCell id="1763" xr6:uid="{00000000-000C-0000-FFFF-FFFFDA060000}" r="N59" connectionId="0">
    <xmlCellPr id="1" xr6:uid="{00000000-0010-0000-DA06-000001000000}" uniqueName="P1081506">
      <xmlPr mapId="3" xpath="/TFI-IZD-POD/IPK-GFI-IZD-POD-E_1000981/P1081506" xmlDataType="decimal"/>
    </xmlCellPr>
  </singleXmlCell>
  <singleXmlCell id="1764" xr6:uid="{00000000-000C-0000-FFFF-FFFFDB060000}" r="O59" connectionId="0">
    <xmlCellPr id="1" xr6:uid="{00000000-0010-0000-DB06-000001000000}" uniqueName="P1081507">
      <xmlPr mapId="3" xpath="/TFI-IZD-POD/IPK-GFI-IZD-POD-E_1000981/P1081507" xmlDataType="decimal"/>
    </xmlCellPr>
  </singleXmlCell>
  <singleXmlCell id="1765" xr6:uid="{00000000-000C-0000-FFFF-FFFFDC060000}" r="P59" connectionId="0">
    <xmlCellPr id="1" xr6:uid="{00000000-0010-0000-DC06-000001000000}" uniqueName="P1082510">
      <xmlPr mapId="3" xpath="/TFI-IZD-POD/IPK-GFI-IZD-POD-E_1000981/P1082510" xmlDataType="decimal"/>
    </xmlCellPr>
  </singleXmlCell>
  <singleXmlCell id="1766" xr6:uid="{00000000-000C-0000-FFFF-FFFFDD060000}" r="Q59" connectionId="0">
    <xmlCellPr id="1" xr6:uid="{00000000-0010-0000-DD06-000001000000}" uniqueName="P1082512">
      <xmlPr mapId="3" xpath="/TFI-IZD-POD/IPK-GFI-IZD-POD-E_1000981/P1082512" xmlDataType="decimal"/>
    </xmlCellPr>
  </singleXmlCell>
  <singleXmlCell id="1767" xr6:uid="{00000000-000C-0000-FFFF-FFFFDE060000}" r="R59" connectionId="0">
    <xmlCellPr id="1" xr6:uid="{00000000-0010-0000-DE06-000001000000}" uniqueName="P1082514">
      <xmlPr mapId="3" xpath="/TFI-IZD-POD/IPK-GFI-IZD-POD-E_1000981/P1082514" xmlDataType="decimal"/>
    </xmlCellPr>
  </singleXmlCell>
  <singleXmlCell id="1768" xr6:uid="{00000000-000C-0000-FFFF-FFFFDF060000}" r="S59" connectionId="0">
    <xmlCellPr id="1" xr6:uid="{00000000-0010-0000-DF06-000001000000}" uniqueName="P1124874">
      <xmlPr mapId="3" xpath="/TFI-IZD-POD/IPK-GFI-IZD-POD-E_1000981/P1124874" xmlDataType="decimal"/>
    </xmlCellPr>
  </singleXmlCell>
  <singleXmlCell id="1769" xr6:uid="{00000000-000C-0000-FFFF-FFFFE0060000}" r="T59" connectionId="0">
    <xmlCellPr id="1" xr6:uid="{00000000-0010-0000-E006-000001000000}" uniqueName="P1124875">
      <xmlPr mapId="3" xpath="/TFI-IZD-POD/IPK-GFI-IZD-POD-E_1000981/P1124875" xmlDataType="decimal"/>
    </xmlCellPr>
  </singleXmlCell>
  <singleXmlCell id="1770" xr6:uid="{00000000-000C-0000-FFFF-FFFFE1060000}" r="U59" connectionId="0">
    <xmlCellPr id="1" xr6:uid="{00000000-0010-0000-E106-000001000000}" uniqueName="P1082516">
      <xmlPr mapId="3" xpath="/TFI-IZD-POD/IPK-GFI-IZD-POD-E_1000981/P1082516" xmlDataType="decimal"/>
    </xmlCellPr>
  </singleXmlCell>
  <singleXmlCell id="1771" xr6:uid="{00000000-000C-0000-FFFF-FFFFE2060000}" r="V59" connectionId="0">
    <xmlCellPr id="1" xr6:uid="{00000000-0010-0000-E206-000001000000}" uniqueName="P1082519">
      <xmlPr mapId="3" xpath="/TFI-IZD-POD/IPK-GFI-IZD-POD-E_1000981/P1082519" xmlDataType="decimal"/>
    </xmlCellPr>
  </singleXmlCell>
  <singleXmlCell id="1772" xr6:uid="{00000000-000C-0000-FFFF-FFFFE3060000}" r="W59" connectionId="0">
    <xmlCellPr id="1" xr6:uid="{00000000-0010-0000-E306-000001000000}" uniqueName="P1082440">
      <xmlPr mapId="3" xpath="/TFI-IZD-POD/IPK-GFI-IZD-POD-E_1000981/P1082440" xmlDataType="decimal"/>
    </xmlCellPr>
  </singleXmlCell>
  <singleXmlCell id="1773" xr6:uid="{00000000-000C-0000-FFFF-FFFFE4060000}" r="X59" connectionId="0">
    <xmlCellPr id="1" xr6:uid="{00000000-0010-0000-E406-000001000000}" uniqueName="P1082521">
      <xmlPr mapId="3" xpath="/TFI-IZD-POD/IPK-GFI-IZD-POD-E_1000981/P1082521" xmlDataType="decimal"/>
    </xmlCellPr>
  </singleXmlCell>
  <singleXmlCell id="1774" xr6:uid="{00000000-000C-0000-FFFF-FFFFE5060000}" r="Y59" connectionId="0">
    <xmlCellPr id="1" xr6:uid="{00000000-0010-0000-E506-000001000000}" uniqueName="P1082523">
      <xmlPr mapId="3" xpath="/TFI-IZD-POD/IPK-GFI-IZD-POD-E_1000981/P1082523" xmlDataType="decimal"/>
    </xmlCellPr>
  </singleXmlCell>
  <singleXmlCell id="1775" xr6:uid="{00000000-000C-0000-FFFF-FFFFE6060000}" r="H61" connectionId="0">
    <xmlCellPr id="1" xr6:uid="{00000000-0010-0000-E606-000001000000}" uniqueName="P1081508">
      <xmlPr mapId="3" xpath="/TFI-IZD-POD/IPK-GFI-IZD-POD-E_1000981/P1081508" xmlDataType="decimal"/>
    </xmlCellPr>
  </singleXmlCell>
  <singleXmlCell id="1776" xr6:uid="{00000000-000C-0000-FFFF-FFFFE7060000}" r="I61" connectionId="0">
    <xmlCellPr id="1" xr6:uid="{00000000-0010-0000-E706-000001000000}" uniqueName="P1081509">
      <xmlPr mapId="3" xpath="/TFI-IZD-POD/IPK-GFI-IZD-POD-E_1000981/P1081509" xmlDataType="decimal"/>
    </xmlCellPr>
  </singleXmlCell>
  <singleXmlCell id="1777" xr6:uid="{00000000-000C-0000-FFFF-FFFFE8060000}" r="J61" connectionId="0">
    <xmlCellPr id="1" xr6:uid="{00000000-0010-0000-E806-000001000000}" uniqueName="P1081510">
      <xmlPr mapId="3" xpath="/TFI-IZD-POD/IPK-GFI-IZD-POD-E_1000981/P1081510" xmlDataType="decimal"/>
    </xmlCellPr>
  </singleXmlCell>
  <singleXmlCell id="1778" xr6:uid="{00000000-000C-0000-FFFF-FFFFE9060000}" r="K61" connectionId="0">
    <xmlCellPr id="1" xr6:uid="{00000000-0010-0000-E906-000001000000}" uniqueName="P1081511">
      <xmlPr mapId="3" xpath="/TFI-IZD-POD/IPK-GFI-IZD-POD-E_1000981/P1081511" xmlDataType="decimal"/>
    </xmlCellPr>
  </singleXmlCell>
  <singleXmlCell id="1779" xr6:uid="{00000000-000C-0000-FFFF-FFFFEA060000}" r="L61" connectionId="0">
    <xmlCellPr id="1" xr6:uid="{00000000-0010-0000-EA06-000001000000}" uniqueName="P1081512">
      <xmlPr mapId="3" xpath="/TFI-IZD-POD/IPK-GFI-IZD-POD-E_1000981/P1081512" xmlDataType="decimal"/>
    </xmlCellPr>
  </singleXmlCell>
  <singleXmlCell id="1780" xr6:uid="{00000000-000C-0000-FFFF-FFFFEB060000}" r="M61" connectionId="0">
    <xmlCellPr id="1" xr6:uid="{00000000-0010-0000-EB06-000001000000}" uniqueName="P1081513">
      <xmlPr mapId="3" xpath="/TFI-IZD-POD/IPK-GFI-IZD-POD-E_1000981/P1081513" xmlDataType="decimal"/>
    </xmlCellPr>
  </singleXmlCell>
  <singleXmlCell id="1781" xr6:uid="{00000000-000C-0000-FFFF-FFFFEC060000}" r="N61" connectionId="0">
    <xmlCellPr id="1" xr6:uid="{00000000-0010-0000-EC06-000001000000}" uniqueName="P1081514">
      <xmlPr mapId="3" xpath="/TFI-IZD-POD/IPK-GFI-IZD-POD-E_1000981/P1081514" xmlDataType="decimal"/>
    </xmlCellPr>
  </singleXmlCell>
  <singleXmlCell id="1782" xr6:uid="{00000000-000C-0000-FFFF-FFFFED060000}" r="O61" connectionId="0">
    <xmlCellPr id="1" xr6:uid="{00000000-0010-0000-ED06-000001000000}" uniqueName="P1081515">
      <xmlPr mapId="3" xpath="/TFI-IZD-POD/IPK-GFI-IZD-POD-E_1000981/P1081515" xmlDataType="decimal"/>
    </xmlCellPr>
  </singleXmlCell>
  <singleXmlCell id="1783" xr6:uid="{00000000-000C-0000-FFFF-FFFFEE060000}" r="P61" connectionId="0">
    <xmlCellPr id="1" xr6:uid="{00000000-0010-0000-EE06-000001000000}" uniqueName="P1082525">
      <xmlPr mapId="3" xpath="/TFI-IZD-POD/IPK-GFI-IZD-POD-E_1000981/P1082525" xmlDataType="decimal"/>
    </xmlCellPr>
  </singleXmlCell>
  <singleXmlCell id="1784" xr6:uid="{00000000-000C-0000-FFFF-FFFFEF060000}" r="Q61" connectionId="0">
    <xmlCellPr id="1" xr6:uid="{00000000-0010-0000-EF06-000001000000}" uniqueName="P1082527">
      <xmlPr mapId="3" xpath="/TFI-IZD-POD/IPK-GFI-IZD-POD-E_1000981/P1082527" xmlDataType="decimal"/>
    </xmlCellPr>
  </singleXmlCell>
  <singleXmlCell id="1785" xr6:uid="{00000000-000C-0000-FFFF-FFFFF0060000}" r="R61" connectionId="0">
    <xmlCellPr id="1" xr6:uid="{00000000-0010-0000-F006-000001000000}" uniqueName="P1082528">
      <xmlPr mapId="3" xpath="/TFI-IZD-POD/IPK-GFI-IZD-POD-E_1000981/P1082528" xmlDataType="decimal"/>
    </xmlCellPr>
  </singleXmlCell>
  <singleXmlCell id="1786" xr6:uid="{00000000-000C-0000-FFFF-FFFFF1060000}" r="S61" connectionId="0">
    <xmlCellPr id="1" xr6:uid="{00000000-0010-0000-F106-000001000000}" uniqueName="P1124876">
      <xmlPr mapId="3" xpath="/TFI-IZD-POD/IPK-GFI-IZD-POD-E_1000981/P1124876" xmlDataType="decimal"/>
    </xmlCellPr>
  </singleXmlCell>
  <singleXmlCell id="1787" xr6:uid="{00000000-000C-0000-FFFF-FFFFF2060000}" r="T61" connectionId="0">
    <xmlCellPr id="1" xr6:uid="{00000000-0010-0000-F206-000001000000}" uniqueName="P1124877">
      <xmlPr mapId="3" xpath="/TFI-IZD-POD/IPK-GFI-IZD-POD-E_1000981/P1124877" xmlDataType="decimal"/>
    </xmlCellPr>
  </singleXmlCell>
  <singleXmlCell id="1788" xr6:uid="{00000000-000C-0000-FFFF-FFFFF3060000}" r="U61" connectionId="0">
    <xmlCellPr id="1" xr6:uid="{00000000-0010-0000-F306-000001000000}" uniqueName="P1082529">
      <xmlPr mapId="3" xpath="/TFI-IZD-POD/IPK-GFI-IZD-POD-E_1000981/P1082529" xmlDataType="decimal"/>
    </xmlCellPr>
  </singleXmlCell>
  <singleXmlCell id="1789" xr6:uid="{00000000-000C-0000-FFFF-FFFFF4060000}" r="V61" connectionId="0">
    <xmlCellPr id="1" xr6:uid="{00000000-0010-0000-F406-000001000000}" uniqueName="P1082530">
      <xmlPr mapId="3" xpath="/TFI-IZD-POD/IPK-GFI-IZD-POD-E_1000981/P1082530" xmlDataType="decimal"/>
    </xmlCellPr>
  </singleXmlCell>
  <singleXmlCell id="1790" xr6:uid="{00000000-000C-0000-FFFF-FFFFF5060000}" r="W61" connectionId="0">
    <xmlCellPr id="1" xr6:uid="{00000000-0010-0000-F506-000001000000}" uniqueName="P1082532">
      <xmlPr mapId="3" xpath="/TFI-IZD-POD/IPK-GFI-IZD-POD-E_1000981/P1082532" xmlDataType="decimal"/>
    </xmlCellPr>
  </singleXmlCell>
  <singleXmlCell id="1791" xr6:uid="{00000000-000C-0000-FFFF-FFFFF6060000}" r="X61" connectionId="0">
    <xmlCellPr id="1" xr6:uid="{00000000-0010-0000-F606-000001000000}" uniqueName="P1082442">
      <xmlPr mapId="3" xpath="/TFI-IZD-POD/IPK-GFI-IZD-POD-E_1000981/P1082442" xmlDataType="decimal"/>
    </xmlCellPr>
  </singleXmlCell>
  <singleXmlCell id="1792" xr6:uid="{00000000-000C-0000-FFFF-FFFFF7060000}" r="Y61" connectionId="0">
    <xmlCellPr id="1" xr6:uid="{00000000-0010-0000-F706-000001000000}" uniqueName="P1082533">
      <xmlPr mapId="3" xpath="/TFI-IZD-POD/IPK-GFI-IZD-POD-E_1000981/P1082533" xmlDataType="decimal"/>
    </xmlCellPr>
  </singleXmlCell>
  <singleXmlCell id="1793" xr6:uid="{00000000-000C-0000-FFFF-FFFFF8060000}" r="H62" connectionId="0">
    <xmlCellPr id="1" xr6:uid="{00000000-0010-0000-F806-000001000000}" uniqueName="P1081516">
      <xmlPr mapId="3" xpath="/TFI-IZD-POD/IPK-GFI-IZD-POD-E_1000981/P1081516" xmlDataType="decimal"/>
    </xmlCellPr>
  </singleXmlCell>
  <singleXmlCell id="1794" xr6:uid="{00000000-000C-0000-FFFF-FFFFF9060000}" r="I62" connectionId="0">
    <xmlCellPr id="1" xr6:uid="{00000000-0010-0000-F906-000001000000}" uniqueName="P1081517">
      <xmlPr mapId="3" xpath="/TFI-IZD-POD/IPK-GFI-IZD-POD-E_1000981/P1081517" xmlDataType="decimal"/>
    </xmlCellPr>
  </singleXmlCell>
  <singleXmlCell id="1795" xr6:uid="{00000000-000C-0000-FFFF-FFFFFA060000}" r="J62" connectionId="0">
    <xmlCellPr id="1" xr6:uid="{00000000-0010-0000-FA06-000001000000}" uniqueName="P1081518">
      <xmlPr mapId="3" xpath="/TFI-IZD-POD/IPK-GFI-IZD-POD-E_1000981/P1081518" xmlDataType="decimal"/>
    </xmlCellPr>
  </singleXmlCell>
  <singleXmlCell id="1796" xr6:uid="{00000000-000C-0000-FFFF-FFFFFB060000}" r="K62" connectionId="0">
    <xmlCellPr id="1" xr6:uid="{00000000-0010-0000-FB06-000001000000}" uniqueName="P1081519">
      <xmlPr mapId="3" xpath="/TFI-IZD-POD/IPK-GFI-IZD-POD-E_1000981/P1081519" xmlDataType="decimal"/>
    </xmlCellPr>
  </singleXmlCell>
  <singleXmlCell id="1797" xr6:uid="{00000000-000C-0000-FFFF-FFFFFC060000}" r="L62" connectionId="0">
    <xmlCellPr id="1" xr6:uid="{00000000-0010-0000-FC06-000001000000}" uniqueName="P1081520">
      <xmlPr mapId="3" xpath="/TFI-IZD-POD/IPK-GFI-IZD-POD-E_1000981/P1081520" xmlDataType="decimal"/>
    </xmlCellPr>
  </singleXmlCell>
  <singleXmlCell id="1798" xr6:uid="{00000000-000C-0000-FFFF-FFFFFD060000}" r="M62" connectionId="0">
    <xmlCellPr id="1" xr6:uid="{00000000-0010-0000-FD06-000001000000}" uniqueName="P1081521">
      <xmlPr mapId="3" xpath="/TFI-IZD-POD/IPK-GFI-IZD-POD-E_1000981/P1081521" xmlDataType="decimal"/>
    </xmlCellPr>
  </singleXmlCell>
  <singleXmlCell id="1799" xr6:uid="{00000000-000C-0000-FFFF-FFFFFE060000}" r="N62" connectionId="0">
    <xmlCellPr id="1" xr6:uid="{00000000-0010-0000-FE06-000001000000}" uniqueName="P1081522">
      <xmlPr mapId="3" xpath="/TFI-IZD-POD/IPK-GFI-IZD-POD-E_1000981/P1081522" xmlDataType="decimal"/>
    </xmlCellPr>
  </singleXmlCell>
  <singleXmlCell id="1800" xr6:uid="{00000000-000C-0000-FFFF-FFFFFF060000}" r="O62" connectionId="0">
    <xmlCellPr id="1" xr6:uid="{00000000-0010-0000-FF06-000001000000}" uniqueName="P1081523">
      <xmlPr mapId="3" xpath="/TFI-IZD-POD/IPK-GFI-IZD-POD-E_1000981/P1081523" xmlDataType="decimal"/>
    </xmlCellPr>
  </singleXmlCell>
  <singleXmlCell id="1801" xr6:uid="{00000000-000C-0000-FFFF-FFFF00070000}" r="P62" connectionId="0">
    <xmlCellPr id="1" xr6:uid="{00000000-0010-0000-0007-000001000000}" uniqueName="P1082550">
      <xmlPr mapId="3" xpath="/TFI-IZD-POD/IPK-GFI-IZD-POD-E_1000981/P1082550" xmlDataType="decimal"/>
    </xmlCellPr>
  </singleXmlCell>
  <singleXmlCell id="1802" xr6:uid="{00000000-000C-0000-FFFF-FFFF01070000}" r="Q62" connectionId="0">
    <xmlCellPr id="1" xr6:uid="{00000000-0010-0000-0107-000001000000}" uniqueName="P1082552">
      <xmlPr mapId="3" xpath="/TFI-IZD-POD/IPK-GFI-IZD-POD-E_1000981/P1082552" xmlDataType="decimal"/>
    </xmlCellPr>
  </singleXmlCell>
  <singleXmlCell id="1803" xr6:uid="{00000000-000C-0000-FFFF-FFFF02070000}" r="R62" connectionId="0">
    <xmlCellPr id="1" xr6:uid="{00000000-0010-0000-0207-000001000000}" uniqueName="P1082554">
      <xmlPr mapId="3" xpath="/TFI-IZD-POD/IPK-GFI-IZD-POD-E_1000981/P1082554" xmlDataType="decimal"/>
    </xmlCellPr>
  </singleXmlCell>
  <singleXmlCell id="1804" xr6:uid="{00000000-000C-0000-FFFF-FFFF03070000}" r="S62" connectionId="0">
    <xmlCellPr id="1" xr6:uid="{00000000-0010-0000-0307-000001000000}" uniqueName="P1124878">
      <xmlPr mapId="3" xpath="/TFI-IZD-POD/IPK-GFI-IZD-POD-E_1000981/P1124878" xmlDataType="decimal"/>
    </xmlCellPr>
  </singleXmlCell>
  <singleXmlCell id="1805" xr6:uid="{00000000-000C-0000-FFFF-FFFF04070000}" r="T62" connectionId="0">
    <xmlCellPr id="1" xr6:uid="{00000000-0010-0000-0407-000001000000}" uniqueName="P1124879">
      <xmlPr mapId="3" xpath="/TFI-IZD-POD/IPK-GFI-IZD-POD-E_1000981/P1124879" xmlDataType="decimal"/>
    </xmlCellPr>
  </singleXmlCell>
  <singleXmlCell id="1806" xr6:uid="{00000000-000C-0000-FFFF-FFFF05070000}" r="U62" connectionId="0">
    <xmlCellPr id="1" xr6:uid="{00000000-0010-0000-0507-000001000000}" uniqueName="P1082558">
      <xmlPr mapId="3" xpath="/TFI-IZD-POD/IPK-GFI-IZD-POD-E_1000981/P1082558" xmlDataType="decimal"/>
    </xmlCellPr>
  </singleXmlCell>
  <singleXmlCell id="1807" xr6:uid="{00000000-000C-0000-FFFF-FFFF06070000}" r="V62" connectionId="0">
    <xmlCellPr id="1" xr6:uid="{00000000-0010-0000-0607-000001000000}" uniqueName="P1082562">
      <xmlPr mapId="3" xpath="/TFI-IZD-POD/IPK-GFI-IZD-POD-E_1000981/P1082562" xmlDataType="decimal"/>
    </xmlCellPr>
  </singleXmlCell>
  <singleXmlCell id="1808" xr6:uid="{00000000-000C-0000-FFFF-FFFF07070000}" r="W62" connectionId="0">
    <xmlCellPr id="1" xr6:uid="{00000000-0010-0000-0707-000001000000}" uniqueName="P1082564">
      <xmlPr mapId="3" xpath="/TFI-IZD-POD/IPK-GFI-IZD-POD-E_1000981/P1082564" xmlDataType="decimal"/>
    </xmlCellPr>
  </singleXmlCell>
  <singleXmlCell id="1809" xr6:uid="{00000000-000C-0000-FFFF-FFFF08070000}" r="X62" connectionId="0">
    <xmlCellPr id="1" xr6:uid="{00000000-0010-0000-0807-000001000000}" uniqueName="P1082566">
      <xmlPr mapId="3" xpath="/TFI-IZD-POD/IPK-GFI-IZD-POD-E_1000981/P1082566" xmlDataType="decimal"/>
    </xmlCellPr>
  </singleXmlCell>
  <singleXmlCell id="1810" xr6:uid="{00000000-000C-0000-FFFF-FFFF09070000}" r="Y62" connectionId="0">
    <xmlCellPr id="1" xr6:uid="{00000000-0010-0000-0907-000001000000}" uniqueName="P1082445">
      <xmlPr mapId="3" xpath="/TFI-IZD-POD/IPK-GFI-IZD-POD-E_1000981/P1082445" xmlDataType="decimal"/>
    </xmlCellPr>
  </singleXmlCell>
  <singleXmlCell id="1811" xr6:uid="{00000000-000C-0000-FFFF-FFFF0A070000}" r="H63" connectionId="0">
    <xmlCellPr id="1" xr6:uid="{00000000-0010-0000-0A07-000001000000}" uniqueName="P1081524">
      <xmlPr mapId="3" xpath="/TFI-IZD-POD/IPK-GFI-IZD-POD-E_1000981/P1081524" xmlDataType="decimal"/>
    </xmlCellPr>
  </singleXmlCell>
  <singleXmlCell id="1812" xr6:uid="{00000000-000C-0000-FFFF-FFFF0B070000}" r="I63" connectionId="0">
    <xmlCellPr id="1" xr6:uid="{00000000-0010-0000-0B07-000001000000}" uniqueName="P1081525">
      <xmlPr mapId="3" xpath="/TFI-IZD-POD/IPK-GFI-IZD-POD-E_1000981/P1081525" xmlDataType="decimal"/>
    </xmlCellPr>
  </singleXmlCell>
  <singleXmlCell id="1813" xr6:uid="{00000000-000C-0000-FFFF-FFFF0C070000}" r="J63" connectionId="0">
    <xmlCellPr id="1" xr6:uid="{00000000-0010-0000-0C07-000001000000}" uniqueName="P1081526">
      <xmlPr mapId="3" xpath="/TFI-IZD-POD/IPK-GFI-IZD-POD-E_1000981/P1081526" xmlDataType="decimal"/>
    </xmlCellPr>
  </singleXmlCell>
  <singleXmlCell id="1814" xr6:uid="{00000000-000C-0000-FFFF-FFFF0D070000}" r="K63" connectionId="0">
    <xmlCellPr id="1" xr6:uid="{00000000-0010-0000-0D07-000001000000}" uniqueName="P1081527">
      <xmlPr mapId="3" xpath="/TFI-IZD-POD/IPK-GFI-IZD-POD-E_1000981/P1081527" xmlDataType="decimal"/>
    </xmlCellPr>
  </singleXmlCell>
  <singleXmlCell id="1815" xr6:uid="{00000000-000C-0000-FFFF-FFFF0E070000}" r="L63" connectionId="0">
    <xmlCellPr id="1" xr6:uid="{00000000-0010-0000-0E07-000001000000}" uniqueName="P1081528">
      <xmlPr mapId="3" xpath="/TFI-IZD-POD/IPK-GFI-IZD-POD-E_1000981/P1081528" xmlDataType="decimal"/>
    </xmlCellPr>
  </singleXmlCell>
  <singleXmlCell id="1816" xr6:uid="{00000000-000C-0000-FFFF-FFFF0F070000}" r="M63" connectionId="0">
    <xmlCellPr id="1" xr6:uid="{00000000-0010-0000-0F07-000001000000}" uniqueName="P1081529">
      <xmlPr mapId="3" xpath="/TFI-IZD-POD/IPK-GFI-IZD-POD-E_1000981/P1081529" xmlDataType="decimal"/>
    </xmlCellPr>
  </singleXmlCell>
  <singleXmlCell id="1817" xr6:uid="{00000000-000C-0000-FFFF-FFFF10070000}" r="N63" connectionId="0">
    <xmlCellPr id="1" xr6:uid="{00000000-0010-0000-1007-000001000000}" uniqueName="P1081530">
      <xmlPr mapId="3" xpath="/TFI-IZD-POD/IPK-GFI-IZD-POD-E_1000981/P1081530" xmlDataType="decimal"/>
    </xmlCellPr>
  </singleXmlCell>
  <singleXmlCell id="1818" xr6:uid="{00000000-000C-0000-FFFF-FFFF11070000}" r="O63" connectionId="0">
    <xmlCellPr id="1" xr6:uid="{00000000-0010-0000-1107-000001000000}" uniqueName="P1081531">
      <xmlPr mapId="3" xpath="/TFI-IZD-POD/IPK-GFI-IZD-POD-E_1000981/P1081531" xmlDataType="decimal"/>
    </xmlCellPr>
  </singleXmlCell>
  <singleXmlCell id="1819" xr6:uid="{00000000-000C-0000-FFFF-FFFF12070000}" r="P63" connectionId="0">
    <xmlCellPr id="1" xr6:uid="{00000000-0010-0000-1207-000001000000}" uniqueName="P1082568">
      <xmlPr mapId="3" xpath="/TFI-IZD-POD/IPK-GFI-IZD-POD-E_1000981/P1082568" xmlDataType="decimal"/>
    </xmlCellPr>
  </singleXmlCell>
  <singleXmlCell id="1820" xr6:uid="{00000000-000C-0000-FFFF-FFFF13070000}" r="Q63" connectionId="0">
    <xmlCellPr id="1" xr6:uid="{00000000-0010-0000-1307-000001000000}" uniqueName="P1082570">
      <xmlPr mapId="3" xpath="/TFI-IZD-POD/IPK-GFI-IZD-POD-E_1000981/P1082570" xmlDataType="decimal"/>
    </xmlCellPr>
  </singleXmlCell>
  <singleXmlCell id="1821" xr6:uid="{00000000-000C-0000-FFFF-FFFF14070000}" r="R63" connectionId="0">
    <xmlCellPr id="1" xr6:uid="{00000000-0010-0000-1407-000001000000}" uniqueName="P1082573">
      <xmlPr mapId="3" xpath="/TFI-IZD-POD/IPK-GFI-IZD-POD-E_1000981/P1082573" xmlDataType="decimal"/>
    </xmlCellPr>
  </singleXmlCell>
  <singleXmlCell id="1822" xr6:uid="{00000000-000C-0000-FFFF-FFFF15070000}" r="S63" connectionId="0">
    <xmlCellPr id="1" xr6:uid="{00000000-0010-0000-1507-000001000000}" uniqueName="P1124880">
      <xmlPr mapId="3" xpath="/TFI-IZD-POD/IPK-GFI-IZD-POD-E_1000981/P1124880" xmlDataType="decimal"/>
    </xmlCellPr>
  </singleXmlCell>
  <singleXmlCell id="1823" xr6:uid="{00000000-000C-0000-FFFF-FFFF16070000}" r="T63" connectionId="0">
    <xmlCellPr id="1" xr6:uid="{00000000-0010-0000-1607-000001000000}" uniqueName="P1124881">
      <xmlPr mapId="3" xpath="/TFI-IZD-POD/IPK-GFI-IZD-POD-E_1000981/P1124881" xmlDataType="decimal"/>
    </xmlCellPr>
  </singleXmlCell>
  <singleXmlCell id="1824" xr6:uid="{00000000-000C-0000-FFFF-FFFF17070000}" r="U63" connectionId="0">
    <xmlCellPr id="1" xr6:uid="{00000000-0010-0000-1707-000001000000}" uniqueName="P1082576">
      <xmlPr mapId="3" xpath="/TFI-IZD-POD/IPK-GFI-IZD-POD-E_1000981/P1082576" xmlDataType="decimal"/>
    </xmlCellPr>
  </singleXmlCell>
  <singleXmlCell id="1825" xr6:uid="{00000000-000C-0000-FFFF-FFFF18070000}" r="V63" connectionId="0">
    <xmlCellPr id="1" xr6:uid="{00000000-0010-0000-1807-000001000000}" uniqueName="P1082578">
      <xmlPr mapId="3" xpath="/TFI-IZD-POD/IPK-GFI-IZD-POD-E_1000981/P1082578" xmlDataType="decimal"/>
    </xmlCellPr>
  </singleXmlCell>
  <singleXmlCell id="1826" xr6:uid="{00000000-000C-0000-FFFF-FFFF19070000}" r="W63" connectionId="0">
    <xmlCellPr id="1" xr6:uid="{00000000-0010-0000-1907-000001000000}" uniqueName="P1082580">
      <xmlPr mapId="3" xpath="/TFI-IZD-POD/IPK-GFI-IZD-POD-E_1000981/P1082580" xmlDataType="decimal"/>
    </xmlCellPr>
  </singleXmlCell>
  <singleXmlCell id="1827" xr6:uid="{00000000-000C-0000-FFFF-FFFF1A070000}" r="X63" connectionId="0">
    <xmlCellPr id="1" xr6:uid="{00000000-0010-0000-1A07-000001000000}" uniqueName="P1082582">
      <xmlPr mapId="3" xpath="/TFI-IZD-POD/IPK-GFI-IZD-POD-E_1000981/P1082582" xmlDataType="decimal"/>
    </xmlCellPr>
  </singleXmlCell>
  <singleXmlCell id="1828" xr6:uid="{00000000-000C-0000-FFFF-FFFF1B070000}" r="Y63" connectionId="0">
    <xmlCellPr id="1" xr6:uid="{00000000-0010-0000-1B07-000001000000}" uniqueName="P1082584">
      <xmlPr mapId="3"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heliosfaros.h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topLeftCell="A9" zoomScaleNormal="100" zoomScaleSheetLayoutView="100" workbookViewId="0">
      <selection activeCell="C60" sqref="C60:J60"/>
    </sheetView>
  </sheetViews>
  <sheetFormatPr defaultColWidth="9.08984375" defaultRowHeight="14.5" x14ac:dyDescent="0.35"/>
  <cols>
    <col min="1" max="8" width="9.08984375" style="82"/>
    <col min="9" max="9" width="15.36328125" style="82" customWidth="1"/>
    <col min="10" max="10" width="9.08984375" style="82"/>
    <col min="11" max="13" width="9.08984375" style="80"/>
    <col min="14" max="14" width="9.08984375" style="81"/>
    <col min="15" max="20" width="9.08984375" style="80"/>
    <col min="21" max="16384" width="9.08984375" style="82"/>
  </cols>
  <sheetData>
    <row r="1" spans="1:20" ht="15.5" x14ac:dyDescent="0.35">
      <c r="A1" s="192" t="s">
        <v>307</v>
      </c>
      <c r="B1" s="193"/>
      <c r="C1" s="193"/>
      <c r="D1" s="78"/>
      <c r="E1" s="78"/>
      <c r="F1" s="78"/>
      <c r="G1" s="78"/>
      <c r="H1" s="78"/>
      <c r="I1" s="78"/>
      <c r="J1" s="79"/>
    </row>
    <row r="2" spans="1:20" ht="14.4" customHeight="1" x14ac:dyDescent="0.35">
      <c r="A2" s="194" t="s">
        <v>323</v>
      </c>
      <c r="B2" s="195"/>
      <c r="C2" s="195"/>
      <c r="D2" s="195"/>
      <c r="E2" s="195"/>
      <c r="F2" s="195"/>
      <c r="G2" s="195"/>
      <c r="H2" s="195"/>
      <c r="I2" s="195"/>
      <c r="J2" s="196"/>
      <c r="N2" s="81">
        <v>1</v>
      </c>
    </row>
    <row r="3" spans="1:20" x14ac:dyDescent="0.35">
      <c r="A3" s="83"/>
      <c r="B3" s="84"/>
      <c r="C3" s="84"/>
      <c r="D3" s="84"/>
      <c r="E3" s="84"/>
      <c r="F3" s="84"/>
      <c r="G3" s="84"/>
      <c r="H3" s="84"/>
      <c r="I3" s="84"/>
      <c r="J3" s="85"/>
      <c r="N3" s="81">
        <v>2</v>
      </c>
    </row>
    <row r="4" spans="1:20" ht="33.65" customHeight="1" x14ac:dyDescent="0.35">
      <c r="A4" s="197" t="s">
        <v>308</v>
      </c>
      <c r="B4" s="198"/>
      <c r="C4" s="198"/>
      <c r="D4" s="198"/>
      <c r="E4" s="199">
        <v>45658</v>
      </c>
      <c r="F4" s="200"/>
      <c r="G4" s="86" t="s">
        <v>0</v>
      </c>
      <c r="H4" s="199">
        <v>46022</v>
      </c>
      <c r="I4" s="200"/>
      <c r="J4" s="87"/>
      <c r="N4" s="81">
        <v>3</v>
      </c>
    </row>
    <row r="5" spans="1:20" s="80" customFormat="1" ht="10.25" customHeight="1" x14ac:dyDescent="0.35">
      <c r="A5" s="201"/>
      <c r="B5" s="202"/>
      <c r="C5" s="202"/>
      <c r="D5" s="202"/>
      <c r="E5" s="202"/>
      <c r="F5" s="202"/>
      <c r="G5" s="202"/>
      <c r="H5" s="202"/>
      <c r="I5" s="202"/>
      <c r="J5" s="203"/>
      <c r="N5" s="81">
        <v>4</v>
      </c>
    </row>
    <row r="6" spans="1:20" ht="20.399999999999999" customHeight="1" x14ac:dyDescent="0.35">
      <c r="A6" s="88"/>
      <c r="B6" s="89" t="s">
        <v>328</v>
      </c>
      <c r="C6" s="90"/>
      <c r="D6" s="90"/>
      <c r="E6" s="42">
        <v>2025</v>
      </c>
      <c r="F6" s="39"/>
      <c r="G6" s="86"/>
      <c r="H6" s="39"/>
      <c r="I6" s="40"/>
      <c r="J6" s="91"/>
    </row>
    <row r="7" spans="1:20" s="94" customFormat="1" ht="11" customHeight="1" x14ac:dyDescent="0.35">
      <c r="A7" s="88"/>
      <c r="B7" s="90"/>
      <c r="C7" s="90"/>
      <c r="D7" s="90"/>
      <c r="E7" s="41"/>
      <c r="F7" s="41"/>
      <c r="G7" s="86"/>
      <c r="H7" s="39"/>
      <c r="I7" s="40"/>
      <c r="J7" s="91"/>
      <c r="K7" s="92"/>
      <c r="L7" s="92"/>
      <c r="M7" s="92"/>
      <c r="N7" s="93"/>
      <c r="O7" s="92"/>
      <c r="P7" s="92"/>
      <c r="Q7" s="92"/>
      <c r="R7" s="92"/>
      <c r="S7" s="92"/>
      <c r="T7" s="92"/>
    </row>
    <row r="8" spans="1:20" ht="20.399999999999999" customHeight="1" x14ac:dyDescent="0.35">
      <c r="A8" s="88"/>
      <c r="B8" s="89" t="s">
        <v>329</v>
      </c>
      <c r="C8" s="90"/>
      <c r="D8" s="90"/>
      <c r="E8" s="42">
        <v>4</v>
      </c>
      <c r="F8" s="39"/>
      <c r="G8" s="86"/>
      <c r="H8" s="39"/>
      <c r="I8" s="40"/>
      <c r="J8" s="91"/>
    </row>
    <row r="9" spans="1:20" s="94" customFormat="1" ht="11" customHeight="1" x14ac:dyDescent="0.35">
      <c r="A9" s="88"/>
      <c r="B9" s="90"/>
      <c r="C9" s="90"/>
      <c r="D9" s="90"/>
      <c r="E9" s="41"/>
      <c r="F9" s="41"/>
      <c r="G9" s="86"/>
      <c r="H9" s="41"/>
      <c r="I9" s="43"/>
      <c r="J9" s="91"/>
      <c r="K9" s="92"/>
      <c r="L9" s="92"/>
      <c r="M9" s="92"/>
      <c r="N9" s="93"/>
      <c r="O9" s="92"/>
      <c r="P9" s="92"/>
      <c r="Q9" s="92"/>
      <c r="R9" s="92"/>
      <c r="S9" s="92"/>
      <c r="T9" s="92"/>
    </row>
    <row r="10" spans="1:20" ht="38" customHeight="1" x14ac:dyDescent="0.35">
      <c r="A10" s="211" t="s">
        <v>330</v>
      </c>
      <c r="B10" s="212"/>
      <c r="C10" s="212"/>
      <c r="D10" s="212"/>
      <c r="E10" s="212"/>
      <c r="F10" s="212"/>
      <c r="G10" s="212"/>
      <c r="H10" s="212"/>
      <c r="I10" s="212"/>
      <c r="J10" s="95"/>
    </row>
    <row r="11" spans="1:20" ht="24.65" customHeight="1" x14ac:dyDescent="0.35">
      <c r="A11" s="213" t="s">
        <v>309</v>
      </c>
      <c r="B11" s="214"/>
      <c r="C11" s="206" t="s">
        <v>448</v>
      </c>
      <c r="D11" s="207"/>
      <c r="E11" s="96"/>
      <c r="F11" s="215" t="s">
        <v>331</v>
      </c>
      <c r="G11" s="205"/>
      <c r="H11" s="216" t="s">
        <v>447</v>
      </c>
      <c r="I11" s="217"/>
      <c r="J11" s="97"/>
    </row>
    <row r="12" spans="1:20" ht="14.4" customHeight="1" x14ac:dyDescent="0.35">
      <c r="A12" s="98"/>
      <c r="B12" s="77"/>
      <c r="C12" s="77"/>
      <c r="D12" s="77"/>
      <c r="E12" s="209"/>
      <c r="F12" s="209"/>
      <c r="G12" s="209"/>
      <c r="H12" s="209"/>
      <c r="I12" s="99"/>
      <c r="J12" s="97"/>
    </row>
    <row r="13" spans="1:20" ht="21" customHeight="1" x14ac:dyDescent="0.35">
      <c r="A13" s="204" t="s">
        <v>324</v>
      </c>
      <c r="B13" s="205"/>
      <c r="C13" s="206" t="s">
        <v>449</v>
      </c>
      <c r="D13" s="207"/>
      <c r="E13" s="208"/>
      <c r="F13" s="209"/>
      <c r="G13" s="209"/>
      <c r="H13" s="209"/>
      <c r="I13" s="99"/>
      <c r="J13" s="97"/>
    </row>
    <row r="14" spans="1:20" ht="11" customHeight="1" x14ac:dyDescent="0.35">
      <c r="A14" s="96"/>
      <c r="B14" s="99"/>
      <c r="C14" s="77"/>
      <c r="D14" s="77"/>
      <c r="E14" s="210"/>
      <c r="F14" s="210"/>
      <c r="G14" s="210"/>
      <c r="H14" s="210"/>
      <c r="I14" s="77"/>
      <c r="J14" s="100"/>
    </row>
    <row r="15" spans="1:20" ht="23" customHeight="1" x14ac:dyDescent="0.35">
      <c r="A15" s="204" t="s">
        <v>310</v>
      </c>
      <c r="B15" s="205"/>
      <c r="C15" s="206" t="s">
        <v>450</v>
      </c>
      <c r="D15" s="207"/>
      <c r="E15" s="224"/>
      <c r="F15" s="225"/>
      <c r="G15" s="101" t="s">
        <v>332</v>
      </c>
      <c r="H15" s="216" t="s">
        <v>454</v>
      </c>
      <c r="I15" s="217"/>
      <c r="J15" s="102"/>
    </row>
    <row r="16" spans="1:20" ht="11" customHeight="1" x14ac:dyDescent="0.35">
      <c r="A16" s="96"/>
      <c r="B16" s="99"/>
      <c r="C16" s="77"/>
      <c r="D16" s="77"/>
      <c r="E16" s="210"/>
      <c r="F16" s="210"/>
      <c r="G16" s="210"/>
      <c r="H16" s="210"/>
      <c r="I16" s="77"/>
      <c r="J16" s="100"/>
    </row>
    <row r="17" spans="1:10" ht="23" customHeight="1" x14ac:dyDescent="0.35">
      <c r="A17" s="103"/>
      <c r="B17" s="101" t="s">
        <v>333</v>
      </c>
      <c r="C17" s="206" t="s">
        <v>451</v>
      </c>
      <c r="D17" s="207"/>
      <c r="E17" s="104"/>
      <c r="F17" s="104"/>
      <c r="G17" s="104"/>
      <c r="H17" s="104"/>
      <c r="I17" s="104"/>
      <c r="J17" s="102"/>
    </row>
    <row r="18" spans="1:10" x14ac:dyDescent="0.35">
      <c r="A18" s="218"/>
      <c r="B18" s="219"/>
      <c r="C18" s="210"/>
      <c r="D18" s="210"/>
      <c r="E18" s="210"/>
      <c r="F18" s="210"/>
      <c r="G18" s="210"/>
      <c r="H18" s="210"/>
      <c r="I18" s="77"/>
      <c r="J18" s="100"/>
    </row>
    <row r="19" spans="1:10" x14ac:dyDescent="0.35">
      <c r="A19" s="213" t="s">
        <v>311</v>
      </c>
      <c r="B19" s="220"/>
      <c r="C19" s="221" t="s">
        <v>452</v>
      </c>
      <c r="D19" s="222"/>
      <c r="E19" s="222"/>
      <c r="F19" s="222"/>
      <c r="G19" s="222"/>
      <c r="H19" s="222"/>
      <c r="I19" s="222"/>
      <c r="J19" s="223"/>
    </row>
    <row r="20" spans="1:10" x14ac:dyDescent="0.35">
      <c r="A20" s="98"/>
      <c r="B20" s="77"/>
      <c r="C20" s="105"/>
      <c r="D20" s="77"/>
      <c r="E20" s="210"/>
      <c r="F20" s="210"/>
      <c r="G20" s="210"/>
      <c r="H20" s="210"/>
      <c r="I20" s="77"/>
      <c r="J20" s="100"/>
    </row>
    <row r="21" spans="1:10" x14ac:dyDescent="0.35">
      <c r="A21" s="213" t="s">
        <v>312</v>
      </c>
      <c r="B21" s="220"/>
      <c r="C21" s="216">
        <v>21460</v>
      </c>
      <c r="D21" s="217"/>
      <c r="E21" s="210"/>
      <c r="F21" s="210"/>
      <c r="G21" s="221" t="s">
        <v>453</v>
      </c>
      <c r="H21" s="222"/>
      <c r="I21" s="222"/>
      <c r="J21" s="223"/>
    </row>
    <row r="22" spans="1:10" x14ac:dyDescent="0.35">
      <c r="A22" s="98"/>
      <c r="B22" s="77"/>
      <c r="C22" s="77"/>
      <c r="D22" s="77"/>
      <c r="E22" s="210"/>
      <c r="F22" s="210"/>
      <c r="G22" s="210"/>
      <c r="H22" s="210"/>
      <c r="I22" s="77"/>
      <c r="J22" s="100"/>
    </row>
    <row r="23" spans="1:10" x14ac:dyDescent="0.35">
      <c r="A23" s="213" t="s">
        <v>313</v>
      </c>
      <c r="B23" s="220"/>
      <c r="C23" s="221" t="s">
        <v>455</v>
      </c>
      <c r="D23" s="222"/>
      <c r="E23" s="222"/>
      <c r="F23" s="222"/>
      <c r="G23" s="222"/>
      <c r="H23" s="222"/>
      <c r="I23" s="222"/>
      <c r="J23" s="223"/>
    </row>
    <row r="24" spans="1:10" x14ac:dyDescent="0.35">
      <c r="A24" s="98"/>
      <c r="B24" s="77"/>
      <c r="C24" s="77"/>
      <c r="D24" s="77"/>
      <c r="E24" s="210"/>
      <c r="F24" s="210"/>
      <c r="G24" s="210"/>
      <c r="H24" s="210"/>
      <c r="I24" s="77"/>
      <c r="J24" s="100"/>
    </row>
    <row r="25" spans="1:10" x14ac:dyDescent="0.35">
      <c r="A25" s="213" t="s">
        <v>314</v>
      </c>
      <c r="B25" s="220"/>
      <c r="C25" s="227" t="s">
        <v>464</v>
      </c>
      <c r="D25" s="228"/>
      <c r="E25" s="228"/>
      <c r="F25" s="228"/>
      <c r="G25" s="228"/>
      <c r="H25" s="228"/>
      <c r="I25" s="228"/>
      <c r="J25" s="229"/>
    </row>
    <row r="26" spans="1:10" x14ac:dyDescent="0.35">
      <c r="A26" s="98"/>
      <c r="B26" s="77"/>
      <c r="C26" s="105"/>
      <c r="D26" s="77"/>
      <c r="E26" s="210"/>
      <c r="F26" s="210"/>
      <c r="G26" s="210"/>
      <c r="H26" s="210"/>
      <c r="I26" s="77"/>
      <c r="J26" s="100"/>
    </row>
    <row r="27" spans="1:10" x14ac:dyDescent="0.35">
      <c r="A27" s="213" t="s">
        <v>315</v>
      </c>
      <c r="B27" s="220"/>
      <c r="C27" s="227" t="s">
        <v>456</v>
      </c>
      <c r="D27" s="228"/>
      <c r="E27" s="228"/>
      <c r="F27" s="228"/>
      <c r="G27" s="228"/>
      <c r="H27" s="228"/>
      <c r="I27" s="228"/>
      <c r="J27" s="229"/>
    </row>
    <row r="28" spans="1:10" ht="14" customHeight="1" x14ac:dyDescent="0.35">
      <c r="A28" s="98"/>
      <c r="B28" s="77"/>
      <c r="C28" s="105"/>
      <c r="D28" s="77"/>
      <c r="E28" s="210"/>
      <c r="F28" s="210"/>
      <c r="G28" s="210"/>
      <c r="H28" s="210"/>
      <c r="I28" s="77"/>
      <c r="J28" s="100"/>
    </row>
    <row r="29" spans="1:10" ht="23" customHeight="1" x14ac:dyDescent="0.35">
      <c r="A29" s="204" t="s">
        <v>325</v>
      </c>
      <c r="B29" s="220"/>
      <c r="C29" s="44">
        <v>86</v>
      </c>
      <c r="D29" s="106"/>
      <c r="E29" s="226"/>
      <c r="F29" s="226"/>
      <c r="G29" s="226"/>
      <c r="H29" s="226"/>
      <c r="I29" s="107"/>
      <c r="J29" s="108"/>
    </row>
    <row r="30" spans="1:10" x14ac:dyDescent="0.35">
      <c r="A30" s="98"/>
      <c r="B30" s="77"/>
      <c r="C30" s="77"/>
      <c r="D30" s="77"/>
      <c r="E30" s="210"/>
      <c r="F30" s="210"/>
      <c r="G30" s="210"/>
      <c r="H30" s="210"/>
      <c r="I30" s="107"/>
      <c r="J30" s="108"/>
    </row>
    <row r="31" spans="1:10" x14ac:dyDescent="0.35">
      <c r="A31" s="213" t="s">
        <v>316</v>
      </c>
      <c r="B31" s="220"/>
      <c r="C31" s="45" t="s">
        <v>335</v>
      </c>
      <c r="D31" s="230" t="s">
        <v>334</v>
      </c>
      <c r="E31" s="231"/>
      <c r="F31" s="231"/>
      <c r="G31" s="231"/>
      <c r="H31" s="77"/>
      <c r="I31" s="109" t="s">
        <v>335</v>
      </c>
      <c r="J31" s="110" t="s">
        <v>336</v>
      </c>
    </row>
    <row r="32" spans="1:10" x14ac:dyDescent="0.35">
      <c r="A32" s="213"/>
      <c r="B32" s="220"/>
      <c r="C32" s="111"/>
      <c r="D32" s="86"/>
      <c r="E32" s="225"/>
      <c r="F32" s="225"/>
      <c r="G32" s="225"/>
      <c r="H32" s="225"/>
      <c r="I32" s="107"/>
      <c r="J32" s="108"/>
    </row>
    <row r="33" spans="1:10" x14ac:dyDescent="0.35">
      <c r="A33" s="213" t="s">
        <v>326</v>
      </c>
      <c r="B33" s="220"/>
      <c r="C33" s="44" t="s">
        <v>338</v>
      </c>
      <c r="D33" s="230" t="s">
        <v>337</v>
      </c>
      <c r="E33" s="231"/>
      <c r="F33" s="231"/>
      <c r="G33" s="231"/>
      <c r="H33" s="104"/>
      <c r="I33" s="109" t="s">
        <v>338</v>
      </c>
      <c r="J33" s="110" t="s">
        <v>339</v>
      </c>
    </row>
    <row r="34" spans="1:10" x14ac:dyDescent="0.35">
      <c r="A34" s="98"/>
      <c r="B34" s="77"/>
      <c r="C34" s="77"/>
      <c r="D34" s="77"/>
      <c r="E34" s="210"/>
      <c r="F34" s="210"/>
      <c r="G34" s="210"/>
      <c r="H34" s="210"/>
      <c r="I34" s="77"/>
      <c r="J34" s="100"/>
    </row>
    <row r="35" spans="1:10" x14ac:dyDescent="0.35">
      <c r="A35" s="230" t="s">
        <v>327</v>
      </c>
      <c r="B35" s="231"/>
      <c r="C35" s="231"/>
      <c r="D35" s="231"/>
      <c r="E35" s="231" t="s">
        <v>317</v>
      </c>
      <c r="F35" s="231"/>
      <c r="G35" s="231"/>
      <c r="H35" s="231"/>
      <c r="I35" s="231"/>
      <c r="J35" s="112" t="s">
        <v>318</v>
      </c>
    </row>
    <row r="36" spans="1:10" x14ac:dyDescent="0.35">
      <c r="A36" s="98"/>
      <c r="B36" s="77"/>
      <c r="C36" s="77"/>
      <c r="D36" s="77"/>
      <c r="E36" s="210"/>
      <c r="F36" s="210"/>
      <c r="G36" s="210"/>
      <c r="H36" s="210"/>
      <c r="I36" s="77"/>
      <c r="J36" s="108"/>
    </row>
    <row r="37" spans="1:10" x14ac:dyDescent="0.35">
      <c r="A37" s="232"/>
      <c r="B37" s="233"/>
      <c r="C37" s="233"/>
      <c r="D37" s="233"/>
      <c r="E37" s="232"/>
      <c r="F37" s="233"/>
      <c r="G37" s="233"/>
      <c r="H37" s="233"/>
      <c r="I37" s="234"/>
      <c r="J37" s="76"/>
    </row>
    <row r="38" spans="1:10" x14ac:dyDescent="0.35">
      <c r="A38" s="98"/>
      <c r="B38" s="77"/>
      <c r="C38" s="105"/>
      <c r="D38" s="235"/>
      <c r="E38" s="235"/>
      <c r="F38" s="235"/>
      <c r="G38" s="235"/>
      <c r="H38" s="235"/>
      <c r="I38" s="235"/>
      <c r="J38" s="100"/>
    </row>
    <row r="39" spans="1:10" x14ac:dyDescent="0.35">
      <c r="A39" s="232"/>
      <c r="B39" s="233"/>
      <c r="C39" s="233"/>
      <c r="D39" s="234"/>
      <c r="E39" s="232"/>
      <c r="F39" s="233"/>
      <c r="G39" s="233"/>
      <c r="H39" s="233"/>
      <c r="I39" s="234"/>
      <c r="J39" s="44"/>
    </row>
    <row r="40" spans="1:10" x14ac:dyDescent="0.35">
      <c r="A40" s="98"/>
      <c r="B40" s="77"/>
      <c r="C40" s="105"/>
      <c r="D40" s="113"/>
      <c r="E40" s="235"/>
      <c r="F40" s="235"/>
      <c r="G40" s="235"/>
      <c r="H40" s="235"/>
      <c r="I40" s="99"/>
      <c r="J40" s="100"/>
    </row>
    <row r="41" spans="1:10" x14ac:dyDescent="0.35">
      <c r="A41" s="232"/>
      <c r="B41" s="233"/>
      <c r="C41" s="233"/>
      <c r="D41" s="234"/>
      <c r="E41" s="232"/>
      <c r="F41" s="233"/>
      <c r="G41" s="233"/>
      <c r="H41" s="233"/>
      <c r="I41" s="234"/>
      <c r="J41" s="44"/>
    </row>
    <row r="42" spans="1:10" x14ac:dyDescent="0.35">
      <c r="A42" s="98"/>
      <c r="B42" s="77"/>
      <c r="C42" s="105"/>
      <c r="D42" s="113"/>
      <c r="E42" s="235"/>
      <c r="F42" s="235"/>
      <c r="G42" s="235"/>
      <c r="H42" s="235"/>
      <c r="I42" s="99"/>
      <c r="J42" s="100"/>
    </row>
    <row r="43" spans="1:10" x14ac:dyDescent="0.35">
      <c r="A43" s="232"/>
      <c r="B43" s="233"/>
      <c r="C43" s="233"/>
      <c r="D43" s="234"/>
      <c r="E43" s="232"/>
      <c r="F43" s="233"/>
      <c r="G43" s="233"/>
      <c r="H43" s="233"/>
      <c r="I43" s="234"/>
      <c r="J43" s="44"/>
    </row>
    <row r="44" spans="1:10" x14ac:dyDescent="0.35">
      <c r="A44" s="114"/>
      <c r="B44" s="105"/>
      <c r="C44" s="236"/>
      <c r="D44" s="236"/>
      <c r="E44" s="210"/>
      <c r="F44" s="210"/>
      <c r="G44" s="236"/>
      <c r="H44" s="236"/>
      <c r="I44" s="236"/>
      <c r="J44" s="100"/>
    </row>
    <row r="45" spans="1:10" x14ac:dyDescent="0.35">
      <c r="A45" s="232"/>
      <c r="B45" s="233"/>
      <c r="C45" s="233"/>
      <c r="D45" s="234"/>
      <c r="E45" s="232"/>
      <c r="F45" s="233"/>
      <c r="G45" s="233"/>
      <c r="H45" s="233"/>
      <c r="I45" s="234"/>
      <c r="J45" s="44"/>
    </row>
    <row r="46" spans="1:10" x14ac:dyDescent="0.35">
      <c r="A46" s="114"/>
      <c r="B46" s="105"/>
      <c r="C46" s="105"/>
      <c r="D46" s="77"/>
      <c r="E46" s="210"/>
      <c r="F46" s="210"/>
      <c r="G46" s="236"/>
      <c r="H46" s="236"/>
      <c r="I46" s="77"/>
      <c r="J46" s="100"/>
    </row>
    <row r="47" spans="1:10" x14ac:dyDescent="0.35">
      <c r="A47" s="232"/>
      <c r="B47" s="233"/>
      <c r="C47" s="233"/>
      <c r="D47" s="234"/>
      <c r="E47" s="232"/>
      <c r="F47" s="233"/>
      <c r="G47" s="233"/>
      <c r="H47" s="233"/>
      <c r="I47" s="234"/>
      <c r="J47" s="44"/>
    </row>
    <row r="48" spans="1:10" x14ac:dyDescent="0.35">
      <c r="A48" s="114"/>
      <c r="B48" s="105"/>
      <c r="C48" s="105"/>
      <c r="D48" s="77"/>
      <c r="E48" s="210"/>
      <c r="F48" s="210"/>
      <c r="G48" s="236"/>
      <c r="H48" s="236"/>
      <c r="I48" s="77"/>
      <c r="J48" s="115" t="s">
        <v>340</v>
      </c>
    </row>
    <row r="49" spans="1:10" x14ac:dyDescent="0.35">
      <c r="A49" s="114"/>
      <c r="B49" s="105"/>
      <c r="C49" s="105"/>
      <c r="D49" s="77"/>
      <c r="E49" s="210"/>
      <c r="F49" s="210"/>
      <c r="G49" s="236"/>
      <c r="H49" s="236"/>
      <c r="I49" s="77"/>
      <c r="J49" s="115" t="s">
        <v>341</v>
      </c>
    </row>
    <row r="50" spans="1:10" ht="14.4" customHeight="1" x14ac:dyDescent="0.35">
      <c r="A50" s="204" t="s">
        <v>319</v>
      </c>
      <c r="B50" s="215"/>
      <c r="C50" s="216" t="s">
        <v>341</v>
      </c>
      <c r="D50" s="217"/>
      <c r="E50" s="241" t="s">
        <v>342</v>
      </c>
      <c r="F50" s="242"/>
      <c r="G50" s="221"/>
      <c r="H50" s="222"/>
      <c r="I50" s="222"/>
      <c r="J50" s="223"/>
    </row>
    <row r="51" spans="1:10" x14ac:dyDescent="0.35">
      <c r="A51" s="114"/>
      <c r="B51" s="105"/>
      <c r="C51" s="236"/>
      <c r="D51" s="236"/>
      <c r="E51" s="210"/>
      <c r="F51" s="210"/>
      <c r="G51" s="243" t="s">
        <v>343</v>
      </c>
      <c r="H51" s="243"/>
      <c r="I51" s="243"/>
      <c r="J51" s="91"/>
    </row>
    <row r="52" spans="1:10" ht="14" customHeight="1" x14ac:dyDescent="0.35">
      <c r="A52" s="204" t="s">
        <v>320</v>
      </c>
      <c r="B52" s="215"/>
      <c r="C52" s="221" t="s">
        <v>457</v>
      </c>
      <c r="D52" s="222"/>
      <c r="E52" s="222"/>
      <c r="F52" s="222"/>
      <c r="G52" s="222"/>
      <c r="H52" s="222"/>
      <c r="I52" s="222"/>
      <c r="J52" s="223"/>
    </row>
    <row r="53" spans="1:10" x14ac:dyDescent="0.35">
      <c r="A53" s="98"/>
      <c r="B53" s="77"/>
      <c r="C53" s="226" t="s">
        <v>321</v>
      </c>
      <c r="D53" s="226"/>
      <c r="E53" s="226"/>
      <c r="F53" s="226"/>
      <c r="G53" s="226"/>
      <c r="H53" s="226"/>
      <c r="I53" s="226"/>
      <c r="J53" s="100"/>
    </row>
    <row r="54" spans="1:10" x14ac:dyDescent="0.35">
      <c r="A54" s="204" t="s">
        <v>322</v>
      </c>
      <c r="B54" s="215"/>
      <c r="C54" s="237" t="s">
        <v>458</v>
      </c>
      <c r="D54" s="238"/>
      <c r="E54" s="239"/>
      <c r="F54" s="210"/>
      <c r="G54" s="210"/>
      <c r="H54" s="231"/>
      <c r="I54" s="231"/>
      <c r="J54" s="240"/>
    </row>
    <row r="55" spans="1:10" x14ac:dyDescent="0.35">
      <c r="A55" s="98"/>
      <c r="B55" s="77"/>
      <c r="C55" s="105"/>
      <c r="D55" s="77"/>
      <c r="E55" s="210"/>
      <c r="F55" s="210"/>
      <c r="G55" s="210"/>
      <c r="H55" s="210"/>
      <c r="I55" s="77"/>
      <c r="J55" s="100"/>
    </row>
    <row r="56" spans="1:10" ht="14.4" customHeight="1" x14ac:dyDescent="0.35">
      <c r="A56" s="204" t="s">
        <v>314</v>
      </c>
      <c r="B56" s="215"/>
      <c r="C56" s="244" t="s">
        <v>463</v>
      </c>
      <c r="D56" s="245"/>
      <c r="E56" s="245"/>
      <c r="F56" s="245"/>
      <c r="G56" s="245"/>
      <c r="H56" s="245"/>
      <c r="I56" s="245"/>
      <c r="J56" s="246"/>
    </row>
    <row r="57" spans="1:10" x14ac:dyDescent="0.35">
      <c r="A57" s="98"/>
      <c r="B57" s="77"/>
      <c r="C57" s="77"/>
      <c r="D57" s="77"/>
      <c r="E57" s="210"/>
      <c r="F57" s="210"/>
      <c r="G57" s="210"/>
      <c r="H57" s="210"/>
      <c r="I57" s="77"/>
      <c r="J57" s="100"/>
    </row>
    <row r="58" spans="1:10" x14ac:dyDescent="0.35">
      <c r="A58" s="204" t="s">
        <v>344</v>
      </c>
      <c r="B58" s="215"/>
      <c r="C58" s="244" t="s">
        <v>459</v>
      </c>
      <c r="D58" s="245"/>
      <c r="E58" s="245"/>
      <c r="F58" s="245"/>
      <c r="G58" s="245"/>
      <c r="H58" s="245"/>
      <c r="I58" s="245"/>
      <c r="J58" s="246"/>
    </row>
    <row r="59" spans="1:10" ht="14.4" customHeight="1" x14ac:dyDescent="0.35">
      <c r="A59" s="98"/>
      <c r="B59" s="77"/>
      <c r="C59" s="247" t="s">
        <v>345</v>
      </c>
      <c r="D59" s="247"/>
      <c r="E59" s="247"/>
      <c r="F59" s="247"/>
      <c r="G59" s="77"/>
      <c r="H59" s="77"/>
      <c r="I59" s="77"/>
      <c r="J59" s="100"/>
    </row>
    <row r="60" spans="1:10" x14ac:dyDescent="0.35">
      <c r="A60" s="204" t="s">
        <v>346</v>
      </c>
      <c r="B60" s="215"/>
      <c r="C60" s="244" t="s">
        <v>460</v>
      </c>
      <c r="D60" s="245"/>
      <c r="E60" s="245"/>
      <c r="F60" s="245"/>
      <c r="G60" s="245"/>
      <c r="H60" s="245"/>
      <c r="I60" s="245"/>
      <c r="J60" s="246"/>
    </row>
    <row r="61" spans="1:10" ht="14.4" customHeight="1" x14ac:dyDescent="0.35">
      <c r="A61" s="116"/>
      <c r="B61" s="117"/>
      <c r="C61" s="248" t="s">
        <v>347</v>
      </c>
      <c r="D61" s="248"/>
      <c r="E61" s="248"/>
      <c r="F61" s="248"/>
      <c r="G61" s="248"/>
      <c r="H61" s="117"/>
      <c r="I61" s="117"/>
      <c r="J61" s="118"/>
    </row>
    <row r="68" ht="27" customHeight="1" x14ac:dyDescent="0.35"/>
    <row r="72" ht="38.4" customHeight="1" x14ac:dyDescent="0.35"/>
  </sheetData>
  <sheetProtection algorithmName="SHA-512" hashValue="Wvwt65RhpeXaGbz53PouGQ/lYqOzTP1VWGVSUoaH5+Kiw4r0M5bsLCk8re4Se2O13LdUpa24v8i1viXykmtXzw==" saltValue="XQvwqW7yugQay27i3b2muA==" spinCount="100000" sheet="1"/>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rintOptions horizontalCentered="1"/>
  <pageMargins left="0.31496062992125984" right="0.31496062992125984" top="0.39370078740157483" bottom="0.39370078740157483" header="0.31496062992125984" footer="0.31496062992125984"/>
  <pageSetup paperSize="9" scale="8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134"/>
  <sheetViews>
    <sheetView view="pageBreakPreview" topLeftCell="A33" zoomScaleNormal="100" zoomScaleSheetLayoutView="100" workbookViewId="0">
      <selection activeCell="H118" sqref="H118:I132"/>
    </sheetView>
  </sheetViews>
  <sheetFormatPr defaultColWidth="8.90625" defaultRowHeight="12.5" x14ac:dyDescent="0.25"/>
  <cols>
    <col min="1" max="7" width="8.90625" style="119"/>
    <col min="8" max="9" width="16.453125" style="122" customWidth="1"/>
    <col min="10" max="10" width="10.36328125" style="119" bestFit="1" customWidth="1"/>
    <col min="11" max="11" width="9.08984375" style="119" bestFit="1" customWidth="1"/>
    <col min="12" max="16384" width="8.90625" style="119"/>
  </cols>
  <sheetData>
    <row r="1" spans="1:9" x14ac:dyDescent="0.25">
      <c r="A1" s="252" t="s">
        <v>1</v>
      </c>
      <c r="B1" s="253"/>
      <c r="C1" s="253"/>
      <c r="D1" s="253"/>
      <c r="E1" s="253"/>
      <c r="F1" s="253"/>
      <c r="G1" s="253"/>
      <c r="H1" s="253"/>
      <c r="I1" s="253"/>
    </row>
    <row r="2" spans="1:9" x14ac:dyDescent="0.25">
      <c r="A2" s="254" t="s">
        <v>465</v>
      </c>
      <c r="B2" s="255"/>
      <c r="C2" s="255"/>
      <c r="D2" s="255"/>
      <c r="E2" s="255"/>
      <c r="F2" s="255"/>
      <c r="G2" s="255"/>
      <c r="H2" s="255"/>
      <c r="I2" s="255"/>
    </row>
    <row r="3" spans="1:9" x14ac:dyDescent="0.25">
      <c r="A3" s="256" t="s">
        <v>446</v>
      </c>
      <c r="B3" s="256"/>
      <c r="C3" s="256"/>
      <c r="D3" s="256"/>
      <c r="E3" s="256"/>
      <c r="F3" s="256"/>
      <c r="G3" s="256"/>
      <c r="H3" s="256"/>
      <c r="I3" s="256"/>
    </row>
    <row r="4" spans="1:9" x14ac:dyDescent="0.25">
      <c r="A4" s="257" t="s">
        <v>461</v>
      </c>
      <c r="B4" s="258"/>
      <c r="C4" s="258"/>
      <c r="D4" s="258"/>
      <c r="E4" s="258"/>
      <c r="F4" s="258"/>
      <c r="G4" s="258"/>
      <c r="H4" s="258"/>
      <c r="I4" s="259"/>
    </row>
    <row r="5" spans="1:9" ht="31.5" x14ac:dyDescent="0.25">
      <c r="A5" s="262" t="s">
        <v>2</v>
      </c>
      <c r="B5" s="263"/>
      <c r="C5" s="263"/>
      <c r="D5" s="263"/>
      <c r="E5" s="263"/>
      <c r="F5" s="263"/>
      <c r="G5" s="124" t="s">
        <v>101</v>
      </c>
      <c r="H5" s="10" t="s">
        <v>296</v>
      </c>
      <c r="I5" s="10" t="s">
        <v>297</v>
      </c>
    </row>
    <row r="6" spans="1:9" x14ac:dyDescent="0.25">
      <c r="A6" s="260">
        <v>1</v>
      </c>
      <c r="B6" s="261"/>
      <c r="C6" s="261"/>
      <c r="D6" s="261"/>
      <c r="E6" s="261"/>
      <c r="F6" s="261"/>
      <c r="G6" s="123">
        <v>2</v>
      </c>
      <c r="H6" s="10">
        <v>3</v>
      </c>
      <c r="I6" s="10">
        <v>4</v>
      </c>
    </row>
    <row r="7" spans="1:9" x14ac:dyDescent="0.25">
      <c r="A7" s="264"/>
      <c r="B7" s="264"/>
      <c r="C7" s="264"/>
      <c r="D7" s="264"/>
      <c r="E7" s="264"/>
      <c r="F7" s="264"/>
      <c r="G7" s="264"/>
      <c r="H7" s="264"/>
      <c r="I7" s="264"/>
    </row>
    <row r="8" spans="1:9" ht="12.75" customHeight="1" x14ac:dyDescent="0.25">
      <c r="A8" s="265" t="s">
        <v>4</v>
      </c>
      <c r="B8" s="265"/>
      <c r="C8" s="265"/>
      <c r="D8" s="265"/>
      <c r="E8" s="265"/>
      <c r="F8" s="265"/>
      <c r="G8" s="11">
        <v>1</v>
      </c>
      <c r="H8" s="18">
        <v>0</v>
      </c>
      <c r="I8" s="18">
        <v>0</v>
      </c>
    </row>
    <row r="9" spans="1:9" ht="12.75" customHeight="1" x14ac:dyDescent="0.25">
      <c r="A9" s="251" t="s">
        <v>302</v>
      </c>
      <c r="B9" s="251"/>
      <c r="C9" s="251"/>
      <c r="D9" s="251"/>
      <c r="E9" s="251"/>
      <c r="F9" s="251"/>
      <c r="G9" s="12">
        <v>2</v>
      </c>
      <c r="H9" s="120">
        <f>H10+H17+H27+H38+H43</f>
        <v>56411908</v>
      </c>
      <c r="I9" s="120">
        <f>I10+I17+I27+I38+I43</f>
        <v>54205496</v>
      </c>
    </row>
    <row r="10" spans="1:9" ht="12.75" customHeight="1" x14ac:dyDescent="0.25">
      <c r="A10" s="250" t="s">
        <v>5</v>
      </c>
      <c r="B10" s="250"/>
      <c r="C10" s="250"/>
      <c r="D10" s="250"/>
      <c r="E10" s="250"/>
      <c r="F10" s="250"/>
      <c r="G10" s="12">
        <v>3</v>
      </c>
      <c r="H10" s="120">
        <f>H11+H12+H13+H14+H15+H16</f>
        <v>251561</v>
      </c>
      <c r="I10" s="120">
        <f>I11+I12+I13+I14+I15+I16</f>
        <v>267904</v>
      </c>
    </row>
    <row r="11" spans="1:9" ht="12.75" customHeight="1" x14ac:dyDescent="0.25">
      <c r="A11" s="249" t="s">
        <v>6</v>
      </c>
      <c r="B11" s="249"/>
      <c r="C11" s="249"/>
      <c r="D11" s="249"/>
      <c r="E11" s="249"/>
      <c r="F11" s="249"/>
      <c r="G11" s="11">
        <v>4</v>
      </c>
      <c r="H11" s="18">
        <v>0</v>
      </c>
      <c r="I11" s="18">
        <v>0</v>
      </c>
    </row>
    <row r="12" spans="1:9" ht="23" customHeight="1" x14ac:dyDescent="0.25">
      <c r="A12" s="249" t="s">
        <v>7</v>
      </c>
      <c r="B12" s="249"/>
      <c r="C12" s="249"/>
      <c r="D12" s="249"/>
      <c r="E12" s="249"/>
      <c r="F12" s="249"/>
      <c r="G12" s="11">
        <v>5</v>
      </c>
      <c r="H12" s="18">
        <v>51406</v>
      </c>
      <c r="I12" s="18">
        <v>78747</v>
      </c>
    </row>
    <row r="13" spans="1:9" ht="12.75" customHeight="1" x14ac:dyDescent="0.25">
      <c r="A13" s="249" t="s">
        <v>8</v>
      </c>
      <c r="B13" s="249"/>
      <c r="C13" s="249"/>
      <c r="D13" s="249"/>
      <c r="E13" s="249"/>
      <c r="F13" s="249"/>
      <c r="G13" s="11">
        <v>6</v>
      </c>
      <c r="H13" s="18">
        <v>0</v>
      </c>
      <c r="I13" s="18">
        <v>0</v>
      </c>
    </row>
    <row r="14" spans="1:9" ht="12.75" customHeight="1" x14ac:dyDescent="0.25">
      <c r="A14" s="249" t="s">
        <v>9</v>
      </c>
      <c r="B14" s="249"/>
      <c r="C14" s="249"/>
      <c r="D14" s="249"/>
      <c r="E14" s="249"/>
      <c r="F14" s="249"/>
      <c r="G14" s="11">
        <v>7</v>
      </c>
      <c r="H14" s="18">
        <v>0</v>
      </c>
      <c r="I14" s="18">
        <v>0</v>
      </c>
    </row>
    <row r="15" spans="1:9" ht="12.75" customHeight="1" x14ac:dyDescent="0.25">
      <c r="A15" s="249" t="s">
        <v>10</v>
      </c>
      <c r="B15" s="249"/>
      <c r="C15" s="249"/>
      <c r="D15" s="249"/>
      <c r="E15" s="249"/>
      <c r="F15" s="249"/>
      <c r="G15" s="11">
        <v>8</v>
      </c>
      <c r="H15" s="18">
        <v>0</v>
      </c>
      <c r="I15" s="18">
        <v>800</v>
      </c>
    </row>
    <row r="16" spans="1:9" ht="12.75" customHeight="1" x14ac:dyDescent="0.25">
      <c r="A16" s="249" t="s">
        <v>11</v>
      </c>
      <c r="B16" s="249"/>
      <c r="C16" s="249"/>
      <c r="D16" s="249"/>
      <c r="E16" s="249"/>
      <c r="F16" s="249"/>
      <c r="G16" s="11">
        <v>9</v>
      </c>
      <c r="H16" s="18">
        <v>200155</v>
      </c>
      <c r="I16" s="18">
        <v>188357</v>
      </c>
    </row>
    <row r="17" spans="1:11" ht="12.75" customHeight="1" x14ac:dyDescent="0.25">
      <c r="A17" s="250" t="s">
        <v>12</v>
      </c>
      <c r="B17" s="250"/>
      <c r="C17" s="250"/>
      <c r="D17" s="250"/>
      <c r="E17" s="250"/>
      <c r="F17" s="250"/>
      <c r="G17" s="12">
        <v>10</v>
      </c>
      <c r="H17" s="120">
        <f>H18+H19+H20+H21+H22+H23+H24+H25+H26</f>
        <v>53573248</v>
      </c>
      <c r="I17" s="120">
        <f>I18+I19+I20+I21+I22+I23+I24+I25+I26</f>
        <v>51350493</v>
      </c>
    </row>
    <row r="18" spans="1:11" ht="12.75" customHeight="1" x14ac:dyDescent="0.25">
      <c r="A18" s="249" t="s">
        <v>13</v>
      </c>
      <c r="B18" s="249"/>
      <c r="C18" s="249"/>
      <c r="D18" s="249"/>
      <c r="E18" s="249"/>
      <c r="F18" s="249"/>
      <c r="G18" s="11">
        <v>11</v>
      </c>
      <c r="H18" s="18">
        <v>9090661</v>
      </c>
      <c r="I18" s="18">
        <v>9090661</v>
      </c>
    </row>
    <row r="19" spans="1:11" ht="12.75" customHeight="1" x14ac:dyDescent="0.25">
      <c r="A19" s="249" t="s">
        <v>14</v>
      </c>
      <c r="B19" s="249"/>
      <c r="C19" s="249"/>
      <c r="D19" s="249"/>
      <c r="E19" s="249"/>
      <c r="F19" s="249"/>
      <c r="G19" s="11">
        <v>12</v>
      </c>
      <c r="H19" s="18">
        <v>37191572</v>
      </c>
      <c r="I19" s="18">
        <v>35810124</v>
      </c>
    </row>
    <row r="20" spans="1:11" ht="12.75" customHeight="1" x14ac:dyDescent="0.25">
      <c r="A20" s="249" t="s">
        <v>15</v>
      </c>
      <c r="B20" s="249"/>
      <c r="C20" s="249"/>
      <c r="D20" s="249"/>
      <c r="E20" s="249"/>
      <c r="F20" s="249"/>
      <c r="G20" s="11">
        <v>13</v>
      </c>
      <c r="H20" s="18">
        <v>3333932</v>
      </c>
      <c r="I20" s="18">
        <v>2618524</v>
      </c>
    </row>
    <row r="21" spans="1:11" ht="12.75" customHeight="1" x14ac:dyDescent="0.25">
      <c r="A21" s="249" t="s">
        <v>16</v>
      </c>
      <c r="B21" s="249"/>
      <c r="C21" s="249"/>
      <c r="D21" s="249"/>
      <c r="E21" s="249"/>
      <c r="F21" s="249"/>
      <c r="G21" s="11">
        <v>14</v>
      </c>
      <c r="H21" s="18">
        <v>1208852</v>
      </c>
      <c r="I21" s="18">
        <v>786191</v>
      </c>
    </row>
    <row r="22" spans="1:11" ht="12.75" customHeight="1" x14ac:dyDescent="0.25">
      <c r="A22" s="249" t="s">
        <v>17</v>
      </c>
      <c r="B22" s="249"/>
      <c r="C22" s="249"/>
      <c r="D22" s="249"/>
      <c r="E22" s="249"/>
      <c r="F22" s="249"/>
      <c r="G22" s="11">
        <v>15</v>
      </c>
      <c r="H22" s="18">
        <v>0</v>
      </c>
      <c r="I22" s="18">
        <v>0</v>
      </c>
    </row>
    <row r="23" spans="1:11" ht="12.75" customHeight="1" x14ac:dyDescent="0.25">
      <c r="A23" s="249" t="s">
        <v>18</v>
      </c>
      <c r="B23" s="249"/>
      <c r="C23" s="249"/>
      <c r="D23" s="249"/>
      <c r="E23" s="249"/>
      <c r="F23" s="249"/>
      <c r="G23" s="11">
        <v>16</v>
      </c>
      <c r="H23" s="18">
        <v>25929</v>
      </c>
      <c r="I23" s="18">
        <v>15676</v>
      </c>
    </row>
    <row r="24" spans="1:11" ht="12.75" customHeight="1" x14ac:dyDescent="0.25">
      <c r="A24" s="249" t="s">
        <v>19</v>
      </c>
      <c r="B24" s="249"/>
      <c r="C24" s="249"/>
      <c r="D24" s="249"/>
      <c r="E24" s="249"/>
      <c r="F24" s="249"/>
      <c r="G24" s="11">
        <v>17</v>
      </c>
      <c r="H24" s="18">
        <v>1873961</v>
      </c>
      <c r="I24" s="18">
        <v>2210927</v>
      </c>
      <c r="K24" s="122"/>
    </row>
    <row r="25" spans="1:11" ht="12.75" customHeight="1" x14ac:dyDescent="0.25">
      <c r="A25" s="249" t="s">
        <v>20</v>
      </c>
      <c r="B25" s="249"/>
      <c r="C25" s="249"/>
      <c r="D25" s="249"/>
      <c r="E25" s="249"/>
      <c r="F25" s="249"/>
      <c r="G25" s="11">
        <v>18</v>
      </c>
      <c r="H25" s="18">
        <v>0</v>
      </c>
      <c r="I25" s="18">
        <v>0</v>
      </c>
    </row>
    <row r="26" spans="1:11" ht="12.75" customHeight="1" x14ac:dyDescent="0.25">
      <c r="A26" s="249" t="s">
        <v>21</v>
      </c>
      <c r="B26" s="249"/>
      <c r="C26" s="249"/>
      <c r="D26" s="249"/>
      <c r="E26" s="249"/>
      <c r="F26" s="249"/>
      <c r="G26" s="11">
        <v>19</v>
      </c>
      <c r="H26" s="18">
        <v>848341</v>
      </c>
      <c r="I26" s="18">
        <v>818390</v>
      </c>
    </row>
    <row r="27" spans="1:11" ht="12.75" customHeight="1" x14ac:dyDescent="0.25">
      <c r="A27" s="250" t="s">
        <v>22</v>
      </c>
      <c r="B27" s="250"/>
      <c r="C27" s="250"/>
      <c r="D27" s="250"/>
      <c r="E27" s="250"/>
      <c r="F27" s="250"/>
      <c r="G27" s="12">
        <v>20</v>
      </c>
      <c r="H27" s="120">
        <f>SUM(H28:H37)</f>
        <v>2587099</v>
      </c>
      <c r="I27" s="120">
        <f>SUM(I28:I37)</f>
        <v>2587099</v>
      </c>
    </row>
    <row r="28" spans="1:11" ht="12.75" customHeight="1" x14ac:dyDescent="0.25">
      <c r="A28" s="249" t="s">
        <v>23</v>
      </c>
      <c r="B28" s="249"/>
      <c r="C28" s="249"/>
      <c r="D28" s="249"/>
      <c r="E28" s="249"/>
      <c r="F28" s="249"/>
      <c r="G28" s="11">
        <v>21</v>
      </c>
      <c r="H28" s="18">
        <v>2587099</v>
      </c>
      <c r="I28" s="18">
        <v>2587099</v>
      </c>
    </row>
    <row r="29" spans="1:11" ht="12.75" customHeight="1" x14ac:dyDescent="0.25">
      <c r="A29" s="249" t="s">
        <v>24</v>
      </c>
      <c r="B29" s="249"/>
      <c r="C29" s="249"/>
      <c r="D29" s="249"/>
      <c r="E29" s="249"/>
      <c r="F29" s="249"/>
      <c r="G29" s="11">
        <v>22</v>
      </c>
      <c r="H29" s="18">
        <v>0</v>
      </c>
      <c r="I29" s="18">
        <v>0</v>
      </c>
    </row>
    <row r="30" spans="1:11" ht="12.75" customHeight="1" x14ac:dyDescent="0.25">
      <c r="A30" s="249" t="s">
        <v>25</v>
      </c>
      <c r="B30" s="249"/>
      <c r="C30" s="249"/>
      <c r="D30" s="249"/>
      <c r="E30" s="249"/>
      <c r="F30" s="249"/>
      <c r="G30" s="11">
        <v>23</v>
      </c>
      <c r="H30" s="18">
        <v>0</v>
      </c>
      <c r="I30" s="18">
        <v>0</v>
      </c>
    </row>
    <row r="31" spans="1:11" ht="24" customHeight="1" x14ac:dyDescent="0.25">
      <c r="A31" s="249" t="s">
        <v>26</v>
      </c>
      <c r="B31" s="249"/>
      <c r="C31" s="249"/>
      <c r="D31" s="249"/>
      <c r="E31" s="249"/>
      <c r="F31" s="249"/>
      <c r="G31" s="11">
        <v>24</v>
      </c>
      <c r="H31" s="18">
        <v>0</v>
      </c>
      <c r="I31" s="18">
        <v>0</v>
      </c>
    </row>
    <row r="32" spans="1:11" ht="23.4" customHeight="1" x14ac:dyDescent="0.25">
      <c r="A32" s="249" t="s">
        <v>27</v>
      </c>
      <c r="B32" s="249"/>
      <c r="C32" s="249"/>
      <c r="D32" s="249"/>
      <c r="E32" s="249"/>
      <c r="F32" s="249"/>
      <c r="G32" s="11">
        <v>25</v>
      </c>
      <c r="H32" s="18">
        <v>0</v>
      </c>
      <c r="I32" s="18">
        <v>0</v>
      </c>
    </row>
    <row r="33" spans="1:9" ht="21.65" customHeight="1" x14ac:dyDescent="0.25">
      <c r="A33" s="249" t="s">
        <v>28</v>
      </c>
      <c r="B33" s="249"/>
      <c r="C33" s="249"/>
      <c r="D33" s="249"/>
      <c r="E33" s="249"/>
      <c r="F33" s="249"/>
      <c r="G33" s="11">
        <v>26</v>
      </c>
      <c r="H33" s="18">
        <v>0</v>
      </c>
      <c r="I33" s="18">
        <v>0</v>
      </c>
    </row>
    <row r="34" spans="1:9" ht="12.75" customHeight="1" x14ac:dyDescent="0.25">
      <c r="A34" s="249" t="s">
        <v>29</v>
      </c>
      <c r="B34" s="249"/>
      <c r="C34" s="249"/>
      <c r="D34" s="249"/>
      <c r="E34" s="249"/>
      <c r="F34" s="249"/>
      <c r="G34" s="11">
        <v>27</v>
      </c>
      <c r="H34" s="18">
        <v>0</v>
      </c>
      <c r="I34" s="18">
        <v>0</v>
      </c>
    </row>
    <row r="35" spans="1:9" ht="12.75" customHeight="1" x14ac:dyDescent="0.25">
      <c r="A35" s="249" t="s">
        <v>30</v>
      </c>
      <c r="B35" s="249"/>
      <c r="C35" s="249"/>
      <c r="D35" s="249"/>
      <c r="E35" s="249"/>
      <c r="F35" s="249"/>
      <c r="G35" s="11">
        <v>28</v>
      </c>
      <c r="H35" s="18">
        <v>0</v>
      </c>
      <c r="I35" s="18">
        <v>0</v>
      </c>
    </row>
    <row r="36" spans="1:9" ht="12.75" customHeight="1" x14ac:dyDescent="0.25">
      <c r="A36" s="249" t="s">
        <v>31</v>
      </c>
      <c r="B36" s="249"/>
      <c r="C36" s="249"/>
      <c r="D36" s="249"/>
      <c r="E36" s="249"/>
      <c r="F36" s="249"/>
      <c r="G36" s="11">
        <v>29</v>
      </c>
      <c r="H36" s="18">
        <v>0</v>
      </c>
      <c r="I36" s="18">
        <v>0</v>
      </c>
    </row>
    <row r="37" spans="1:9" ht="12.75" customHeight="1" x14ac:dyDescent="0.25">
      <c r="A37" s="249" t="s">
        <v>32</v>
      </c>
      <c r="B37" s="249"/>
      <c r="C37" s="249"/>
      <c r="D37" s="249"/>
      <c r="E37" s="249"/>
      <c r="F37" s="249"/>
      <c r="G37" s="11">
        <v>30</v>
      </c>
      <c r="H37" s="18">
        <v>0</v>
      </c>
      <c r="I37" s="18">
        <v>0</v>
      </c>
    </row>
    <row r="38" spans="1:9" ht="12.75" customHeight="1" x14ac:dyDescent="0.25">
      <c r="A38" s="250" t="s">
        <v>33</v>
      </c>
      <c r="B38" s="250"/>
      <c r="C38" s="250"/>
      <c r="D38" s="250"/>
      <c r="E38" s="250"/>
      <c r="F38" s="250"/>
      <c r="G38" s="12">
        <v>31</v>
      </c>
      <c r="H38" s="120">
        <f>H39+H40+H41+H42</f>
        <v>0</v>
      </c>
      <c r="I38" s="120">
        <v>0</v>
      </c>
    </row>
    <row r="39" spans="1:9" ht="12.75" customHeight="1" x14ac:dyDescent="0.25">
      <c r="A39" s="249" t="s">
        <v>34</v>
      </c>
      <c r="B39" s="249"/>
      <c r="C39" s="249"/>
      <c r="D39" s="249"/>
      <c r="E39" s="249"/>
      <c r="F39" s="249"/>
      <c r="G39" s="11">
        <v>32</v>
      </c>
      <c r="H39" s="18">
        <v>0</v>
      </c>
      <c r="I39" s="18">
        <v>0</v>
      </c>
    </row>
    <row r="40" spans="1:9" ht="12.75" customHeight="1" x14ac:dyDescent="0.25">
      <c r="A40" s="249" t="s">
        <v>35</v>
      </c>
      <c r="B40" s="249"/>
      <c r="C40" s="249"/>
      <c r="D40" s="249"/>
      <c r="E40" s="249"/>
      <c r="F40" s="249"/>
      <c r="G40" s="11">
        <v>33</v>
      </c>
      <c r="H40" s="18">
        <v>0</v>
      </c>
      <c r="I40" s="18">
        <v>0</v>
      </c>
    </row>
    <row r="41" spans="1:9" ht="12.75" customHeight="1" x14ac:dyDescent="0.25">
      <c r="A41" s="249" t="s">
        <v>36</v>
      </c>
      <c r="B41" s="249"/>
      <c r="C41" s="249"/>
      <c r="D41" s="249"/>
      <c r="E41" s="249"/>
      <c r="F41" s="249"/>
      <c r="G41" s="11">
        <v>34</v>
      </c>
      <c r="H41" s="18">
        <v>0</v>
      </c>
      <c r="I41" s="18">
        <v>0</v>
      </c>
    </row>
    <row r="42" spans="1:9" ht="12.75" customHeight="1" x14ac:dyDescent="0.25">
      <c r="A42" s="249" t="s">
        <v>37</v>
      </c>
      <c r="B42" s="249"/>
      <c r="C42" s="249"/>
      <c r="D42" s="249"/>
      <c r="E42" s="249"/>
      <c r="F42" s="249"/>
      <c r="G42" s="11">
        <v>35</v>
      </c>
      <c r="H42" s="18">
        <v>0</v>
      </c>
      <c r="I42" s="18">
        <v>0</v>
      </c>
    </row>
    <row r="43" spans="1:9" ht="12.75" customHeight="1" x14ac:dyDescent="0.25">
      <c r="A43" s="249" t="s">
        <v>38</v>
      </c>
      <c r="B43" s="249"/>
      <c r="C43" s="249"/>
      <c r="D43" s="249"/>
      <c r="E43" s="249"/>
      <c r="F43" s="249"/>
      <c r="G43" s="11">
        <v>36</v>
      </c>
      <c r="H43" s="18">
        <v>0</v>
      </c>
      <c r="I43" s="18">
        <v>0</v>
      </c>
    </row>
    <row r="44" spans="1:9" ht="12.75" customHeight="1" x14ac:dyDescent="0.25">
      <c r="A44" s="251" t="s">
        <v>303</v>
      </c>
      <c r="B44" s="251"/>
      <c r="C44" s="251"/>
      <c r="D44" s="251"/>
      <c r="E44" s="251"/>
      <c r="F44" s="251"/>
      <c r="G44" s="12">
        <v>37</v>
      </c>
      <c r="H44" s="120">
        <f>H45+H53+H60+H70</f>
        <v>10551602</v>
      </c>
      <c r="I44" s="120">
        <f>I45+I53+I60+I70</f>
        <v>12358346</v>
      </c>
    </row>
    <row r="45" spans="1:9" ht="12.75" customHeight="1" x14ac:dyDescent="0.25">
      <c r="A45" s="250" t="s">
        <v>39</v>
      </c>
      <c r="B45" s="250"/>
      <c r="C45" s="250"/>
      <c r="D45" s="250"/>
      <c r="E45" s="250"/>
      <c r="F45" s="250"/>
      <c r="G45" s="12">
        <v>38</v>
      </c>
      <c r="H45" s="120">
        <f>SUM(H46:H52)</f>
        <v>181684</v>
      </c>
      <c r="I45" s="120">
        <f>SUM(I46:I52)</f>
        <v>132265</v>
      </c>
    </row>
    <row r="46" spans="1:9" ht="12.75" customHeight="1" x14ac:dyDescent="0.25">
      <c r="A46" s="249" t="s">
        <v>40</v>
      </c>
      <c r="B46" s="249"/>
      <c r="C46" s="249"/>
      <c r="D46" s="249"/>
      <c r="E46" s="249"/>
      <c r="F46" s="249"/>
      <c r="G46" s="11">
        <v>39</v>
      </c>
      <c r="H46" s="18">
        <v>171396</v>
      </c>
      <c r="I46" s="18">
        <v>125803</v>
      </c>
    </row>
    <row r="47" spans="1:9" ht="12.75" customHeight="1" x14ac:dyDescent="0.25">
      <c r="A47" s="249" t="s">
        <v>41</v>
      </c>
      <c r="B47" s="249"/>
      <c r="C47" s="249"/>
      <c r="D47" s="249"/>
      <c r="E47" s="249"/>
      <c r="F47" s="249"/>
      <c r="G47" s="11">
        <v>40</v>
      </c>
      <c r="H47" s="18">
        <v>0</v>
      </c>
      <c r="I47" s="18">
        <v>0</v>
      </c>
    </row>
    <row r="48" spans="1:9" ht="12.75" customHeight="1" x14ac:dyDescent="0.25">
      <c r="A48" s="249" t="s">
        <v>42</v>
      </c>
      <c r="B48" s="249"/>
      <c r="C48" s="249"/>
      <c r="D48" s="249"/>
      <c r="E48" s="249"/>
      <c r="F48" s="249"/>
      <c r="G48" s="11">
        <v>41</v>
      </c>
      <c r="H48" s="18">
        <v>0</v>
      </c>
      <c r="I48" s="18">
        <v>0</v>
      </c>
    </row>
    <row r="49" spans="1:9" ht="12.75" customHeight="1" x14ac:dyDescent="0.25">
      <c r="A49" s="249" t="s">
        <v>43</v>
      </c>
      <c r="B49" s="249"/>
      <c r="C49" s="249"/>
      <c r="D49" s="249"/>
      <c r="E49" s="249"/>
      <c r="F49" s="249"/>
      <c r="G49" s="11">
        <v>42</v>
      </c>
      <c r="H49" s="18">
        <v>10288</v>
      </c>
      <c r="I49" s="18">
        <v>6462</v>
      </c>
    </row>
    <row r="50" spans="1:9" ht="12.75" customHeight="1" x14ac:dyDescent="0.25">
      <c r="A50" s="249" t="s">
        <v>44</v>
      </c>
      <c r="B50" s="249"/>
      <c r="C50" s="249"/>
      <c r="D50" s="249"/>
      <c r="E50" s="249"/>
      <c r="F50" s="249"/>
      <c r="G50" s="11">
        <v>43</v>
      </c>
      <c r="H50" s="18">
        <v>0</v>
      </c>
      <c r="I50" s="18">
        <v>0</v>
      </c>
    </row>
    <row r="51" spans="1:9" ht="12.75" customHeight="1" x14ac:dyDescent="0.25">
      <c r="A51" s="249" t="s">
        <v>45</v>
      </c>
      <c r="B51" s="249"/>
      <c r="C51" s="249"/>
      <c r="D51" s="249"/>
      <c r="E51" s="249"/>
      <c r="F51" s="249"/>
      <c r="G51" s="11">
        <v>44</v>
      </c>
      <c r="H51" s="18">
        <v>0</v>
      </c>
      <c r="I51" s="18">
        <v>0</v>
      </c>
    </row>
    <row r="52" spans="1:9" ht="12.75" customHeight="1" x14ac:dyDescent="0.25">
      <c r="A52" s="249" t="s">
        <v>46</v>
      </c>
      <c r="B52" s="249"/>
      <c r="C52" s="249"/>
      <c r="D52" s="249"/>
      <c r="E52" s="249"/>
      <c r="F52" s="249"/>
      <c r="G52" s="11">
        <v>45</v>
      </c>
      <c r="H52" s="18">
        <v>0</v>
      </c>
      <c r="I52" s="18">
        <v>0</v>
      </c>
    </row>
    <row r="53" spans="1:9" ht="12.75" customHeight="1" x14ac:dyDescent="0.25">
      <c r="A53" s="250" t="s">
        <v>47</v>
      </c>
      <c r="B53" s="250"/>
      <c r="C53" s="250"/>
      <c r="D53" s="250"/>
      <c r="E53" s="250"/>
      <c r="F53" s="250"/>
      <c r="G53" s="12">
        <v>46</v>
      </c>
      <c r="H53" s="120">
        <f>SUM(H54:H59)</f>
        <v>328898</v>
      </c>
      <c r="I53" s="120">
        <f>SUM(I54:I59)</f>
        <v>249912</v>
      </c>
    </row>
    <row r="54" spans="1:9" ht="12.75" customHeight="1" x14ac:dyDescent="0.25">
      <c r="A54" s="249" t="s">
        <v>48</v>
      </c>
      <c r="B54" s="249"/>
      <c r="C54" s="249"/>
      <c r="D54" s="249"/>
      <c r="E54" s="249"/>
      <c r="F54" s="249"/>
      <c r="G54" s="11">
        <v>47</v>
      </c>
      <c r="H54" s="18">
        <v>0</v>
      </c>
      <c r="I54" s="18">
        <v>0</v>
      </c>
    </row>
    <row r="55" spans="1:9" ht="12.75" customHeight="1" x14ac:dyDescent="0.25">
      <c r="A55" s="249" t="s">
        <v>49</v>
      </c>
      <c r="B55" s="249"/>
      <c r="C55" s="249"/>
      <c r="D55" s="249"/>
      <c r="E55" s="249"/>
      <c r="F55" s="249"/>
      <c r="G55" s="11">
        <v>48</v>
      </c>
      <c r="H55" s="18">
        <v>0</v>
      </c>
      <c r="I55" s="18">
        <v>0</v>
      </c>
    </row>
    <row r="56" spans="1:9" ht="12.75" customHeight="1" x14ac:dyDescent="0.25">
      <c r="A56" s="249" t="s">
        <v>50</v>
      </c>
      <c r="B56" s="249"/>
      <c r="C56" s="249"/>
      <c r="D56" s="249"/>
      <c r="E56" s="249"/>
      <c r="F56" s="249"/>
      <c r="G56" s="11">
        <v>49</v>
      </c>
      <c r="H56" s="18">
        <v>134439</v>
      </c>
      <c r="I56" s="18">
        <v>60213</v>
      </c>
    </row>
    <row r="57" spans="1:9" ht="12.75" customHeight="1" x14ac:dyDescent="0.25">
      <c r="A57" s="249" t="s">
        <v>51</v>
      </c>
      <c r="B57" s="249"/>
      <c r="C57" s="249"/>
      <c r="D57" s="249"/>
      <c r="E57" s="249"/>
      <c r="F57" s="249"/>
      <c r="G57" s="11">
        <v>50</v>
      </c>
      <c r="H57" s="18">
        <v>0</v>
      </c>
      <c r="I57" s="18">
        <v>0</v>
      </c>
    </row>
    <row r="58" spans="1:9" ht="12.75" customHeight="1" x14ac:dyDescent="0.25">
      <c r="A58" s="249" t="s">
        <v>52</v>
      </c>
      <c r="B58" s="249"/>
      <c r="C58" s="249"/>
      <c r="D58" s="249"/>
      <c r="E58" s="249"/>
      <c r="F58" s="249"/>
      <c r="G58" s="11">
        <v>51</v>
      </c>
      <c r="H58" s="18">
        <v>121482</v>
      </c>
      <c r="I58" s="18">
        <v>122511</v>
      </c>
    </row>
    <row r="59" spans="1:9" ht="12.75" customHeight="1" x14ac:dyDescent="0.25">
      <c r="A59" s="249" t="s">
        <v>53</v>
      </c>
      <c r="B59" s="249"/>
      <c r="C59" s="249"/>
      <c r="D59" s="249"/>
      <c r="E59" s="249"/>
      <c r="F59" s="249"/>
      <c r="G59" s="11">
        <v>52</v>
      </c>
      <c r="H59" s="18">
        <v>72977</v>
      </c>
      <c r="I59" s="18">
        <v>67188</v>
      </c>
    </row>
    <row r="60" spans="1:9" ht="12.75" customHeight="1" x14ac:dyDescent="0.25">
      <c r="A60" s="250" t="s">
        <v>54</v>
      </c>
      <c r="B60" s="250"/>
      <c r="C60" s="250"/>
      <c r="D60" s="250"/>
      <c r="E60" s="250"/>
      <c r="F60" s="250"/>
      <c r="G60" s="12">
        <v>53</v>
      </c>
      <c r="H60" s="120">
        <f>SUM(H61:H69)</f>
        <v>2042243</v>
      </c>
      <c r="I60" s="120">
        <f>SUM(I61:I69)</f>
        <v>2772744</v>
      </c>
    </row>
    <row r="61" spans="1:9" ht="12.75" customHeight="1" x14ac:dyDescent="0.25">
      <c r="A61" s="249" t="s">
        <v>23</v>
      </c>
      <c r="B61" s="249"/>
      <c r="C61" s="249"/>
      <c r="D61" s="249"/>
      <c r="E61" s="249"/>
      <c r="F61" s="249"/>
      <c r="G61" s="11">
        <v>54</v>
      </c>
      <c r="H61" s="18">
        <v>0</v>
      </c>
      <c r="I61" s="18">
        <v>0</v>
      </c>
    </row>
    <row r="62" spans="1:9" ht="27.65" customHeight="1" x14ac:dyDescent="0.25">
      <c r="A62" s="249" t="s">
        <v>24</v>
      </c>
      <c r="B62" s="249"/>
      <c r="C62" s="249"/>
      <c r="D62" s="249"/>
      <c r="E62" s="249"/>
      <c r="F62" s="249"/>
      <c r="G62" s="11">
        <v>55</v>
      </c>
      <c r="H62" s="18">
        <v>0</v>
      </c>
      <c r="I62" s="18">
        <v>0</v>
      </c>
    </row>
    <row r="63" spans="1:9" ht="12.75" customHeight="1" x14ac:dyDescent="0.25">
      <c r="A63" s="249" t="s">
        <v>25</v>
      </c>
      <c r="B63" s="249"/>
      <c r="C63" s="249"/>
      <c r="D63" s="249"/>
      <c r="E63" s="249"/>
      <c r="F63" s="249"/>
      <c r="G63" s="11">
        <v>56</v>
      </c>
      <c r="H63" s="18">
        <v>37427</v>
      </c>
      <c r="I63" s="18">
        <v>39003</v>
      </c>
    </row>
    <row r="64" spans="1:9" ht="26" customHeight="1" x14ac:dyDescent="0.25">
      <c r="A64" s="249" t="s">
        <v>55</v>
      </c>
      <c r="B64" s="249"/>
      <c r="C64" s="249"/>
      <c r="D64" s="249"/>
      <c r="E64" s="249"/>
      <c r="F64" s="249"/>
      <c r="G64" s="11">
        <v>57</v>
      </c>
      <c r="H64" s="18">
        <v>0</v>
      </c>
      <c r="I64" s="18">
        <v>0</v>
      </c>
    </row>
    <row r="65" spans="1:9" ht="21.65" customHeight="1" x14ac:dyDescent="0.25">
      <c r="A65" s="249" t="s">
        <v>27</v>
      </c>
      <c r="B65" s="249"/>
      <c r="C65" s="249"/>
      <c r="D65" s="249"/>
      <c r="E65" s="249"/>
      <c r="F65" s="249"/>
      <c r="G65" s="11">
        <v>58</v>
      </c>
      <c r="H65" s="18">
        <v>0</v>
      </c>
      <c r="I65" s="18">
        <v>0</v>
      </c>
    </row>
    <row r="66" spans="1:9" ht="21.65" customHeight="1" x14ac:dyDescent="0.25">
      <c r="A66" s="249" t="s">
        <v>28</v>
      </c>
      <c r="B66" s="249"/>
      <c r="C66" s="249"/>
      <c r="D66" s="249"/>
      <c r="E66" s="249"/>
      <c r="F66" s="249"/>
      <c r="G66" s="11">
        <v>59</v>
      </c>
      <c r="H66" s="18">
        <v>0</v>
      </c>
      <c r="I66" s="18">
        <v>0</v>
      </c>
    </row>
    <row r="67" spans="1:9" ht="12.75" customHeight="1" x14ac:dyDescent="0.25">
      <c r="A67" s="249" t="s">
        <v>29</v>
      </c>
      <c r="B67" s="249"/>
      <c r="C67" s="249"/>
      <c r="D67" s="249"/>
      <c r="E67" s="249"/>
      <c r="F67" s="249"/>
      <c r="G67" s="11">
        <v>60</v>
      </c>
      <c r="H67" s="18">
        <v>0</v>
      </c>
      <c r="I67" s="18">
        <v>0</v>
      </c>
    </row>
    <row r="68" spans="1:9" ht="12.75" customHeight="1" x14ac:dyDescent="0.25">
      <c r="A68" s="249" t="s">
        <v>30</v>
      </c>
      <c r="B68" s="249"/>
      <c r="C68" s="249"/>
      <c r="D68" s="249"/>
      <c r="E68" s="249"/>
      <c r="F68" s="249"/>
      <c r="G68" s="11">
        <v>61</v>
      </c>
      <c r="H68" s="18">
        <v>2004816</v>
      </c>
      <c r="I68" s="18">
        <v>2733741</v>
      </c>
    </row>
    <row r="69" spans="1:9" ht="12.75" customHeight="1" x14ac:dyDescent="0.25">
      <c r="A69" s="249" t="s">
        <v>56</v>
      </c>
      <c r="B69" s="249"/>
      <c r="C69" s="249"/>
      <c r="D69" s="249"/>
      <c r="E69" s="249"/>
      <c r="F69" s="249"/>
      <c r="G69" s="11">
        <v>62</v>
      </c>
      <c r="H69" s="18">
        <v>0</v>
      </c>
      <c r="I69" s="18">
        <v>0</v>
      </c>
    </row>
    <row r="70" spans="1:9" ht="12.75" customHeight="1" x14ac:dyDescent="0.25">
      <c r="A70" s="249" t="s">
        <v>57</v>
      </c>
      <c r="B70" s="249"/>
      <c r="C70" s="249"/>
      <c r="D70" s="249"/>
      <c r="E70" s="249"/>
      <c r="F70" s="249"/>
      <c r="G70" s="11">
        <v>63</v>
      </c>
      <c r="H70" s="18">
        <v>7998777</v>
      </c>
      <c r="I70" s="18">
        <v>9203425</v>
      </c>
    </row>
    <row r="71" spans="1:9" ht="12.75" customHeight="1" x14ac:dyDescent="0.25">
      <c r="A71" s="265" t="s">
        <v>58</v>
      </c>
      <c r="B71" s="265"/>
      <c r="C71" s="265"/>
      <c r="D71" s="265"/>
      <c r="E71" s="265"/>
      <c r="F71" s="265"/>
      <c r="G71" s="11">
        <v>64</v>
      </c>
      <c r="H71" s="18">
        <v>75128</v>
      </c>
      <c r="I71" s="18">
        <v>82407</v>
      </c>
    </row>
    <row r="72" spans="1:9" ht="12.75" customHeight="1" x14ac:dyDescent="0.25">
      <c r="A72" s="251" t="s">
        <v>304</v>
      </c>
      <c r="B72" s="251"/>
      <c r="C72" s="251"/>
      <c r="D72" s="251"/>
      <c r="E72" s="251"/>
      <c r="F72" s="251"/>
      <c r="G72" s="12">
        <v>65</v>
      </c>
      <c r="H72" s="120">
        <f>H8+H9+H44+H71</f>
        <v>67038638</v>
      </c>
      <c r="I72" s="120">
        <f>I8+I9+I44+I71</f>
        <v>66646249</v>
      </c>
    </row>
    <row r="73" spans="1:9" ht="12.75" customHeight="1" x14ac:dyDescent="0.25">
      <c r="A73" s="265" t="s">
        <v>59</v>
      </c>
      <c r="B73" s="265"/>
      <c r="C73" s="265"/>
      <c r="D73" s="265"/>
      <c r="E73" s="265"/>
      <c r="F73" s="265"/>
      <c r="G73" s="11">
        <v>66</v>
      </c>
      <c r="H73" s="18">
        <v>0</v>
      </c>
      <c r="I73" s="18">
        <v>0</v>
      </c>
    </row>
    <row r="74" spans="1:9" x14ac:dyDescent="0.25">
      <c r="A74" s="267" t="s">
        <v>60</v>
      </c>
      <c r="B74" s="268"/>
      <c r="C74" s="268"/>
      <c r="D74" s="268"/>
      <c r="E74" s="268"/>
      <c r="F74" s="268"/>
      <c r="G74" s="268"/>
      <c r="H74" s="268"/>
      <c r="I74" s="268"/>
    </row>
    <row r="75" spans="1:9" ht="12.75" customHeight="1" x14ac:dyDescent="0.25">
      <c r="A75" s="251" t="s">
        <v>352</v>
      </c>
      <c r="B75" s="251"/>
      <c r="C75" s="251"/>
      <c r="D75" s="251"/>
      <c r="E75" s="251"/>
      <c r="F75" s="251"/>
      <c r="G75" s="12">
        <v>67</v>
      </c>
      <c r="H75" s="121">
        <f>H76+H77+H78+H84+H85+H91+H94+H97</f>
        <v>51528313</v>
      </c>
      <c r="I75" s="121">
        <f>I76+I77+I78+I84+I85+I91+I94+I97</f>
        <v>51213825</v>
      </c>
    </row>
    <row r="76" spans="1:9" ht="12.75" customHeight="1" x14ac:dyDescent="0.25">
      <c r="A76" s="249" t="s">
        <v>61</v>
      </c>
      <c r="B76" s="249"/>
      <c r="C76" s="249"/>
      <c r="D76" s="249"/>
      <c r="E76" s="249"/>
      <c r="F76" s="249"/>
      <c r="G76" s="11">
        <v>68</v>
      </c>
      <c r="H76" s="18">
        <v>57949696</v>
      </c>
      <c r="I76" s="18">
        <v>57949696</v>
      </c>
    </row>
    <row r="77" spans="1:9" ht="12.75" customHeight="1" x14ac:dyDescent="0.25">
      <c r="A77" s="249" t="s">
        <v>62</v>
      </c>
      <c r="B77" s="249"/>
      <c r="C77" s="249"/>
      <c r="D77" s="249"/>
      <c r="E77" s="249"/>
      <c r="F77" s="249"/>
      <c r="G77" s="11">
        <v>69</v>
      </c>
      <c r="H77" s="18">
        <v>149</v>
      </c>
      <c r="I77" s="18">
        <v>149</v>
      </c>
    </row>
    <row r="78" spans="1:9" ht="12.75" customHeight="1" x14ac:dyDescent="0.25">
      <c r="A78" s="250" t="s">
        <v>63</v>
      </c>
      <c r="B78" s="250"/>
      <c r="C78" s="250"/>
      <c r="D78" s="250"/>
      <c r="E78" s="250"/>
      <c r="F78" s="250"/>
      <c r="G78" s="12">
        <v>70</v>
      </c>
      <c r="H78" s="121">
        <f>SUM(H79:H83)</f>
        <v>0</v>
      </c>
      <c r="I78" s="121">
        <f>SUM(I79:I83)</f>
        <v>0</v>
      </c>
    </row>
    <row r="79" spans="1:9" ht="12.75" customHeight="1" x14ac:dyDescent="0.25">
      <c r="A79" s="249" t="s">
        <v>64</v>
      </c>
      <c r="B79" s="249"/>
      <c r="C79" s="249"/>
      <c r="D79" s="249"/>
      <c r="E79" s="249"/>
      <c r="F79" s="249"/>
      <c r="G79" s="11">
        <v>71</v>
      </c>
      <c r="H79" s="18">
        <v>0</v>
      </c>
      <c r="I79" s="18">
        <v>0</v>
      </c>
    </row>
    <row r="80" spans="1:9" ht="12.75" customHeight="1" x14ac:dyDescent="0.25">
      <c r="A80" s="249" t="s">
        <v>65</v>
      </c>
      <c r="B80" s="249"/>
      <c r="C80" s="249"/>
      <c r="D80" s="249"/>
      <c r="E80" s="249"/>
      <c r="F80" s="249"/>
      <c r="G80" s="11">
        <v>72</v>
      </c>
      <c r="H80" s="18">
        <v>0</v>
      </c>
      <c r="I80" s="18">
        <v>0</v>
      </c>
    </row>
    <row r="81" spans="1:9" ht="12.75" customHeight="1" x14ac:dyDescent="0.25">
      <c r="A81" s="249" t="s">
        <v>66</v>
      </c>
      <c r="B81" s="249"/>
      <c r="C81" s="249"/>
      <c r="D81" s="249"/>
      <c r="E81" s="249"/>
      <c r="F81" s="249"/>
      <c r="G81" s="11">
        <v>73</v>
      </c>
      <c r="H81" s="18">
        <v>0</v>
      </c>
      <c r="I81" s="18">
        <v>0</v>
      </c>
    </row>
    <row r="82" spans="1:9" ht="12.75" customHeight="1" x14ac:dyDescent="0.25">
      <c r="A82" s="249" t="s">
        <v>67</v>
      </c>
      <c r="B82" s="249"/>
      <c r="C82" s="249"/>
      <c r="D82" s="249"/>
      <c r="E82" s="249"/>
      <c r="F82" s="249"/>
      <c r="G82" s="11">
        <v>74</v>
      </c>
      <c r="H82" s="18">
        <v>0</v>
      </c>
      <c r="I82" s="18">
        <v>0</v>
      </c>
    </row>
    <row r="83" spans="1:9" ht="12.75" customHeight="1" x14ac:dyDescent="0.25">
      <c r="A83" s="249" t="s">
        <v>68</v>
      </c>
      <c r="B83" s="249"/>
      <c r="C83" s="249"/>
      <c r="D83" s="249"/>
      <c r="E83" s="249"/>
      <c r="F83" s="249"/>
      <c r="G83" s="11">
        <v>75</v>
      </c>
      <c r="H83" s="18">
        <v>0</v>
      </c>
      <c r="I83" s="18">
        <v>0</v>
      </c>
    </row>
    <row r="84" spans="1:9" ht="12.75" customHeight="1" x14ac:dyDescent="0.25">
      <c r="A84" s="266" t="s">
        <v>69</v>
      </c>
      <c r="B84" s="266"/>
      <c r="C84" s="266"/>
      <c r="D84" s="266"/>
      <c r="E84" s="266"/>
      <c r="F84" s="266"/>
      <c r="G84" s="46">
        <v>76</v>
      </c>
      <c r="H84" s="47">
        <v>0</v>
      </c>
      <c r="I84" s="47">
        <v>0</v>
      </c>
    </row>
    <row r="85" spans="1:9" ht="12.75" customHeight="1" x14ac:dyDescent="0.25">
      <c r="A85" s="250" t="s">
        <v>444</v>
      </c>
      <c r="B85" s="250"/>
      <c r="C85" s="250"/>
      <c r="D85" s="250"/>
      <c r="E85" s="250"/>
      <c r="F85" s="250"/>
      <c r="G85" s="12">
        <v>77</v>
      </c>
      <c r="H85" s="120">
        <f>H86+H87+H88+H89+H90</f>
        <v>0</v>
      </c>
      <c r="I85" s="120">
        <f>I86+I87+I88+I89+I90</f>
        <v>0</v>
      </c>
    </row>
    <row r="86" spans="1:9" ht="25.5" customHeight="1" x14ac:dyDescent="0.25">
      <c r="A86" s="249" t="s">
        <v>445</v>
      </c>
      <c r="B86" s="249"/>
      <c r="C86" s="249"/>
      <c r="D86" s="249"/>
      <c r="E86" s="249"/>
      <c r="F86" s="249"/>
      <c r="G86" s="11">
        <v>78</v>
      </c>
      <c r="H86" s="18">
        <v>0</v>
      </c>
      <c r="I86" s="18">
        <v>0</v>
      </c>
    </row>
    <row r="87" spans="1:9" ht="12.75" customHeight="1" x14ac:dyDescent="0.25">
      <c r="A87" s="249" t="s">
        <v>70</v>
      </c>
      <c r="B87" s="249"/>
      <c r="C87" s="249"/>
      <c r="D87" s="249"/>
      <c r="E87" s="249"/>
      <c r="F87" s="249"/>
      <c r="G87" s="11">
        <v>79</v>
      </c>
      <c r="H87" s="18">
        <v>0</v>
      </c>
      <c r="I87" s="18">
        <v>0</v>
      </c>
    </row>
    <row r="88" spans="1:9" ht="12.75" customHeight="1" x14ac:dyDescent="0.25">
      <c r="A88" s="249" t="s">
        <v>71</v>
      </c>
      <c r="B88" s="249"/>
      <c r="C88" s="249"/>
      <c r="D88" s="249"/>
      <c r="E88" s="249"/>
      <c r="F88" s="249"/>
      <c r="G88" s="11">
        <v>80</v>
      </c>
      <c r="H88" s="18">
        <v>0</v>
      </c>
      <c r="I88" s="18">
        <v>0</v>
      </c>
    </row>
    <row r="89" spans="1:9" ht="12.75" customHeight="1" x14ac:dyDescent="0.25">
      <c r="A89" s="249" t="s">
        <v>348</v>
      </c>
      <c r="B89" s="249"/>
      <c r="C89" s="249"/>
      <c r="D89" s="249"/>
      <c r="E89" s="249"/>
      <c r="F89" s="249"/>
      <c r="G89" s="11">
        <v>81</v>
      </c>
      <c r="H89" s="18">
        <v>0</v>
      </c>
      <c r="I89" s="18">
        <v>0</v>
      </c>
    </row>
    <row r="90" spans="1:9" ht="12.75" customHeight="1" x14ac:dyDescent="0.25">
      <c r="A90" s="249" t="s">
        <v>349</v>
      </c>
      <c r="B90" s="249"/>
      <c r="C90" s="249"/>
      <c r="D90" s="249"/>
      <c r="E90" s="249"/>
      <c r="F90" s="249"/>
      <c r="G90" s="11">
        <v>82</v>
      </c>
      <c r="H90" s="18">
        <v>0</v>
      </c>
      <c r="I90" s="18">
        <v>0</v>
      </c>
    </row>
    <row r="91" spans="1:9" ht="12.75" customHeight="1" x14ac:dyDescent="0.25">
      <c r="A91" s="250" t="s">
        <v>350</v>
      </c>
      <c r="B91" s="250"/>
      <c r="C91" s="250"/>
      <c r="D91" s="250"/>
      <c r="E91" s="250"/>
      <c r="F91" s="250"/>
      <c r="G91" s="12">
        <v>83</v>
      </c>
      <c r="H91" s="120">
        <f>H92-H93</f>
        <v>-4104408</v>
      </c>
      <c r="I91" s="120">
        <f>I92-I93</f>
        <v>-6421532</v>
      </c>
    </row>
    <row r="92" spans="1:9" ht="12.75" customHeight="1" x14ac:dyDescent="0.25">
      <c r="A92" s="249" t="s">
        <v>72</v>
      </c>
      <c r="B92" s="249"/>
      <c r="C92" s="249"/>
      <c r="D92" s="249"/>
      <c r="E92" s="249"/>
      <c r="F92" s="249"/>
      <c r="G92" s="11">
        <v>84</v>
      </c>
      <c r="H92" s="18">
        <v>0</v>
      </c>
      <c r="I92" s="18">
        <v>0</v>
      </c>
    </row>
    <row r="93" spans="1:9" ht="12.75" customHeight="1" x14ac:dyDescent="0.25">
      <c r="A93" s="249" t="s">
        <v>73</v>
      </c>
      <c r="B93" s="249"/>
      <c r="C93" s="249"/>
      <c r="D93" s="249"/>
      <c r="E93" s="249"/>
      <c r="F93" s="249"/>
      <c r="G93" s="11">
        <v>85</v>
      </c>
      <c r="H93" s="18">
        <v>4104408</v>
      </c>
      <c r="I93" s="18">
        <v>6421532</v>
      </c>
    </row>
    <row r="94" spans="1:9" ht="12.75" customHeight="1" x14ac:dyDescent="0.25">
      <c r="A94" s="250" t="s">
        <v>351</v>
      </c>
      <c r="B94" s="250"/>
      <c r="C94" s="250"/>
      <c r="D94" s="250"/>
      <c r="E94" s="250"/>
      <c r="F94" s="250"/>
      <c r="G94" s="12">
        <v>86</v>
      </c>
      <c r="H94" s="120">
        <f>H95-H96</f>
        <v>-2317124</v>
      </c>
      <c r="I94" s="120">
        <f>I95-I96</f>
        <v>-314488</v>
      </c>
    </row>
    <row r="95" spans="1:9" ht="12.75" customHeight="1" x14ac:dyDescent="0.25">
      <c r="A95" s="249" t="s">
        <v>74</v>
      </c>
      <c r="B95" s="249"/>
      <c r="C95" s="249"/>
      <c r="D95" s="249"/>
      <c r="E95" s="249"/>
      <c r="F95" s="249"/>
      <c r="G95" s="11">
        <v>87</v>
      </c>
      <c r="H95" s="18">
        <v>0</v>
      </c>
      <c r="I95" s="18">
        <v>0</v>
      </c>
    </row>
    <row r="96" spans="1:9" ht="12.75" customHeight="1" x14ac:dyDescent="0.25">
      <c r="A96" s="249" t="s">
        <v>75</v>
      </c>
      <c r="B96" s="249"/>
      <c r="C96" s="249"/>
      <c r="D96" s="249"/>
      <c r="E96" s="249"/>
      <c r="F96" s="249"/>
      <c r="G96" s="11">
        <v>88</v>
      </c>
      <c r="H96" s="18">
        <v>2317124</v>
      </c>
      <c r="I96" s="18">
        <v>314488</v>
      </c>
    </row>
    <row r="97" spans="1:10" ht="12.75" customHeight="1" x14ac:dyDescent="0.25">
      <c r="A97" s="249" t="s">
        <v>76</v>
      </c>
      <c r="B97" s="249"/>
      <c r="C97" s="249"/>
      <c r="D97" s="249"/>
      <c r="E97" s="249"/>
      <c r="F97" s="249"/>
      <c r="G97" s="11">
        <v>89</v>
      </c>
      <c r="H97" s="18">
        <v>0</v>
      </c>
      <c r="I97" s="18">
        <v>0</v>
      </c>
    </row>
    <row r="98" spans="1:10" ht="12.75" customHeight="1" x14ac:dyDescent="0.25">
      <c r="A98" s="251" t="s">
        <v>353</v>
      </c>
      <c r="B98" s="251"/>
      <c r="C98" s="251"/>
      <c r="D98" s="251"/>
      <c r="E98" s="251"/>
      <c r="F98" s="251"/>
      <c r="G98" s="12">
        <v>90</v>
      </c>
      <c r="H98" s="120">
        <f>SUM(H99:H104)</f>
        <v>0</v>
      </c>
      <c r="I98" s="120">
        <f>SUM(I99:I104)</f>
        <v>0</v>
      </c>
    </row>
    <row r="99" spans="1:10" ht="12.75" customHeight="1" x14ac:dyDescent="0.25">
      <c r="A99" s="249" t="s">
        <v>77</v>
      </c>
      <c r="B99" s="249"/>
      <c r="C99" s="249"/>
      <c r="D99" s="249"/>
      <c r="E99" s="249"/>
      <c r="F99" s="249"/>
      <c r="G99" s="11">
        <v>91</v>
      </c>
      <c r="H99" s="18">
        <v>0</v>
      </c>
      <c r="I99" s="18">
        <v>0</v>
      </c>
    </row>
    <row r="100" spans="1:10" ht="12.75" customHeight="1" x14ac:dyDescent="0.25">
      <c r="A100" s="249" t="s">
        <v>78</v>
      </c>
      <c r="B100" s="249"/>
      <c r="C100" s="249"/>
      <c r="D100" s="249"/>
      <c r="E100" s="249"/>
      <c r="F100" s="249"/>
      <c r="G100" s="11">
        <v>92</v>
      </c>
      <c r="H100" s="18">
        <v>0</v>
      </c>
      <c r="I100" s="18">
        <v>0</v>
      </c>
    </row>
    <row r="101" spans="1:10" ht="12.75" customHeight="1" x14ac:dyDescent="0.25">
      <c r="A101" s="249" t="s">
        <v>79</v>
      </c>
      <c r="B101" s="249"/>
      <c r="C101" s="249"/>
      <c r="D101" s="249"/>
      <c r="E101" s="249"/>
      <c r="F101" s="249"/>
      <c r="G101" s="11">
        <v>93</v>
      </c>
      <c r="H101" s="18">
        <v>0</v>
      </c>
      <c r="I101" s="18">
        <v>0</v>
      </c>
    </row>
    <row r="102" spans="1:10" ht="12.75" customHeight="1" x14ac:dyDescent="0.25">
      <c r="A102" s="249" t="s">
        <v>80</v>
      </c>
      <c r="B102" s="249"/>
      <c r="C102" s="249"/>
      <c r="D102" s="249"/>
      <c r="E102" s="249"/>
      <c r="F102" s="249"/>
      <c r="G102" s="11">
        <v>94</v>
      </c>
      <c r="H102" s="18">
        <v>0</v>
      </c>
      <c r="I102" s="18">
        <v>0</v>
      </c>
    </row>
    <row r="103" spans="1:10" ht="12.75" customHeight="1" x14ac:dyDescent="0.25">
      <c r="A103" s="249" t="s">
        <v>81</v>
      </c>
      <c r="B103" s="249"/>
      <c r="C103" s="249"/>
      <c r="D103" s="249"/>
      <c r="E103" s="249"/>
      <c r="F103" s="249"/>
      <c r="G103" s="11">
        <v>95</v>
      </c>
      <c r="H103" s="18">
        <v>0</v>
      </c>
      <c r="I103" s="18">
        <v>0</v>
      </c>
    </row>
    <row r="104" spans="1:10" ht="12.75" customHeight="1" x14ac:dyDescent="0.25">
      <c r="A104" s="249" t="s">
        <v>82</v>
      </c>
      <c r="B104" s="249"/>
      <c r="C104" s="249"/>
      <c r="D104" s="249"/>
      <c r="E104" s="249"/>
      <c r="F104" s="249"/>
      <c r="G104" s="11">
        <v>96</v>
      </c>
      <c r="H104" s="18">
        <v>0</v>
      </c>
      <c r="I104" s="18">
        <v>0</v>
      </c>
    </row>
    <row r="105" spans="1:10" ht="12.75" customHeight="1" x14ac:dyDescent="0.25">
      <c r="A105" s="251" t="s">
        <v>354</v>
      </c>
      <c r="B105" s="251"/>
      <c r="C105" s="251"/>
      <c r="D105" s="251"/>
      <c r="E105" s="251"/>
      <c r="F105" s="251"/>
      <c r="G105" s="12">
        <v>97</v>
      </c>
      <c r="H105" s="120">
        <f>SUM(H106:H116)</f>
        <v>14091701</v>
      </c>
      <c r="I105" s="120">
        <f>SUM(I106:I116)</f>
        <v>12899381</v>
      </c>
    </row>
    <row r="106" spans="1:10" ht="12.75" customHeight="1" x14ac:dyDescent="0.25">
      <c r="A106" s="249" t="s">
        <v>83</v>
      </c>
      <c r="B106" s="249"/>
      <c r="C106" s="249"/>
      <c r="D106" s="249"/>
      <c r="E106" s="249"/>
      <c r="F106" s="249"/>
      <c r="G106" s="11">
        <v>98</v>
      </c>
      <c r="H106" s="18">
        <v>0</v>
      </c>
      <c r="I106" s="18">
        <v>0</v>
      </c>
    </row>
    <row r="107" spans="1:10" ht="24.65" customHeight="1" x14ac:dyDescent="0.25">
      <c r="A107" s="249" t="s">
        <v>84</v>
      </c>
      <c r="B107" s="249"/>
      <c r="C107" s="249"/>
      <c r="D107" s="249"/>
      <c r="E107" s="249"/>
      <c r="F107" s="249"/>
      <c r="G107" s="11">
        <v>99</v>
      </c>
      <c r="H107" s="18">
        <v>0</v>
      </c>
      <c r="I107" s="18">
        <v>0</v>
      </c>
    </row>
    <row r="108" spans="1:10" ht="12.75" customHeight="1" x14ac:dyDescent="0.25">
      <c r="A108" s="249" t="s">
        <v>85</v>
      </c>
      <c r="B108" s="249"/>
      <c r="C108" s="249"/>
      <c r="D108" s="249"/>
      <c r="E108" s="249"/>
      <c r="F108" s="249"/>
      <c r="G108" s="11">
        <v>100</v>
      </c>
      <c r="H108" s="18">
        <v>0</v>
      </c>
      <c r="I108" s="18">
        <v>0</v>
      </c>
    </row>
    <row r="109" spans="1:10" ht="21.65" customHeight="1" x14ac:dyDescent="0.25">
      <c r="A109" s="249" t="s">
        <v>86</v>
      </c>
      <c r="B109" s="249"/>
      <c r="C109" s="249"/>
      <c r="D109" s="249"/>
      <c r="E109" s="249"/>
      <c r="F109" s="249"/>
      <c r="G109" s="11">
        <v>101</v>
      </c>
      <c r="H109" s="18">
        <v>0</v>
      </c>
      <c r="I109" s="18">
        <v>0</v>
      </c>
    </row>
    <row r="110" spans="1:10" ht="12.75" customHeight="1" x14ac:dyDescent="0.25">
      <c r="A110" s="249" t="s">
        <v>87</v>
      </c>
      <c r="B110" s="249"/>
      <c r="C110" s="249"/>
      <c r="D110" s="249"/>
      <c r="E110" s="249"/>
      <c r="F110" s="249"/>
      <c r="G110" s="11">
        <v>102</v>
      </c>
      <c r="H110" s="18">
        <v>0</v>
      </c>
      <c r="I110" s="18">
        <v>0</v>
      </c>
    </row>
    <row r="111" spans="1:10" ht="12.75" customHeight="1" x14ac:dyDescent="0.25">
      <c r="A111" s="249" t="s">
        <v>88</v>
      </c>
      <c r="B111" s="249"/>
      <c r="C111" s="249"/>
      <c r="D111" s="249"/>
      <c r="E111" s="249"/>
      <c r="F111" s="249"/>
      <c r="G111" s="11">
        <v>103</v>
      </c>
      <c r="H111" s="18">
        <v>13800102</v>
      </c>
      <c r="I111" s="18">
        <v>12607287</v>
      </c>
      <c r="J111" s="122"/>
    </row>
    <row r="112" spans="1:10" ht="12.75" customHeight="1" x14ac:dyDescent="0.25">
      <c r="A112" s="249" t="s">
        <v>89</v>
      </c>
      <c r="B112" s="249"/>
      <c r="C112" s="249"/>
      <c r="D112" s="249"/>
      <c r="E112" s="249"/>
      <c r="F112" s="249"/>
      <c r="G112" s="11">
        <v>104</v>
      </c>
      <c r="H112" s="18">
        <v>0</v>
      </c>
      <c r="I112" s="18">
        <v>0</v>
      </c>
    </row>
    <row r="113" spans="1:9" ht="12.75" customHeight="1" x14ac:dyDescent="0.25">
      <c r="A113" s="249" t="s">
        <v>90</v>
      </c>
      <c r="B113" s="249"/>
      <c r="C113" s="249"/>
      <c r="D113" s="249"/>
      <c r="E113" s="249"/>
      <c r="F113" s="249"/>
      <c r="G113" s="11">
        <v>105</v>
      </c>
      <c r="H113" s="18">
        <v>0</v>
      </c>
      <c r="I113" s="18">
        <v>0</v>
      </c>
    </row>
    <row r="114" spans="1:9" ht="12.75" customHeight="1" x14ac:dyDescent="0.25">
      <c r="A114" s="249" t="s">
        <v>91</v>
      </c>
      <c r="B114" s="249"/>
      <c r="C114" s="249"/>
      <c r="D114" s="249"/>
      <c r="E114" s="249"/>
      <c r="F114" s="249"/>
      <c r="G114" s="11">
        <v>106</v>
      </c>
      <c r="H114" s="18">
        <v>0</v>
      </c>
      <c r="I114" s="18">
        <v>0</v>
      </c>
    </row>
    <row r="115" spans="1:9" ht="12.75" customHeight="1" x14ac:dyDescent="0.25">
      <c r="A115" s="249" t="s">
        <v>92</v>
      </c>
      <c r="B115" s="249"/>
      <c r="C115" s="249"/>
      <c r="D115" s="249"/>
      <c r="E115" s="249"/>
      <c r="F115" s="249"/>
      <c r="G115" s="11">
        <v>107</v>
      </c>
      <c r="H115" s="18">
        <v>103177</v>
      </c>
      <c r="I115" s="18">
        <v>103672</v>
      </c>
    </row>
    <row r="116" spans="1:9" ht="12.75" customHeight="1" x14ac:dyDescent="0.25">
      <c r="A116" s="249" t="s">
        <v>93</v>
      </c>
      <c r="B116" s="249"/>
      <c r="C116" s="249"/>
      <c r="D116" s="249"/>
      <c r="E116" s="249"/>
      <c r="F116" s="249"/>
      <c r="G116" s="11">
        <v>108</v>
      </c>
      <c r="H116" s="18">
        <v>188422</v>
      </c>
      <c r="I116" s="18">
        <v>188422</v>
      </c>
    </row>
    <row r="117" spans="1:9" ht="12.75" customHeight="1" x14ac:dyDescent="0.25">
      <c r="A117" s="251" t="s">
        <v>355</v>
      </c>
      <c r="B117" s="251"/>
      <c r="C117" s="251"/>
      <c r="D117" s="251"/>
      <c r="E117" s="251"/>
      <c r="F117" s="251"/>
      <c r="G117" s="12">
        <v>109</v>
      </c>
      <c r="H117" s="120">
        <f>SUM(H118:H131)</f>
        <v>1167511</v>
      </c>
      <c r="I117" s="120">
        <f>SUM(I118:I131)</f>
        <v>2503820</v>
      </c>
    </row>
    <row r="118" spans="1:9" ht="12.75" customHeight="1" x14ac:dyDescent="0.25">
      <c r="A118" s="249" t="s">
        <v>83</v>
      </c>
      <c r="B118" s="249"/>
      <c r="C118" s="249"/>
      <c r="D118" s="249"/>
      <c r="E118" s="249"/>
      <c r="F118" s="249"/>
      <c r="G118" s="11">
        <v>110</v>
      </c>
      <c r="H118" s="18">
        <v>0</v>
      </c>
      <c r="I118" s="18">
        <v>0</v>
      </c>
    </row>
    <row r="119" spans="1:9" ht="22.25" customHeight="1" x14ac:dyDescent="0.25">
      <c r="A119" s="249" t="s">
        <v>84</v>
      </c>
      <c r="B119" s="249"/>
      <c r="C119" s="249"/>
      <c r="D119" s="249"/>
      <c r="E119" s="249"/>
      <c r="F119" s="249"/>
      <c r="G119" s="11">
        <v>111</v>
      </c>
      <c r="H119" s="18">
        <v>0</v>
      </c>
      <c r="I119" s="18">
        <v>0</v>
      </c>
    </row>
    <row r="120" spans="1:9" ht="12.75" customHeight="1" x14ac:dyDescent="0.25">
      <c r="A120" s="249" t="s">
        <v>85</v>
      </c>
      <c r="B120" s="249"/>
      <c r="C120" s="249"/>
      <c r="D120" s="249"/>
      <c r="E120" s="249"/>
      <c r="F120" s="249"/>
      <c r="G120" s="11">
        <v>112</v>
      </c>
      <c r="H120" s="18">
        <v>0</v>
      </c>
      <c r="I120" s="18">
        <v>0</v>
      </c>
    </row>
    <row r="121" spans="1:9" ht="23.4" customHeight="1" x14ac:dyDescent="0.25">
      <c r="A121" s="249" t="s">
        <v>86</v>
      </c>
      <c r="B121" s="249"/>
      <c r="C121" s="249"/>
      <c r="D121" s="249"/>
      <c r="E121" s="249"/>
      <c r="F121" s="249"/>
      <c r="G121" s="11">
        <v>113</v>
      </c>
      <c r="H121" s="18">
        <v>0</v>
      </c>
      <c r="I121" s="18">
        <v>0</v>
      </c>
    </row>
    <row r="122" spans="1:9" ht="12.75" customHeight="1" x14ac:dyDescent="0.25">
      <c r="A122" s="249" t="s">
        <v>87</v>
      </c>
      <c r="B122" s="249"/>
      <c r="C122" s="249"/>
      <c r="D122" s="249"/>
      <c r="E122" s="249"/>
      <c r="F122" s="249"/>
      <c r="G122" s="11">
        <v>114</v>
      </c>
      <c r="H122" s="18">
        <v>0</v>
      </c>
      <c r="I122" s="18">
        <v>0</v>
      </c>
    </row>
    <row r="123" spans="1:9" ht="12.75" customHeight="1" x14ac:dyDescent="0.25">
      <c r="A123" s="249" t="s">
        <v>88</v>
      </c>
      <c r="B123" s="249"/>
      <c r="C123" s="249"/>
      <c r="D123" s="249"/>
      <c r="E123" s="249"/>
      <c r="F123" s="249"/>
      <c r="G123" s="11">
        <v>115</v>
      </c>
      <c r="H123" s="18">
        <v>147573</v>
      </c>
      <c r="I123" s="18">
        <v>1346304</v>
      </c>
    </row>
    <row r="124" spans="1:9" ht="12.75" customHeight="1" x14ac:dyDescent="0.25">
      <c r="A124" s="249" t="s">
        <v>89</v>
      </c>
      <c r="B124" s="249"/>
      <c r="C124" s="249"/>
      <c r="D124" s="249"/>
      <c r="E124" s="249"/>
      <c r="F124" s="249"/>
      <c r="G124" s="11">
        <v>116</v>
      </c>
      <c r="H124" s="18">
        <v>288542</v>
      </c>
      <c r="I124" s="18">
        <v>389999</v>
      </c>
    </row>
    <row r="125" spans="1:9" ht="12.75" customHeight="1" x14ac:dyDescent="0.25">
      <c r="A125" s="249" t="s">
        <v>90</v>
      </c>
      <c r="B125" s="249"/>
      <c r="C125" s="249"/>
      <c r="D125" s="249"/>
      <c r="E125" s="249"/>
      <c r="F125" s="249"/>
      <c r="G125" s="11">
        <v>117</v>
      </c>
      <c r="H125" s="18">
        <v>305693</v>
      </c>
      <c r="I125" s="18">
        <v>315397</v>
      </c>
    </row>
    <row r="126" spans="1:9" x14ac:dyDescent="0.25">
      <c r="A126" s="249" t="s">
        <v>91</v>
      </c>
      <c r="B126" s="249"/>
      <c r="C126" s="249"/>
      <c r="D126" s="249"/>
      <c r="E126" s="249"/>
      <c r="F126" s="249"/>
      <c r="G126" s="11">
        <v>118</v>
      </c>
      <c r="H126" s="18">
        <v>0</v>
      </c>
      <c r="I126" s="18">
        <v>0</v>
      </c>
    </row>
    <row r="127" spans="1:9" x14ac:dyDescent="0.25">
      <c r="A127" s="249" t="s">
        <v>94</v>
      </c>
      <c r="B127" s="249"/>
      <c r="C127" s="249"/>
      <c r="D127" s="249"/>
      <c r="E127" s="249"/>
      <c r="F127" s="249"/>
      <c r="G127" s="11">
        <v>119</v>
      </c>
      <c r="H127" s="18">
        <v>395716</v>
      </c>
      <c r="I127" s="18">
        <v>425579</v>
      </c>
    </row>
    <row r="128" spans="1:9" x14ac:dyDescent="0.25">
      <c r="A128" s="249" t="s">
        <v>95</v>
      </c>
      <c r="B128" s="249"/>
      <c r="C128" s="249"/>
      <c r="D128" s="249"/>
      <c r="E128" s="249"/>
      <c r="F128" s="249"/>
      <c r="G128" s="11">
        <v>120</v>
      </c>
      <c r="H128" s="18">
        <v>10619</v>
      </c>
      <c r="I128" s="18">
        <v>7811</v>
      </c>
    </row>
    <row r="129" spans="1:9" x14ac:dyDescent="0.25">
      <c r="A129" s="249" t="s">
        <v>96</v>
      </c>
      <c r="B129" s="249"/>
      <c r="C129" s="249"/>
      <c r="D129" s="249"/>
      <c r="E129" s="249"/>
      <c r="F129" s="249"/>
      <c r="G129" s="11">
        <v>121</v>
      </c>
      <c r="H129" s="18">
        <v>0</v>
      </c>
      <c r="I129" s="18">
        <v>0</v>
      </c>
    </row>
    <row r="130" spans="1:9" x14ac:dyDescent="0.25">
      <c r="A130" s="249" t="s">
        <v>97</v>
      </c>
      <c r="B130" s="249"/>
      <c r="C130" s="249"/>
      <c r="D130" s="249"/>
      <c r="E130" s="249"/>
      <c r="F130" s="249"/>
      <c r="G130" s="11">
        <v>122</v>
      </c>
      <c r="H130" s="18">
        <v>0</v>
      </c>
      <c r="I130" s="18">
        <v>0</v>
      </c>
    </row>
    <row r="131" spans="1:9" x14ac:dyDescent="0.25">
      <c r="A131" s="249" t="s">
        <v>98</v>
      </c>
      <c r="B131" s="249"/>
      <c r="C131" s="249"/>
      <c r="D131" s="249"/>
      <c r="E131" s="249"/>
      <c r="F131" s="249"/>
      <c r="G131" s="11">
        <v>123</v>
      </c>
      <c r="H131" s="18">
        <v>19368</v>
      </c>
      <c r="I131" s="18">
        <v>18730</v>
      </c>
    </row>
    <row r="132" spans="1:9" ht="22.25" customHeight="1" x14ac:dyDescent="0.25">
      <c r="A132" s="265" t="s">
        <v>99</v>
      </c>
      <c r="B132" s="265"/>
      <c r="C132" s="265"/>
      <c r="D132" s="265"/>
      <c r="E132" s="265"/>
      <c r="F132" s="265"/>
      <c r="G132" s="11">
        <v>124</v>
      </c>
      <c r="H132" s="18">
        <v>251113</v>
      </c>
      <c r="I132" s="18">
        <v>29223</v>
      </c>
    </row>
    <row r="133" spans="1:9" ht="12.75" customHeight="1" x14ac:dyDescent="0.25">
      <c r="A133" s="251" t="s">
        <v>356</v>
      </c>
      <c r="B133" s="251"/>
      <c r="C133" s="251"/>
      <c r="D133" s="251"/>
      <c r="E133" s="251"/>
      <c r="F133" s="251"/>
      <c r="G133" s="12">
        <v>125</v>
      </c>
      <c r="H133" s="120">
        <f>H75+H98+H105+H117+H132</f>
        <v>67038638</v>
      </c>
      <c r="I133" s="120">
        <f>I75+I98+I105+I117+I132</f>
        <v>66646249</v>
      </c>
    </row>
    <row r="134" spans="1:9" x14ac:dyDescent="0.25">
      <c r="A134" s="265" t="s">
        <v>100</v>
      </c>
      <c r="B134" s="265"/>
      <c r="C134" s="265"/>
      <c r="D134" s="265"/>
      <c r="E134" s="265"/>
      <c r="F134" s="265"/>
      <c r="G134" s="11">
        <v>126</v>
      </c>
      <c r="H134" s="18">
        <v>0</v>
      </c>
      <c r="I134" s="18">
        <v>0</v>
      </c>
    </row>
  </sheetData>
  <sheetProtection algorithmName="SHA-512" hashValue="QZRvFtUM1kyqvDdT7twHbpOyUiBu4EVEh2NSwqEybi2SttiGeF/LQ6oVJFwJzFkxYaZizVI+7RET2z1iYrIWew==" saltValue="aUlS+I1BqqtE9X8hgyYehw=="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rintOptions horizontalCentered="1"/>
  <pageMargins left="0.55118110236220474" right="0.55118110236220474" top="0.59055118110236227" bottom="0.59055118110236227" header="0.51181102362204722" footer="0.51181102362204722"/>
  <pageSetup paperSize="9" scale="70" orientation="portrait" r:id="rId1"/>
  <headerFooter alignWithMargins="0"/>
  <rowBreaks count="1" manualBreakCount="1">
    <brk id="61"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113"/>
  <sheetViews>
    <sheetView view="pageBreakPreview" topLeftCell="D1" zoomScaleNormal="90" zoomScaleSheetLayoutView="100" workbookViewId="0">
      <pane ySplit="7" topLeftCell="A76" activePane="bottomLeft" state="frozen"/>
      <selection activeCell="A7" sqref="A7:I9"/>
      <selection pane="bottomLeft" activeCell="H89" sqref="H89:K89"/>
    </sheetView>
  </sheetViews>
  <sheetFormatPr defaultRowHeight="12.5" x14ac:dyDescent="0.25"/>
  <cols>
    <col min="1" max="7" width="9.08984375" style="49"/>
    <col min="8" max="11" width="19.08984375" style="48" customWidth="1"/>
    <col min="12" max="263" width="9.08984375" style="49"/>
    <col min="264" max="264" width="9.90625" style="49" bestFit="1" customWidth="1"/>
    <col min="265" max="265" width="11.6328125" style="49" bestFit="1" customWidth="1"/>
    <col min="266" max="519" width="9.08984375" style="49"/>
    <col min="520" max="520" width="9.90625" style="49" bestFit="1" customWidth="1"/>
    <col min="521" max="521" width="11.6328125" style="49" bestFit="1" customWidth="1"/>
    <col min="522" max="775" width="9.08984375" style="49"/>
    <col min="776" max="776" width="9.90625" style="49" bestFit="1" customWidth="1"/>
    <col min="777" max="777" width="11.6328125" style="49" bestFit="1" customWidth="1"/>
    <col min="778" max="1031" width="9.08984375" style="49"/>
    <col min="1032" max="1032" width="9.90625" style="49" bestFit="1" customWidth="1"/>
    <col min="1033" max="1033" width="11.6328125" style="49" bestFit="1" customWidth="1"/>
    <col min="1034" max="1287" width="9.08984375" style="49"/>
    <col min="1288" max="1288" width="9.90625" style="49" bestFit="1" customWidth="1"/>
    <col min="1289" max="1289" width="11.6328125" style="49" bestFit="1" customWidth="1"/>
    <col min="1290" max="1543" width="9.08984375" style="49"/>
    <col min="1544" max="1544" width="9.90625" style="49" bestFit="1" customWidth="1"/>
    <col min="1545" max="1545" width="11.6328125" style="49" bestFit="1" customWidth="1"/>
    <col min="1546" max="1799" width="9.08984375" style="49"/>
    <col min="1800" max="1800" width="9.90625" style="49" bestFit="1" customWidth="1"/>
    <col min="1801" max="1801" width="11.6328125" style="49" bestFit="1" customWidth="1"/>
    <col min="1802" max="2055" width="9.08984375" style="49"/>
    <col min="2056" max="2056" width="9.90625" style="49" bestFit="1" customWidth="1"/>
    <col min="2057" max="2057" width="11.6328125" style="49" bestFit="1" customWidth="1"/>
    <col min="2058" max="2311" width="9.08984375" style="49"/>
    <col min="2312" max="2312" width="9.90625" style="49" bestFit="1" customWidth="1"/>
    <col min="2313" max="2313" width="11.6328125" style="49" bestFit="1" customWidth="1"/>
    <col min="2314" max="2567" width="9.08984375" style="49"/>
    <col min="2568" max="2568" width="9.90625" style="49" bestFit="1" customWidth="1"/>
    <col min="2569" max="2569" width="11.6328125" style="49" bestFit="1" customWidth="1"/>
    <col min="2570" max="2823" width="9.08984375" style="49"/>
    <col min="2824" max="2824" width="9.90625" style="49" bestFit="1" customWidth="1"/>
    <col min="2825" max="2825" width="11.6328125" style="49" bestFit="1" customWidth="1"/>
    <col min="2826" max="3079" width="9.08984375" style="49"/>
    <col min="3080" max="3080" width="9.90625" style="49" bestFit="1" customWidth="1"/>
    <col min="3081" max="3081" width="11.6328125" style="49" bestFit="1" customWidth="1"/>
    <col min="3082" max="3335" width="9.08984375" style="49"/>
    <col min="3336" max="3336" width="9.90625" style="49" bestFit="1" customWidth="1"/>
    <col min="3337" max="3337" width="11.6328125" style="49" bestFit="1" customWidth="1"/>
    <col min="3338" max="3591" width="9.08984375" style="49"/>
    <col min="3592" max="3592" width="9.90625" style="49" bestFit="1" customWidth="1"/>
    <col min="3593" max="3593" width="11.6328125" style="49" bestFit="1" customWidth="1"/>
    <col min="3594" max="3847" width="9.08984375" style="49"/>
    <col min="3848" max="3848" width="9.90625" style="49" bestFit="1" customWidth="1"/>
    <col min="3849" max="3849" width="11.6328125" style="49" bestFit="1" customWidth="1"/>
    <col min="3850" max="4103" width="9.08984375" style="49"/>
    <col min="4104" max="4104" width="9.90625" style="49" bestFit="1" customWidth="1"/>
    <col min="4105" max="4105" width="11.6328125" style="49" bestFit="1" customWidth="1"/>
    <col min="4106" max="4359" width="9.08984375" style="49"/>
    <col min="4360" max="4360" width="9.90625" style="49" bestFit="1" customWidth="1"/>
    <col min="4361" max="4361" width="11.6328125" style="49" bestFit="1" customWidth="1"/>
    <col min="4362" max="4615" width="9.08984375" style="49"/>
    <col min="4616" max="4616" width="9.90625" style="49" bestFit="1" customWidth="1"/>
    <col min="4617" max="4617" width="11.6328125" style="49" bestFit="1" customWidth="1"/>
    <col min="4618" max="4871" width="9.08984375" style="49"/>
    <col min="4872" max="4872" width="9.90625" style="49" bestFit="1" customWidth="1"/>
    <col min="4873" max="4873" width="11.6328125" style="49" bestFit="1" customWidth="1"/>
    <col min="4874" max="5127" width="9.08984375" style="49"/>
    <col min="5128" max="5128" width="9.90625" style="49" bestFit="1" customWidth="1"/>
    <col min="5129" max="5129" width="11.6328125" style="49" bestFit="1" customWidth="1"/>
    <col min="5130" max="5383" width="9.08984375" style="49"/>
    <col min="5384" max="5384" width="9.90625" style="49" bestFit="1" customWidth="1"/>
    <col min="5385" max="5385" width="11.6328125" style="49" bestFit="1" customWidth="1"/>
    <col min="5386" max="5639" width="9.08984375" style="49"/>
    <col min="5640" max="5640" width="9.90625" style="49" bestFit="1" customWidth="1"/>
    <col min="5641" max="5641" width="11.6328125" style="49" bestFit="1" customWidth="1"/>
    <col min="5642" max="5895" width="9.08984375" style="49"/>
    <col min="5896" max="5896" width="9.90625" style="49" bestFit="1" customWidth="1"/>
    <col min="5897" max="5897" width="11.6328125" style="49" bestFit="1" customWidth="1"/>
    <col min="5898" max="6151" width="9.08984375" style="49"/>
    <col min="6152" max="6152" width="9.90625" style="49" bestFit="1" customWidth="1"/>
    <col min="6153" max="6153" width="11.6328125" style="49" bestFit="1" customWidth="1"/>
    <col min="6154" max="6407" width="9.08984375" style="49"/>
    <col min="6408" max="6408" width="9.90625" style="49" bestFit="1" customWidth="1"/>
    <col min="6409" max="6409" width="11.6328125" style="49" bestFit="1" customWidth="1"/>
    <col min="6410" max="6663" width="9.08984375" style="49"/>
    <col min="6664" max="6664" width="9.90625" style="49" bestFit="1" customWidth="1"/>
    <col min="6665" max="6665" width="11.6328125" style="49" bestFit="1" customWidth="1"/>
    <col min="6666" max="6919" width="9.08984375" style="49"/>
    <col min="6920" max="6920" width="9.90625" style="49" bestFit="1" customWidth="1"/>
    <col min="6921" max="6921" width="11.6328125" style="49" bestFit="1" customWidth="1"/>
    <col min="6922" max="7175" width="9.08984375" style="49"/>
    <col min="7176" max="7176" width="9.90625" style="49" bestFit="1" customWidth="1"/>
    <col min="7177" max="7177" width="11.6328125" style="49" bestFit="1" customWidth="1"/>
    <col min="7178" max="7431" width="9.08984375" style="49"/>
    <col min="7432" max="7432" width="9.90625" style="49" bestFit="1" customWidth="1"/>
    <col min="7433" max="7433" width="11.6328125" style="49" bestFit="1" customWidth="1"/>
    <col min="7434" max="7687" width="9.08984375" style="49"/>
    <col min="7688" max="7688" width="9.90625" style="49" bestFit="1" customWidth="1"/>
    <col min="7689" max="7689" width="11.6328125" style="49" bestFit="1" customWidth="1"/>
    <col min="7690" max="7943" width="9.08984375" style="49"/>
    <col min="7944" max="7944" width="9.90625" style="49" bestFit="1" customWidth="1"/>
    <col min="7945" max="7945" width="11.6328125" style="49" bestFit="1" customWidth="1"/>
    <col min="7946" max="8199" width="9.08984375" style="49"/>
    <col min="8200" max="8200" width="9.90625" style="49" bestFit="1" customWidth="1"/>
    <col min="8201" max="8201" width="11.6328125" style="49" bestFit="1" customWidth="1"/>
    <col min="8202" max="8455" width="9.08984375" style="49"/>
    <col min="8456" max="8456" width="9.90625" style="49" bestFit="1" customWidth="1"/>
    <col min="8457" max="8457" width="11.6328125" style="49" bestFit="1" customWidth="1"/>
    <col min="8458" max="8711" width="9.08984375" style="49"/>
    <col min="8712" max="8712" width="9.90625" style="49" bestFit="1" customWidth="1"/>
    <col min="8713" max="8713" width="11.6328125" style="49" bestFit="1" customWidth="1"/>
    <col min="8714" max="8967" width="9.08984375" style="49"/>
    <col min="8968" max="8968" width="9.90625" style="49" bestFit="1" customWidth="1"/>
    <col min="8969" max="8969" width="11.6328125" style="49" bestFit="1" customWidth="1"/>
    <col min="8970" max="9223" width="9.08984375" style="49"/>
    <col min="9224" max="9224" width="9.90625" style="49" bestFit="1" customWidth="1"/>
    <col min="9225" max="9225" width="11.6328125" style="49" bestFit="1" customWidth="1"/>
    <col min="9226" max="9479" width="9.08984375" style="49"/>
    <col min="9480" max="9480" width="9.90625" style="49" bestFit="1" customWidth="1"/>
    <col min="9481" max="9481" width="11.6328125" style="49" bestFit="1" customWidth="1"/>
    <col min="9482" max="9735" width="9.08984375" style="49"/>
    <col min="9736" max="9736" width="9.90625" style="49" bestFit="1" customWidth="1"/>
    <col min="9737" max="9737" width="11.6328125" style="49" bestFit="1" customWidth="1"/>
    <col min="9738" max="9991" width="9.08984375" style="49"/>
    <col min="9992" max="9992" width="9.90625" style="49" bestFit="1" customWidth="1"/>
    <col min="9993" max="9993" width="11.6328125" style="49" bestFit="1" customWidth="1"/>
    <col min="9994" max="10247" width="9.08984375" style="49"/>
    <col min="10248" max="10248" width="9.90625" style="49" bestFit="1" customWidth="1"/>
    <col min="10249" max="10249" width="11.6328125" style="49" bestFit="1" customWidth="1"/>
    <col min="10250" max="10503" width="9.08984375" style="49"/>
    <col min="10504" max="10504" width="9.90625" style="49" bestFit="1" customWidth="1"/>
    <col min="10505" max="10505" width="11.6328125" style="49" bestFit="1" customWidth="1"/>
    <col min="10506" max="10759" width="9.08984375" style="49"/>
    <col min="10760" max="10760" width="9.90625" style="49" bestFit="1" customWidth="1"/>
    <col min="10761" max="10761" width="11.6328125" style="49" bestFit="1" customWidth="1"/>
    <col min="10762" max="11015" width="9.08984375" style="49"/>
    <col min="11016" max="11016" width="9.90625" style="49" bestFit="1" customWidth="1"/>
    <col min="11017" max="11017" width="11.6328125" style="49" bestFit="1" customWidth="1"/>
    <col min="11018" max="11271" width="9.08984375" style="49"/>
    <col min="11272" max="11272" width="9.90625" style="49" bestFit="1" customWidth="1"/>
    <col min="11273" max="11273" width="11.6328125" style="49" bestFit="1" customWidth="1"/>
    <col min="11274" max="11527" width="9.08984375" style="49"/>
    <col min="11528" max="11528" width="9.90625" style="49" bestFit="1" customWidth="1"/>
    <col min="11529" max="11529" width="11.6328125" style="49" bestFit="1" customWidth="1"/>
    <col min="11530" max="11783" width="9.08984375" style="49"/>
    <col min="11784" max="11784" width="9.90625" style="49" bestFit="1" customWidth="1"/>
    <col min="11785" max="11785" width="11.6328125" style="49" bestFit="1" customWidth="1"/>
    <col min="11786" max="12039" width="9.08984375" style="49"/>
    <col min="12040" max="12040" width="9.90625" style="49" bestFit="1" customWidth="1"/>
    <col min="12041" max="12041" width="11.6328125" style="49" bestFit="1" customWidth="1"/>
    <col min="12042" max="12295" width="9.08984375" style="49"/>
    <col min="12296" max="12296" width="9.90625" style="49" bestFit="1" customWidth="1"/>
    <col min="12297" max="12297" width="11.6328125" style="49" bestFit="1" customWidth="1"/>
    <col min="12298" max="12551" width="9.08984375" style="49"/>
    <col min="12552" max="12552" width="9.90625" style="49" bestFit="1" customWidth="1"/>
    <col min="12553" max="12553" width="11.6328125" style="49" bestFit="1" customWidth="1"/>
    <col min="12554" max="12807" width="9.08984375" style="49"/>
    <col min="12808" max="12808" width="9.90625" style="49" bestFit="1" customWidth="1"/>
    <col min="12809" max="12809" width="11.6328125" style="49" bestFit="1" customWidth="1"/>
    <col min="12810" max="13063" width="9.08984375" style="49"/>
    <col min="13064" max="13064" width="9.90625" style="49" bestFit="1" customWidth="1"/>
    <col min="13065" max="13065" width="11.6328125" style="49" bestFit="1" customWidth="1"/>
    <col min="13066" max="13319" width="9.08984375" style="49"/>
    <col min="13320" max="13320" width="9.90625" style="49" bestFit="1" customWidth="1"/>
    <col min="13321" max="13321" width="11.6328125" style="49" bestFit="1" customWidth="1"/>
    <col min="13322" max="13575" width="9.08984375" style="49"/>
    <col min="13576" max="13576" width="9.90625" style="49" bestFit="1" customWidth="1"/>
    <col min="13577" max="13577" width="11.6328125" style="49" bestFit="1" customWidth="1"/>
    <col min="13578" max="13831" width="9.08984375" style="49"/>
    <col min="13832" max="13832" width="9.90625" style="49" bestFit="1" customWidth="1"/>
    <col min="13833" max="13833" width="11.6328125" style="49" bestFit="1" customWidth="1"/>
    <col min="13834" max="14087" width="9.08984375" style="49"/>
    <col min="14088" max="14088" width="9.90625" style="49" bestFit="1" customWidth="1"/>
    <col min="14089" max="14089" width="11.6328125" style="49" bestFit="1" customWidth="1"/>
    <col min="14090" max="14343" width="9.08984375" style="49"/>
    <col min="14344" max="14344" width="9.90625" style="49" bestFit="1" customWidth="1"/>
    <col min="14345" max="14345" width="11.6328125" style="49" bestFit="1" customWidth="1"/>
    <col min="14346" max="14599" width="9.08984375" style="49"/>
    <col min="14600" max="14600" width="9.90625" style="49" bestFit="1" customWidth="1"/>
    <col min="14601" max="14601" width="11.6328125" style="49" bestFit="1" customWidth="1"/>
    <col min="14602" max="14855" width="9.08984375" style="49"/>
    <col min="14856" max="14856" width="9.90625" style="49" bestFit="1" customWidth="1"/>
    <col min="14857" max="14857" width="11.6328125" style="49" bestFit="1" customWidth="1"/>
    <col min="14858" max="15111" width="9.08984375" style="49"/>
    <col min="15112" max="15112" width="9.90625" style="49" bestFit="1" customWidth="1"/>
    <col min="15113" max="15113" width="11.6328125" style="49" bestFit="1" customWidth="1"/>
    <col min="15114" max="15367" width="9.08984375" style="49"/>
    <col min="15368" max="15368" width="9.90625" style="49" bestFit="1" customWidth="1"/>
    <col min="15369" max="15369" width="11.6328125" style="49" bestFit="1" customWidth="1"/>
    <col min="15370" max="15623" width="9.08984375" style="49"/>
    <col min="15624" max="15624" width="9.90625" style="49" bestFit="1" customWidth="1"/>
    <col min="15625" max="15625" width="11.6328125" style="49" bestFit="1" customWidth="1"/>
    <col min="15626" max="15879" width="9.08984375" style="49"/>
    <col min="15880" max="15880" width="9.90625" style="49" bestFit="1" customWidth="1"/>
    <col min="15881" max="15881" width="11.6328125" style="49" bestFit="1" customWidth="1"/>
    <col min="15882" max="16135" width="9.08984375" style="49"/>
    <col min="16136" max="16136" width="9.90625" style="49" bestFit="1" customWidth="1"/>
    <col min="16137" max="16137" width="11.6328125" style="49" bestFit="1" customWidth="1"/>
    <col min="16138" max="16384" width="9.08984375" style="49"/>
  </cols>
  <sheetData>
    <row r="1" spans="1:11" x14ac:dyDescent="0.25">
      <c r="A1" s="269" t="s">
        <v>102</v>
      </c>
      <c r="B1" s="270"/>
      <c r="C1" s="270"/>
      <c r="D1" s="270"/>
      <c r="E1" s="270"/>
      <c r="F1" s="270"/>
      <c r="G1" s="270"/>
      <c r="H1" s="270"/>
      <c r="I1" s="270"/>
    </row>
    <row r="2" spans="1:11" x14ac:dyDescent="0.25">
      <c r="A2" s="271" t="s">
        <v>467</v>
      </c>
      <c r="B2" s="272"/>
      <c r="C2" s="272"/>
      <c r="D2" s="272"/>
      <c r="E2" s="272"/>
      <c r="F2" s="272"/>
      <c r="G2" s="272"/>
      <c r="H2" s="272"/>
      <c r="I2" s="272"/>
    </row>
    <row r="3" spans="1:11" x14ac:dyDescent="0.25">
      <c r="A3" s="273" t="s">
        <v>446</v>
      </c>
      <c r="B3" s="274"/>
      <c r="C3" s="274"/>
      <c r="D3" s="274"/>
      <c r="E3" s="274"/>
      <c r="F3" s="274"/>
      <c r="G3" s="274"/>
      <c r="H3" s="274"/>
      <c r="I3" s="274"/>
      <c r="J3" s="275"/>
      <c r="K3" s="275"/>
    </row>
    <row r="4" spans="1:11" x14ac:dyDescent="0.25">
      <c r="A4" s="276" t="s">
        <v>461</v>
      </c>
      <c r="B4" s="277"/>
      <c r="C4" s="277"/>
      <c r="D4" s="277"/>
      <c r="E4" s="277"/>
      <c r="F4" s="277"/>
      <c r="G4" s="277"/>
      <c r="H4" s="277"/>
      <c r="I4" s="277"/>
      <c r="J4" s="278"/>
      <c r="K4" s="278"/>
    </row>
    <row r="5" spans="1:11" ht="22.25" customHeight="1" x14ac:dyDescent="0.25">
      <c r="A5" s="279" t="s">
        <v>2</v>
      </c>
      <c r="B5" s="280"/>
      <c r="C5" s="280"/>
      <c r="D5" s="280"/>
      <c r="E5" s="280"/>
      <c r="F5" s="280"/>
      <c r="G5" s="279" t="s">
        <v>103</v>
      </c>
      <c r="H5" s="281" t="s">
        <v>301</v>
      </c>
      <c r="I5" s="282"/>
      <c r="J5" s="281" t="s">
        <v>279</v>
      </c>
      <c r="K5" s="282"/>
    </row>
    <row r="6" spans="1:11" x14ac:dyDescent="0.25">
      <c r="A6" s="280"/>
      <c r="B6" s="280"/>
      <c r="C6" s="280"/>
      <c r="D6" s="280"/>
      <c r="E6" s="280"/>
      <c r="F6" s="280"/>
      <c r="G6" s="280"/>
      <c r="H6" s="50" t="s">
        <v>294</v>
      </c>
      <c r="I6" s="50" t="s">
        <v>295</v>
      </c>
      <c r="J6" s="50" t="s">
        <v>294</v>
      </c>
      <c r="K6" s="50" t="s">
        <v>295</v>
      </c>
    </row>
    <row r="7" spans="1:11" x14ac:dyDescent="0.25">
      <c r="A7" s="285">
        <v>1</v>
      </c>
      <c r="B7" s="286"/>
      <c r="C7" s="286"/>
      <c r="D7" s="286"/>
      <c r="E7" s="286"/>
      <c r="F7" s="286"/>
      <c r="G7" s="51">
        <v>2</v>
      </c>
      <c r="H7" s="50">
        <v>3</v>
      </c>
      <c r="I7" s="50">
        <v>4</v>
      </c>
      <c r="J7" s="50">
        <v>5</v>
      </c>
      <c r="K7" s="50">
        <v>6</v>
      </c>
    </row>
    <row r="8" spans="1:11" ht="12.75" customHeight="1" x14ac:dyDescent="0.25">
      <c r="A8" s="283" t="s">
        <v>357</v>
      </c>
      <c r="B8" s="283"/>
      <c r="C8" s="283"/>
      <c r="D8" s="283"/>
      <c r="E8" s="283"/>
      <c r="F8" s="283"/>
      <c r="G8" s="12">
        <v>1</v>
      </c>
      <c r="H8" s="52">
        <f>SUM(H9:H13)</f>
        <v>12155623</v>
      </c>
      <c r="I8" s="52">
        <f>SUM(I9:I13)</f>
        <v>-3335</v>
      </c>
      <c r="J8" s="52">
        <f>SUM(J9:J13)</f>
        <v>13779239</v>
      </c>
      <c r="K8" s="52">
        <f>SUM(K9:K13)</f>
        <v>97415</v>
      </c>
    </row>
    <row r="9" spans="1:11" ht="12.75" customHeight="1" x14ac:dyDescent="0.25">
      <c r="A9" s="249" t="s">
        <v>115</v>
      </c>
      <c r="B9" s="249"/>
      <c r="C9" s="249"/>
      <c r="D9" s="249"/>
      <c r="E9" s="249"/>
      <c r="F9" s="249"/>
      <c r="G9" s="11">
        <v>2</v>
      </c>
      <c r="H9" s="53">
        <v>0</v>
      </c>
      <c r="I9" s="53">
        <v>0</v>
      </c>
      <c r="J9" s="53">
        <v>0</v>
      </c>
      <c r="K9" s="53">
        <v>0</v>
      </c>
    </row>
    <row r="10" spans="1:11" ht="12.75" customHeight="1" x14ac:dyDescent="0.25">
      <c r="A10" s="249" t="s">
        <v>116</v>
      </c>
      <c r="B10" s="249"/>
      <c r="C10" s="249"/>
      <c r="D10" s="249"/>
      <c r="E10" s="249"/>
      <c r="F10" s="249"/>
      <c r="G10" s="11">
        <v>3</v>
      </c>
      <c r="H10" s="53">
        <v>11974521</v>
      </c>
      <c r="I10" s="53">
        <v>-30186</v>
      </c>
      <c r="J10" s="53">
        <v>13616233</v>
      </c>
      <c r="K10" s="53">
        <v>55883</v>
      </c>
    </row>
    <row r="11" spans="1:11" ht="12.75" customHeight="1" x14ac:dyDescent="0.25">
      <c r="A11" s="249" t="s">
        <v>117</v>
      </c>
      <c r="B11" s="249"/>
      <c r="C11" s="249"/>
      <c r="D11" s="249"/>
      <c r="E11" s="249"/>
      <c r="F11" s="249"/>
      <c r="G11" s="11">
        <v>4</v>
      </c>
      <c r="H11" s="53">
        <v>865</v>
      </c>
      <c r="I11" s="53">
        <v>0</v>
      </c>
      <c r="J11" s="53">
        <v>0</v>
      </c>
      <c r="K11" s="53">
        <v>0</v>
      </c>
    </row>
    <row r="12" spans="1:11" ht="12.75" customHeight="1" x14ac:dyDescent="0.25">
      <c r="A12" s="249" t="s">
        <v>118</v>
      </c>
      <c r="B12" s="249"/>
      <c r="C12" s="249"/>
      <c r="D12" s="249"/>
      <c r="E12" s="249"/>
      <c r="F12" s="249"/>
      <c r="G12" s="11">
        <v>5</v>
      </c>
      <c r="H12" s="53">
        <v>0</v>
      </c>
      <c r="I12" s="53">
        <v>0</v>
      </c>
      <c r="J12" s="53">
        <v>0</v>
      </c>
      <c r="K12" s="53">
        <v>0</v>
      </c>
    </row>
    <row r="13" spans="1:11" ht="12.75" customHeight="1" x14ac:dyDescent="0.25">
      <c r="A13" s="249" t="s">
        <v>119</v>
      </c>
      <c r="B13" s="249"/>
      <c r="C13" s="249"/>
      <c r="D13" s="249"/>
      <c r="E13" s="249"/>
      <c r="F13" s="249"/>
      <c r="G13" s="11">
        <v>6</v>
      </c>
      <c r="H13" s="53">
        <v>180237</v>
      </c>
      <c r="I13" s="53">
        <v>26851</v>
      </c>
      <c r="J13" s="53">
        <v>163006</v>
      </c>
      <c r="K13" s="53">
        <v>41532</v>
      </c>
    </row>
    <row r="14" spans="1:11" ht="12.75" customHeight="1" x14ac:dyDescent="0.25">
      <c r="A14" s="283" t="s">
        <v>358</v>
      </c>
      <c r="B14" s="283"/>
      <c r="C14" s="283"/>
      <c r="D14" s="283"/>
      <c r="E14" s="283"/>
      <c r="F14" s="283"/>
      <c r="G14" s="12">
        <v>7</v>
      </c>
      <c r="H14" s="52">
        <f>H15+H16+H20+H24+H25+H26+H29+H36</f>
        <v>14388469</v>
      </c>
      <c r="I14" s="52">
        <f>I15+I16+I20+I24+I25+I26+I29+I36</f>
        <v>1844158</v>
      </c>
      <c r="J14" s="52">
        <f>J15+J16+J20+J24+J25+J26+J29+J36</f>
        <v>13646179</v>
      </c>
      <c r="K14" s="52">
        <f>K15+K16+K20+K24+K25+K26+K29+K36</f>
        <v>2412045</v>
      </c>
    </row>
    <row r="15" spans="1:11" ht="12.75" customHeight="1" x14ac:dyDescent="0.25">
      <c r="A15" s="249" t="s">
        <v>104</v>
      </c>
      <c r="B15" s="249"/>
      <c r="C15" s="249"/>
      <c r="D15" s="249"/>
      <c r="E15" s="249"/>
      <c r="F15" s="249"/>
      <c r="G15" s="11">
        <v>8</v>
      </c>
      <c r="H15" s="53">
        <v>0</v>
      </c>
      <c r="I15" s="53">
        <v>0</v>
      </c>
      <c r="J15" s="53">
        <v>0</v>
      </c>
      <c r="K15" s="53">
        <v>0</v>
      </c>
    </row>
    <row r="16" spans="1:11" ht="12.75" customHeight="1" x14ac:dyDescent="0.25">
      <c r="A16" s="250" t="s">
        <v>438</v>
      </c>
      <c r="B16" s="250"/>
      <c r="C16" s="250"/>
      <c r="D16" s="250"/>
      <c r="E16" s="250"/>
      <c r="F16" s="250"/>
      <c r="G16" s="12">
        <v>9</v>
      </c>
      <c r="H16" s="52">
        <f>SUM(H17:H19)</f>
        <v>4953011</v>
      </c>
      <c r="I16" s="52">
        <f>SUM(I17:I19)</f>
        <v>204679</v>
      </c>
      <c r="J16" s="52">
        <f>SUM(J17:J19)</f>
        <v>5286640</v>
      </c>
      <c r="K16" s="52">
        <f>SUM(K17:K19)</f>
        <v>653135</v>
      </c>
    </row>
    <row r="17" spans="1:11" ht="12.75" customHeight="1" x14ac:dyDescent="0.25">
      <c r="A17" s="284" t="s">
        <v>120</v>
      </c>
      <c r="B17" s="284"/>
      <c r="C17" s="284"/>
      <c r="D17" s="284"/>
      <c r="E17" s="284"/>
      <c r="F17" s="284"/>
      <c r="G17" s="11">
        <v>10</v>
      </c>
      <c r="H17" s="53">
        <v>2466428</v>
      </c>
      <c r="I17" s="53">
        <v>-25665</v>
      </c>
      <c r="J17" s="53">
        <v>2365381</v>
      </c>
      <c r="K17" s="53">
        <v>189067</v>
      </c>
    </row>
    <row r="18" spans="1:11" ht="12.75" customHeight="1" x14ac:dyDescent="0.25">
      <c r="A18" s="284" t="s">
        <v>121</v>
      </c>
      <c r="B18" s="284"/>
      <c r="C18" s="284"/>
      <c r="D18" s="284"/>
      <c r="E18" s="284"/>
      <c r="F18" s="284"/>
      <c r="G18" s="11">
        <v>11</v>
      </c>
      <c r="H18" s="53">
        <v>27012</v>
      </c>
      <c r="I18" s="53">
        <v>137</v>
      </c>
      <c r="J18" s="53">
        <v>28766</v>
      </c>
      <c r="K18" s="53">
        <v>127</v>
      </c>
    </row>
    <row r="19" spans="1:11" ht="12.75" customHeight="1" x14ac:dyDescent="0.25">
      <c r="A19" s="284" t="s">
        <v>122</v>
      </c>
      <c r="B19" s="284"/>
      <c r="C19" s="284"/>
      <c r="D19" s="284"/>
      <c r="E19" s="284"/>
      <c r="F19" s="284"/>
      <c r="G19" s="11">
        <v>12</v>
      </c>
      <c r="H19" s="53">
        <v>2459571</v>
      </c>
      <c r="I19" s="53">
        <v>230207</v>
      </c>
      <c r="J19" s="53">
        <v>2892493</v>
      </c>
      <c r="K19" s="53">
        <v>463941</v>
      </c>
    </row>
    <row r="20" spans="1:11" ht="12.75" customHeight="1" x14ac:dyDescent="0.25">
      <c r="A20" s="250" t="s">
        <v>439</v>
      </c>
      <c r="B20" s="250"/>
      <c r="C20" s="250"/>
      <c r="D20" s="250"/>
      <c r="E20" s="250"/>
      <c r="F20" s="250"/>
      <c r="G20" s="12">
        <v>13</v>
      </c>
      <c r="H20" s="52">
        <f>SUM(H21:H23)</f>
        <v>3785413</v>
      </c>
      <c r="I20" s="52">
        <f>SUM(I21:I23)</f>
        <v>563349</v>
      </c>
      <c r="J20" s="52">
        <f>SUM(J21:J23)</f>
        <v>4210617</v>
      </c>
      <c r="K20" s="52">
        <f>SUM(K21:K23)</f>
        <v>664660</v>
      </c>
    </row>
    <row r="21" spans="1:11" ht="12.75" customHeight="1" x14ac:dyDescent="0.25">
      <c r="A21" s="284" t="s">
        <v>105</v>
      </c>
      <c r="B21" s="284"/>
      <c r="C21" s="284"/>
      <c r="D21" s="284"/>
      <c r="E21" s="284"/>
      <c r="F21" s="284"/>
      <c r="G21" s="11">
        <v>14</v>
      </c>
      <c r="H21" s="53">
        <v>2356188</v>
      </c>
      <c r="I21" s="53">
        <v>351205</v>
      </c>
      <c r="J21" s="53">
        <v>2670377</v>
      </c>
      <c r="K21" s="53">
        <v>436501</v>
      </c>
    </row>
    <row r="22" spans="1:11" ht="12.75" customHeight="1" x14ac:dyDescent="0.25">
      <c r="A22" s="284" t="s">
        <v>106</v>
      </c>
      <c r="B22" s="284"/>
      <c r="C22" s="284"/>
      <c r="D22" s="284"/>
      <c r="E22" s="284"/>
      <c r="F22" s="284"/>
      <c r="G22" s="11">
        <v>15</v>
      </c>
      <c r="H22" s="53">
        <v>930461</v>
      </c>
      <c r="I22" s="53">
        <v>136987</v>
      </c>
      <c r="J22" s="53">
        <v>990095</v>
      </c>
      <c r="K22" s="53">
        <v>144317</v>
      </c>
    </row>
    <row r="23" spans="1:11" ht="12.75" customHeight="1" x14ac:dyDescent="0.25">
      <c r="A23" s="284" t="s">
        <v>107</v>
      </c>
      <c r="B23" s="284"/>
      <c r="C23" s="284"/>
      <c r="D23" s="284"/>
      <c r="E23" s="284"/>
      <c r="F23" s="284"/>
      <c r="G23" s="11">
        <v>16</v>
      </c>
      <c r="H23" s="53">
        <v>498764</v>
      </c>
      <c r="I23" s="53">
        <v>75157</v>
      </c>
      <c r="J23" s="53">
        <v>550145</v>
      </c>
      <c r="K23" s="53">
        <v>83842</v>
      </c>
    </row>
    <row r="24" spans="1:11" ht="12.75" customHeight="1" x14ac:dyDescent="0.25">
      <c r="A24" s="249" t="s">
        <v>108</v>
      </c>
      <c r="B24" s="249"/>
      <c r="C24" s="249"/>
      <c r="D24" s="249"/>
      <c r="E24" s="249"/>
      <c r="F24" s="249"/>
      <c r="G24" s="11">
        <v>17</v>
      </c>
      <c r="H24" s="53">
        <v>2812095</v>
      </c>
      <c r="I24" s="53">
        <v>764338</v>
      </c>
      <c r="J24" s="53">
        <v>2937716</v>
      </c>
      <c r="K24" s="53">
        <v>717003</v>
      </c>
    </row>
    <row r="25" spans="1:11" ht="12.75" customHeight="1" x14ac:dyDescent="0.25">
      <c r="A25" s="249" t="s">
        <v>109</v>
      </c>
      <c r="B25" s="249"/>
      <c r="C25" s="249"/>
      <c r="D25" s="249"/>
      <c r="E25" s="249"/>
      <c r="F25" s="249"/>
      <c r="G25" s="11">
        <v>18</v>
      </c>
      <c r="H25" s="53">
        <v>1425678</v>
      </c>
      <c r="I25" s="53">
        <v>281235</v>
      </c>
      <c r="J25" s="53">
        <v>1178870</v>
      </c>
      <c r="K25" s="53">
        <v>351951</v>
      </c>
    </row>
    <row r="26" spans="1:11" ht="12.75" customHeight="1" x14ac:dyDescent="0.25">
      <c r="A26" s="250" t="s">
        <v>440</v>
      </c>
      <c r="B26" s="250"/>
      <c r="C26" s="250"/>
      <c r="D26" s="250"/>
      <c r="E26" s="250"/>
      <c r="F26" s="250"/>
      <c r="G26" s="12">
        <v>19</v>
      </c>
      <c r="H26" s="52">
        <f>H27+H28</f>
        <v>0</v>
      </c>
      <c r="I26" s="52">
        <f>I27+I28</f>
        <v>0</v>
      </c>
      <c r="J26" s="52">
        <f>J27+J28</f>
        <v>0</v>
      </c>
      <c r="K26" s="52">
        <f>K27+K28</f>
        <v>0</v>
      </c>
    </row>
    <row r="27" spans="1:11" ht="12.75" customHeight="1" x14ac:dyDescent="0.25">
      <c r="A27" s="284" t="s">
        <v>123</v>
      </c>
      <c r="B27" s="284"/>
      <c r="C27" s="284"/>
      <c r="D27" s="284"/>
      <c r="E27" s="284"/>
      <c r="F27" s="284"/>
      <c r="G27" s="11">
        <v>20</v>
      </c>
      <c r="H27" s="53">
        <v>0</v>
      </c>
      <c r="I27" s="53">
        <v>0</v>
      </c>
      <c r="J27" s="53">
        <v>0</v>
      </c>
      <c r="K27" s="53">
        <v>0</v>
      </c>
    </row>
    <row r="28" spans="1:11" ht="12.75" customHeight="1" x14ac:dyDescent="0.25">
      <c r="A28" s="284" t="s">
        <v>124</v>
      </c>
      <c r="B28" s="284"/>
      <c r="C28" s="284"/>
      <c r="D28" s="284"/>
      <c r="E28" s="284"/>
      <c r="F28" s="284"/>
      <c r="G28" s="11">
        <v>21</v>
      </c>
      <c r="H28" s="53">
        <v>0</v>
      </c>
      <c r="I28" s="53">
        <v>0</v>
      </c>
      <c r="J28" s="53">
        <v>0</v>
      </c>
      <c r="K28" s="53">
        <v>0</v>
      </c>
    </row>
    <row r="29" spans="1:11" ht="12.75" customHeight="1" x14ac:dyDescent="0.25">
      <c r="A29" s="250" t="s">
        <v>441</v>
      </c>
      <c r="B29" s="250"/>
      <c r="C29" s="250"/>
      <c r="D29" s="250"/>
      <c r="E29" s="250"/>
      <c r="F29" s="250"/>
      <c r="G29" s="12">
        <v>22</v>
      </c>
      <c r="H29" s="52">
        <f>SUM(H30:H35)</f>
        <v>0</v>
      </c>
      <c r="I29" s="52">
        <f>SUM(I30:I35)</f>
        <v>0</v>
      </c>
      <c r="J29" s="52">
        <f>SUM(J30:J35)</f>
        <v>0</v>
      </c>
      <c r="K29" s="52">
        <f>SUM(K30:K35)</f>
        <v>0</v>
      </c>
    </row>
    <row r="30" spans="1:11" ht="12.75" customHeight="1" x14ac:dyDescent="0.25">
      <c r="A30" s="284" t="s">
        <v>125</v>
      </c>
      <c r="B30" s="284"/>
      <c r="C30" s="284"/>
      <c r="D30" s="284"/>
      <c r="E30" s="284"/>
      <c r="F30" s="284"/>
      <c r="G30" s="11">
        <v>23</v>
      </c>
      <c r="H30" s="53">
        <v>0</v>
      </c>
      <c r="I30" s="53">
        <v>0</v>
      </c>
      <c r="J30" s="53">
        <v>0</v>
      </c>
      <c r="K30" s="53">
        <v>0</v>
      </c>
    </row>
    <row r="31" spans="1:11" ht="12.75" customHeight="1" x14ac:dyDescent="0.25">
      <c r="A31" s="284" t="s">
        <v>126</v>
      </c>
      <c r="B31" s="284"/>
      <c r="C31" s="284"/>
      <c r="D31" s="284"/>
      <c r="E31" s="284"/>
      <c r="F31" s="284"/>
      <c r="G31" s="11">
        <v>24</v>
      </c>
      <c r="H31" s="53">
        <v>0</v>
      </c>
      <c r="I31" s="53">
        <v>0</v>
      </c>
      <c r="J31" s="53">
        <v>0</v>
      </c>
      <c r="K31" s="53">
        <v>0</v>
      </c>
    </row>
    <row r="32" spans="1:11" ht="12.75" customHeight="1" x14ac:dyDescent="0.25">
      <c r="A32" s="284" t="s">
        <v>127</v>
      </c>
      <c r="B32" s="284"/>
      <c r="C32" s="284"/>
      <c r="D32" s="284"/>
      <c r="E32" s="284"/>
      <c r="F32" s="284"/>
      <c r="G32" s="11">
        <v>25</v>
      </c>
      <c r="H32" s="53">
        <v>0</v>
      </c>
      <c r="I32" s="53">
        <v>0</v>
      </c>
      <c r="J32" s="53">
        <v>0</v>
      </c>
      <c r="K32" s="53">
        <v>0</v>
      </c>
    </row>
    <row r="33" spans="1:11" ht="12.75" customHeight="1" x14ac:dyDescent="0.25">
      <c r="A33" s="284" t="s">
        <v>128</v>
      </c>
      <c r="B33" s="284"/>
      <c r="C33" s="284"/>
      <c r="D33" s="284"/>
      <c r="E33" s="284"/>
      <c r="F33" s="284"/>
      <c r="G33" s="11">
        <v>26</v>
      </c>
      <c r="H33" s="53">
        <v>0</v>
      </c>
      <c r="I33" s="53">
        <v>0</v>
      </c>
      <c r="J33" s="53">
        <v>0</v>
      </c>
      <c r="K33" s="53">
        <v>0</v>
      </c>
    </row>
    <row r="34" spans="1:11" ht="12.75" customHeight="1" x14ac:dyDescent="0.25">
      <c r="A34" s="284" t="s">
        <v>129</v>
      </c>
      <c r="B34" s="284"/>
      <c r="C34" s="284"/>
      <c r="D34" s="284"/>
      <c r="E34" s="284"/>
      <c r="F34" s="284"/>
      <c r="G34" s="11">
        <v>27</v>
      </c>
      <c r="H34" s="53">
        <v>0</v>
      </c>
      <c r="I34" s="53">
        <v>0</v>
      </c>
      <c r="J34" s="53">
        <v>0</v>
      </c>
      <c r="K34" s="53">
        <v>0</v>
      </c>
    </row>
    <row r="35" spans="1:11" ht="12.75" customHeight="1" x14ac:dyDescent="0.25">
      <c r="A35" s="284" t="s">
        <v>130</v>
      </c>
      <c r="B35" s="284"/>
      <c r="C35" s="284"/>
      <c r="D35" s="284"/>
      <c r="E35" s="284"/>
      <c r="F35" s="284"/>
      <c r="G35" s="11">
        <v>28</v>
      </c>
      <c r="H35" s="53">
        <v>0</v>
      </c>
      <c r="I35" s="53">
        <v>0</v>
      </c>
      <c r="J35" s="53">
        <v>0</v>
      </c>
      <c r="K35" s="53">
        <v>0</v>
      </c>
    </row>
    <row r="36" spans="1:11" ht="12.75" customHeight="1" x14ac:dyDescent="0.25">
      <c r="A36" s="249" t="s">
        <v>110</v>
      </c>
      <c r="B36" s="249"/>
      <c r="C36" s="249"/>
      <c r="D36" s="249"/>
      <c r="E36" s="249"/>
      <c r="F36" s="249"/>
      <c r="G36" s="11">
        <v>29</v>
      </c>
      <c r="H36" s="53">
        <v>1412272</v>
      </c>
      <c r="I36" s="53">
        <v>30557</v>
      </c>
      <c r="J36" s="53">
        <v>32336</v>
      </c>
      <c r="K36" s="53">
        <v>25296</v>
      </c>
    </row>
    <row r="37" spans="1:11" ht="12.75" customHeight="1" x14ac:dyDescent="0.25">
      <c r="A37" s="283" t="s">
        <v>359</v>
      </c>
      <c r="B37" s="283"/>
      <c r="C37" s="283"/>
      <c r="D37" s="283"/>
      <c r="E37" s="283"/>
      <c r="F37" s="283"/>
      <c r="G37" s="12">
        <v>30</v>
      </c>
      <c r="H37" s="52">
        <f>SUM(H38:H47)</f>
        <v>396547</v>
      </c>
      <c r="I37" s="52">
        <f>SUM(I38:I47)</f>
        <v>61367</v>
      </c>
      <c r="J37" s="52">
        <f>SUM(J38:J47)</f>
        <v>176378</v>
      </c>
      <c r="K37" s="52">
        <f>SUM(K38:K47)</f>
        <v>67746</v>
      </c>
    </row>
    <row r="38" spans="1:11" ht="12.75" customHeight="1" x14ac:dyDescent="0.25">
      <c r="A38" s="249" t="s">
        <v>131</v>
      </c>
      <c r="B38" s="249"/>
      <c r="C38" s="249"/>
      <c r="D38" s="249"/>
      <c r="E38" s="249"/>
      <c r="F38" s="249"/>
      <c r="G38" s="11">
        <v>31</v>
      </c>
      <c r="H38" s="53">
        <v>0</v>
      </c>
      <c r="I38" s="53">
        <v>0</v>
      </c>
      <c r="J38" s="53">
        <v>0</v>
      </c>
      <c r="K38" s="53">
        <v>0</v>
      </c>
    </row>
    <row r="39" spans="1:11" ht="25.25" customHeight="1" x14ac:dyDescent="0.25">
      <c r="A39" s="249" t="s">
        <v>132</v>
      </c>
      <c r="B39" s="249"/>
      <c r="C39" s="249"/>
      <c r="D39" s="249"/>
      <c r="E39" s="249"/>
      <c r="F39" s="249"/>
      <c r="G39" s="11">
        <v>32</v>
      </c>
      <c r="H39" s="53">
        <v>0</v>
      </c>
      <c r="I39" s="53">
        <v>0</v>
      </c>
      <c r="J39" s="53">
        <v>0</v>
      </c>
      <c r="K39" s="53">
        <v>0</v>
      </c>
    </row>
    <row r="40" spans="1:11" ht="25.25" customHeight="1" x14ac:dyDescent="0.25">
      <c r="A40" s="249" t="s">
        <v>133</v>
      </c>
      <c r="B40" s="249"/>
      <c r="C40" s="249"/>
      <c r="D40" s="249"/>
      <c r="E40" s="249"/>
      <c r="F40" s="249"/>
      <c r="G40" s="11">
        <v>33</v>
      </c>
      <c r="H40" s="53">
        <v>1099</v>
      </c>
      <c r="I40" s="53">
        <v>278</v>
      </c>
      <c r="J40" s="53">
        <v>1576</v>
      </c>
      <c r="K40" s="53">
        <v>397</v>
      </c>
    </row>
    <row r="41" spans="1:11" ht="25.25" customHeight="1" x14ac:dyDescent="0.25">
      <c r="A41" s="249" t="s">
        <v>134</v>
      </c>
      <c r="B41" s="249"/>
      <c r="C41" s="249"/>
      <c r="D41" s="249"/>
      <c r="E41" s="249"/>
      <c r="F41" s="249"/>
      <c r="G41" s="11">
        <v>34</v>
      </c>
      <c r="H41" s="53">
        <v>0</v>
      </c>
      <c r="I41" s="53">
        <v>0</v>
      </c>
      <c r="J41" s="53">
        <v>0</v>
      </c>
      <c r="K41" s="53">
        <v>0</v>
      </c>
    </row>
    <row r="42" spans="1:11" ht="25.25" customHeight="1" x14ac:dyDescent="0.25">
      <c r="A42" s="249" t="s">
        <v>135</v>
      </c>
      <c r="B42" s="249"/>
      <c r="C42" s="249"/>
      <c r="D42" s="249"/>
      <c r="E42" s="249"/>
      <c r="F42" s="249"/>
      <c r="G42" s="11">
        <v>35</v>
      </c>
      <c r="H42" s="53">
        <v>0</v>
      </c>
      <c r="I42" s="53">
        <v>0</v>
      </c>
      <c r="J42" s="53">
        <v>0</v>
      </c>
      <c r="K42" s="53">
        <v>0</v>
      </c>
    </row>
    <row r="43" spans="1:11" ht="12.75" customHeight="1" x14ac:dyDescent="0.25">
      <c r="A43" s="249" t="s">
        <v>136</v>
      </c>
      <c r="B43" s="249"/>
      <c r="C43" s="249"/>
      <c r="D43" s="249"/>
      <c r="E43" s="249"/>
      <c r="F43" s="249"/>
      <c r="G43" s="11">
        <v>36</v>
      </c>
      <c r="H43" s="53">
        <v>0</v>
      </c>
      <c r="I43" s="53">
        <v>0</v>
      </c>
      <c r="J43" s="53">
        <v>0</v>
      </c>
      <c r="K43" s="53">
        <v>0</v>
      </c>
    </row>
    <row r="44" spans="1:11" ht="12.75" customHeight="1" x14ac:dyDescent="0.25">
      <c r="A44" s="249" t="s">
        <v>137</v>
      </c>
      <c r="B44" s="249"/>
      <c r="C44" s="249"/>
      <c r="D44" s="249"/>
      <c r="E44" s="249"/>
      <c r="F44" s="249"/>
      <c r="G44" s="11">
        <v>37</v>
      </c>
      <c r="H44" s="53">
        <v>105176</v>
      </c>
      <c r="I44" s="53">
        <v>60954</v>
      </c>
      <c r="J44" s="53">
        <v>174466</v>
      </c>
      <c r="K44" s="53">
        <v>67349</v>
      </c>
    </row>
    <row r="45" spans="1:11" ht="12.75" customHeight="1" x14ac:dyDescent="0.25">
      <c r="A45" s="249" t="s">
        <v>138</v>
      </c>
      <c r="B45" s="249"/>
      <c r="C45" s="249"/>
      <c r="D45" s="249"/>
      <c r="E45" s="249"/>
      <c r="F45" s="249"/>
      <c r="G45" s="11">
        <v>38</v>
      </c>
      <c r="H45" s="53">
        <v>0</v>
      </c>
      <c r="I45" s="53">
        <v>-7</v>
      </c>
      <c r="J45" s="53">
        <v>0</v>
      </c>
      <c r="K45" s="53">
        <v>0</v>
      </c>
    </row>
    <row r="46" spans="1:11" ht="12.75" customHeight="1" x14ac:dyDescent="0.25">
      <c r="A46" s="249" t="s">
        <v>139</v>
      </c>
      <c r="B46" s="249"/>
      <c r="C46" s="249"/>
      <c r="D46" s="249"/>
      <c r="E46" s="249"/>
      <c r="F46" s="249"/>
      <c r="G46" s="11">
        <v>39</v>
      </c>
      <c r="H46" s="53">
        <v>0</v>
      </c>
      <c r="I46" s="53">
        <v>0</v>
      </c>
      <c r="J46" s="53">
        <v>0</v>
      </c>
      <c r="K46" s="53">
        <v>0</v>
      </c>
    </row>
    <row r="47" spans="1:11" ht="12.75" customHeight="1" x14ac:dyDescent="0.25">
      <c r="A47" s="249" t="s">
        <v>140</v>
      </c>
      <c r="B47" s="249"/>
      <c r="C47" s="249"/>
      <c r="D47" s="249"/>
      <c r="E47" s="249"/>
      <c r="F47" s="249"/>
      <c r="G47" s="11">
        <v>40</v>
      </c>
      <c r="H47" s="53">
        <v>290272</v>
      </c>
      <c r="I47" s="53">
        <v>142</v>
      </c>
      <c r="J47" s="53">
        <v>336</v>
      </c>
      <c r="K47" s="53">
        <v>0</v>
      </c>
    </row>
    <row r="48" spans="1:11" ht="12.75" customHeight="1" x14ac:dyDescent="0.25">
      <c r="A48" s="283" t="s">
        <v>360</v>
      </c>
      <c r="B48" s="283"/>
      <c r="C48" s="283"/>
      <c r="D48" s="283"/>
      <c r="E48" s="283"/>
      <c r="F48" s="283"/>
      <c r="G48" s="12">
        <v>41</v>
      </c>
      <c r="H48" s="52">
        <f>SUM(H49:H55)</f>
        <v>465991</v>
      </c>
      <c r="I48" s="52">
        <f>SUM(I49:I55)</f>
        <v>160573</v>
      </c>
      <c r="J48" s="52">
        <f>SUM(J49:J55)</f>
        <v>623926</v>
      </c>
      <c r="K48" s="52">
        <f>SUM(K49:K55)</f>
        <v>154769</v>
      </c>
    </row>
    <row r="49" spans="1:11" ht="25.25" customHeight="1" x14ac:dyDescent="0.25">
      <c r="A49" s="249" t="s">
        <v>141</v>
      </c>
      <c r="B49" s="249"/>
      <c r="C49" s="249"/>
      <c r="D49" s="249"/>
      <c r="E49" s="249"/>
      <c r="F49" s="249"/>
      <c r="G49" s="11">
        <v>42</v>
      </c>
      <c r="H49" s="53">
        <v>0</v>
      </c>
      <c r="I49" s="53">
        <v>0</v>
      </c>
      <c r="J49" s="53">
        <v>0</v>
      </c>
      <c r="K49" s="53">
        <v>0</v>
      </c>
    </row>
    <row r="50" spans="1:11" ht="12.75" customHeight="1" x14ac:dyDescent="0.25">
      <c r="A50" s="287" t="s">
        <v>142</v>
      </c>
      <c r="B50" s="287"/>
      <c r="C50" s="287"/>
      <c r="D50" s="287"/>
      <c r="E50" s="287"/>
      <c r="F50" s="287"/>
      <c r="G50" s="11">
        <v>43</v>
      </c>
      <c r="H50" s="53">
        <v>0</v>
      </c>
      <c r="I50" s="53">
        <v>0</v>
      </c>
      <c r="J50" s="53">
        <v>0</v>
      </c>
      <c r="K50" s="53">
        <v>0</v>
      </c>
    </row>
    <row r="51" spans="1:11" ht="12.75" customHeight="1" x14ac:dyDescent="0.25">
      <c r="A51" s="287" t="s">
        <v>143</v>
      </c>
      <c r="B51" s="287"/>
      <c r="C51" s="287"/>
      <c r="D51" s="287"/>
      <c r="E51" s="287"/>
      <c r="F51" s="287"/>
      <c r="G51" s="11">
        <v>44</v>
      </c>
      <c r="H51" s="53">
        <v>445087</v>
      </c>
      <c r="I51" s="53">
        <v>150468</v>
      </c>
      <c r="J51" s="53">
        <v>615962</v>
      </c>
      <c r="K51" s="53">
        <v>154769</v>
      </c>
    </row>
    <row r="52" spans="1:11" ht="12.75" customHeight="1" x14ac:dyDescent="0.25">
      <c r="A52" s="287" t="s">
        <v>144</v>
      </c>
      <c r="B52" s="287"/>
      <c r="C52" s="287"/>
      <c r="D52" s="287"/>
      <c r="E52" s="287"/>
      <c r="F52" s="287"/>
      <c r="G52" s="11">
        <v>45</v>
      </c>
      <c r="H52" s="53">
        <v>0</v>
      </c>
      <c r="I52" s="53">
        <v>0</v>
      </c>
      <c r="J52" s="53">
        <v>0</v>
      </c>
      <c r="K52" s="53">
        <v>0</v>
      </c>
    </row>
    <row r="53" spans="1:11" ht="12.75" customHeight="1" x14ac:dyDescent="0.25">
      <c r="A53" s="287" t="s">
        <v>145</v>
      </c>
      <c r="B53" s="287"/>
      <c r="C53" s="287"/>
      <c r="D53" s="287"/>
      <c r="E53" s="287"/>
      <c r="F53" s="287"/>
      <c r="G53" s="11">
        <v>46</v>
      </c>
      <c r="H53" s="53">
        <v>0</v>
      </c>
      <c r="I53" s="53">
        <v>0</v>
      </c>
      <c r="J53" s="53">
        <v>0</v>
      </c>
      <c r="K53" s="53">
        <v>0</v>
      </c>
    </row>
    <row r="54" spans="1:11" ht="12.75" customHeight="1" x14ac:dyDescent="0.25">
      <c r="A54" s="287" t="s">
        <v>146</v>
      </c>
      <c r="B54" s="287"/>
      <c r="C54" s="287"/>
      <c r="D54" s="287"/>
      <c r="E54" s="287"/>
      <c r="F54" s="287"/>
      <c r="G54" s="11">
        <v>47</v>
      </c>
      <c r="H54" s="53">
        <v>4026</v>
      </c>
      <c r="I54" s="53">
        <v>3737</v>
      </c>
      <c r="J54" s="53">
        <v>0</v>
      </c>
      <c r="K54" s="53">
        <v>0</v>
      </c>
    </row>
    <row r="55" spans="1:11" ht="12.75" customHeight="1" x14ac:dyDescent="0.25">
      <c r="A55" s="287" t="s">
        <v>147</v>
      </c>
      <c r="B55" s="287"/>
      <c r="C55" s="287"/>
      <c r="D55" s="287"/>
      <c r="E55" s="287"/>
      <c r="F55" s="287"/>
      <c r="G55" s="11">
        <v>48</v>
      </c>
      <c r="H55" s="53">
        <v>16878</v>
      </c>
      <c r="I55" s="53">
        <v>6368</v>
      </c>
      <c r="J55" s="53">
        <v>7964</v>
      </c>
      <c r="K55" s="53">
        <v>0</v>
      </c>
    </row>
    <row r="56" spans="1:11" ht="22.25" customHeight="1" x14ac:dyDescent="0.25">
      <c r="A56" s="289" t="s">
        <v>148</v>
      </c>
      <c r="B56" s="289"/>
      <c r="C56" s="289"/>
      <c r="D56" s="289"/>
      <c r="E56" s="289"/>
      <c r="F56" s="289"/>
      <c r="G56" s="11">
        <v>49</v>
      </c>
      <c r="H56" s="53">
        <v>0</v>
      </c>
      <c r="I56" s="53">
        <v>0</v>
      </c>
      <c r="J56" s="53">
        <v>0</v>
      </c>
      <c r="K56" s="53">
        <v>0</v>
      </c>
    </row>
    <row r="57" spans="1:11" ht="12.75" customHeight="1" x14ac:dyDescent="0.25">
      <c r="A57" s="289" t="s">
        <v>149</v>
      </c>
      <c r="B57" s="289"/>
      <c r="C57" s="289"/>
      <c r="D57" s="289"/>
      <c r="E57" s="289"/>
      <c r="F57" s="289"/>
      <c r="G57" s="11">
        <v>50</v>
      </c>
      <c r="H57" s="53">
        <v>0</v>
      </c>
      <c r="I57" s="53">
        <v>0</v>
      </c>
      <c r="J57" s="53">
        <v>0</v>
      </c>
      <c r="K57" s="53">
        <v>0</v>
      </c>
    </row>
    <row r="58" spans="1:11" ht="24.65" customHeight="1" x14ac:dyDescent="0.25">
      <c r="A58" s="289" t="s">
        <v>150</v>
      </c>
      <c r="B58" s="289"/>
      <c r="C58" s="289"/>
      <c r="D58" s="289"/>
      <c r="E58" s="289"/>
      <c r="F58" s="289"/>
      <c r="G58" s="11">
        <v>51</v>
      </c>
      <c r="H58" s="53">
        <v>0</v>
      </c>
      <c r="I58" s="53">
        <v>0</v>
      </c>
      <c r="J58" s="53">
        <v>0</v>
      </c>
      <c r="K58" s="53">
        <v>0</v>
      </c>
    </row>
    <row r="59" spans="1:11" ht="12.75" customHeight="1" x14ac:dyDescent="0.25">
      <c r="A59" s="289" t="s">
        <v>151</v>
      </c>
      <c r="B59" s="289"/>
      <c r="C59" s="289"/>
      <c r="D59" s="289"/>
      <c r="E59" s="289"/>
      <c r="F59" s="289"/>
      <c r="G59" s="11">
        <v>52</v>
      </c>
      <c r="H59" s="53">
        <v>0</v>
      </c>
      <c r="I59" s="53">
        <v>0</v>
      </c>
      <c r="J59" s="53">
        <v>0</v>
      </c>
      <c r="K59" s="53">
        <v>0</v>
      </c>
    </row>
    <row r="60" spans="1:11" ht="12.75" customHeight="1" x14ac:dyDescent="0.25">
      <c r="A60" s="283" t="s">
        <v>361</v>
      </c>
      <c r="B60" s="283"/>
      <c r="C60" s="283"/>
      <c r="D60" s="283"/>
      <c r="E60" s="283"/>
      <c r="F60" s="283"/>
      <c r="G60" s="12">
        <v>53</v>
      </c>
      <c r="H60" s="52">
        <f>H8+H37+H56+H57</f>
        <v>12552170</v>
      </c>
      <c r="I60" s="52">
        <f t="shared" ref="I60:K60" si="0">I8+I37+I56+I57</f>
        <v>58032</v>
      </c>
      <c r="J60" s="52">
        <f t="shared" si="0"/>
        <v>13955617</v>
      </c>
      <c r="K60" s="52">
        <f t="shared" si="0"/>
        <v>165161</v>
      </c>
    </row>
    <row r="61" spans="1:11" ht="12.75" customHeight="1" x14ac:dyDescent="0.25">
      <c r="A61" s="283" t="s">
        <v>362</v>
      </c>
      <c r="B61" s="283"/>
      <c r="C61" s="283"/>
      <c r="D61" s="283"/>
      <c r="E61" s="283"/>
      <c r="F61" s="283"/>
      <c r="G61" s="12">
        <v>54</v>
      </c>
      <c r="H61" s="52">
        <f>H14+H48+H58+H59</f>
        <v>14854460</v>
      </c>
      <c r="I61" s="52">
        <f t="shared" ref="I61:K61" si="1">I14+I48+I58+I59</f>
        <v>2004731</v>
      </c>
      <c r="J61" s="52">
        <f t="shared" si="1"/>
        <v>14270105</v>
      </c>
      <c r="K61" s="52">
        <f t="shared" si="1"/>
        <v>2566814</v>
      </c>
    </row>
    <row r="62" spans="1:11" ht="12.75" customHeight="1" x14ac:dyDescent="0.25">
      <c r="A62" s="283" t="s">
        <v>363</v>
      </c>
      <c r="B62" s="283"/>
      <c r="C62" s="283"/>
      <c r="D62" s="283"/>
      <c r="E62" s="283"/>
      <c r="F62" s="283"/>
      <c r="G62" s="12">
        <v>55</v>
      </c>
      <c r="H62" s="52">
        <f>H60-H61</f>
        <v>-2302290</v>
      </c>
      <c r="I62" s="52">
        <f t="shared" ref="I62:K62" si="2">I60-I61</f>
        <v>-1946699</v>
      </c>
      <c r="J62" s="52">
        <f t="shared" si="2"/>
        <v>-314488</v>
      </c>
      <c r="K62" s="52">
        <f t="shared" si="2"/>
        <v>-2401653</v>
      </c>
    </row>
    <row r="63" spans="1:11" ht="12.75" customHeight="1" x14ac:dyDescent="0.25">
      <c r="A63" s="288" t="s">
        <v>364</v>
      </c>
      <c r="B63" s="288"/>
      <c r="C63" s="288"/>
      <c r="D63" s="288"/>
      <c r="E63" s="288"/>
      <c r="F63" s="288"/>
      <c r="G63" s="12">
        <v>56</v>
      </c>
      <c r="H63" s="52">
        <f>+IF((H60-H61)&gt;0,(H60-H61),0)</f>
        <v>0</v>
      </c>
      <c r="I63" s="52">
        <f t="shared" ref="I63:K63" si="3">+IF((I60-I61)&gt;0,(I60-I61),0)</f>
        <v>0</v>
      </c>
      <c r="J63" s="52">
        <f t="shared" si="3"/>
        <v>0</v>
      </c>
      <c r="K63" s="52">
        <f t="shared" si="3"/>
        <v>0</v>
      </c>
    </row>
    <row r="64" spans="1:11" ht="12.75" customHeight="1" x14ac:dyDescent="0.25">
      <c r="A64" s="288" t="s">
        <v>365</v>
      </c>
      <c r="B64" s="288"/>
      <c r="C64" s="288"/>
      <c r="D64" s="288"/>
      <c r="E64" s="288"/>
      <c r="F64" s="288"/>
      <c r="G64" s="12">
        <v>57</v>
      </c>
      <c r="H64" s="52">
        <f>+IF((H60-H61)&lt;0,(H60-H61),0)</f>
        <v>-2302290</v>
      </c>
      <c r="I64" s="52">
        <f t="shared" ref="I64:K64" si="4">+IF((I60-I61)&lt;0,(I60-I61),0)</f>
        <v>-1946699</v>
      </c>
      <c r="J64" s="52">
        <f t="shared" si="4"/>
        <v>-314488</v>
      </c>
      <c r="K64" s="52">
        <f t="shared" si="4"/>
        <v>-2401653</v>
      </c>
    </row>
    <row r="65" spans="1:11" ht="12.75" customHeight="1" x14ac:dyDescent="0.25">
      <c r="A65" s="289" t="s">
        <v>111</v>
      </c>
      <c r="B65" s="289"/>
      <c r="C65" s="289"/>
      <c r="D65" s="289"/>
      <c r="E65" s="289"/>
      <c r="F65" s="289"/>
      <c r="G65" s="11">
        <v>58</v>
      </c>
      <c r="H65" s="53">
        <v>14834</v>
      </c>
      <c r="I65" s="53">
        <v>0</v>
      </c>
      <c r="J65" s="53">
        <v>0</v>
      </c>
      <c r="K65" s="53">
        <v>0</v>
      </c>
    </row>
    <row r="66" spans="1:11" ht="12.75" customHeight="1" x14ac:dyDescent="0.25">
      <c r="A66" s="283" t="s">
        <v>366</v>
      </c>
      <c r="B66" s="283"/>
      <c r="C66" s="283"/>
      <c r="D66" s="283"/>
      <c r="E66" s="283"/>
      <c r="F66" s="283"/>
      <c r="G66" s="12">
        <v>59</v>
      </c>
      <c r="H66" s="52">
        <f>H62-H65</f>
        <v>-2317124</v>
      </c>
      <c r="I66" s="52">
        <f t="shared" ref="I66:K66" si="5">I62-I65</f>
        <v>-1946699</v>
      </c>
      <c r="J66" s="52">
        <f t="shared" si="5"/>
        <v>-314488</v>
      </c>
      <c r="K66" s="52">
        <f t="shared" si="5"/>
        <v>-2401653</v>
      </c>
    </row>
    <row r="67" spans="1:11" ht="12.75" customHeight="1" x14ac:dyDescent="0.25">
      <c r="A67" s="288" t="s">
        <v>367</v>
      </c>
      <c r="B67" s="288"/>
      <c r="C67" s="288"/>
      <c r="D67" s="288"/>
      <c r="E67" s="288"/>
      <c r="F67" s="288"/>
      <c r="G67" s="12">
        <v>60</v>
      </c>
      <c r="H67" s="52">
        <f>+IF((H62-H65)&gt;0,(H62-H65),0)</f>
        <v>0</v>
      </c>
      <c r="I67" s="52">
        <f t="shared" ref="I67:K67" si="6">+IF((I62-I65)&gt;0,(I62-I65),0)</f>
        <v>0</v>
      </c>
      <c r="J67" s="52">
        <f t="shared" si="6"/>
        <v>0</v>
      </c>
      <c r="K67" s="52">
        <f t="shared" si="6"/>
        <v>0</v>
      </c>
    </row>
    <row r="68" spans="1:11" ht="12.75" customHeight="1" x14ac:dyDescent="0.25">
      <c r="A68" s="288" t="s">
        <v>368</v>
      </c>
      <c r="B68" s="288"/>
      <c r="C68" s="288"/>
      <c r="D68" s="288"/>
      <c r="E68" s="288"/>
      <c r="F68" s="288"/>
      <c r="G68" s="12">
        <v>61</v>
      </c>
      <c r="H68" s="52">
        <f>+IF((H62-H65)&lt;0,(H62-H65),0)</f>
        <v>-2317124</v>
      </c>
      <c r="I68" s="52">
        <f t="shared" ref="I68:K68" si="7">+IF((I62-I65)&lt;0,(I62-I65),0)</f>
        <v>-1946699</v>
      </c>
      <c r="J68" s="52">
        <f t="shared" si="7"/>
        <v>-314488</v>
      </c>
      <c r="K68" s="52">
        <f t="shared" si="7"/>
        <v>-2401653</v>
      </c>
    </row>
    <row r="69" spans="1:11" x14ac:dyDescent="0.25">
      <c r="A69" s="290" t="s">
        <v>152</v>
      </c>
      <c r="B69" s="290"/>
      <c r="C69" s="290"/>
      <c r="D69" s="290"/>
      <c r="E69" s="290"/>
      <c r="F69" s="290"/>
      <c r="G69" s="291"/>
      <c r="H69" s="291"/>
      <c r="I69" s="291"/>
      <c r="J69" s="292"/>
      <c r="K69" s="292"/>
    </row>
    <row r="70" spans="1:11" ht="22.25" customHeight="1" x14ac:dyDescent="0.25">
      <c r="A70" s="283" t="s">
        <v>369</v>
      </c>
      <c r="B70" s="283"/>
      <c r="C70" s="283"/>
      <c r="D70" s="283"/>
      <c r="E70" s="283"/>
      <c r="F70" s="283"/>
      <c r="G70" s="12">
        <v>62</v>
      </c>
      <c r="H70" s="52">
        <f>H71-H72</f>
        <v>0</v>
      </c>
      <c r="I70" s="52">
        <f>I71-I72</f>
        <v>0</v>
      </c>
      <c r="J70" s="52">
        <f>J71-J72</f>
        <v>0</v>
      </c>
      <c r="K70" s="52">
        <f>K71-K72</f>
        <v>0</v>
      </c>
    </row>
    <row r="71" spans="1:11" ht="12.75" customHeight="1" x14ac:dyDescent="0.25">
      <c r="A71" s="287" t="s">
        <v>153</v>
      </c>
      <c r="B71" s="287"/>
      <c r="C71" s="287"/>
      <c r="D71" s="287"/>
      <c r="E71" s="287"/>
      <c r="F71" s="287"/>
      <c r="G71" s="11">
        <v>63</v>
      </c>
      <c r="H71" s="53">
        <v>0</v>
      </c>
      <c r="I71" s="53">
        <v>0</v>
      </c>
      <c r="J71" s="53">
        <v>0</v>
      </c>
      <c r="K71" s="53">
        <v>0</v>
      </c>
    </row>
    <row r="72" spans="1:11" ht="12.75" customHeight="1" x14ac:dyDescent="0.25">
      <c r="A72" s="287" t="s">
        <v>154</v>
      </c>
      <c r="B72" s="287"/>
      <c r="C72" s="287"/>
      <c r="D72" s="287"/>
      <c r="E72" s="287"/>
      <c r="F72" s="287"/>
      <c r="G72" s="11">
        <v>64</v>
      </c>
      <c r="H72" s="53">
        <v>0</v>
      </c>
      <c r="I72" s="53">
        <v>0</v>
      </c>
      <c r="J72" s="53">
        <v>0</v>
      </c>
      <c r="K72" s="53">
        <v>0</v>
      </c>
    </row>
    <row r="73" spans="1:11" ht="12.75" customHeight="1" x14ac:dyDescent="0.25">
      <c r="A73" s="289" t="s">
        <v>155</v>
      </c>
      <c r="B73" s="289"/>
      <c r="C73" s="289"/>
      <c r="D73" s="289"/>
      <c r="E73" s="289"/>
      <c r="F73" s="289"/>
      <c r="G73" s="11">
        <v>65</v>
      </c>
      <c r="H73" s="53">
        <v>0</v>
      </c>
      <c r="I73" s="53">
        <v>0</v>
      </c>
      <c r="J73" s="53">
        <v>0</v>
      </c>
      <c r="K73" s="53">
        <v>0</v>
      </c>
    </row>
    <row r="74" spans="1:11" ht="12.75" customHeight="1" x14ac:dyDescent="0.25">
      <c r="A74" s="288" t="s">
        <v>370</v>
      </c>
      <c r="B74" s="288"/>
      <c r="C74" s="288"/>
      <c r="D74" s="288"/>
      <c r="E74" s="288"/>
      <c r="F74" s="288"/>
      <c r="G74" s="12">
        <v>66</v>
      </c>
      <c r="H74" s="75">
        <v>0</v>
      </c>
      <c r="I74" s="75">
        <v>0</v>
      </c>
      <c r="J74" s="75">
        <v>0</v>
      </c>
      <c r="K74" s="75">
        <v>0</v>
      </c>
    </row>
    <row r="75" spans="1:11" ht="12.75" customHeight="1" x14ac:dyDescent="0.25">
      <c r="A75" s="288" t="s">
        <v>371</v>
      </c>
      <c r="B75" s="288"/>
      <c r="C75" s="288"/>
      <c r="D75" s="288"/>
      <c r="E75" s="288"/>
      <c r="F75" s="288"/>
      <c r="G75" s="12">
        <v>67</v>
      </c>
      <c r="H75" s="75">
        <v>0</v>
      </c>
      <c r="I75" s="75">
        <v>0</v>
      </c>
      <c r="J75" s="75">
        <v>0</v>
      </c>
      <c r="K75" s="75">
        <v>0</v>
      </c>
    </row>
    <row r="76" spans="1:11" x14ac:dyDescent="0.25">
      <c r="A76" s="290" t="s">
        <v>156</v>
      </c>
      <c r="B76" s="290"/>
      <c r="C76" s="290"/>
      <c r="D76" s="290"/>
      <c r="E76" s="290"/>
      <c r="F76" s="290"/>
      <c r="G76" s="291"/>
      <c r="H76" s="291"/>
      <c r="I76" s="291"/>
      <c r="J76" s="292"/>
      <c r="K76" s="292"/>
    </row>
    <row r="77" spans="1:11" ht="12.75" customHeight="1" x14ac:dyDescent="0.25">
      <c r="A77" s="283" t="s">
        <v>372</v>
      </c>
      <c r="B77" s="283"/>
      <c r="C77" s="283"/>
      <c r="D77" s="283"/>
      <c r="E77" s="283"/>
      <c r="F77" s="283"/>
      <c r="G77" s="12">
        <v>68</v>
      </c>
      <c r="H77" s="75">
        <v>0</v>
      </c>
      <c r="I77" s="75">
        <v>0</v>
      </c>
      <c r="J77" s="75">
        <v>0</v>
      </c>
      <c r="K77" s="75">
        <v>0</v>
      </c>
    </row>
    <row r="78" spans="1:11" ht="12.75" customHeight="1" x14ac:dyDescent="0.25">
      <c r="A78" s="293" t="s">
        <v>373</v>
      </c>
      <c r="B78" s="293"/>
      <c r="C78" s="293"/>
      <c r="D78" s="293"/>
      <c r="E78" s="293"/>
      <c r="F78" s="293"/>
      <c r="G78" s="46">
        <v>69</v>
      </c>
      <c r="H78" s="54">
        <v>0</v>
      </c>
      <c r="I78" s="54">
        <v>0</v>
      </c>
      <c r="J78" s="54">
        <v>0</v>
      </c>
      <c r="K78" s="54">
        <v>0</v>
      </c>
    </row>
    <row r="79" spans="1:11" ht="12.75" customHeight="1" x14ac:dyDescent="0.25">
      <c r="A79" s="293" t="s">
        <v>374</v>
      </c>
      <c r="B79" s="293"/>
      <c r="C79" s="293"/>
      <c r="D79" s="293"/>
      <c r="E79" s="293"/>
      <c r="F79" s="293"/>
      <c r="G79" s="46">
        <v>70</v>
      </c>
      <c r="H79" s="54">
        <v>0</v>
      </c>
      <c r="I79" s="54">
        <v>0</v>
      </c>
      <c r="J79" s="54">
        <v>0</v>
      </c>
      <c r="K79" s="54">
        <v>0</v>
      </c>
    </row>
    <row r="80" spans="1:11" ht="12.75" customHeight="1" x14ac:dyDescent="0.25">
      <c r="A80" s="283" t="s">
        <v>375</v>
      </c>
      <c r="B80" s="283"/>
      <c r="C80" s="283"/>
      <c r="D80" s="283"/>
      <c r="E80" s="283"/>
      <c r="F80" s="283"/>
      <c r="G80" s="12">
        <v>71</v>
      </c>
      <c r="H80" s="75">
        <v>0</v>
      </c>
      <c r="I80" s="75">
        <v>0</v>
      </c>
      <c r="J80" s="75">
        <v>0</v>
      </c>
      <c r="K80" s="75">
        <v>0</v>
      </c>
    </row>
    <row r="81" spans="1:11" ht="12.75" customHeight="1" x14ac:dyDescent="0.25">
      <c r="A81" s="283" t="s">
        <v>376</v>
      </c>
      <c r="B81" s="283"/>
      <c r="C81" s="283"/>
      <c r="D81" s="283"/>
      <c r="E81" s="283"/>
      <c r="F81" s="283"/>
      <c r="G81" s="12">
        <v>72</v>
      </c>
      <c r="H81" s="75">
        <v>0</v>
      </c>
      <c r="I81" s="75">
        <v>0</v>
      </c>
      <c r="J81" s="75">
        <v>0</v>
      </c>
      <c r="K81" s="75">
        <v>0</v>
      </c>
    </row>
    <row r="82" spans="1:11" ht="12.75" customHeight="1" x14ac:dyDescent="0.25">
      <c r="A82" s="288" t="s">
        <v>377</v>
      </c>
      <c r="B82" s="288"/>
      <c r="C82" s="288"/>
      <c r="D82" s="288"/>
      <c r="E82" s="288"/>
      <c r="F82" s="288"/>
      <c r="G82" s="12">
        <v>73</v>
      </c>
      <c r="H82" s="75">
        <v>0</v>
      </c>
      <c r="I82" s="75">
        <v>0</v>
      </c>
      <c r="J82" s="75">
        <v>0</v>
      </c>
      <c r="K82" s="75">
        <v>0</v>
      </c>
    </row>
    <row r="83" spans="1:11" ht="12.75" customHeight="1" x14ac:dyDescent="0.25">
      <c r="A83" s="288" t="s">
        <v>378</v>
      </c>
      <c r="B83" s="288"/>
      <c r="C83" s="288"/>
      <c r="D83" s="288"/>
      <c r="E83" s="288"/>
      <c r="F83" s="288"/>
      <c r="G83" s="12">
        <v>74</v>
      </c>
      <c r="H83" s="75">
        <v>0</v>
      </c>
      <c r="I83" s="75">
        <v>0</v>
      </c>
      <c r="J83" s="75">
        <v>0</v>
      </c>
      <c r="K83" s="75">
        <v>0</v>
      </c>
    </row>
    <row r="84" spans="1:11" x14ac:dyDescent="0.25">
      <c r="A84" s="290" t="s">
        <v>112</v>
      </c>
      <c r="B84" s="290"/>
      <c r="C84" s="290"/>
      <c r="D84" s="290"/>
      <c r="E84" s="290"/>
      <c r="F84" s="290"/>
      <c r="G84" s="291"/>
      <c r="H84" s="291"/>
      <c r="I84" s="291"/>
      <c r="J84" s="292"/>
      <c r="K84" s="292"/>
    </row>
    <row r="85" spans="1:11" ht="12.75" customHeight="1" x14ac:dyDescent="0.25">
      <c r="A85" s="294" t="s">
        <v>379</v>
      </c>
      <c r="B85" s="294"/>
      <c r="C85" s="294"/>
      <c r="D85" s="294"/>
      <c r="E85" s="294"/>
      <c r="F85" s="294"/>
      <c r="G85" s="12">
        <v>75</v>
      </c>
      <c r="H85" s="55">
        <f>H86+H87</f>
        <v>0</v>
      </c>
      <c r="I85" s="55">
        <f>I86+I87</f>
        <v>0</v>
      </c>
      <c r="J85" s="55">
        <f>J86+J87</f>
        <v>0</v>
      </c>
      <c r="K85" s="55">
        <f>K86+K87</f>
        <v>0</v>
      </c>
    </row>
    <row r="86" spans="1:11" ht="12.75" customHeight="1" x14ac:dyDescent="0.25">
      <c r="A86" s="295" t="s">
        <v>157</v>
      </c>
      <c r="B86" s="295"/>
      <c r="C86" s="295"/>
      <c r="D86" s="295"/>
      <c r="E86" s="295"/>
      <c r="F86" s="295"/>
      <c r="G86" s="11">
        <v>76</v>
      </c>
      <c r="H86" s="56">
        <v>0</v>
      </c>
      <c r="I86" s="56">
        <v>0</v>
      </c>
      <c r="J86" s="56">
        <v>0</v>
      </c>
      <c r="K86" s="56">
        <v>0</v>
      </c>
    </row>
    <row r="87" spans="1:11" ht="12.75" customHeight="1" x14ac:dyDescent="0.25">
      <c r="A87" s="295" t="s">
        <v>158</v>
      </c>
      <c r="B87" s="295"/>
      <c r="C87" s="295"/>
      <c r="D87" s="295"/>
      <c r="E87" s="295"/>
      <c r="F87" s="295"/>
      <c r="G87" s="11">
        <v>77</v>
      </c>
      <c r="H87" s="56">
        <v>0</v>
      </c>
      <c r="I87" s="56">
        <v>0</v>
      </c>
      <c r="J87" s="56">
        <v>0</v>
      </c>
      <c r="K87" s="56">
        <v>0</v>
      </c>
    </row>
    <row r="88" spans="1:11" x14ac:dyDescent="0.25">
      <c r="A88" s="296" t="s">
        <v>114</v>
      </c>
      <c r="B88" s="296"/>
      <c r="C88" s="296"/>
      <c r="D88" s="296"/>
      <c r="E88" s="296"/>
      <c r="F88" s="296"/>
      <c r="G88" s="297"/>
      <c r="H88" s="297"/>
      <c r="I88" s="297"/>
      <c r="J88" s="292"/>
      <c r="K88" s="292"/>
    </row>
    <row r="89" spans="1:11" ht="12.75" customHeight="1" x14ac:dyDescent="0.25">
      <c r="A89" s="265" t="s">
        <v>159</v>
      </c>
      <c r="B89" s="265"/>
      <c r="C89" s="265"/>
      <c r="D89" s="265"/>
      <c r="E89" s="265"/>
      <c r="F89" s="265"/>
      <c r="G89" s="11">
        <v>78</v>
      </c>
      <c r="H89" s="56">
        <f>+H66</f>
        <v>-2317124</v>
      </c>
      <c r="I89" s="56">
        <f>+I66</f>
        <v>-1946699</v>
      </c>
      <c r="J89" s="56">
        <f>+J66</f>
        <v>-314488</v>
      </c>
      <c r="K89" s="56">
        <f>+K66</f>
        <v>-2401653</v>
      </c>
    </row>
    <row r="90" spans="1:11" ht="24" customHeight="1" x14ac:dyDescent="0.25">
      <c r="A90" s="251" t="s">
        <v>435</v>
      </c>
      <c r="B90" s="251"/>
      <c r="C90" s="251"/>
      <c r="D90" s="251"/>
      <c r="E90" s="251"/>
      <c r="F90" s="251"/>
      <c r="G90" s="12">
        <v>79</v>
      </c>
      <c r="H90" s="73">
        <f>H91+H98</f>
        <v>0</v>
      </c>
      <c r="I90" s="73">
        <f>I91+I98</f>
        <v>0</v>
      </c>
      <c r="J90" s="73">
        <f t="shared" ref="J90:K90" si="8">J91+J98</f>
        <v>0</v>
      </c>
      <c r="K90" s="73">
        <f t="shared" si="8"/>
        <v>0</v>
      </c>
    </row>
    <row r="91" spans="1:11" ht="24" customHeight="1" x14ac:dyDescent="0.25">
      <c r="A91" s="298" t="s">
        <v>442</v>
      </c>
      <c r="B91" s="298"/>
      <c r="C91" s="298"/>
      <c r="D91" s="298"/>
      <c r="E91" s="298"/>
      <c r="F91" s="298"/>
      <c r="G91" s="12">
        <v>80</v>
      </c>
      <c r="H91" s="73">
        <f>SUM(H92:H96)</f>
        <v>0</v>
      </c>
      <c r="I91" s="73">
        <f>SUM(I92:I96)</f>
        <v>0</v>
      </c>
      <c r="J91" s="73">
        <f t="shared" ref="J91:K91" si="9">SUM(J92:J96)</f>
        <v>0</v>
      </c>
      <c r="K91" s="73">
        <f t="shared" si="9"/>
        <v>0</v>
      </c>
    </row>
    <row r="92" spans="1:11" ht="25.5" customHeight="1" x14ac:dyDescent="0.25">
      <c r="A92" s="287" t="s">
        <v>380</v>
      </c>
      <c r="B92" s="287"/>
      <c r="C92" s="287"/>
      <c r="D92" s="287"/>
      <c r="E92" s="287"/>
      <c r="F92" s="287"/>
      <c r="G92" s="12">
        <v>81</v>
      </c>
      <c r="H92" s="56">
        <v>0</v>
      </c>
      <c r="I92" s="56">
        <v>0</v>
      </c>
      <c r="J92" s="56">
        <v>0</v>
      </c>
      <c r="K92" s="56">
        <v>0</v>
      </c>
    </row>
    <row r="93" spans="1:11" ht="38.25" customHeight="1" x14ac:dyDescent="0.25">
      <c r="A93" s="287" t="s">
        <v>381</v>
      </c>
      <c r="B93" s="287"/>
      <c r="C93" s="287"/>
      <c r="D93" s="287"/>
      <c r="E93" s="287"/>
      <c r="F93" s="287"/>
      <c r="G93" s="12">
        <v>82</v>
      </c>
      <c r="H93" s="56">
        <v>0</v>
      </c>
      <c r="I93" s="56">
        <v>0</v>
      </c>
      <c r="J93" s="56">
        <v>0</v>
      </c>
      <c r="K93" s="56">
        <v>0</v>
      </c>
    </row>
    <row r="94" spans="1:11" ht="38.25" customHeight="1" x14ac:dyDescent="0.25">
      <c r="A94" s="287" t="s">
        <v>382</v>
      </c>
      <c r="B94" s="287"/>
      <c r="C94" s="287"/>
      <c r="D94" s="287"/>
      <c r="E94" s="287"/>
      <c r="F94" s="287"/>
      <c r="G94" s="12">
        <v>83</v>
      </c>
      <c r="H94" s="56">
        <v>0</v>
      </c>
      <c r="I94" s="56">
        <v>0</v>
      </c>
      <c r="J94" s="56">
        <v>0</v>
      </c>
      <c r="K94" s="56">
        <v>0</v>
      </c>
    </row>
    <row r="95" spans="1:11" x14ac:dyDescent="0.25">
      <c r="A95" s="287" t="s">
        <v>383</v>
      </c>
      <c r="B95" s="287"/>
      <c r="C95" s="287"/>
      <c r="D95" s="287"/>
      <c r="E95" s="287"/>
      <c r="F95" s="287"/>
      <c r="G95" s="12">
        <v>84</v>
      </c>
      <c r="H95" s="56">
        <v>0</v>
      </c>
      <c r="I95" s="56">
        <v>0</v>
      </c>
      <c r="J95" s="56">
        <v>0</v>
      </c>
      <c r="K95" s="56">
        <v>0</v>
      </c>
    </row>
    <row r="96" spans="1:11" x14ac:dyDescent="0.25">
      <c r="A96" s="287" t="s">
        <v>384</v>
      </c>
      <c r="B96" s="287"/>
      <c r="C96" s="287"/>
      <c r="D96" s="287"/>
      <c r="E96" s="287"/>
      <c r="F96" s="287"/>
      <c r="G96" s="12">
        <v>85</v>
      </c>
      <c r="H96" s="56">
        <v>0</v>
      </c>
      <c r="I96" s="56">
        <v>0</v>
      </c>
      <c r="J96" s="56">
        <v>0</v>
      </c>
      <c r="K96" s="56">
        <v>0</v>
      </c>
    </row>
    <row r="97" spans="1:11" ht="26.25" customHeight="1" x14ac:dyDescent="0.25">
      <c r="A97" s="287" t="s">
        <v>385</v>
      </c>
      <c r="B97" s="287"/>
      <c r="C97" s="287"/>
      <c r="D97" s="287"/>
      <c r="E97" s="287"/>
      <c r="F97" s="287"/>
      <c r="G97" s="12">
        <v>86</v>
      </c>
      <c r="H97" s="56">
        <v>0</v>
      </c>
      <c r="I97" s="56">
        <v>0</v>
      </c>
      <c r="J97" s="56">
        <v>0</v>
      </c>
      <c r="K97" s="56">
        <v>0</v>
      </c>
    </row>
    <row r="98" spans="1:11" ht="25.5" customHeight="1" x14ac:dyDescent="0.25">
      <c r="A98" s="298" t="s">
        <v>436</v>
      </c>
      <c r="B98" s="298"/>
      <c r="C98" s="298"/>
      <c r="D98" s="298"/>
      <c r="E98" s="298"/>
      <c r="F98" s="298"/>
      <c r="G98" s="12">
        <v>87</v>
      </c>
      <c r="H98" s="73">
        <f>SUM(H99:H106)</f>
        <v>0</v>
      </c>
      <c r="I98" s="73">
        <f>SUM(I99:I106)</f>
        <v>0</v>
      </c>
      <c r="J98" s="73">
        <f t="shared" ref="J98:K98" si="10">SUM(J99:J106)</f>
        <v>0</v>
      </c>
      <c r="K98" s="73">
        <f t="shared" si="10"/>
        <v>0</v>
      </c>
    </row>
    <row r="99" spans="1:11" x14ac:dyDescent="0.25">
      <c r="A99" s="299" t="s">
        <v>160</v>
      </c>
      <c r="B99" s="299"/>
      <c r="C99" s="299"/>
      <c r="D99" s="299"/>
      <c r="E99" s="299"/>
      <c r="F99" s="299"/>
      <c r="G99" s="11">
        <v>88</v>
      </c>
      <c r="H99" s="56">
        <v>0</v>
      </c>
      <c r="I99" s="56">
        <v>0</v>
      </c>
      <c r="J99" s="56">
        <v>0</v>
      </c>
      <c r="K99" s="56">
        <v>0</v>
      </c>
    </row>
    <row r="100" spans="1:11" ht="36" customHeight="1" x14ac:dyDescent="0.25">
      <c r="A100" s="287" t="s">
        <v>386</v>
      </c>
      <c r="B100" s="287"/>
      <c r="C100" s="287"/>
      <c r="D100" s="287"/>
      <c r="E100" s="287"/>
      <c r="F100" s="287"/>
      <c r="G100" s="11">
        <v>89</v>
      </c>
      <c r="H100" s="56">
        <v>0</v>
      </c>
      <c r="I100" s="56">
        <v>0</v>
      </c>
      <c r="J100" s="56">
        <v>0</v>
      </c>
      <c r="K100" s="56">
        <v>0</v>
      </c>
    </row>
    <row r="101" spans="1:11" ht="22.25" customHeight="1" x14ac:dyDescent="0.25">
      <c r="A101" s="299" t="s">
        <v>161</v>
      </c>
      <c r="B101" s="299"/>
      <c r="C101" s="299"/>
      <c r="D101" s="299"/>
      <c r="E101" s="299"/>
      <c r="F101" s="299"/>
      <c r="G101" s="11">
        <v>90</v>
      </c>
      <c r="H101" s="56">
        <v>0</v>
      </c>
      <c r="I101" s="56">
        <v>0</v>
      </c>
      <c r="J101" s="56">
        <v>0</v>
      </c>
      <c r="K101" s="56">
        <v>0</v>
      </c>
    </row>
    <row r="102" spans="1:11" ht="22.25" customHeight="1" x14ac:dyDescent="0.25">
      <c r="A102" s="299" t="s">
        <v>162</v>
      </c>
      <c r="B102" s="299"/>
      <c r="C102" s="299"/>
      <c r="D102" s="299"/>
      <c r="E102" s="299"/>
      <c r="F102" s="299"/>
      <c r="G102" s="11">
        <v>91</v>
      </c>
      <c r="H102" s="56">
        <v>0</v>
      </c>
      <c r="I102" s="56">
        <v>0</v>
      </c>
      <c r="J102" s="56">
        <v>0</v>
      </c>
      <c r="K102" s="56">
        <v>0</v>
      </c>
    </row>
    <row r="103" spans="1:11" ht="22.25" customHeight="1" x14ac:dyDescent="0.25">
      <c r="A103" s="299" t="s">
        <v>163</v>
      </c>
      <c r="B103" s="299"/>
      <c r="C103" s="299"/>
      <c r="D103" s="299"/>
      <c r="E103" s="299"/>
      <c r="F103" s="299"/>
      <c r="G103" s="11">
        <v>92</v>
      </c>
      <c r="H103" s="56">
        <v>0</v>
      </c>
      <c r="I103" s="56">
        <v>0</v>
      </c>
      <c r="J103" s="56">
        <v>0</v>
      </c>
      <c r="K103" s="56">
        <v>0</v>
      </c>
    </row>
    <row r="104" spans="1:11" ht="12.75" customHeight="1" x14ac:dyDescent="0.25">
      <c r="A104" s="287" t="s">
        <v>387</v>
      </c>
      <c r="B104" s="287"/>
      <c r="C104" s="287"/>
      <c r="D104" s="287"/>
      <c r="E104" s="287"/>
      <c r="F104" s="287"/>
      <c r="G104" s="11">
        <v>93</v>
      </c>
      <c r="H104" s="56">
        <v>0</v>
      </c>
      <c r="I104" s="56">
        <v>0</v>
      </c>
      <c r="J104" s="56">
        <v>0</v>
      </c>
      <c r="K104" s="56">
        <v>0</v>
      </c>
    </row>
    <row r="105" spans="1:11" ht="26.25" customHeight="1" x14ac:dyDescent="0.25">
      <c r="A105" s="287" t="s">
        <v>388</v>
      </c>
      <c r="B105" s="287"/>
      <c r="C105" s="287"/>
      <c r="D105" s="287"/>
      <c r="E105" s="287"/>
      <c r="F105" s="287"/>
      <c r="G105" s="11">
        <v>94</v>
      </c>
      <c r="H105" s="56">
        <v>0</v>
      </c>
      <c r="I105" s="56">
        <v>0</v>
      </c>
      <c r="J105" s="56">
        <v>0</v>
      </c>
      <c r="K105" s="56">
        <v>0</v>
      </c>
    </row>
    <row r="106" spans="1:11" x14ac:dyDescent="0.25">
      <c r="A106" s="287" t="s">
        <v>389</v>
      </c>
      <c r="B106" s="287"/>
      <c r="C106" s="287"/>
      <c r="D106" s="287"/>
      <c r="E106" s="287"/>
      <c r="F106" s="287"/>
      <c r="G106" s="11">
        <v>95</v>
      </c>
      <c r="H106" s="56">
        <v>0</v>
      </c>
      <c r="I106" s="56">
        <v>0</v>
      </c>
      <c r="J106" s="56">
        <v>0</v>
      </c>
      <c r="K106" s="56">
        <v>0</v>
      </c>
    </row>
    <row r="107" spans="1:11" ht="24.75" customHeight="1" x14ac:dyDescent="0.25">
      <c r="A107" s="287" t="s">
        <v>390</v>
      </c>
      <c r="B107" s="287"/>
      <c r="C107" s="287"/>
      <c r="D107" s="287"/>
      <c r="E107" s="287"/>
      <c r="F107" s="287"/>
      <c r="G107" s="11">
        <v>96</v>
      </c>
      <c r="H107" s="56">
        <v>0</v>
      </c>
      <c r="I107" s="56">
        <v>0</v>
      </c>
      <c r="J107" s="56">
        <v>0</v>
      </c>
      <c r="K107" s="56">
        <v>0</v>
      </c>
    </row>
    <row r="108" spans="1:11" ht="23" customHeight="1" x14ac:dyDescent="0.25">
      <c r="A108" s="251" t="s">
        <v>437</v>
      </c>
      <c r="B108" s="251"/>
      <c r="C108" s="251"/>
      <c r="D108" s="251"/>
      <c r="E108" s="251"/>
      <c r="F108" s="251"/>
      <c r="G108" s="12">
        <v>97</v>
      </c>
      <c r="H108" s="73">
        <f>H91+H98-H107-H97</f>
        <v>0</v>
      </c>
      <c r="I108" s="73">
        <f>I91+I98-I107-I97</f>
        <v>0</v>
      </c>
      <c r="J108" s="73">
        <f t="shared" ref="J108:K108" si="11">J91+J98-J107-J97</f>
        <v>0</v>
      </c>
      <c r="K108" s="73">
        <f t="shared" si="11"/>
        <v>0</v>
      </c>
    </row>
    <row r="109" spans="1:11" ht="12.75" customHeight="1" x14ac:dyDescent="0.25">
      <c r="A109" s="251" t="s">
        <v>391</v>
      </c>
      <c r="B109" s="251"/>
      <c r="C109" s="251"/>
      <c r="D109" s="251"/>
      <c r="E109" s="251"/>
      <c r="F109" s="251"/>
      <c r="G109" s="12">
        <v>98</v>
      </c>
      <c r="H109" s="55">
        <f>H89+H108</f>
        <v>-2317124</v>
      </c>
      <c r="I109" s="55">
        <f>I89+I108</f>
        <v>-1946699</v>
      </c>
      <c r="J109" s="55">
        <f t="shared" ref="J109:K109" si="12">J89+J108</f>
        <v>-314488</v>
      </c>
      <c r="K109" s="55">
        <f t="shared" si="12"/>
        <v>-2401653</v>
      </c>
    </row>
    <row r="110" spans="1:11" x14ac:dyDescent="0.25">
      <c r="A110" s="290" t="s">
        <v>164</v>
      </c>
      <c r="B110" s="290"/>
      <c r="C110" s="290"/>
      <c r="D110" s="290"/>
      <c r="E110" s="290"/>
      <c r="F110" s="290"/>
      <c r="G110" s="291"/>
      <c r="H110" s="291"/>
      <c r="I110" s="291"/>
      <c r="J110" s="292"/>
      <c r="K110" s="292"/>
    </row>
    <row r="111" spans="1:11" ht="12.75" customHeight="1" x14ac:dyDescent="0.25">
      <c r="A111" s="294" t="s">
        <v>392</v>
      </c>
      <c r="B111" s="294"/>
      <c r="C111" s="294"/>
      <c r="D111" s="294"/>
      <c r="E111" s="294"/>
      <c r="F111" s="294"/>
      <c r="G111" s="12">
        <v>99</v>
      </c>
      <c r="H111" s="55">
        <f>H112+H113</f>
        <v>0</v>
      </c>
      <c r="I111" s="55">
        <f>I112+I113</f>
        <v>0</v>
      </c>
      <c r="J111" s="55">
        <f>J112+J113</f>
        <v>0</v>
      </c>
      <c r="K111" s="55">
        <f>K112+K113</f>
        <v>0</v>
      </c>
    </row>
    <row r="112" spans="1:11" ht="12.75" customHeight="1" x14ac:dyDescent="0.25">
      <c r="A112" s="295" t="s">
        <v>113</v>
      </c>
      <c r="B112" s="295"/>
      <c r="C112" s="295"/>
      <c r="D112" s="295"/>
      <c r="E112" s="295"/>
      <c r="F112" s="295"/>
      <c r="G112" s="11">
        <v>100</v>
      </c>
      <c r="H112" s="56">
        <v>0</v>
      </c>
      <c r="I112" s="56">
        <v>0</v>
      </c>
      <c r="J112" s="56">
        <v>0</v>
      </c>
      <c r="K112" s="56">
        <v>0</v>
      </c>
    </row>
    <row r="113" spans="1:11" ht="12.75" customHeight="1" x14ac:dyDescent="0.25">
      <c r="A113" s="295" t="s">
        <v>165</v>
      </c>
      <c r="B113" s="295"/>
      <c r="C113" s="295"/>
      <c r="D113" s="295"/>
      <c r="E113" s="295"/>
      <c r="F113" s="295"/>
      <c r="G113" s="11">
        <v>101</v>
      </c>
      <c r="H113" s="56">
        <v>0</v>
      </c>
      <c r="I113" s="56">
        <v>0</v>
      </c>
      <c r="J113" s="56">
        <v>0</v>
      </c>
      <c r="K113" s="56">
        <v>0</v>
      </c>
    </row>
  </sheetData>
  <sheetProtection algorithmName="SHA-512" hashValue="THaRX+9GP8I0mLgLvS/T6x5j8zE8X83JVlxZ7uunNm0jlwEOJ8hBs2dMRZ8xnCQOjC60YnK+rnPXjrhJiHtIKA==" saltValue="o0Ft/ybNbHuIoA1TlAUCFg==" spinCount="100000" sheet="1" objects="1" scenarios="1"/>
  <mergeCells count="115">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rintOptions horizontalCentered="1"/>
  <pageMargins left="0.35433070866141736" right="0.35433070866141736" top="0.59055118110236227" bottom="0.59055118110236227" header="0.51181102362204722" footer="0.51181102362204722"/>
  <pageSetup paperSize="9" scale="70"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topLeftCell="A41" zoomScaleNormal="100" zoomScaleSheetLayoutView="100" workbookViewId="0">
      <selection activeCell="H58" sqref="H58:I58"/>
    </sheetView>
  </sheetViews>
  <sheetFormatPr defaultColWidth="9.08984375" defaultRowHeight="12.5" x14ac:dyDescent="0.25"/>
  <cols>
    <col min="1" max="7" width="9.08984375" style="13"/>
    <col min="8" max="9" width="30.36328125" style="22" customWidth="1"/>
    <col min="10" max="16384" width="9.08984375" style="13"/>
  </cols>
  <sheetData>
    <row r="1" spans="1:9" x14ac:dyDescent="0.25">
      <c r="A1" s="300" t="s">
        <v>166</v>
      </c>
      <c r="B1" s="301"/>
      <c r="C1" s="301"/>
      <c r="D1" s="301"/>
      <c r="E1" s="301"/>
      <c r="F1" s="301"/>
      <c r="G1" s="301"/>
      <c r="H1" s="301"/>
      <c r="I1" s="301"/>
    </row>
    <row r="2" spans="1:9" x14ac:dyDescent="0.25">
      <c r="A2" s="302" t="s">
        <v>466</v>
      </c>
      <c r="B2" s="255"/>
      <c r="C2" s="255"/>
      <c r="D2" s="255"/>
      <c r="E2" s="255"/>
      <c r="F2" s="255"/>
      <c r="G2" s="255"/>
      <c r="H2" s="255"/>
      <c r="I2" s="255"/>
    </row>
    <row r="3" spans="1:9" x14ac:dyDescent="0.25">
      <c r="A3" s="304" t="s">
        <v>446</v>
      </c>
      <c r="B3" s="305"/>
      <c r="C3" s="305"/>
      <c r="D3" s="305"/>
      <c r="E3" s="305"/>
      <c r="F3" s="305"/>
      <c r="G3" s="305"/>
      <c r="H3" s="305"/>
      <c r="I3" s="305"/>
    </row>
    <row r="4" spans="1:9" x14ac:dyDescent="0.25">
      <c r="A4" s="303" t="s">
        <v>461</v>
      </c>
      <c r="B4" s="258"/>
      <c r="C4" s="258"/>
      <c r="D4" s="258"/>
      <c r="E4" s="258"/>
      <c r="F4" s="258"/>
      <c r="G4" s="258"/>
      <c r="H4" s="258"/>
      <c r="I4" s="259"/>
    </row>
    <row r="5" spans="1:9" ht="22" x14ac:dyDescent="0.25">
      <c r="A5" s="308" t="s">
        <v>2</v>
      </c>
      <c r="B5" s="263"/>
      <c r="C5" s="263"/>
      <c r="D5" s="263"/>
      <c r="E5" s="263"/>
      <c r="F5" s="263"/>
      <c r="G5" s="64" t="s">
        <v>103</v>
      </c>
      <c r="H5" s="65" t="s">
        <v>301</v>
      </c>
      <c r="I5" s="65" t="s">
        <v>279</v>
      </c>
    </row>
    <row r="6" spans="1:9" x14ac:dyDescent="0.25">
      <c r="A6" s="309">
        <v>1</v>
      </c>
      <c r="B6" s="263"/>
      <c r="C6" s="263"/>
      <c r="D6" s="263"/>
      <c r="E6" s="263"/>
      <c r="F6" s="263"/>
      <c r="G6" s="66">
        <v>2</v>
      </c>
      <c r="H6" s="65" t="s">
        <v>167</v>
      </c>
      <c r="I6" s="65" t="s">
        <v>168</v>
      </c>
    </row>
    <row r="7" spans="1:9" x14ac:dyDescent="0.25">
      <c r="A7" s="310" t="s">
        <v>169</v>
      </c>
      <c r="B7" s="310"/>
      <c r="C7" s="310"/>
      <c r="D7" s="310"/>
      <c r="E7" s="310"/>
      <c r="F7" s="310"/>
      <c r="G7" s="310"/>
      <c r="H7" s="310"/>
      <c r="I7" s="310"/>
    </row>
    <row r="8" spans="1:9" ht="12.75" customHeight="1" x14ac:dyDescent="0.25">
      <c r="A8" s="249" t="s">
        <v>170</v>
      </c>
      <c r="B8" s="249"/>
      <c r="C8" s="249"/>
      <c r="D8" s="249"/>
      <c r="E8" s="249"/>
      <c r="F8" s="249"/>
      <c r="G8" s="67">
        <v>1</v>
      </c>
      <c r="H8" s="68">
        <v>-2302289</v>
      </c>
      <c r="I8" s="68">
        <v>-314487</v>
      </c>
    </row>
    <row r="9" spans="1:9" ht="12.75" customHeight="1" x14ac:dyDescent="0.25">
      <c r="A9" s="307" t="s">
        <v>171</v>
      </c>
      <c r="B9" s="307"/>
      <c r="C9" s="307"/>
      <c r="D9" s="307"/>
      <c r="E9" s="307"/>
      <c r="F9" s="307"/>
      <c r="G9" s="69">
        <v>2</v>
      </c>
      <c r="H9" s="70">
        <f>H10+H11+H12+H13+H14+H15+H16+H17</f>
        <v>4460578</v>
      </c>
      <c r="I9" s="70">
        <f>I10+I11+I12+I13+I14+I15+I16+I17</f>
        <v>3379515</v>
      </c>
    </row>
    <row r="10" spans="1:9" ht="12.75" customHeight="1" x14ac:dyDescent="0.25">
      <c r="A10" s="284" t="s">
        <v>172</v>
      </c>
      <c r="B10" s="284"/>
      <c r="C10" s="284"/>
      <c r="D10" s="284"/>
      <c r="E10" s="284"/>
      <c r="F10" s="284"/>
      <c r="G10" s="67">
        <v>3</v>
      </c>
      <c r="H10" s="68">
        <v>2812095</v>
      </c>
      <c r="I10" s="68">
        <v>2937716</v>
      </c>
    </row>
    <row r="11" spans="1:9" ht="22.25" customHeight="1" x14ac:dyDescent="0.25">
      <c r="A11" s="284" t="s">
        <v>173</v>
      </c>
      <c r="B11" s="284"/>
      <c r="C11" s="284"/>
      <c r="D11" s="284"/>
      <c r="E11" s="284"/>
      <c r="F11" s="284"/>
      <c r="G11" s="67">
        <v>4</v>
      </c>
      <c r="H11" s="68">
        <v>53419</v>
      </c>
      <c r="I11" s="68">
        <v>2215</v>
      </c>
    </row>
    <row r="12" spans="1:9" ht="23.4" customHeight="1" x14ac:dyDescent="0.25">
      <c r="A12" s="284" t="s">
        <v>174</v>
      </c>
      <c r="B12" s="284"/>
      <c r="C12" s="284"/>
      <c r="D12" s="284"/>
      <c r="E12" s="284"/>
      <c r="F12" s="284"/>
      <c r="G12" s="67">
        <v>5</v>
      </c>
      <c r="H12" s="68">
        <v>4026</v>
      </c>
      <c r="I12" s="68">
        <v>-336</v>
      </c>
    </row>
    <row r="13" spans="1:9" ht="12.75" customHeight="1" x14ac:dyDescent="0.25">
      <c r="A13" s="284" t="s">
        <v>175</v>
      </c>
      <c r="B13" s="284"/>
      <c r="C13" s="284"/>
      <c r="D13" s="284"/>
      <c r="E13" s="284"/>
      <c r="F13" s="284"/>
      <c r="G13" s="67">
        <v>6</v>
      </c>
      <c r="H13" s="68">
        <v>-106275</v>
      </c>
      <c r="I13" s="68">
        <v>-176042</v>
      </c>
    </row>
    <row r="14" spans="1:9" ht="12.75" customHeight="1" x14ac:dyDescent="0.25">
      <c r="A14" s="284" t="s">
        <v>176</v>
      </c>
      <c r="B14" s="284"/>
      <c r="C14" s="284"/>
      <c r="D14" s="284"/>
      <c r="E14" s="284"/>
      <c r="F14" s="284"/>
      <c r="G14" s="67">
        <v>7</v>
      </c>
      <c r="H14" s="68">
        <v>445087</v>
      </c>
      <c r="I14" s="68">
        <v>615962</v>
      </c>
    </row>
    <row r="15" spans="1:9" ht="12.75" customHeight="1" x14ac:dyDescent="0.25">
      <c r="A15" s="284" t="s">
        <v>177</v>
      </c>
      <c r="B15" s="284"/>
      <c r="C15" s="284"/>
      <c r="D15" s="284"/>
      <c r="E15" s="284"/>
      <c r="F15" s="284"/>
      <c r="G15" s="67">
        <v>8</v>
      </c>
      <c r="H15" s="68">
        <v>0</v>
      </c>
      <c r="I15" s="68">
        <v>0</v>
      </c>
    </row>
    <row r="16" spans="1:9" ht="12.75" customHeight="1" x14ac:dyDescent="0.25">
      <c r="A16" s="284" t="s">
        <v>178</v>
      </c>
      <c r="B16" s="284"/>
      <c r="C16" s="284"/>
      <c r="D16" s="284"/>
      <c r="E16" s="284"/>
      <c r="F16" s="284"/>
      <c r="G16" s="67">
        <v>9</v>
      </c>
      <c r="H16" s="68">
        <v>0</v>
      </c>
      <c r="I16" s="68">
        <v>0</v>
      </c>
    </row>
    <row r="17" spans="1:9" ht="25.25" customHeight="1" x14ac:dyDescent="0.25">
      <c r="A17" s="284" t="s">
        <v>179</v>
      </c>
      <c r="B17" s="284"/>
      <c r="C17" s="284"/>
      <c r="D17" s="284"/>
      <c r="E17" s="284"/>
      <c r="F17" s="284"/>
      <c r="G17" s="67">
        <v>10</v>
      </c>
      <c r="H17" s="68">
        <v>1252226</v>
      </c>
      <c r="I17" s="68">
        <v>0</v>
      </c>
    </row>
    <row r="18" spans="1:9" ht="28.25" customHeight="1" x14ac:dyDescent="0.25">
      <c r="A18" s="306" t="s">
        <v>306</v>
      </c>
      <c r="B18" s="306"/>
      <c r="C18" s="306"/>
      <c r="D18" s="306"/>
      <c r="E18" s="306"/>
      <c r="F18" s="306"/>
      <c r="G18" s="69">
        <v>11</v>
      </c>
      <c r="H18" s="70">
        <f>H8+H9</f>
        <v>2158289</v>
      </c>
      <c r="I18" s="70">
        <f>I8+I9</f>
        <v>3065028</v>
      </c>
    </row>
    <row r="19" spans="1:9" ht="12.75" customHeight="1" x14ac:dyDescent="0.25">
      <c r="A19" s="307" t="s">
        <v>180</v>
      </c>
      <c r="B19" s="307"/>
      <c r="C19" s="307"/>
      <c r="D19" s="307"/>
      <c r="E19" s="307"/>
      <c r="F19" s="307"/>
      <c r="G19" s="69">
        <v>12</v>
      </c>
      <c r="H19" s="70">
        <f>H20+H21+H22+H23</f>
        <v>180658</v>
      </c>
      <c r="I19" s="70">
        <f>I20+I21+I22+I23</f>
        <v>116595</v>
      </c>
    </row>
    <row r="20" spans="1:9" ht="12.75" customHeight="1" x14ac:dyDescent="0.25">
      <c r="A20" s="284" t="s">
        <v>181</v>
      </c>
      <c r="B20" s="284"/>
      <c r="C20" s="284"/>
      <c r="D20" s="284"/>
      <c r="E20" s="284"/>
      <c r="F20" s="284"/>
      <c r="G20" s="67">
        <v>13</v>
      </c>
      <c r="H20" s="68">
        <v>-70086</v>
      </c>
      <c r="I20" s="68">
        <v>6216</v>
      </c>
    </row>
    <row r="21" spans="1:9" ht="12.75" customHeight="1" x14ac:dyDescent="0.25">
      <c r="A21" s="284" t="s">
        <v>182</v>
      </c>
      <c r="B21" s="284"/>
      <c r="C21" s="284"/>
      <c r="D21" s="284"/>
      <c r="E21" s="284"/>
      <c r="F21" s="284"/>
      <c r="G21" s="67">
        <v>14</v>
      </c>
      <c r="H21" s="68">
        <v>237523</v>
      </c>
      <c r="I21" s="68">
        <v>60960</v>
      </c>
    </row>
    <row r="22" spans="1:9" ht="12.75" customHeight="1" x14ac:dyDescent="0.25">
      <c r="A22" s="284" t="s">
        <v>183</v>
      </c>
      <c r="B22" s="284"/>
      <c r="C22" s="284"/>
      <c r="D22" s="284"/>
      <c r="E22" s="284"/>
      <c r="F22" s="284"/>
      <c r="G22" s="67">
        <v>15</v>
      </c>
      <c r="H22" s="68">
        <v>13221</v>
      </c>
      <c r="I22" s="68">
        <v>49419</v>
      </c>
    </row>
    <row r="23" spans="1:9" ht="12.75" customHeight="1" x14ac:dyDescent="0.25">
      <c r="A23" s="284" t="s">
        <v>184</v>
      </c>
      <c r="B23" s="284"/>
      <c r="C23" s="284"/>
      <c r="D23" s="284"/>
      <c r="E23" s="284"/>
      <c r="F23" s="284"/>
      <c r="G23" s="67">
        <v>16</v>
      </c>
      <c r="H23" s="68">
        <v>0</v>
      </c>
      <c r="I23" s="68">
        <v>0</v>
      </c>
    </row>
    <row r="24" spans="1:9" ht="12.75" customHeight="1" x14ac:dyDescent="0.25">
      <c r="A24" s="306" t="s">
        <v>185</v>
      </c>
      <c r="B24" s="306"/>
      <c r="C24" s="306"/>
      <c r="D24" s="306"/>
      <c r="E24" s="306"/>
      <c r="F24" s="306"/>
      <c r="G24" s="69">
        <v>17</v>
      </c>
      <c r="H24" s="70">
        <f>H18+H19</f>
        <v>2338947</v>
      </c>
      <c r="I24" s="70">
        <f>I18+I19</f>
        <v>3181623</v>
      </c>
    </row>
    <row r="25" spans="1:9" ht="12.75" customHeight="1" x14ac:dyDescent="0.25">
      <c r="A25" s="249" t="s">
        <v>186</v>
      </c>
      <c r="B25" s="249"/>
      <c r="C25" s="249"/>
      <c r="D25" s="249"/>
      <c r="E25" s="249"/>
      <c r="F25" s="249"/>
      <c r="G25" s="67">
        <v>18</v>
      </c>
      <c r="H25" s="68">
        <v>-392376</v>
      </c>
      <c r="I25" s="68">
        <v>-614191</v>
      </c>
    </row>
    <row r="26" spans="1:9" ht="12.75" customHeight="1" x14ac:dyDescent="0.25">
      <c r="A26" s="249" t="s">
        <v>187</v>
      </c>
      <c r="B26" s="249"/>
      <c r="C26" s="249"/>
      <c r="D26" s="249"/>
      <c r="E26" s="249"/>
      <c r="F26" s="249"/>
      <c r="G26" s="67">
        <v>19</v>
      </c>
      <c r="H26" s="68">
        <v>0</v>
      </c>
      <c r="I26" s="68">
        <v>0</v>
      </c>
    </row>
    <row r="27" spans="1:9" ht="26" customHeight="1" x14ac:dyDescent="0.25">
      <c r="A27" s="311" t="s">
        <v>188</v>
      </c>
      <c r="B27" s="311"/>
      <c r="C27" s="311"/>
      <c r="D27" s="311"/>
      <c r="E27" s="311"/>
      <c r="F27" s="311"/>
      <c r="G27" s="69">
        <v>20</v>
      </c>
      <c r="H27" s="70">
        <f>H24+H25+H26</f>
        <v>1946571</v>
      </c>
      <c r="I27" s="70">
        <f>I24+I25+I26</f>
        <v>2567432</v>
      </c>
    </row>
    <row r="28" spans="1:9" x14ac:dyDescent="0.25">
      <c r="A28" s="310" t="s">
        <v>189</v>
      </c>
      <c r="B28" s="310"/>
      <c r="C28" s="310"/>
      <c r="D28" s="310"/>
      <c r="E28" s="310"/>
      <c r="F28" s="310"/>
      <c r="G28" s="310"/>
      <c r="H28" s="310"/>
      <c r="I28" s="310"/>
    </row>
    <row r="29" spans="1:9" ht="30.65" customHeight="1" x14ac:dyDescent="0.25">
      <c r="A29" s="249" t="s">
        <v>190</v>
      </c>
      <c r="B29" s="249"/>
      <c r="C29" s="249"/>
      <c r="D29" s="249"/>
      <c r="E29" s="249"/>
      <c r="F29" s="249"/>
      <c r="G29" s="67">
        <v>21</v>
      </c>
      <c r="H29" s="71">
        <v>0</v>
      </c>
      <c r="I29" s="71">
        <v>0</v>
      </c>
    </row>
    <row r="30" spans="1:9" ht="12.75" customHeight="1" x14ac:dyDescent="0.25">
      <c r="A30" s="249" t="s">
        <v>191</v>
      </c>
      <c r="B30" s="249"/>
      <c r="C30" s="249"/>
      <c r="D30" s="249"/>
      <c r="E30" s="249"/>
      <c r="F30" s="249"/>
      <c r="G30" s="67">
        <v>22</v>
      </c>
      <c r="H30" s="71">
        <v>0</v>
      </c>
      <c r="I30" s="71">
        <v>0</v>
      </c>
    </row>
    <row r="31" spans="1:9" ht="12.75" customHeight="1" x14ac:dyDescent="0.25">
      <c r="A31" s="249" t="s">
        <v>192</v>
      </c>
      <c r="B31" s="249"/>
      <c r="C31" s="249"/>
      <c r="D31" s="249"/>
      <c r="E31" s="249"/>
      <c r="F31" s="249"/>
      <c r="G31" s="67">
        <v>23</v>
      </c>
      <c r="H31" s="71">
        <v>85312</v>
      </c>
      <c r="I31" s="71">
        <v>186624</v>
      </c>
    </row>
    <row r="32" spans="1:9" ht="12.75" customHeight="1" x14ac:dyDescent="0.25">
      <c r="A32" s="249" t="s">
        <v>193</v>
      </c>
      <c r="B32" s="249"/>
      <c r="C32" s="249"/>
      <c r="D32" s="249"/>
      <c r="E32" s="249"/>
      <c r="F32" s="249"/>
      <c r="G32" s="67">
        <v>24</v>
      </c>
      <c r="H32" s="71">
        <v>0</v>
      </c>
      <c r="I32" s="71">
        <v>0</v>
      </c>
    </row>
    <row r="33" spans="1:9" ht="12.75" customHeight="1" x14ac:dyDescent="0.25">
      <c r="A33" s="249" t="s">
        <v>194</v>
      </c>
      <c r="B33" s="249"/>
      <c r="C33" s="249"/>
      <c r="D33" s="249"/>
      <c r="E33" s="249"/>
      <c r="F33" s="249"/>
      <c r="G33" s="67">
        <v>25</v>
      </c>
      <c r="H33" s="71">
        <v>0</v>
      </c>
      <c r="I33" s="71">
        <v>0</v>
      </c>
    </row>
    <row r="34" spans="1:9" ht="12.75" customHeight="1" x14ac:dyDescent="0.25">
      <c r="A34" s="249" t="s">
        <v>195</v>
      </c>
      <c r="B34" s="249"/>
      <c r="C34" s="249"/>
      <c r="D34" s="249"/>
      <c r="E34" s="249"/>
      <c r="F34" s="249"/>
      <c r="G34" s="67">
        <v>26</v>
      </c>
      <c r="H34" s="71">
        <v>0</v>
      </c>
      <c r="I34" s="71">
        <v>0</v>
      </c>
    </row>
    <row r="35" spans="1:9" ht="26.4" customHeight="1" x14ac:dyDescent="0.25">
      <c r="A35" s="306" t="s">
        <v>196</v>
      </c>
      <c r="B35" s="306"/>
      <c r="C35" s="306"/>
      <c r="D35" s="306"/>
      <c r="E35" s="306"/>
      <c r="F35" s="306"/>
      <c r="G35" s="69">
        <v>27</v>
      </c>
      <c r="H35" s="72">
        <f>H29+H30+H31+H32+H33+H34</f>
        <v>85312</v>
      </c>
      <c r="I35" s="72">
        <f>I29+I30+I31+I32+I33+I34</f>
        <v>186624</v>
      </c>
    </row>
    <row r="36" spans="1:9" ht="23" customHeight="1" x14ac:dyDescent="0.25">
      <c r="A36" s="249" t="s">
        <v>197</v>
      </c>
      <c r="B36" s="249"/>
      <c r="C36" s="249"/>
      <c r="D36" s="249"/>
      <c r="E36" s="249"/>
      <c r="F36" s="249"/>
      <c r="G36" s="67">
        <v>28</v>
      </c>
      <c r="H36" s="71">
        <v>-8526622</v>
      </c>
      <c r="I36" s="71">
        <v>-819408</v>
      </c>
    </row>
    <row r="37" spans="1:9" ht="12.75" customHeight="1" x14ac:dyDescent="0.25">
      <c r="A37" s="249" t="s">
        <v>198</v>
      </c>
      <c r="B37" s="249"/>
      <c r="C37" s="249"/>
      <c r="D37" s="249"/>
      <c r="E37" s="249"/>
      <c r="F37" s="249"/>
      <c r="G37" s="67">
        <v>29</v>
      </c>
      <c r="H37" s="71">
        <v>0</v>
      </c>
      <c r="I37" s="71">
        <v>0</v>
      </c>
    </row>
    <row r="38" spans="1:9" ht="12.75" customHeight="1" x14ac:dyDescent="0.25">
      <c r="A38" s="249" t="s">
        <v>199</v>
      </c>
      <c r="B38" s="249"/>
      <c r="C38" s="249"/>
      <c r="D38" s="249"/>
      <c r="E38" s="249"/>
      <c r="F38" s="249"/>
      <c r="G38" s="67">
        <v>30</v>
      </c>
      <c r="H38" s="71">
        <v>0</v>
      </c>
      <c r="I38" s="71">
        <v>0</v>
      </c>
    </row>
    <row r="39" spans="1:9" ht="12.75" customHeight="1" x14ac:dyDescent="0.25">
      <c r="A39" s="249" t="s">
        <v>200</v>
      </c>
      <c r="B39" s="249"/>
      <c r="C39" s="249"/>
      <c r="D39" s="249"/>
      <c r="E39" s="249"/>
      <c r="F39" s="249"/>
      <c r="G39" s="67">
        <v>31</v>
      </c>
      <c r="H39" s="71">
        <v>0</v>
      </c>
      <c r="I39" s="71">
        <v>0</v>
      </c>
    </row>
    <row r="40" spans="1:9" ht="12.75" customHeight="1" x14ac:dyDescent="0.25">
      <c r="A40" s="249" t="s">
        <v>201</v>
      </c>
      <c r="B40" s="249"/>
      <c r="C40" s="249"/>
      <c r="D40" s="249"/>
      <c r="E40" s="249"/>
      <c r="F40" s="249"/>
      <c r="G40" s="67">
        <v>32</v>
      </c>
      <c r="H40" s="71">
        <v>-2000000</v>
      </c>
      <c r="I40" s="71">
        <v>-730000</v>
      </c>
    </row>
    <row r="41" spans="1:9" ht="24" customHeight="1" x14ac:dyDescent="0.25">
      <c r="A41" s="306" t="s">
        <v>202</v>
      </c>
      <c r="B41" s="306"/>
      <c r="C41" s="306"/>
      <c r="D41" s="306"/>
      <c r="E41" s="306"/>
      <c r="F41" s="306"/>
      <c r="G41" s="69">
        <v>33</v>
      </c>
      <c r="H41" s="72">
        <f>H36+H37+H38+H39+H40</f>
        <v>-10526622</v>
      </c>
      <c r="I41" s="72">
        <f>I36+I37+I38+I39+I40</f>
        <v>-1549408</v>
      </c>
    </row>
    <row r="42" spans="1:9" ht="29.4" customHeight="1" x14ac:dyDescent="0.25">
      <c r="A42" s="311" t="s">
        <v>203</v>
      </c>
      <c r="B42" s="311"/>
      <c r="C42" s="311"/>
      <c r="D42" s="311"/>
      <c r="E42" s="311"/>
      <c r="F42" s="311"/>
      <c r="G42" s="69">
        <v>34</v>
      </c>
      <c r="H42" s="72">
        <f>H35+H41</f>
        <v>-10441310</v>
      </c>
      <c r="I42" s="72">
        <f>I35+I41</f>
        <v>-1362784</v>
      </c>
    </row>
    <row r="43" spans="1:9" x14ac:dyDescent="0.25">
      <c r="A43" s="310" t="s">
        <v>204</v>
      </c>
      <c r="B43" s="310"/>
      <c r="C43" s="310"/>
      <c r="D43" s="310"/>
      <c r="E43" s="310"/>
      <c r="F43" s="310"/>
      <c r="G43" s="310"/>
      <c r="H43" s="310"/>
      <c r="I43" s="310"/>
    </row>
    <row r="44" spans="1:9" ht="12.75" customHeight="1" x14ac:dyDescent="0.25">
      <c r="A44" s="249" t="s">
        <v>205</v>
      </c>
      <c r="B44" s="249"/>
      <c r="C44" s="249"/>
      <c r="D44" s="249"/>
      <c r="E44" s="249"/>
      <c r="F44" s="249"/>
      <c r="G44" s="67">
        <v>35</v>
      </c>
      <c r="H44" s="71">
        <v>0</v>
      </c>
      <c r="I44" s="71">
        <v>0</v>
      </c>
    </row>
    <row r="45" spans="1:9" ht="25.25" customHeight="1" x14ac:dyDescent="0.25">
      <c r="A45" s="249" t="s">
        <v>206</v>
      </c>
      <c r="B45" s="249"/>
      <c r="C45" s="249"/>
      <c r="D45" s="249"/>
      <c r="E45" s="249"/>
      <c r="F45" s="249"/>
      <c r="G45" s="67">
        <v>36</v>
      </c>
      <c r="H45" s="71">
        <v>0</v>
      </c>
      <c r="I45" s="71">
        <v>0</v>
      </c>
    </row>
    <row r="46" spans="1:9" ht="12.75" customHeight="1" x14ac:dyDescent="0.25">
      <c r="A46" s="249" t="s">
        <v>207</v>
      </c>
      <c r="B46" s="249"/>
      <c r="C46" s="249"/>
      <c r="D46" s="249"/>
      <c r="E46" s="249"/>
      <c r="F46" s="249"/>
      <c r="G46" s="67">
        <v>37</v>
      </c>
      <c r="H46" s="71">
        <v>9116228</v>
      </c>
      <c r="I46" s="71">
        <v>0</v>
      </c>
    </row>
    <row r="47" spans="1:9" ht="12.75" customHeight="1" x14ac:dyDescent="0.25">
      <c r="A47" s="249" t="s">
        <v>208</v>
      </c>
      <c r="B47" s="249"/>
      <c r="C47" s="249"/>
      <c r="D47" s="249"/>
      <c r="E47" s="249"/>
      <c r="F47" s="249"/>
      <c r="G47" s="67">
        <v>38</v>
      </c>
      <c r="H47" s="71">
        <v>0</v>
      </c>
      <c r="I47" s="71">
        <v>0</v>
      </c>
    </row>
    <row r="48" spans="1:9" ht="22.25" customHeight="1" x14ac:dyDescent="0.25">
      <c r="A48" s="306" t="s">
        <v>209</v>
      </c>
      <c r="B48" s="306"/>
      <c r="C48" s="306"/>
      <c r="D48" s="306"/>
      <c r="E48" s="306"/>
      <c r="F48" s="306"/>
      <c r="G48" s="69">
        <v>39</v>
      </c>
      <c r="H48" s="72">
        <f>H44+H45+H46+H47</f>
        <v>9116228</v>
      </c>
      <c r="I48" s="72">
        <f>I44+I45+I46+I47</f>
        <v>0</v>
      </c>
    </row>
    <row r="49" spans="1:9" ht="24.65" customHeight="1" x14ac:dyDescent="0.25">
      <c r="A49" s="249" t="s">
        <v>305</v>
      </c>
      <c r="B49" s="249"/>
      <c r="C49" s="249"/>
      <c r="D49" s="249"/>
      <c r="E49" s="249"/>
      <c r="F49" s="249"/>
      <c r="G49" s="67">
        <v>40</v>
      </c>
      <c r="H49" s="71">
        <v>0</v>
      </c>
      <c r="I49" s="71">
        <v>0</v>
      </c>
    </row>
    <row r="50" spans="1:9" ht="12.75" customHeight="1" x14ac:dyDescent="0.25">
      <c r="A50" s="249" t="s">
        <v>210</v>
      </c>
      <c r="B50" s="249"/>
      <c r="C50" s="249"/>
      <c r="D50" s="249"/>
      <c r="E50" s="249"/>
      <c r="F50" s="249"/>
      <c r="G50" s="67">
        <v>41</v>
      </c>
      <c r="H50" s="71">
        <v>0</v>
      </c>
      <c r="I50" s="71">
        <v>0</v>
      </c>
    </row>
    <row r="51" spans="1:9" ht="12.75" customHeight="1" x14ac:dyDescent="0.25">
      <c r="A51" s="249" t="s">
        <v>211</v>
      </c>
      <c r="B51" s="249"/>
      <c r="C51" s="249"/>
      <c r="D51" s="249"/>
      <c r="E51" s="249"/>
      <c r="F51" s="249"/>
      <c r="G51" s="67">
        <v>42</v>
      </c>
      <c r="H51" s="71">
        <v>0</v>
      </c>
      <c r="I51" s="71">
        <v>0</v>
      </c>
    </row>
    <row r="52" spans="1:9" ht="23" customHeight="1" x14ac:dyDescent="0.25">
      <c r="A52" s="249" t="s">
        <v>212</v>
      </c>
      <c r="B52" s="249"/>
      <c r="C52" s="249"/>
      <c r="D52" s="249"/>
      <c r="E52" s="249"/>
      <c r="F52" s="249"/>
      <c r="G52" s="67">
        <v>43</v>
      </c>
      <c r="H52" s="71">
        <v>0</v>
      </c>
      <c r="I52" s="71">
        <v>0</v>
      </c>
    </row>
    <row r="53" spans="1:9" ht="12.75" customHeight="1" x14ac:dyDescent="0.25">
      <c r="A53" s="249" t="s">
        <v>213</v>
      </c>
      <c r="B53" s="249"/>
      <c r="C53" s="249"/>
      <c r="D53" s="249"/>
      <c r="E53" s="249"/>
      <c r="F53" s="249"/>
      <c r="G53" s="67">
        <v>44</v>
      </c>
      <c r="H53" s="71">
        <v>0</v>
      </c>
      <c r="I53" s="71">
        <v>0</v>
      </c>
    </row>
    <row r="54" spans="1:9" ht="30.65" customHeight="1" x14ac:dyDescent="0.25">
      <c r="A54" s="306" t="s">
        <v>214</v>
      </c>
      <c r="B54" s="306"/>
      <c r="C54" s="306"/>
      <c r="D54" s="306"/>
      <c r="E54" s="306"/>
      <c r="F54" s="306"/>
      <c r="G54" s="69">
        <v>45</v>
      </c>
      <c r="H54" s="72">
        <f>H49+H50+H51+H52+H53</f>
        <v>0</v>
      </c>
      <c r="I54" s="72">
        <f>I49+I50+I51+I52+I53</f>
        <v>0</v>
      </c>
    </row>
    <row r="55" spans="1:9" ht="29.4" customHeight="1" x14ac:dyDescent="0.25">
      <c r="A55" s="311" t="s">
        <v>215</v>
      </c>
      <c r="B55" s="311"/>
      <c r="C55" s="311"/>
      <c r="D55" s="311"/>
      <c r="E55" s="311"/>
      <c r="F55" s="311"/>
      <c r="G55" s="69">
        <v>46</v>
      </c>
      <c r="H55" s="72">
        <f>H48+H54</f>
        <v>9116228</v>
      </c>
      <c r="I55" s="72">
        <f>I48+I54</f>
        <v>0</v>
      </c>
    </row>
    <row r="56" spans="1:9" x14ac:dyDescent="0.25">
      <c r="A56" s="249" t="s">
        <v>216</v>
      </c>
      <c r="B56" s="249"/>
      <c r="C56" s="249"/>
      <c r="D56" s="249"/>
      <c r="E56" s="249"/>
      <c r="F56" s="249"/>
      <c r="G56" s="67">
        <v>47</v>
      </c>
      <c r="H56" s="71">
        <v>0</v>
      </c>
      <c r="I56" s="71">
        <v>0</v>
      </c>
    </row>
    <row r="57" spans="1:9" ht="26.4" customHeight="1" x14ac:dyDescent="0.25">
      <c r="A57" s="311" t="s">
        <v>217</v>
      </c>
      <c r="B57" s="311"/>
      <c r="C57" s="311"/>
      <c r="D57" s="311"/>
      <c r="E57" s="311"/>
      <c r="F57" s="311"/>
      <c r="G57" s="69">
        <v>48</v>
      </c>
      <c r="H57" s="72">
        <f>H27+H42+H55+H56</f>
        <v>621489</v>
      </c>
      <c r="I57" s="72">
        <f>I27+I42+I55+I56</f>
        <v>1204648</v>
      </c>
    </row>
    <row r="58" spans="1:9" x14ac:dyDescent="0.25">
      <c r="A58" s="312" t="s">
        <v>218</v>
      </c>
      <c r="B58" s="312"/>
      <c r="C58" s="312"/>
      <c r="D58" s="312"/>
      <c r="E58" s="312"/>
      <c r="F58" s="312"/>
      <c r="G58" s="67">
        <v>49</v>
      </c>
      <c r="H58" s="71">
        <v>7377288</v>
      </c>
      <c r="I58" s="71">
        <v>7998777</v>
      </c>
    </row>
    <row r="59" spans="1:9" ht="31.25" customHeight="1" x14ac:dyDescent="0.25">
      <c r="A59" s="311" t="s">
        <v>219</v>
      </c>
      <c r="B59" s="311"/>
      <c r="C59" s="311"/>
      <c r="D59" s="311"/>
      <c r="E59" s="311"/>
      <c r="F59" s="311"/>
      <c r="G59" s="69">
        <v>50</v>
      </c>
      <c r="H59" s="72">
        <f>H57+H58</f>
        <v>7998777</v>
      </c>
      <c r="I59" s="72">
        <f>I57+I58</f>
        <v>9203425</v>
      </c>
    </row>
  </sheetData>
  <sheetProtection algorithmName="SHA-512" hashValue="fVKugoNwi1TZo4EgeJub4AJ6pNi+pTbLR5I6jnOGjv5SpIfcPB9jqocjjJ32XN/5wJEjfgVLe7M8iL6kxyF3/g==" saltValue="ED3QG0EgfvqTy9yemKL3D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rintOptions horizontalCentered="1"/>
  <pageMargins left="0.47244094488188981" right="0.47244094488188981" top="0.47244094488188981" bottom="0.47244094488188981" header="0.31496062992125984" footer="0.31496062992125984"/>
  <pageSetup paperSize="9" scale="75" fitToHeight="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Normal="100" zoomScaleSheetLayoutView="100" workbookViewId="0">
      <selection activeCell="A7" sqref="A7:I9"/>
    </sheetView>
  </sheetViews>
  <sheetFormatPr defaultRowHeight="12.5" x14ac:dyDescent="0.25"/>
  <cols>
    <col min="1" max="7" width="9.08984375" style="1"/>
    <col min="8" max="9" width="22.08984375" style="19" customWidth="1"/>
    <col min="10" max="10" width="12" style="1" bestFit="1" customWidth="1"/>
    <col min="11" max="11" width="10.36328125" style="1" bestFit="1" customWidth="1"/>
    <col min="12" max="12" width="12.36328125" style="1" bestFit="1" customWidth="1"/>
    <col min="13" max="263" width="9.08984375" style="1"/>
    <col min="264" max="265" width="9.90625" style="1" bestFit="1" customWidth="1"/>
    <col min="266" max="266" width="12" style="1" bestFit="1" customWidth="1"/>
    <col min="267" max="267" width="10.36328125" style="1" bestFit="1" customWidth="1"/>
    <col min="268" max="268" width="12.36328125" style="1" bestFit="1" customWidth="1"/>
    <col min="269" max="519" width="9.08984375" style="1"/>
    <col min="520" max="521" width="9.90625" style="1" bestFit="1" customWidth="1"/>
    <col min="522" max="522" width="12" style="1" bestFit="1" customWidth="1"/>
    <col min="523" max="523" width="10.36328125" style="1" bestFit="1" customWidth="1"/>
    <col min="524" max="524" width="12.36328125" style="1" bestFit="1" customWidth="1"/>
    <col min="525" max="775" width="9.08984375" style="1"/>
    <col min="776" max="777" width="9.90625" style="1" bestFit="1" customWidth="1"/>
    <col min="778" max="778" width="12" style="1" bestFit="1" customWidth="1"/>
    <col min="779" max="779" width="10.36328125" style="1" bestFit="1" customWidth="1"/>
    <col min="780" max="780" width="12.36328125" style="1" bestFit="1" customWidth="1"/>
    <col min="781" max="1031" width="9.08984375" style="1"/>
    <col min="1032" max="1033" width="9.90625" style="1" bestFit="1" customWidth="1"/>
    <col min="1034" max="1034" width="12" style="1" bestFit="1" customWidth="1"/>
    <col min="1035" max="1035" width="10.36328125" style="1" bestFit="1" customWidth="1"/>
    <col min="1036" max="1036" width="12.36328125" style="1" bestFit="1" customWidth="1"/>
    <col min="1037" max="1287" width="9.08984375" style="1"/>
    <col min="1288" max="1289" width="9.90625" style="1" bestFit="1" customWidth="1"/>
    <col min="1290" max="1290" width="12" style="1" bestFit="1" customWidth="1"/>
    <col min="1291" max="1291" width="10.36328125" style="1" bestFit="1" customWidth="1"/>
    <col min="1292" max="1292" width="12.36328125" style="1" bestFit="1" customWidth="1"/>
    <col min="1293" max="1543" width="9.08984375" style="1"/>
    <col min="1544" max="1545" width="9.90625" style="1" bestFit="1" customWidth="1"/>
    <col min="1546" max="1546" width="12" style="1" bestFit="1" customWidth="1"/>
    <col min="1547" max="1547" width="10.36328125" style="1" bestFit="1" customWidth="1"/>
    <col min="1548" max="1548" width="12.36328125" style="1" bestFit="1" customWidth="1"/>
    <col min="1549" max="1799" width="9.08984375" style="1"/>
    <col min="1800" max="1801" width="9.90625" style="1" bestFit="1" customWidth="1"/>
    <col min="1802" max="1802" width="12" style="1" bestFit="1" customWidth="1"/>
    <col min="1803" max="1803" width="10.36328125" style="1" bestFit="1" customWidth="1"/>
    <col min="1804" max="1804" width="12.36328125" style="1" bestFit="1" customWidth="1"/>
    <col min="1805" max="2055" width="9.08984375" style="1"/>
    <col min="2056" max="2057" width="9.90625" style="1" bestFit="1" customWidth="1"/>
    <col min="2058" max="2058" width="12" style="1" bestFit="1" customWidth="1"/>
    <col min="2059" max="2059" width="10.36328125" style="1" bestFit="1" customWidth="1"/>
    <col min="2060" max="2060" width="12.36328125" style="1" bestFit="1" customWidth="1"/>
    <col min="2061" max="2311" width="9.08984375" style="1"/>
    <col min="2312" max="2313" width="9.90625" style="1" bestFit="1" customWidth="1"/>
    <col min="2314" max="2314" width="12" style="1" bestFit="1" customWidth="1"/>
    <col min="2315" max="2315" width="10.36328125" style="1" bestFit="1" customWidth="1"/>
    <col min="2316" max="2316" width="12.36328125" style="1" bestFit="1" customWidth="1"/>
    <col min="2317" max="2567" width="9.08984375" style="1"/>
    <col min="2568" max="2569" width="9.90625" style="1" bestFit="1" customWidth="1"/>
    <col min="2570" max="2570" width="12" style="1" bestFit="1" customWidth="1"/>
    <col min="2571" max="2571" width="10.36328125" style="1" bestFit="1" customWidth="1"/>
    <col min="2572" max="2572" width="12.36328125" style="1" bestFit="1" customWidth="1"/>
    <col min="2573" max="2823" width="9.08984375" style="1"/>
    <col min="2824" max="2825" width="9.90625" style="1" bestFit="1" customWidth="1"/>
    <col min="2826" max="2826" width="12" style="1" bestFit="1" customWidth="1"/>
    <col min="2827" max="2827" width="10.36328125" style="1" bestFit="1" customWidth="1"/>
    <col min="2828" max="2828" width="12.36328125" style="1" bestFit="1" customWidth="1"/>
    <col min="2829" max="3079" width="9.08984375" style="1"/>
    <col min="3080" max="3081" width="9.90625" style="1" bestFit="1" customWidth="1"/>
    <col min="3082" max="3082" width="12" style="1" bestFit="1" customWidth="1"/>
    <col min="3083" max="3083" width="10.36328125" style="1" bestFit="1" customWidth="1"/>
    <col min="3084" max="3084" width="12.36328125" style="1" bestFit="1" customWidth="1"/>
    <col min="3085" max="3335" width="9.08984375" style="1"/>
    <col min="3336" max="3337" width="9.90625" style="1" bestFit="1" customWidth="1"/>
    <col min="3338" max="3338" width="12" style="1" bestFit="1" customWidth="1"/>
    <col min="3339" max="3339" width="10.36328125" style="1" bestFit="1" customWidth="1"/>
    <col min="3340" max="3340" width="12.36328125" style="1" bestFit="1" customWidth="1"/>
    <col min="3341" max="3591" width="9.08984375" style="1"/>
    <col min="3592" max="3593" width="9.90625" style="1" bestFit="1" customWidth="1"/>
    <col min="3594" max="3594" width="12" style="1" bestFit="1" customWidth="1"/>
    <col min="3595" max="3595" width="10.36328125" style="1" bestFit="1" customWidth="1"/>
    <col min="3596" max="3596" width="12.36328125" style="1" bestFit="1" customWidth="1"/>
    <col min="3597" max="3847" width="9.08984375" style="1"/>
    <col min="3848" max="3849" width="9.90625" style="1" bestFit="1" customWidth="1"/>
    <col min="3850" max="3850" width="12" style="1" bestFit="1" customWidth="1"/>
    <col min="3851" max="3851" width="10.36328125" style="1" bestFit="1" customWidth="1"/>
    <col min="3852" max="3852" width="12.36328125" style="1" bestFit="1" customWidth="1"/>
    <col min="3853" max="4103" width="9.08984375" style="1"/>
    <col min="4104" max="4105" width="9.90625" style="1" bestFit="1" customWidth="1"/>
    <col min="4106" max="4106" width="12" style="1" bestFit="1" customWidth="1"/>
    <col min="4107" max="4107" width="10.36328125" style="1" bestFit="1" customWidth="1"/>
    <col min="4108" max="4108" width="12.36328125" style="1" bestFit="1" customWidth="1"/>
    <col min="4109" max="4359" width="9.08984375" style="1"/>
    <col min="4360" max="4361" width="9.90625" style="1" bestFit="1" customWidth="1"/>
    <col min="4362" max="4362" width="12" style="1" bestFit="1" customWidth="1"/>
    <col min="4363" max="4363" width="10.36328125" style="1" bestFit="1" customWidth="1"/>
    <col min="4364" max="4364" width="12.36328125" style="1" bestFit="1" customWidth="1"/>
    <col min="4365" max="4615" width="9.08984375" style="1"/>
    <col min="4616" max="4617" width="9.90625" style="1" bestFit="1" customWidth="1"/>
    <col min="4618" max="4618" width="12" style="1" bestFit="1" customWidth="1"/>
    <col min="4619" max="4619" width="10.36328125" style="1" bestFit="1" customWidth="1"/>
    <col min="4620" max="4620" width="12.36328125" style="1" bestFit="1" customWidth="1"/>
    <col min="4621" max="4871" width="9.08984375" style="1"/>
    <col min="4872" max="4873" width="9.90625" style="1" bestFit="1" customWidth="1"/>
    <col min="4874" max="4874" width="12" style="1" bestFit="1" customWidth="1"/>
    <col min="4875" max="4875" width="10.36328125" style="1" bestFit="1" customWidth="1"/>
    <col min="4876" max="4876" width="12.36328125" style="1" bestFit="1" customWidth="1"/>
    <col min="4877" max="5127" width="9.08984375" style="1"/>
    <col min="5128" max="5129" width="9.90625" style="1" bestFit="1" customWidth="1"/>
    <col min="5130" max="5130" width="12" style="1" bestFit="1" customWidth="1"/>
    <col min="5131" max="5131" width="10.36328125" style="1" bestFit="1" customWidth="1"/>
    <col min="5132" max="5132" width="12.36328125" style="1" bestFit="1" customWidth="1"/>
    <col min="5133" max="5383" width="9.08984375" style="1"/>
    <col min="5384" max="5385" width="9.90625" style="1" bestFit="1" customWidth="1"/>
    <col min="5386" max="5386" width="12" style="1" bestFit="1" customWidth="1"/>
    <col min="5387" max="5387" width="10.36328125" style="1" bestFit="1" customWidth="1"/>
    <col min="5388" max="5388" width="12.36328125" style="1" bestFit="1" customWidth="1"/>
    <col min="5389" max="5639" width="9.08984375" style="1"/>
    <col min="5640" max="5641" width="9.90625" style="1" bestFit="1" customWidth="1"/>
    <col min="5642" max="5642" width="12" style="1" bestFit="1" customWidth="1"/>
    <col min="5643" max="5643" width="10.36328125" style="1" bestFit="1" customWidth="1"/>
    <col min="5644" max="5644" width="12.36328125" style="1" bestFit="1" customWidth="1"/>
    <col min="5645" max="5895" width="9.08984375" style="1"/>
    <col min="5896" max="5897" width="9.90625" style="1" bestFit="1" customWidth="1"/>
    <col min="5898" max="5898" width="12" style="1" bestFit="1" customWidth="1"/>
    <col min="5899" max="5899" width="10.36328125" style="1" bestFit="1" customWidth="1"/>
    <col min="5900" max="5900" width="12.36328125" style="1" bestFit="1" customWidth="1"/>
    <col min="5901" max="6151" width="9.08984375" style="1"/>
    <col min="6152" max="6153" width="9.90625" style="1" bestFit="1" customWidth="1"/>
    <col min="6154" max="6154" width="12" style="1" bestFit="1" customWidth="1"/>
    <col min="6155" max="6155" width="10.36328125" style="1" bestFit="1" customWidth="1"/>
    <col min="6156" max="6156" width="12.36328125" style="1" bestFit="1" customWidth="1"/>
    <col min="6157" max="6407" width="9.08984375" style="1"/>
    <col min="6408" max="6409" width="9.90625" style="1" bestFit="1" customWidth="1"/>
    <col min="6410" max="6410" width="12" style="1" bestFit="1" customWidth="1"/>
    <col min="6411" max="6411" width="10.36328125" style="1" bestFit="1" customWidth="1"/>
    <col min="6412" max="6412" width="12.36328125" style="1" bestFit="1" customWidth="1"/>
    <col min="6413" max="6663" width="9.08984375" style="1"/>
    <col min="6664" max="6665" width="9.90625" style="1" bestFit="1" customWidth="1"/>
    <col min="6666" max="6666" width="12" style="1" bestFit="1" customWidth="1"/>
    <col min="6667" max="6667" width="10.36328125" style="1" bestFit="1" customWidth="1"/>
    <col min="6668" max="6668" width="12.36328125" style="1" bestFit="1" customWidth="1"/>
    <col min="6669" max="6919" width="9.08984375" style="1"/>
    <col min="6920" max="6921" width="9.90625" style="1" bestFit="1" customWidth="1"/>
    <col min="6922" max="6922" width="12" style="1" bestFit="1" customWidth="1"/>
    <col min="6923" max="6923" width="10.36328125" style="1" bestFit="1" customWidth="1"/>
    <col min="6924" max="6924" width="12.36328125" style="1" bestFit="1" customWidth="1"/>
    <col min="6925" max="7175" width="9.08984375" style="1"/>
    <col min="7176" max="7177" width="9.90625" style="1" bestFit="1" customWidth="1"/>
    <col min="7178" max="7178" width="12" style="1" bestFit="1" customWidth="1"/>
    <col min="7179" max="7179" width="10.36328125" style="1" bestFit="1" customWidth="1"/>
    <col min="7180" max="7180" width="12.36328125" style="1" bestFit="1" customWidth="1"/>
    <col min="7181" max="7431" width="9.08984375" style="1"/>
    <col min="7432" max="7433" width="9.90625" style="1" bestFit="1" customWidth="1"/>
    <col min="7434" max="7434" width="12" style="1" bestFit="1" customWidth="1"/>
    <col min="7435" max="7435" width="10.36328125" style="1" bestFit="1" customWidth="1"/>
    <col min="7436" max="7436" width="12.36328125" style="1" bestFit="1" customWidth="1"/>
    <col min="7437" max="7687" width="9.08984375" style="1"/>
    <col min="7688" max="7689" width="9.90625" style="1" bestFit="1" customWidth="1"/>
    <col min="7690" max="7690" width="12" style="1" bestFit="1" customWidth="1"/>
    <col min="7691" max="7691" width="10.36328125" style="1" bestFit="1" customWidth="1"/>
    <col min="7692" max="7692" width="12.36328125" style="1" bestFit="1" customWidth="1"/>
    <col min="7693" max="7943" width="9.08984375" style="1"/>
    <col min="7944" max="7945" width="9.90625" style="1" bestFit="1" customWidth="1"/>
    <col min="7946" max="7946" width="12" style="1" bestFit="1" customWidth="1"/>
    <col min="7947" max="7947" width="10.36328125" style="1" bestFit="1" customWidth="1"/>
    <col min="7948" max="7948" width="12.36328125" style="1" bestFit="1" customWidth="1"/>
    <col min="7949" max="8199" width="9.08984375" style="1"/>
    <col min="8200" max="8201" width="9.90625" style="1" bestFit="1" customWidth="1"/>
    <col min="8202" max="8202" width="12" style="1" bestFit="1" customWidth="1"/>
    <col min="8203" max="8203" width="10.36328125" style="1" bestFit="1" customWidth="1"/>
    <col min="8204" max="8204" width="12.36328125" style="1" bestFit="1" customWidth="1"/>
    <col min="8205" max="8455" width="9.08984375" style="1"/>
    <col min="8456" max="8457" width="9.90625" style="1" bestFit="1" customWidth="1"/>
    <col min="8458" max="8458" width="12" style="1" bestFit="1" customWidth="1"/>
    <col min="8459" max="8459" width="10.36328125" style="1" bestFit="1" customWidth="1"/>
    <col min="8460" max="8460" width="12.36328125" style="1" bestFit="1" customWidth="1"/>
    <col min="8461" max="8711" width="9.08984375" style="1"/>
    <col min="8712" max="8713" width="9.90625" style="1" bestFit="1" customWidth="1"/>
    <col min="8714" max="8714" width="12" style="1" bestFit="1" customWidth="1"/>
    <col min="8715" max="8715" width="10.36328125" style="1" bestFit="1" customWidth="1"/>
    <col min="8716" max="8716" width="12.36328125" style="1" bestFit="1" customWidth="1"/>
    <col min="8717" max="8967" width="9.08984375" style="1"/>
    <col min="8968" max="8969" width="9.90625" style="1" bestFit="1" customWidth="1"/>
    <col min="8970" max="8970" width="12" style="1" bestFit="1" customWidth="1"/>
    <col min="8971" max="8971" width="10.36328125" style="1" bestFit="1" customWidth="1"/>
    <col min="8972" max="8972" width="12.36328125" style="1" bestFit="1" customWidth="1"/>
    <col min="8973" max="9223" width="9.08984375" style="1"/>
    <col min="9224" max="9225" width="9.90625" style="1" bestFit="1" customWidth="1"/>
    <col min="9226" max="9226" width="12" style="1" bestFit="1" customWidth="1"/>
    <col min="9227" max="9227" width="10.36328125" style="1" bestFit="1" customWidth="1"/>
    <col min="9228" max="9228" width="12.36328125" style="1" bestFit="1" customWidth="1"/>
    <col min="9229" max="9479" width="9.08984375" style="1"/>
    <col min="9480" max="9481" width="9.90625" style="1" bestFit="1" customWidth="1"/>
    <col min="9482" max="9482" width="12" style="1" bestFit="1" customWidth="1"/>
    <col min="9483" max="9483" width="10.36328125" style="1" bestFit="1" customWidth="1"/>
    <col min="9484" max="9484" width="12.36328125" style="1" bestFit="1" customWidth="1"/>
    <col min="9485" max="9735" width="9.08984375" style="1"/>
    <col min="9736" max="9737" width="9.90625" style="1" bestFit="1" customWidth="1"/>
    <col min="9738" max="9738" width="12" style="1" bestFit="1" customWidth="1"/>
    <col min="9739" max="9739" width="10.36328125" style="1" bestFit="1" customWidth="1"/>
    <col min="9740" max="9740" width="12.36328125" style="1" bestFit="1" customWidth="1"/>
    <col min="9741" max="9991" width="9.08984375" style="1"/>
    <col min="9992" max="9993" width="9.90625" style="1" bestFit="1" customWidth="1"/>
    <col min="9994" max="9994" width="12" style="1" bestFit="1" customWidth="1"/>
    <col min="9995" max="9995" width="10.36328125" style="1" bestFit="1" customWidth="1"/>
    <col min="9996" max="9996" width="12.36328125" style="1" bestFit="1" customWidth="1"/>
    <col min="9997" max="10247" width="9.08984375" style="1"/>
    <col min="10248" max="10249" width="9.90625" style="1" bestFit="1" customWidth="1"/>
    <col min="10250" max="10250" width="12" style="1" bestFit="1" customWidth="1"/>
    <col min="10251" max="10251" width="10.36328125" style="1" bestFit="1" customWidth="1"/>
    <col min="10252" max="10252" width="12.36328125" style="1" bestFit="1" customWidth="1"/>
    <col min="10253" max="10503" width="9.08984375" style="1"/>
    <col min="10504" max="10505" width="9.90625" style="1" bestFit="1" customWidth="1"/>
    <col min="10506" max="10506" width="12" style="1" bestFit="1" customWidth="1"/>
    <col min="10507" max="10507" width="10.36328125" style="1" bestFit="1" customWidth="1"/>
    <col min="10508" max="10508" width="12.36328125" style="1" bestFit="1" customWidth="1"/>
    <col min="10509" max="10759" width="9.08984375" style="1"/>
    <col min="10760" max="10761" width="9.90625" style="1" bestFit="1" customWidth="1"/>
    <col min="10762" max="10762" width="12" style="1" bestFit="1" customWidth="1"/>
    <col min="10763" max="10763" width="10.36328125" style="1" bestFit="1" customWidth="1"/>
    <col min="10764" max="10764" width="12.36328125" style="1" bestFit="1" customWidth="1"/>
    <col min="10765" max="11015" width="9.08984375" style="1"/>
    <col min="11016" max="11017" width="9.90625" style="1" bestFit="1" customWidth="1"/>
    <col min="11018" max="11018" width="12" style="1" bestFit="1" customWidth="1"/>
    <col min="11019" max="11019" width="10.36328125" style="1" bestFit="1" customWidth="1"/>
    <col min="11020" max="11020" width="12.36328125" style="1" bestFit="1" customWidth="1"/>
    <col min="11021" max="11271" width="9.08984375" style="1"/>
    <col min="11272" max="11273" width="9.90625" style="1" bestFit="1" customWidth="1"/>
    <col min="11274" max="11274" width="12" style="1" bestFit="1" customWidth="1"/>
    <col min="11275" max="11275" width="10.36328125" style="1" bestFit="1" customWidth="1"/>
    <col min="11276" max="11276" width="12.36328125" style="1" bestFit="1" customWidth="1"/>
    <col min="11277" max="11527" width="9.08984375" style="1"/>
    <col min="11528" max="11529" width="9.90625" style="1" bestFit="1" customWidth="1"/>
    <col min="11530" max="11530" width="12" style="1" bestFit="1" customWidth="1"/>
    <col min="11531" max="11531" width="10.36328125" style="1" bestFit="1" customWidth="1"/>
    <col min="11532" max="11532" width="12.36328125" style="1" bestFit="1" customWidth="1"/>
    <col min="11533" max="11783" width="9.08984375" style="1"/>
    <col min="11784" max="11785" width="9.90625" style="1" bestFit="1" customWidth="1"/>
    <col min="11786" max="11786" width="12" style="1" bestFit="1" customWidth="1"/>
    <col min="11787" max="11787" width="10.36328125" style="1" bestFit="1" customWidth="1"/>
    <col min="11788" max="11788" width="12.36328125" style="1" bestFit="1" customWidth="1"/>
    <col min="11789" max="12039" width="9.08984375" style="1"/>
    <col min="12040" max="12041" width="9.90625" style="1" bestFit="1" customWidth="1"/>
    <col min="12042" max="12042" width="12" style="1" bestFit="1" customWidth="1"/>
    <col min="12043" max="12043" width="10.36328125" style="1" bestFit="1" customWidth="1"/>
    <col min="12044" max="12044" width="12.36328125" style="1" bestFit="1" customWidth="1"/>
    <col min="12045" max="12295" width="9.08984375" style="1"/>
    <col min="12296" max="12297" width="9.90625" style="1" bestFit="1" customWidth="1"/>
    <col min="12298" max="12298" width="12" style="1" bestFit="1" customWidth="1"/>
    <col min="12299" max="12299" width="10.36328125" style="1" bestFit="1" customWidth="1"/>
    <col min="12300" max="12300" width="12.36328125" style="1" bestFit="1" customWidth="1"/>
    <col min="12301" max="12551" width="9.08984375" style="1"/>
    <col min="12552" max="12553" width="9.90625" style="1" bestFit="1" customWidth="1"/>
    <col min="12554" max="12554" width="12" style="1" bestFit="1" customWidth="1"/>
    <col min="12555" max="12555" width="10.36328125" style="1" bestFit="1" customWidth="1"/>
    <col min="12556" max="12556" width="12.36328125" style="1" bestFit="1" customWidth="1"/>
    <col min="12557" max="12807" width="9.08984375" style="1"/>
    <col min="12808" max="12809" width="9.90625" style="1" bestFit="1" customWidth="1"/>
    <col min="12810" max="12810" width="12" style="1" bestFit="1" customWidth="1"/>
    <col min="12811" max="12811" width="10.36328125" style="1" bestFit="1" customWidth="1"/>
    <col min="12812" max="12812" width="12.36328125" style="1" bestFit="1" customWidth="1"/>
    <col min="12813" max="13063" width="9.08984375" style="1"/>
    <col min="13064" max="13065" width="9.90625" style="1" bestFit="1" customWidth="1"/>
    <col min="13066" max="13066" width="12" style="1" bestFit="1" customWidth="1"/>
    <col min="13067" max="13067" width="10.36328125" style="1" bestFit="1" customWidth="1"/>
    <col min="13068" max="13068" width="12.36328125" style="1" bestFit="1" customWidth="1"/>
    <col min="13069" max="13319" width="9.08984375" style="1"/>
    <col min="13320" max="13321" width="9.90625" style="1" bestFit="1" customWidth="1"/>
    <col min="13322" max="13322" width="12" style="1" bestFit="1" customWidth="1"/>
    <col min="13323" max="13323" width="10.36328125" style="1" bestFit="1" customWidth="1"/>
    <col min="13324" max="13324" width="12.36328125" style="1" bestFit="1" customWidth="1"/>
    <col min="13325" max="13575" width="9.08984375" style="1"/>
    <col min="13576" max="13577" width="9.90625" style="1" bestFit="1" customWidth="1"/>
    <col min="13578" max="13578" width="12" style="1" bestFit="1" customWidth="1"/>
    <col min="13579" max="13579" width="10.36328125" style="1" bestFit="1" customWidth="1"/>
    <col min="13580" max="13580" width="12.36328125" style="1" bestFit="1" customWidth="1"/>
    <col min="13581" max="13831" width="9.08984375" style="1"/>
    <col min="13832" max="13833" width="9.90625" style="1" bestFit="1" customWidth="1"/>
    <col min="13834" max="13834" width="12" style="1" bestFit="1" customWidth="1"/>
    <col min="13835" max="13835" width="10.36328125" style="1" bestFit="1" customWidth="1"/>
    <col min="13836" max="13836" width="12.36328125" style="1" bestFit="1" customWidth="1"/>
    <col min="13837" max="14087" width="9.08984375" style="1"/>
    <col min="14088" max="14089" width="9.90625" style="1" bestFit="1" customWidth="1"/>
    <col min="14090" max="14090" width="12" style="1" bestFit="1" customWidth="1"/>
    <col min="14091" max="14091" width="10.36328125" style="1" bestFit="1" customWidth="1"/>
    <col min="14092" max="14092" width="12.36328125" style="1" bestFit="1" customWidth="1"/>
    <col min="14093" max="14343" width="9.08984375" style="1"/>
    <col min="14344" max="14345" width="9.90625" style="1" bestFit="1" customWidth="1"/>
    <col min="14346" max="14346" width="12" style="1" bestFit="1" customWidth="1"/>
    <col min="14347" max="14347" width="10.36328125" style="1" bestFit="1" customWidth="1"/>
    <col min="14348" max="14348" width="12.36328125" style="1" bestFit="1" customWidth="1"/>
    <col min="14349" max="14599" width="9.08984375" style="1"/>
    <col min="14600" max="14601" width="9.90625" style="1" bestFit="1" customWidth="1"/>
    <col min="14602" max="14602" width="12" style="1" bestFit="1" customWidth="1"/>
    <col min="14603" max="14603" width="10.36328125" style="1" bestFit="1" customWidth="1"/>
    <col min="14604" max="14604" width="12.36328125" style="1" bestFit="1" customWidth="1"/>
    <col min="14605" max="14855" width="9.08984375" style="1"/>
    <col min="14856" max="14857" width="9.90625" style="1" bestFit="1" customWidth="1"/>
    <col min="14858" max="14858" width="12" style="1" bestFit="1" customWidth="1"/>
    <col min="14859" max="14859" width="10.36328125" style="1" bestFit="1" customWidth="1"/>
    <col min="14860" max="14860" width="12.36328125" style="1" bestFit="1" customWidth="1"/>
    <col min="14861" max="15111" width="9.08984375" style="1"/>
    <col min="15112" max="15113" width="9.90625" style="1" bestFit="1" customWidth="1"/>
    <col min="15114" max="15114" width="12" style="1" bestFit="1" customWidth="1"/>
    <col min="15115" max="15115" width="10.36328125" style="1" bestFit="1" customWidth="1"/>
    <col min="15116" max="15116" width="12.36328125" style="1" bestFit="1" customWidth="1"/>
    <col min="15117" max="15367" width="9.08984375" style="1"/>
    <col min="15368" max="15369" width="9.90625" style="1" bestFit="1" customWidth="1"/>
    <col min="15370" max="15370" width="12" style="1" bestFit="1" customWidth="1"/>
    <col min="15371" max="15371" width="10.36328125" style="1" bestFit="1" customWidth="1"/>
    <col min="15372" max="15372" width="12.36328125" style="1" bestFit="1" customWidth="1"/>
    <col min="15373" max="15623" width="9.08984375" style="1"/>
    <col min="15624" max="15625" width="9.90625" style="1" bestFit="1" customWidth="1"/>
    <col min="15626" max="15626" width="12" style="1" bestFit="1" customWidth="1"/>
    <col min="15627" max="15627" width="10.36328125" style="1" bestFit="1" customWidth="1"/>
    <col min="15628" max="15628" width="12.36328125" style="1" bestFit="1" customWidth="1"/>
    <col min="15629" max="15879" width="9.08984375" style="1"/>
    <col min="15880" max="15881" width="9.90625" style="1" bestFit="1" customWidth="1"/>
    <col min="15882" max="15882" width="12" style="1" bestFit="1" customWidth="1"/>
    <col min="15883" max="15883" width="10.36328125" style="1" bestFit="1" customWidth="1"/>
    <col min="15884" max="15884" width="12.36328125" style="1" bestFit="1" customWidth="1"/>
    <col min="15885" max="16135" width="9.08984375" style="1"/>
    <col min="16136" max="16137" width="9.90625" style="1" bestFit="1" customWidth="1"/>
    <col min="16138" max="16138" width="12" style="1" bestFit="1" customWidth="1"/>
    <col min="16139" max="16139" width="10.36328125" style="1" bestFit="1" customWidth="1"/>
    <col min="16140" max="16140" width="12.36328125" style="1" bestFit="1" customWidth="1"/>
    <col min="16141" max="16384" width="9.08984375" style="1"/>
  </cols>
  <sheetData>
    <row r="1" spans="1:9" ht="12.75" customHeight="1" x14ac:dyDescent="0.25">
      <c r="A1" s="300" t="s">
        <v>220</v>
      </c>
      <c r="B1" s="301"/>
      <c r="C1" s="301"/>
      <c r="D1" s="301"/>
      <c r="E1" s="301"/>
      <c r="F1" s="301"/>
      <c r="G1" s="301"/>
      <c r="H1" s="301"/>
      <c r="I1" s="301"/>
    </row>
    <row r="2" spans="1:9" ht="12.75" customHeight="1" x14ac:dyDescent="0.25">
      <c r="A2" s="302"/>
      <c r="B2" s="255"/>
      <c r="C2" s="255"/>
      <c r="D2" s="255"/>
      <c r="E2" s="255"/>
      <c r="F2" s="255"/>
      <c r="G2" s="255"/>
      <c r="H2" s="255"/>
      <c r="I2" s="255"/>
    </row>
    <row r="3" spans="1:9" x14ac:dyDescent="0.25">
      <c r="A3" s="326" t="s">
        <v>446</v>
      </c>
      <c r="B3" s="327"/>
      <c r="C3" s="327"/>
      <c r="D3" s="327"/>
      <c r="E3" s="327"/>
      <c r="F3" s="327"/>
      <c r="G3" s="327"/>
      <c r="H3" s="327"/>
      <c r="I3" s="327"/>
    </row>
    <row r="4" spans="1:9" x14ac:dyDescent="0.25">
      <c r="A4" s="303" t="s">
        <v>462</v>
      </c>
      <c r="B4" s="258"/>
      <c r="C4" s="258"/>
      <c r="D4" s="258"/>
      <c r="E4" s="258"/>
      <c r="F4" s="258"/>
      <c r="G4" s="258"/>
      <c r="H4" s="258"/>
      <c r="I4" s="259"/>
    </row>
    <row r="5" spans="1:9" ht="22.5" thickBot="1" x14ac:dyDescent="0.3">
      <c r="A5" s="313" t="s">
        <v>2</v>
      </c>
      <c r="B5" s="314"/>
      <c r="C5" s="314"/>
      <c r="D5" s="314"/>
      <c r="E5" s="314"/>
      <c r="F5" s="315"/>
      <c r="G5" s="14" t="s">
        <v>103</v>
      </c>
      <c r="H5" s="20" t="s">
        <v>301</v>
      </c>
      <c r="I5" s="20" t="s">
        <v>279</v>
      </c>
    </row>
    <row r="6" spans="1:9" x14ac:dyDescent="0.25">
      <c r="A6" s="330">
        <v>1</v>
      </c>
      <c r="B6" s="331"/>
      <c r="C6" s="331"/>
      <c r="D6" s="331"/>
      <c r="E6" s="331"/>
      <c r="F6" s="332"/>
      <c r="G6" s="15">
        <v>2</v>
      </c>
      <c r="H6" s="21" t="s">
        <v>167</v>
      </c>
      <c r="I6" s="21" t="s">
        <v>168</v>
      </c>
    </row>
    <row r="7" spans="1:9" x14ac:dyDescent="0.25">
      <c r="A7" s="320" t="s">
        <v>169</v>
      </c>
      <c r="B7" s="321"/>
      <c r="C7" s="321"/>
      <c r="D7" s="321"/>
      <c r="E7" s="321"/>
      <c r="F7" s="321"/>
      <c r="G7" s="321"/>
      <c r="H7" s="321"/>
      <c r="I7" s="322"/>
    </row>
    <row r="8" spans="1:9" x14ac:dyDescent="0.25">
      <c r="A8" s="324" t="s">
        <v>221</v>
      </c>
      <c r="B8" s="324"/>
      <c r="C8" s="324"/>
      <c r="D8" s="324"/>
      <c r="E8" s="324"/>
      <c r="F8" s="324"/>
      <c r="G8" s="16">
        <v>1</v>
      </c>
      <c r="H8" s="23">
        <v>0</v>
      </c>
      <c r="I8" s="23">
        <v>0</v>
      </c>
    </row>
    <row r="9" spans="1:9" x14ac:dyDescent="0.25">
      <c r="A9" s="317" t="s">
        <v>222</v>
      </c>
      <c r="B9" s="317"/>
      <c r="C9" s="317"/>
      <c r="D9" s="317"/>
      <c r="E9" s="317"/>
      <c r="F9" s="317"/>
      <c r="G9" s="17">
        <v>2</v>
      </c>
      <c r="H9" s="24">
        <v>0</v>
      </c>
      <c r="I9" s="24">
        <v>0</v>
      </c>
    </row>
    <row r="10" spans="1:9" x14ac:dyDescent="0.25">
      <c r="A10" s="317" t="s">
        <v>223</v>
      </c>
      <c r="B10" s="317"/>
      <c r="C10" s="317"/>
      <c r="D10" s="317"/>
      <c r="E10" s="317"/>
      <c r="F10" s="317"/>
      <c r="G10" s="17">
        <v>3</v>
      </c>
      <c r="H10" s="24">
        <v>0</v>
      </c>
      <c r="I10" s="24">
        <v>0</v>
      </c>
    </row>
    <row r="11" spans="1:9" x14ac:dyDescent="0.25">
      <c r="A11" s="317" t="s">
        <v>224</v>
      </c>
      <c r="B11" s="317"/>
      <c r="C11" s="317"/>
      <c r="D11" s="317"/>
      <c r="E11" s="317"/>
      <c r="F11" s="317"/>
      <c r="G11" s="17">
        <v>4</v>
      </c>
      <c r="H11" s="24">
        <v>0</v>
      </c>
      <c r="I11" s="24">
        <v>0</v>
      </c>
    </row>
    <row r="12" spans="1:9" x14ac:dyDescent="0.25">
      <c r="A12" s="317" t="s">
        <v>393</v>
      </c>
      <c r="B12" s="317"/>
      <c r="C12" s="317"/>
      <c r="D12" s="317"/>
      <c r="E12" s="317"/>
      <c r="F12" s="317"/>
      <c r="G12" s="17">
        <v>5</v>
      </c>
      <c r="H12" s="24">
        <v>0</v>
      </c>
      <c r="I12" s="24">
        <v>0</v>
      </c>
    </row>
    <row r="13" spans="1:9" x14ac:dyDescent="0.25">
      <c r="A13" s="325" t="s">
        <v>394</v>
      </c>
      <c r="B13" s="325"/>
      <c r="C13" s="325"/>
      <c r="D13" s="325"/>
      <c r="E13" s="325"/>
      <c r="F13" s="325"/>
      <c r="G13" s="57">
        <v>6</v>
      </c>
      <c r="H13" s="60">
        <f>SUM(H8:H12)</f>
        <v>0</v>
      </c>
      <c r="I13" s="60">
        <f>SUM(I8:I12)</f>
        <v>0</v>
      </c>
    </row>
    <row r="14" spans="1:9" ht="12.75" customHeight="1" x14ac:dyDescent="0.25">
      <c r="A14" s="317" t="s">
        <v>395</v>
      </c>
      <c r="B14" s="317"/>
      <c r="C14" s="317"/>
      <c r="D14" s="317"/>
      <c r="E14" s="317"/>
      <c r="F14" s="317"/>
      <c r="G14" s="17">
        <v>7</v>
      </c>
      <c r="H14" s="24">
        <v>0</v>
      </c>
      <c r="I14" s="24">
        <v>0</v>
      </c>
    </row>
    <row r="15" spans="1:9" ht="12.75" customHeight="1" x14ac:dyDescent="0.25">
      <c r="A15" s="317" t="s">
        <v>396</v>
      </c>
      <c r="B15" s="317"/>
      <c r="C15" s="317"/>
      <c r="D15" s="317"/>
      <c r="E15" s="317"/>
      <c r="F15" s="317"/>
      <c r="G15" s="17">
        <v>8</v>
      </c>
      <c r="H15" s="24">
        <v>0</v>
      </c>
      <c r="I15" s="24">
        <v>0</v>
      </c>
    </row>
    <row r="16" spans="1:9" ht="12.75" customHeight="1" x14ac:dyDescent="0.25">
      <c r="A16" s="317" t="s">
        <v>397</v>
      </c>
      <c r="B16" s="317"/>
      <c r="C16" s="317"/>
      <c r="D16" s="317"/>
      <c r="E16" s="317"/>
      <c r="F16" s="317"/>
      <c r="G16" s="17">
        <v>9</v>
      </c>
      <c r="H16" s="24">
        <v>0</v>
      </c>
      <c r="I16" s="24">
        <v>0</v>
      </c>
    </row>
    <row r="17" spans="1:9" ht="12.75" customHeight="1" x14ac:dyDescent="0.25">
      <c r="A17" s="317" t="s">
        <v>398</v>
      </c>
      <c r="B17" s="317"/>
      <c r="C17" s="317"/>
      <c r="D17" s="317"/>
      <c r="E17" s="317"/>
      <c r="F17" s="317"/>
      <c r="G17" s="17">
        <v>10</v>
      </c>
      <c r="H17" s="24">
        <v>0</v>
      </c>
      <c r="I17" s="24">
        <v>0</v>
      </c>
    </row>
    <row r="18" spans="1:9" ht="12.75" customHeight="1" x14ac:dyDescent="0.25">
      <c r="A18" s="317" t="s">
        <v>399</v>
      </c>
      <c r="B18" s="317"/>
      <c r="C18" s="317"/>
      <c r="D18" s="317"/>
      <c r="E18" s="317"/>
      <c r="F18" s="317"/>
      <c r="G18" s="17">
        <v>11</v>
      </c>
      <c r="H18" s="24">
        <v>0</v>
      </c>
      <c r="I18" s="24">
        <v>0</v>
      </c>
    </row>
    <row r="19" spans="1:9" ht="12.75" customHeight="1" x14ac:dyDescent="0.25">
      <c r="A19" s="317" t="s">
        <v>400</v>
      </c>
      <c r="B19" s="317"/>
      <c r="C19" s="317"/>
      <c r="D19" s="317"/>
      <c r="E19" s="317"/>
      <c r="F19" s="317"/>
      <c r="G19" s="17">
        <v>12</v>
      </c>
      <c r="H19" s="24">
        <v>0</v>
      </c>
      <c r="I19" s="24">
        <v>0</v>
      </c>
    </row>
    <row r="20" spans="1:9" ht="26.25" customHeight="1" x14ac:dyDescent="0.25">
      <c r="A20" s="325" t="s">
        <v>401</v>
      </c>
      <c r="B20" s="325"/>
      <c r="C20" s="325"/>
      <c r="D20" s="325"/>
      <c r="E20" s="325"/>
      <c r="F20" s="325"/>
      <c r="G20" s="57">
        <v>13</v>
      </c>
      <c r="H20" s="60">
        <f>SUM(H14:H19)</f>
        <v>0</v>
      </c>
      <c r="I20" s="60">
        <f>SUM(I14:I19)</f>
        <v>0</v>
      </c>
    </row>
    <row r="21" spans="1:9" ht="27.65" customHeight="1" x14ac:dyDescent="0.25">
      <c r="A21" s="323" t="s">
        <v>402</v>
      </c>
      <c r="B21" s="323"/>
      <c r="C21" s="323"/>
      <c r="D21" s="323"/>
      <c r="E21" s="323"/>
      <c r="F21" s="323"/>
      <c r="G21" s="58">
        <v>14</v>
      </c>
      <c r="H21" s="25">
        <f>H13+H20</f>
        <v>0</v>
      </c>
      <c r="I21" s="25">
        <f>I13+I20</f>
        <v>0</v>
      </c>
    </row>
    <row r="22" spans="1:9" x14ac:dyDescent="0.25">
      <c r="A22" s="320" t="s">
        <v>189</v>
      </c>
      <c r="B22" s="321"/>
      <c r="C22" s="321"/>
      <c r="D22" s="321"/>
      <c r="E22" s="321"/>
      <c r="F22" s="321"/>
      <c r="G22" s="321"/>
      <c r="H22" s="321"/>
      <c r="I22" s="322"/>
    </row>
    <row r="23" spans="1:9" ht="26.4" customHeight="1" x14ac:dyDescent="0.25">
      <c r="A23" s="324" t="s">
        <v>225</v>
      </c>
      <c r="B23" s="324"/>
      <c r="C23" s="324"/>
      <c r="D23" s="324"/>
      <c r="E23" s="324"/>
      <c r="F23" s="324"/>
      <c r="G23" s="16">
        <v>15</v>
      </c>
      <c r="H23" s="23">
        <v>0</v>
      </c>
      <c r="I23" s="23">
        <v>0</v>
      </c>
    </row>
    <row r="24" spans="1:9" ht="12.75" customHeight="1" x14ac:dyDescent="0.25">
      <c r="A24" s="317" t="s">
        <v>226</v>
      </c>
      <c r="B24" s="317"/>
      <c r="C24" s="317"/>
      <c r="D24" s="317"/>
      <c r="E24" s="317"/>
      <c r="F24" s="317"/>
      <c r="G24" s="16">
        <v>16</v>
      </c>
      <c r="H24" s="24">
        <v>0</v>
      </c>
      <c r="I24" s="24">
        <v>0</v>
      </c>
    </row>
    <row r="25" spans="1:9" ht="12.75" customHeight="1" x14ac:dyDescent="0.25">
      <c r="A25" s="317" t="s">
        <v>227</v>
      </c>
      <c r="B25" s="317"/>
      <c r="C25" s="317"/>
      <c r="D25" s="317"/>
      <c r="E25" s="317"/>
      <c r="F25" s="317"/>
      <c r="G25" s="16">
        <v>17</v>
      </c>
      <c r="H25" s="24">
        <v>0</v>
      </c>
      <c r="I25" s="24">
        <v>0</v>
      </c>
    </row>
    <row r="26" spans="1:9" ht="12.75" customHeight="1" x14ac:dyDescent="0.25">
      <c r="A26" s="317" t="s">
        <v>228</v>
      </c>
      <c r="B26" s="317"/>
      <c r="C26" s="317"/>
      <c r="D26" s="317"/>
      <c r="E26" s="317"/>
      <c r="F26" s="317"/>
      <c r="G26" s="16">
        <v>18</v>
      </c>
      <c r="H26" s="24">
        <v>0</v>
      </c>
      <c r="I26" s="24">
        <v>0</v>
      </c>
    </row>
    <row r="27" spans="1:9" ht="12.75" customHeight="1" x14ac:dyDescent="0.25">
      <c r="A27" s="317" t="s">
        <v>229</v>
      </c>
      <c r="B27" s="317"/>
      <c r="C27" s="317"/>
      <c r="D27" s="317"/>
      <c r="E27" s="317"/>
      <c r="F27" s="317"/>
      <c r="G27" s="16">
        <v>19</v>
      </c>
      <c r="H27" s="24">
        <v>0</v>
      </c>
      <c r="I27" s="24">
        <v>0</v>
      </c>
    </row>
    <row r="28" spans="1:9" ht="12.75" customHeight="1" x14ac:dyDescent="0.25">
      <c r="A28" s="317" t="s">
        <v>230</v>
      </c>
      <c r="B28" s="317"/>
      <c r="C28" s="317"/>
      <c r="D28" s="317"/>
      <c r="E28" s="317"/>
      <c r="F28" s="317"/>
      <c r="G28" s="16">
        <v>20</v>
      </c>
      <c r="H28" s="24">
        <v>0</v>
      </c>
      <c r="I28" s="24">
        <v>0</v>
      </c>
    </row>
    <row r="29" spans="1:9" ht="24" customHeight="1" x14ac:dyDescent="0.25">
      <c r="A29" s="318" t="s">
        <v>403</v>
      </c>
      <c r="B29" s="318"/>
      <c r="C29" s="318"/>
      <c r="D29" s="318"/>
      <c r="E29" s="318"/>
      <c r="F29" s="318"/>
      <c r="G29" s="57">
        <v>21</v>
      </c>
      <c r="H29" s="61">
        <f>SUM(H23:H28)</f>
        <v>0</v>
      </c>
      <c r="I29" s="61">
        <f>SUM(I23:I28)</f>
        <v>0</v>
      </c>
    </row>
    <row r="30" spans="1:9" ht="27" customHeight="1" x14ac:dyDescent="0.25">
      <c r="A30" s="317" t="s">
        <v>231</v>
      </c>
      <c r="B30" s="317"/>
      <c r="C30" s="317"/>
      <c r="D30" s="317"/>
      <c r="E30" s="317"/>
      <c r="F30" s="317"/>
      <c r="G30" s="17">
        <v>22</v>
      </c>
      <c r="H30" s="24">
        <v>0</v>
      </c>
      <c r="I30" s="24">
        <v>0</v>
      </c>
    </row>
    <row r="31" spans="1:9" ht="12.75" customHeight="1" x14ac:dyDescent="0.25">
      <c r="A31" s="317" t="s">
        <v>232</v>
      </c>
      <c r="B31" s="317"/>
      <c r="C31" s="317"/>
      <c r="D31" s="317"/>
      <c r="E31" s="317"/>
      <c r="F31" s="317"/>
      <c r="G31" s="17">
        <v>23</v>
      </c>
      <c r="H31" s="24">
        <v>0</v>
      </c>
      <c r="I31" s="24">
        <v>0</v>
      </c>
    </row>
    <row r="32" spans="1:9" ht="12.75" customHeight="1" x14ac:dyDescent="0.25">
      <c r="A32" s="317" t="s">
        <v>404</v>
      </c>
      <c r="B32" s="317"/>
      <c r="C32" s="317"/>
      <c r="D32" s="317"/>
      <c r="E32" s="317"/>
      <c r="F32" s="317"/>
      <c r="G32" s="17">
        <v>24</v>
      </c>
      <c r="H32" s="24">
        <v>0</v>
      </c>
      <c r="I32" s="24">
        <v>0</v>
      </c>
    </row>
    <row r="33" spans="1:9" ht="12.75" customHeight="1" x14ac:dyDescent="0.25">
      <c r="A33" s="317" t="s">
        <v>233</v>
      </c>
      <c r="B33" s="317"/>
      <c r="C33" s="317"/>
      <c r="D33" s="317"/>
      <c r="E33" s="317"/>
      <c r="F33" s="317"/>
      <c r="G33" s="17">
        <v>25</v>
      </c>
      <c r="H33" s="24">
        <v>0</v>
      </c>
      <c r="I33" s="24">
        <v>0</v>
      </c>
    </row>
    <row r="34" spans="1:9" ht="12.75" customHeight="1" x14ac:dyDescent="0.25">
      <c r="A34" s="317" t="s">
        <v>234</v>
      </c>
      <c r="B34" s="317"/>
      <c r="C34" s="317"/>
      <c r="D34" s="317"/>
      <c r="E34" s="317"/>
      <c r="F34" s="317"/>
      <c r="G34" s="17">
        <v>26</v>
      </c>
      <c r="H34" s="24">
        <v>0</v>
      </c>
      <c r="I34" s="24">
        <v>0</v>
      </c>
    </row>
    <row r="35" spans="1:9" ht="26" customHeight="1" x14ac:dyDescent="0.25">
      <c r="A35" s="318" t="s">
        <v>405</v>
      </c>
      <c r="B35" s="318"/>
      <c r="C35" s="318"/>
      <c r="D35" s="318"/>
      <c r="E35" s="318"/>
      <c r="F35" s="318"/>
      <c r="G35" s="57">
        <v>27</v>
      </c>
      <c r="H35" s="61">
        <f>SUM(H30:H34)</f>
        <v>0</v>
      </c>
      <c r="I35" s="61">
        <f>SUM(I30:I34)</f>
        <v>0</v>
      </c>
    </row>
    <row r="36" spans="1:9" ht="28.25" customHeight="1" x14ac:dyDescent="0.25">
      <c r="A36" s="323" t="s">
        <v>406</v>
      </c>
      <c r="B36" s="323"/>
      <c r="C36" s="323"/>
      <c r="D36" s="323"/>
      <c r="E36" s="323"/>
      <c r="F36" s="323"/>
      <c r="G36" s="58">
        <v>28</v>
      </c>
      <c r="H36" s="62">
        <f>H29+H35</f>
        <v>0</v>
      </c>
      <c r="I36" s="62">
        <f>I29+I35</f>
        <v>0</v>
      </c>
    </row>
    <row r="37" spans="1:9" x14ac:dyDescent="0.25">
      <c r="A37" s="320" t="s">
        <v>204</v>
      </c>
      <c r="B37" s="321"/>
      <c r="C37" s="321"/>
      <c r="D37" s="321"/>
      <c r="E37" s="321"/>
      <c r="F37" s="321"/>
      <c r="G37" s="321">
        <v>0</v>
      </c>
      <c r="H37" s="321"/>
      <c r="I37" s="322"/>
    </row>
    <row r="38" spans="1:9" ht="12.75" customHeight="1" x14ac:dyDescent="0.25">
      <c r="A38" s="319" t="s">
        <v>235</v>
      </c>
      <c r="B38" s="319"/>
      <c r="C38" s="319"/>
      <c r="D38" s="319"/>
      <c r="E38" s="319"/>
      <c r="F38" s="319"/>
      <c r="G38" s="16">
        <v>29</v>
      </c>
      <c r="H38" s="23">
        <v>0</v>
      </c>
      <c r="I38" s="23">
        <v>0</v>
      </c>
    </row>
    <row r="39" spans="1:9" ht="25.25" customHeight="1" x14ac:dyDescent="0.25">
      <c r="A39" s="316" t="s">
        <v>236</v>
      </c>
      <c r="B39" s="316"/>
      <c r="C39" s="316"/>
      <c r="D39" s="316"/>
      <c r="E39" s="316"/>
      <c r="F39" s="316"/>
      <c r="G39" s="17">
        <v>30</v>
      </c>
      <c r="H39" s="24">
        <v>0</v>
      </c>
      <c r="I39" s="24">
        <v>0</v>
      </c>
    </row>
    <row r="40" spans="1:9" ht="12.75" customHeight="1" x14ac:dyDescent="0.25">
      <c r="A40" s="316" t="s">
        <v>237</v>
      </c>
      <c r="B40" s="316"/>
      <c r="C40" s="316"/>
      <c r="D40" s="316"/>
      <c r="E40" s="316"/>
      <c r="F40" s="316"/>
      <c r="G40" s="17">
        <v>31</v>
      </c>
      <c r="H40" s="24">
        <v>0</v>
      </c>
      <c r="I40" s="24">
        <v>0</v>
      </c>
    </row>
    <row r="41" spans="1:9" ht="12.75" customHeight="1" x14ac:dyDescent="0.25">
      <c r="A41" s="316" t="s">
        <v>238</v>
      </c>
      <c r="B41" s="316"/>
      <c r="C41" s="316"/>
      <c r="D41" s="316"/>
      <c r="E41" s="316"/>
      <c r="F41" s="316"/>
      <c r="G41" s="17">
        <v>32</v>
      </c>
      <c r="H41" s="24">
        <v>0</v>
      </c>
      <c r="I41" s="24">
        <v>0</v>
      </c>
    </row>
    <row r="42" spans="1:9" ht="26" customHeight="1" x14ac:dyDescent="0.25">
      <c r="A42" s="318" t="s">
        <v>407</v>
      </c>
      <c r="B42" s="318"/>
      <c r="C42" s="318"/>
      <c r="D42" s="318"/>
      <c r="E42" s="318"/>
      <c r="F42" s="318"/>
      <c r="G42" s="57">
        <v>33</v>
      </c>
      <c r="H42" s="61">
        <f>H41+H40+H39+H38</f>
        <v>0</v>
      </c>
      <c r="I42" s="61">
        <f>I41+I40+I39+I38</f>
        <v>0</v>
      </c>
    </row>
    <row r="43" spans="1:9" ht="24.65" customHeight="1" x14ac:dyDescent="0.25">
      <c r="A43" s="316" t="s">
        <v>239</v>
      </c>
      <c r="B43" s="316"/>
      <c r="C43" s="316"/>
      <c r="D43" s="316"/>
      <c r="E43" s="316"/>
      <c r="F43" s="316"/>
      <c r="G43" s="17">
        <v>34</v>
      </c>
      <c r="H43" s="24">
        <v>0</v>
      </c>
      <c r="I43" s="24">
        <v>0</v>
      </c>
    </row>
    <row r="44" spans="1:9" ht="12.75" customHeight="1" x14ac:dyDescent="0.25">
      <c r="A44" s="316" t="s">
        <v>240</v>
      </c>
      <c r="B44" s="316"/>
      <c r="C44" s="316"/>
      <c r="D44" s="316"/>
      <c r="E44" s="316"/>
      <c r="F44" s="316"/>
      <c r="G44" s="17">
        <v>35</v>
      </c>
      <c r="H44" s="24">
        <v>0</v>
      </c>
      <c r="I44" s="24">
        <v>0</v>
      </c>
    </row>
    <row r="45" spans="1:9" ht="12.75" customHeight="1" x14ac:dyDescent="0.25">
      <c r="A45" s="316" t="s">
        <v>241</v>
      </c>
      <c r="B45" s="316"/>
      <c r="C45" s="316"/>
      <c r="D45" s="316"/>
      <c r="E45" s="316"/>
      <c r="F45" s="316"/>
      <c r="G45" s="17">
        <v>36</v>
      </c>
      <c r="H45" s="24">
        <v>0</v>
      </c>
      <c r="I45" s="24">
        <v>0</v>
      </c>
    </row>
    <row r="46" spans="1:9" ht="21" customHeight="1" x14ac:dyDescent="0.25">
      <c r="A46" s="316" t="s">
        <v>242</v>
      </c>
      <c r="B46" s="316"/>
      <c r="C46" s="316"/>
      <c r="D46" s="316"/>
      <c r="E46" s="316"/>
      <c r="F46" s="316"/>
      <c r="G46" s="17">
        <v>37</v>
      </c>
      <c r="H46" s="24">
        <v>0</v>
      </c>
      <c r="I46" s="24">
        <v>0</v>
      </c>
    </row>
    <row r="47" spans="1:9" ht="12.75" customHeight="1" x14ac:dyDescent="0.25">
      <c r="A47" s="316" t="s">
        <v>243</v>
      </c>
      <c r="B47" s="316"/>
      <c r="C47" s="316"/>
      <c r="D47" s="316"/>
      <c r="E47" s="316"/>
      <c r="F47" s="316"/>
      <c r="G47" s="17">
        <v>38</v>
      </c>
      <c r="H47" s="24">
        <v>0</v>
      </c>
      <c r="I47" s="24">
        <v>0</v>
      </c>
    </row>
    <row r="48" spans="1:9" ht="23" customHeight="1" x14ac:dyDescent="0.25">
      <c r="A48" s="318" t="s">
        <v>408</v>
      </c>
      <c r="B48" s="318"/>
      <c r="C48" s="318"/>
      <c r="D48" s="318"/>
      <c r="E48" s="318"/>
      <c r="F48" s="318"/>
      <c r="G48" s="57">
        <v>39</v>
      </c>
      <c r="H48" s="61">
        <f>H47+H46+H45+H44+H43</f>
        <v>0</v>
      </c>
      <c r="I48" s="61">
        <f>I47+I46+I45+I44+I43</f>
        <v>0</v>
      </c>
    </row>
    <row r="49" spans="1:9" ht="26" customHeight="1" x14ac:dyDescent="0.25">
      <c r="A49" s="329" t="s">
        <v>443</v>
      </c>
      <c r="B49" s="329"/>
      <c r="C49" s="329"/>
      <c r="D49" s="329"/>
      <c r="E49" s="329"/>
      <c r="F49" s="329"/>
      <c r="G49" s="57">
        <v>40</v>
      </c>
      <c r="H49" s="61">
        <f>H48+H42</f>
        <v>0</v>
      </c>
      <c r="I49" s="61">
        <f>I48+I42</f>
        <v>0</v>
      </c>
    </row>
    <row r="50" spans="1:9" ht="12.75" customHeight="1" x14ac:dyDescent="0.25">
      <c r="A50" s="317" t="s">
        <v>244</v>
      </c>
      <c r="B50" s="317"/>
      <c r="C50" s="317"/>
      <c r="D50" s="317"/>
      <c r="E50" s="317"/>
      <c r="F50" s="317"/>
      <c r="G50" s="17">
        <v>41</v>
      </c>
      <c r="H50" s="24">
        <v>0</v>
      </c>
      <c r="I50" s="24">
        <v>0</v>
      </c>
    </row>
    <row r="51" spans="1:9" ht="26" customHeight="1" x14ac:dyDescent="0.25">
      <c r="A51" s="329" t="s">
        <v>409</v>
      </c>
      <c r="B51" s="329"/>
      <c r="C51" s="329"/>
      <c r="D51" s="329"/>
      <c r="E51" s="329"/>
      <c r="F51" s="329"/>
      <c r="G51" s="57">
        <v>42</v>
      </c>
      <c r="H51" s="61">
        <f>H21+H36+H49+H50</f>
        <v>0</v>
      </c>
      <c r="I51" s="61">
        <f>I21+I36+I49+I50</f>
        <v>0</v>
      </c>
    </row>
    <row r="52" spans="1:9" ht="12.75" customHeight="1" x14ac:dyDescent="0.25">
      <c r="A52" s="333" t="s">
        <v>218</v>
      </c>
      <c r="B52" s="333"/>
      <c r="C52" s="333"/>
      <c r="D52" s="333"/>
      <c r="E52" s="333"/>
      <c r="F52" s="333"/>
      <c r="G52" s="17">
        <v>43</v>
      </c>
      <c r="H52" s="24">
        <v>0</v>
      </c>
      <c r="I52" s="24">
        <v>0</v>
      </c>
    </row>
    <row r="53" spans="1:9" ht="32" customHeight="1" x14ac:dyDescent="0.25">
      <c r="A53" s="328" t="s">
        <v>410</v>
      </c>
      <c r="B53" s="328"/>
      <c r="C53" s="328"/>
      <c r="D53" s="328"/>
      <c r="E53" s="328"/>
      <c r="F53" s="328"/>
      <c r="G53" s="59">
        <v>44</v>
      </c>
      <c r="H53" s="63">
        <f>H52+H51</f>
        <v>0</v>
      </c>
      <c r="I53" s="63">
        <f>I52+I51</f>
        <v>0</v>
      </c>
    </row>
  </sheetData>
  <sheetProtection algorithmName="SHA-512" hashValue="HXHCGsSuA15Podfqgn5IcwFEsU1yN2v3FllB6zMSyUS3MqQ03zWKTMIOsDxO0Gw8UBSJnQzHM7upnch5sYnNdg==" saltValue="njvmrvvDOClsWVdpmb2+Yg==" spinCount="100000"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rintOptions horizontalCentered="1"/>
  <pageMargins left="0.47244094488188981" right="0.47244094488188981" top="0.47244094488188981" bottom="0.47244094488188981" header="0.51181102362204722" footer="0.51181102362204722"/>
  <pageSetup paperSize="9" scale="70" fitToHeight="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zoomScale="80" zoomScaleNormal="100" zoomScaleSheetLayoutView="80" workbookViewId="0">
      <pane xSplit="7" ySplit="6" topLeftCell="T7" activePane="bottomRight" state="frozen"/>
      <selection activeCell="A7" sqref="A7:I9"/>
      <selection pane="topRight" activeCell="A7" sqref="A7:I9"/>
      <selection pane="bottomLeft" activeCell="A7" sqref="A7:I9"/>
      <selection pane="bottomRight" activeCell="H7" sqref="H7:V9"/>
    </sheetView>
  </sheetViews>
  <sheetFormatPr defaultRowHeight="12.5" x14ac:dyDescent="0.25"/>
  <cols>
    <col min="1" max="4" width="9.08984375" style="1"/>
    <col min="5" max="5" width="10.08984375" style="1" bestFit="1" customWidth="1"/>
    <col min="6" max="6" width="9.08984375" style="1"/>
    <col min="7" max="7" width="12.453125" style="1" customWidth="1"/>
    <col min="8" max="25" width="13.453125" style="19" customWidth="1"/>
    <col min="26" max="26" width="13.453125" style="1" customWidth="1"/>
    <col min="27" max="261" width="9.08984375" style="1"/>
    <col min="262" max="262" width="10.08984375" style="1" bestFit="1" customWidth="1"/>
    <col min="263" max="266" width="9.08984375" style="1"/>
    <col min="267" max="268" width="9.90625" style="1" bestFit="1" customWidth="1"/>
    <col min="269" max="517" width="9.08984375" style="1"/>
    <col min="518" max="518" width="10.08984375" style="1" bestFit="1" customWidth="1"/>
    <col min="519" max="522" width="9.08984375" style="1"/>
    <col min="523" max="524" width="9.90625" style="1" bestFit="1" customWidth="1"/>
    <col min="525" max="773" width="9.08984375" style="1"/>
    <col min="774" max="774" width="10.08984375" style="1" bestFit="1" customWidth="1"/>
    <col min="775" max="778" width="9.08984375" style="1"/>
    <col min="779" max="780" width="9.90625" style="1" bestFit="1" customWidth="1"/>
    <col min="781" max="1029" width="9.08984375" style="1"/>
    <col min="1030" max="1030" width="10.08984375" style="1" bestFit="1" customWidth="1"/>
    <col min="1031" max="1034" width="9.08984375" style="1"/>
    <col min="1035" max="1036" width="9.90625" style="1" bestFit="1" customWidth="1"/>
    <col min="1037" max="1285" width="9.08984375" style="1"/>
    <col min="1286" max="1286" width="10.08984375" style="1" bestFit="1" customWidth="1"/>
    <col min="1287" max="1290" width="9.08984375" style="1"/>
    <col min="1291" max="1292" width="9.90625" style="1" bestFit="1" customWidth="1"/>
    <col min="1293" max="1541" width="9.08984375" style="1"/>
    <col min="1542" max="1542" width="10.08984375" style="1" bestFit="1" customWidth="1"/>
    <col min="1543" max="1546" width="9.08984375" style="1"/>
    <col min="1547" max="1548" width="9.90625" style="1" bestFit="1" customWidth="1"/>
    <col min="1549" max="1797" width="9.08984375" style="1"/>
    <col min="1798" max="1798" width="10.08984375" style="1" bestFit="1" customWidth="1"/>
    <col min="1799" max="1802" width="9.08984375" style="1"/>
    <col min="1803" max="1804" width="9.90625" style="1" bestFit="1" customWidth="1"/>
    <col min="1805" max="2053" width="9.08984375" style="1"/>
    <col min="2054" max="2054" width="10.08984375" style="1" bestFit="1" customWidth="1"/>
    <col min="2055" max="2058" width="9.08984375" style="1"/>
    <col min="2059" max="2060" width="9.90625" style="1" bestFit="1" customWidth="1"/>
    <col min="2061" max="2309" width="9.08984375" style="1"/>
    <col min="2310" max="2310" width="10.08984375" style="1" bestFit="1" customWidth="1"/>
    <col min="2311" max="2314" width="9.08984375" style="1"/>
    <col min="2315" max="2316" width="9.90625" style="1" bestFit="1" customWidth="1"/>
    <col min="2317" max="2565" width="9.08984375" style="1"/>
    <col min="2566" max="2566" width="10.08984375" style="1" bestFit="1" customWidth="1"/>
    <col min="2567" max="2570" width="9.08984375" style="1"/>
    <col min="2571" max="2572" width="9.90625" style="1" bestFit="1" customWidth="1"/>
    <col min="2573" max="2821" width="9.08984375" style="1"/>
    <col min="2822" max="2822" width="10.08984375" style="1" bestFit="1" customWidth="1"/>
    <col min="2823" max="2826" width="9.08984375" style="1"/>
    <col min="2827" max="2828" width="9.90625" style="1" bestFit="1" customWidth="1"/>
    <col min="2829" max="3077" width="9.08984375" style="1"/>
    <col min="3078" max="3078" width="10.08984375" style="1" bestFit="1" customWidth="1"/>
    <col min="3079" max="3082" width="9.08984375" style="1"/>
    <col min="3083" max="3084" width="9.90625" style="1" bestFit="1" customWidth="1"/>
    <col min="3085" max="3333" width="9.08984375" style="1"/>
    <col min="3334" max="3334" width="10.08984375" style="1" bestFit="1" customWidth="1"/>
    <col min="3335" max="3338" width="9.08984375" style="1"/>
    <col min="3339" max="3340" width="9.90625" style="1" bestFit="1" customWidth="1"/>
    <col min="3341" max="3589" width="9.08984375" style="1"/>
    <col min="3590" max="3590" width="10.08984375" style="1" bestFit="1" customWidth="1"/>
    <col min="3591" max="3594" width="9.08984375" style="1"/>
    <col min="3595" max="3596" width="9.90625" style="1" bestFit="1" customWidth="1"/>
    <col min="3597" max="3845" width="9.08984375" style="1"/>
    <col min="3846" max="3846" width="10.08984375" style="1" bestFit="1" customWidth="1"/>
    <col min="3847" max="3850" width="9.08984375" style="1"/>
    <col min="3851" max="3852" width="9.90625" style="1" bestFit="1" customWidth="1"/>
    <col min="3853" max="4101" width="9.08984375" style="1"/>
    <col min="4102" max="4102" width="10.08984375" style="1" bestFit="1" customWidth="1"/>
    <col min="4103" max="4106" width="9.08984375" style="1"/>
    <col min="4107" max="4108" width="9.90625" style="1" bestFit="1" customWidth="1"/>
    <col min="4109" max="4357" width="9.08984375" style="1"/>
    <col min="4358" max="4358" width="10.08984375" style="1" bestFit="1" customWidth="1"/>
    <col min="4359" max="4362" width="9.08984375" style="1"/>
    <col min="4363" max="4364" width="9.90625" style="1" bestFit="1" customWidth="1"/>
    <col min="4365" max="4613" width="9.08984375" style="1"/>
    <col min="4614" max="4614" width="10.08984375" style="1" bestFit="1" customWidth="1"/>
    <col min="4615" max="4618" width="9.08984375" style="1"/>
    <col min="4619" max="4620" width="9.90625" style="1" bestFit="1" customWidth="1"/>
    <col min="4621" max="4869" width="9.08984375" style="1"/>
    <col min="4870" max="4870" width="10.08984375" style="1" bestFit="1" customWidth="1"/>
    <col min="4871" max="4874" width="9.08984375" style="1"/>
    <col min="4875" max="4876" width="9.90625" style="1" bestFit="1" customWidth="1"/>
    <col min="4877" max="5125" width="9.08984375" style="1"/>
    <col min="5126" max="5126" width="10.08984375" style="1" bestFit="1" customWidth="1"/>
    <col min="5127" max="5130" width="9.08984375" style="1"/>
    <col min="5131" max="5132" width="9.90625" style="1" bestFit="1" customWidth="1"/>
    <col min="5133" max="5381" width="9.08984375" style="1"/>
    <col min="5382" max="5382" width="10.08984375" style="1" bestFit="1" customWidth="1"/>
    <col min="5383" max="5386" width="9.08984375" style="1"/>
    <col min="5387" max="5388" width="9.90625" style="1" bestFit="1" customWidth="1"/>
    <col min="5389" max="5637" width="9.08984375" style="1"/>
    <col min="5638" max="5638" width="10.08984375" style="1" bestFit="1" customWidth="1"/>
    <col min="5639" max="5642" width="9.08984375" style="1"/>
    <col min="5643" max="5644" width="9.90625" style="1" bestFit="1" customWidth="1"/>
    <col min="5645" max="5893" width="9.08984375" style="1"/>
    <col min="5894" max="5894" width="10.08984375" style="1" bestFit="1" customWidth="1"/>
    <col min="5895" max="5898" width="9.08984375" style="1"/>
    <col min="5899" max="5900" width="9.90625" style="1" bestFit="1" customWidth="1"/>
    <col min="5901" max="6149" width="9.08984375" style="1"/>
    <col min="6150" max="6150" width="10.08984375" style="1" bestFit="1" customWidth="1"/>
    <col min="6151" max="6154" width="9.08984375" style="1"/>
    <col min="6155" max="6156" width="9.90625" style="1" bestFit="1" customWidth="1"/>
    <col min="6157" max="6405" width="9.08984375" style="1"/>
    <col min="6406" max="6406" width="10.08984375" style="1" bestFit="1" customWidth="1"/>
    <col min="6407" max="6410" width="9.08984375" style="1"/>
    <col min="6411" max="6412" width="9.90625" style="1" bestFit="1" customWidth="1"/>
    <col min="6413" max="6661" width="9.08984375" style="1"/>
    <col min="6662" max="6662" width="10.08984375" style="1" bestFit="1" customWidth="1"/>
    <col min="6663" max="6666" width="9.08984375" style="1"/>
    <col min="6667" max="6668" width="9.90625" style="1" bestFit="1" customWidth="1"/>
    <col min="6669" max="6917" width="9.08984375" style="1"/>
    <col min="6918" max="6918" width="10.08984375" style="1" bestFit="1" customWidth="1"/>
    <col min="6919" max="6922" width="9.08984375" style="1"/>
    <col min="6923" max="6924" width="9.90625" style="1" bestFit="1" customWidth="1"/>
    <col min="6925" max="7173" width="9.08984375" style="1"/>
    <col min="7174" max="7174" width="10.08984375" style="1" bestFit="1" customWidth="1"/>
    <col min="7175" max="7178" width="9.08984375" style="1"/>
    <col min="7179" max="7180" width="9.90625" style="1" bestFit="1" customWidth="1"/>
    <col min="7181" max="7429" width="9.08984375" style="1"/>
    <col min="7430" max="7430" width="10.08984375" style="1" bestFit="1" customWidth="1"/>
    <col min="7431" max="7434" width="9.08984375" style="1"/>
    <col min="7435" max="7436" width="9.90625" style="1" bestFit="1" customWidth="1"/>
    <col min="7437" max="7685" width="9.08984375" style="1"/>
    <col min="7686" max="7686" width="10.08984375" style="1" bestFit="1" customWidth="1"/>
    <col min="7687" max="7690" width="9.08984375" style="1"/>
    <col min="7691" max="7692" width="9.90625" style="1" bestFit="1" customWidth="1"/>
    <col min="7693" max="7941" width="9.08984375" style="1"/>
    <col min="7942" max="7942" width="10.08984375" style="1" bestFit="1" customWidth="1"/>
    <col min="7943" max="7946" width="9.08984375" style="1"/>
    <col min="7947" max="7948" width="9.90625" style="1" bestFit="1" customWidth="1"/>
    <col min="7949" max="8197" width="9.08984375" style="1"/>
    <col min="8198" max="8198" width="10.08984375" style="1" bestFit="1" customWidth="1"/>
    <col min="8199" max="8202" width="9.08984375" style="1"/>
    <col min="8203" max="8204" width="9.90625" style="1" bestFit="1" customWidth="1"/>
    <col min="8205" max="8453" width="9.08984375" style="1"/>
    <col min="8454" max="8454" width="10.08984375" style="1" bestFit="1" customWidth="1"/>
    <col min="8455" max="8458" width="9.08984375" style="1"/>
    <col min="8459" max="8460" width="9.90625" style="1" bestFit="1" customWidth="1"/>
    <col min="8461" max="8709" width="9.08984375" style="1"/>
    <col min="8710" max="8710" width="10.08984375" style="1" bestFit="1" customWidth="1"/>
    <col min="8711" max="8714" width="9.08984375" style="1"/>
    <col min="8715" max="8716" width="9.90625" style="1" bestFit="1" customWidth="1"/>
    <col min="8717" max="8965" width="9.08984375" style="1"/>
    <col min="8966" max="8966" width="10.08984375" style="1" bestFit="1" customWidth="1"/>
    <col min="8967" max="8970" width="9.08984375" style="1"/>
    <col min="8971" max="8972" width="9.90625" style="1" bestFit="1" customWidth="1"/>
    <col min="8973" max="9221" width="9.08984375" style="1"/>
    <col min="9222" max="9222" width="10.08984375" style="1" bestFit="1" customWidth="1"/>
    <col min="9223" max="9226" width="9.08984375" style="1"/>
    <col min="9227" max="9228" width="9.90625" style="1" bestFit="1" customWidth="1"/>
    <col min="9229" max="9477" width="9.08984375" style="1"/>
    <col min="9478" max="9478" width="10.08984375" style="1" bestFit="1" customWidth="1"/>
    <col min="9479" max="9482" width="9.08984375" style="1"/>
    <col min="9483" max="9484" width="9.90625" style="1" bestFit="1" customWidth="1"/>
    <col min="9485" max="9733" width="9.08984375" style="1"/>
    <col min="9734" max="9734" width="10.08984375" style="1" bestFit="1" customWidth="1"/>
    <col min="9735" max="9738" width="9.08984375" style="1"/>
    <col min="9739" max="9740" width="9.90625" style="1" bestFit="1" customWidth="1"/>
    <col min="9741" max="9989" width="9.08984375" style="1"/>
    <col min="9990" max="9990" width="10.08984375" style="1" bestFit="1" customWidth="1"/>
    <col min="9991" max="9994" width="9.08984375" style="1"/>
    <col min="9995" max="9996" width="9.90625" style="1" bestFit="1" customWidth="1"/>
    <col min="9997" max="10245" width="9.08984375" style="1"/>
    <col min="10246" max="10246" width="10.08984375" style="1" bestFit="1" customWidth="1"/>
    <col min="10247" max="10250" width="9.08984375" style="1"/>
    <col min="10251" max="10252" width="9.90625" style="1" bestFit="1" customWidth="1"/>
    <col min="10253" max="10501" width="9.08984375" style="1"/>
    <col min="10502" max="10502" width="10.08984375" style="1" bestFit="1" customWidth="1"/>
    <col min="10503" max="10506" width="9.08984375" style="1"/>
    <col min="10507" max="10508" width="9.90625" style="1" bestFit="1" customWidth="1"/>
    <col min="10509" max="10757" width="9.08984375" style="1"/>
    <col min="10758" max="10758" width="10.08984375" style="1" bestFit="1" customWidth="1"/>
    <col min="10759" max="10762" width="9.08984375" style="1"/>
    <col min="10763" max="10764" width="9.90625" style="1" bestFit="1" customWidth="1"/>
    <col min="10765" max="11013" width="9.08984375" style="1"/>
    <col min="11014" max="11014" width="10.08984375" style="1" bestFit="1" customWidth="1"/>
    <col min="11015" max="11018" width="9.08984375" style="1"/>
    <col min="11019" max="11020" width="9.90625" style="1" bestFit="1" customWidth="1"/>
    <col min="11021" max="11269" width="9.08984375" style="1"/>
    <col min="11270" max="11270" width="10.08984375" style="1" bestFit="1" customWidth="1"/>
    <col min="11271" max="11274" width="9.08984375" style="1"/>
    <col min="11275" max="11276" width="9.90625" style="1" bestFit="1" customWidth="1"/>
    <col min="11277" max="11525" width="9.08984375" style="1"/>
    <col min="11526" max="11526" width="10.08984375" style="1" bestFit="1" customWidth="1"/>
    <col min="11527" max="11530" width="9.08984375" style="1"/>
    <col min="11531" max="11532" width="9.90625" style="1" bestFit="1" customWidth="1"/>
    <col min="11533" max="11781" width="9.08984375" style="1"/>
    <col min="11782" max="11782" width="10.08984375" style="1" bestFit="1" customWidth="1"/>
    <col min="11783" max="11786" width="9.08984375" style="1"/>
    <col min="11787" max="11788" width="9.90625" style="1" bestFit="1" customWidth="1"/>
    <col min="11789" max="12037" width="9.08984375" style="1"/>
    <col min="12038" max="12038" width="10.08984375" style="1" bestFit="1" customWidth="1"/>
    <col min="12039" max="12042" width="9.08984375" style="1"/>
    <col min="12043" max="12044" width="9.90625" style="1" bestFit="1" customWidth="1"/>
    <col min="12045" max="12293" width="9.08984375" style="1"/>
    <col min="12294" max="12294" width="10.08984375" style="1" bestFit="1" customWidth="1"/>
    <col min="12295" max="12298" width="9.08984375" style="1"/>
    <col min="12299" max="12300" width="9.90625" style="1" bestFit="1" customWidth="1"/>
    <col min="12301" max="12549" width="9.08984375" style="1"/>
    <col min="12550" max="12550" width="10.08984375" style="1" bestFit="1" customWidth="1"/>
    <col min="12551" max="12554" width="9.08984375" style="1"/>
    <col min="12555" max="12556" width="9.90625" style="1" bestFit="1" customWidth="1"/>
    <col min="12557" max="12805" width="9.08984375" style="1"/>
    <col min="12806" max="12806" width="10.08984375" style="1" bestFit="1" customWidth="1"/>
    <col min="12807" max="12810" width="9.08984375" style="1"/>
    <col min="12811" max="12812" width="9.90625" style="1" bestFit="1" customWidth="1"/>
    <col min="12813" max="13061" width="9.08984375" style="1"/>
    <col min="13062" max="13062" width="10.08984375" style="1" bestFit="1" customWidth="1"/>
    <col min="13063" max="13066" width="9.08984375" style="1"/>
    <col min="13067" max="13068" width="9.90625" style="1" bestFit="1" customWidth="1"/>
    <col min="13069" max="13317" width="9.08984375" style="1"/>
    <col min="13318" max="13318" width="10.08984375" style="1" bestFit="1" customWidth="1"/>
    <col min="13319" max="13322" width="9.08984375" style="1"/>
    <col min="13323" max="13324" width="9.90625" style="1" bestFit="1" customWidth="1"/>
    <col min="13325" max="13573" width="9.08984375" style="1"/>
    <col min="13574" max="13574" width="10.08984375" style="1" bestFit="1" customWidth="1"/>
    <col min="13575" max="13578" width="9.08984375" style="1"/>
    <col min="13579" max="13580" width="9.90625" style="1" bestFit="1" customWidth="1"/>
    <col min="13581" max="13829" width="9.08984375" style="1"/>
    <col min="13830" max="13830" width="10.08984375" style="1" bestFit="1" customWidth="1"/>
    <col min="13831" max="13834" width="9.08984375" style="1"/>
    <col min="13835" max="13836" width="9.90625" style="1" bestFit="1" customWidth="1"/>
    <col min="13837" max="14085" width="9.08984375" style="1"/>
    <col min="14086" max="14086" width="10.08984375" style="1" bestFit="1" customWidth="1"/>
    <col min="14087" max="14090" width="9.08984375" style="1"/>
    <col min="14091" max="14092" width="9.90625" style="1" bestFit="1" customWidth="1"/>
    <col min="14093" max="14341" width="9.08984375" style="1"/>
    <col min="14342" max="14342" width="10.08984375" style="1" bestFit="1" customWidth="1"/>
    <col min="14343" max="14346" width="9.08984375" style="1"/>
    <col min="14347" max="14348" width="9.90625" style="1" bestFit="1" customWidth="1"/>
    <col min="14349" max="14597" width="9.08984375" style="1"/>
    <col min="14598" max="14598" width="10.08984375" style="1" bestFit="1" customWidth="1"/>
    <col min="14599" max="14602" width="9.08984375" style="1"/>
    <col min="14603" max="14604" width="9.90625" style="1" bestFit="1" customWidth="1"/>
    <col min="14605" max="14853" width="9.08984375" style="1"/>
    <col min="14854" max="14854" width="10.08984375" style="1" bestFit="1" customWidth="1"/>
    <col min="14855" max="14858" width="9.08984375" style="1"/>
    <col min="14859" max="14860" width="9.90625" style="1" bestFit="1" customWidth="1"/>
    <col min="14861" max="15109" width="9.08984375" style="1"/>
    <col min="15110" max="15110" width="10.08984375" style="1" bestFit="1" customWidth="1"/>
    <col min="15111" max="15114" width="9.08984375" style="1"/>
    <col min="15115" max="15116" width="9.90625" style="1" bestFit="1" customWidth="1"/>
    <col min="15117" max="15365" width="9.08984375" style="1"/>
    <col min="15366" max="15366" width="10.08984375" style="1" bestFit="1" customWidth="1"/>
    <col min="15367" max="15370" width="9.08984375" style="1"/>
    <col min="15371" max="15372" width="9.90625" style="1" bestFit="1" customWidth="1"/>
    <col min="15373" max="15621" width="9.08984375" style="1"/>
    <col min="15622" max="15622" width="10.08984375" style="1" bestFit="1" customWidth="1"/>
    <col min="15623" max="15626" width="9.08984375" style="1"/>
    <col min="15627" max="15628" width="9.90625" style="1" bestFit="1" customWidth="1"/>
    <col min="15629" max="15877" width="9.08984375" style="1"/>
    <col min="15878" max="15878" width="10.08984375" style="1" bestFit="1" customWidth="1"/>
    <col min="15879" max="15882" width="9.08984375" style="1"/>
    <col min="15883" max="15884" width="9.90625" style="1" bestFit="1" customWidth="1"/>
    <col min="15885" max="16133" width="9.08984375" style="1"/>
    <col min="16134" max="16134" width="10.08984375" style="1" bestFit="1" customWidth="1"/>
    <col min="16135" max="16138" width="9.08984375" style="1"/>
    <col min="16139" max="16140" width="9.90625" style="1" bestFit="1" customWidth="1"/>
    <col min="16141" max="16384" width="9.08984375" style="1"/>
  </cols>
  <sheetData>
    <row r="1" spans="1:25" x14ac:dyDescent="0.25">
      <c r="A1" s="334" t="s">
        <v>245</v>
      </c>
      <c r="B1" s="335"/>
      <c r="C1" s="335"/>
      <c r="D1" s="335"/>
      <c r="E1" s="335"/>
      <c r="F1" s="335"/>
      <c r="G1" s="335"/>
      <c r="H1" s="335"/>
      <c r="I1" s="335"/>
      <c r="J1" s="335"/>
      <c r="K1" s="26"/>
    </row>
    <row r="2" spans="1:25" ht="15.5" x14ac:dyDescent="0.25">
      <c r="A2" s="2"/>
      <c r="B2" s="3"/>
      <c r="C2" s="336" t="s">
        <v>246</v>
      </c>
      <c r="D2" s="336"/>
      <c r="E2" s="9">
        <v>45658</v>
      </c>
      <c r="F2" s="4" t="s">
        <v>0</v>
      </c>
      <c r="G2" s="9">
        <v>46022</v>
      </c>
      <c r="H2" s="27"/>
      <c r="I2" s="27"/>
      <c r="J2" s="27"/>
      <c r="K2" s="26"/>
      <c r="X2" s="28" t="s">
        <v>446</v>
      </c>
    </row>
    <row r="3" spans="1:25" ht="13.5" customHeight="1" thickBot="1" x14ac:dyDescent="0.3">
      <c r="A3" s="339" t="s">
        <v>247</v>
      </c>
      <c r="B3" s="340"/>
      <c r="C3" s="340"/>
      <c r="D3" s="340"/>
      <c r="E3" s="340"/>
      <c r="F3" s="340"/>
      <c r="G3" s="343" t="s">
        <v>3</v>
      </c>
      <c r="H3" s="345" t="s">
        <v>248</v>
      </c>
      <c r="I3" s="345"/>
      <c r="J3" s="345"/>
      <c r="K3" s="345"/>
      <c r="L3" s="345"/>
      <c r="M3" s="345"/>
      <c r="N3" s="345"/>
      <c r="O3" s="345"/>
      <c r="P3" s="345"/>
      <c r="Q3" s="345"/>
      <c r="R3" s="345"/>
      <c r="S3" s="345"/>
      <c r="T3" s="345"/>
      <c r="U3" s="345"/>
      <c r="V3" s="345"/>
      <c r="W3" s="345"/>
      <c r="X3" s="345" t="s">
        <v>249</v>
      </c>
      <c r="Y3" s="347" t="s">
        <v>250</v>
      </c>
    </row>
    <row r="4" spans="1:25" ht="74" thickBot="1" x14ac:dyDescent="0.3">
      <c r="A4" s="341"/>
      <c r="B4" s="342"/>
      <c r="C4" s="342"/>
      <c r="D4" s="342"/>
      <c r="E4" s="342"/>
      <c r="F4" s="342"/>
      <c r="G4" s="344"/>
      <c r="H4" s="29" t="s">
        <v>251</v>
      </c>
      <c r="I4" s="29" t="s">
        <v>252</v>
      </c>
      <c r="J4" s="29" t="s">
        <v>253</v>
      </c>
      <c r="K4" s="29" t="s">
        <v>254</v>
      </c>
      <c r="L4" s="29" t="s">
        <v>255</v>
      </c>
      <c r="M4" s="29" t="s">
        <v>256</v>
      </c>
      <c r="N4" s="29" t="s">
        <v>257</v>
      </c>
      <c r="O4" s="29" t="s">
        <v>258</v>
      </c>
      <c r="P4" s="74" t="s">
        <v>411</v>
      </c>
      <c r="Q4" s="29" t="s">
        <v>259</v>
      </c>
      <c r="R4" s="29" t="s">
        <v>260</v>
      </c>
      <c r="S4" s="74" t="s">
        <v>412</v>
      </c>
      <c r="T4" s="74" t="s">
        <v>413</v>
      </c>
      <c r="U4" s="29" t="s">
        <v>261</v>
      </c>
      <c r="V4" s="29" t="s">
        <v>262</v>
      </c>
      <c r="W4" s="29" t="s">
        <v>263</v>
      </c>
      <c r="X4" s="346"/>
      <c r="Y4" s="348"/>
    </row>
    <row r="5" spans="1:25" ht="21" x14ac:dyDescent="0.25">
      <c r="A5" s="349">
        <v>1</v>
      </c>
      <c r="B5" s="350"/>
      <c r="C5" s="350"/>
      <c r="D5" s="350"/>
      <c r="E5" s="350"/>
      <c r="F5" s="350"/>
      <c r="G5" s="5">
        <v>2</v>
      </c>
      <c r="H5" s="30" t="s">
        <v>167</v>
      </c>
      <c r="I5" s="31" t="s">
        <v>168</v>
      </c>
      <c r="J5" s="30" t="s">
        <v>282</v>
      </c>
      <c r="K5" s="31" t="s">
        <v>283</v>
      </c>
      <c r="L5" s="30" t="s">
        <v>284</v>
      </c>
      <c r="M5" s="31" t="s">
        <v>285</v>
      </c>
      <c r="N5" s="30" t="s">
        <v>286</v>
      </c>
      <c r="O5" s="31" t="s">
        <v>287</v>
      </c>
      <c r="P5" s="30" t="s">
        <v>288</v>
      </c>
      <c r="Q5" s="31" t="s">
        <v>289</v>
      </c>
      <c r="R5" s="30" t="s">
        <v>290</v>
      </c>
      <c r="S5" s="30" t="s">
        <v>291</v>
      </c>
      <c r="T5" s="30" t="s">
        <v>292</v>
      </c>
      <c r="U5" s="30" t="s">
        <v>414</v>
      </c>
      <c r="V5" s="30" t="s">
        <v>293</v>
      </c>
      <c r="W5" s="30" t="s">
        <v>415</v>
      </c>
      <c r="X5" s="30">
        <v>19</v>
      </c>
      <c r="Y5" s="32" t="s">
        <v>416</v>
      </c>
    </row>
    <row r="6" spans="1:25" x14ac:dyDescent="0.25">
      <c r="A6" s="351" t="s">
        <v>264</v>
      </c>
      <c r="B6" s="351"/>
      <c r="C6" s="351"/>
      <c r="D6" s="351"/>
      <c r="E6" s="351"/>
      <c r="F6" s="351"/>
      <c r="G6" s="351"/>
      <c r="H6" s="351"/>
      <c r="I6" s="351"/>
      <c r="J6" s="351"/>
      <c r="K6" s="351"/>
      <c r="L6" s="351"/>
      <c r="M6" s="351"/>
      <c r="N6" s="352"/>
      <c r="O6" s="352"/>
      <c r="P6" s="352"/>
      <c r="Q6" s="352"/>
      <c r="R6" s="352"/>
      <c r="S6" s="352"/>
      <c r="T6" s="352"/>
      <c r="U6" s="352"/>
      <c r="V6" s="352"/>
      <c r="W6" s="352"/>
      <c r="X6" s="352"/>
      <c r="Y6" s="353"/>
    </row>
    <row r="7" spans="1:25" x14ac:dyDescent="0.25">
      <c r="A7" s="354" t="s">
        <v>298</v>
      </c>
      <c r="B7" s="354"/>
      <c r="C7" s="354"/>
      <c r="D7" s="354"/>
      <c r="E7" s="354"/>
      <c r="F7" s="354"/>
      <c r="G7" s="6">
        <v>1</v>
      </c>
      <c r="H7" s="33">
        <v>56615057</v>
      </c>
      <c r="I7" s="33">
        <v>149</v>
      </c>
      <c r="J7" s="33">
        <v>0</v>
      </c>
      <c r="K7" s="33">
        <v>0</v>
      </c>
      <c r="L7" s="33">
        <v>0</v>
      </c>
      <c r="M7" s="33">
        <v>0</v>
      </c>
      <c r="N7" s="33">
        <v>0</v>
      </c>
      <c r="O7" s="33">
        <v>0</v>
      </c>
      <c r="P7" s="33">
        <v>0</v>
      </c>
      <c r="Q7" s="33">
        <v>0</v>
      </c>
      <c r="R7" s="33">
        <v>0</v>
      </c>
      <c r="S7" s="33">
        <v>0</v>
      </c>
      <c r="T7" s="33">
        <v>0</v>
      </c>
      <c r="U7" s="33">
        <v>-2685210</v>
      </c>
      <c r="V7" s="33">
        <v>-1419198</v>
      </c>
      <c r="W7" s="34">
        <f>H7+I7+J7+K7-L7+M7+N7+O7+P7+Q7+R7+U7+V7+S7+T7</f>
        <v>52510798</v>
      </c>
      <c r="X7" s="33">
        <v>0</v>
      </c>
      <c r="Y7" s="34">
        <f>W7+X7</f>
        <v>52510798</v>
      </c>
    </row>
    <row r="8" spans="1:25" x14ac:dyDescent="0.25">
      <c r="A8" s="337" t="s">
        <v>265</v>
      </c>
      <c r="B8" s="337"/>
      <c r="C8" s="337"/>
      <c r="D8" s="337"/>
      <c r="E8" s="337"/>
      <c r="F8" s="337"/>
      <c r="G8" s="6">
        <v>2</v>
      </c>
      <c r="H8" s="33">
        <v>0</v>
      </c>
      <c r="I8" s="33">
        <v>0</v>
      </c>
      <c r="J8" s="33">
        <v>0</v>
      </c>
      <c r="K8" s="33">
        <v>0</v>
      </c>
      <c r="L8" s="33">
        <v>0</v>
      </c>
      <c r="M8" s="33">
        <v>0</v>
      </c>
      <c r="N8" s="33">
        <v>0</v>
      </c>
      <c r="O8" s="33">
        <v>0</v>
      </c>
      <c r="P8" s="33">
        <v>0</v>
      </c>
      <c r="Q8" s="33">
        <v>0</v>
      </c>
      <c r="R8" s="33">
        <v>0</v>
      </c>
      <c r="S8" s="33">
        <v>0</v>
      </c>
      <c r="T8" s="33">
        <v>0</v>
      </c>
      <c r="U8" s="33">
        <v>0</v>
      </c>
      <c r="V8" s="33">
        <v>0</v>
      </c>
      <c r="W8" s="34">
        <f t="shared" ref="W8:W9" si="0">H8+I8+J8+K8-L8+M8+N8+O8+P8+Q8+R8+U8+V8+S8+T8</f>
        <v>0</v>
      </c>
      <c r="X8" s="33">
        <v>0</v>
      </c>
      <c r="Y8" s="34">
        <f t="shared" ref="Y8:Y9" si="1">W8+X8</f>
        <v>0</v>
      </c>
    </row>
    <row r="9" spans="1:25" x14ac:dyDescent="0.25">
      <c r="A9" s="337" t="s">
        <v>266</v>
      </c>
      <c r="B9" s="337"/>
      <c r="C9" s="337"/>
      <c r="D9" s="337"/>
      <c r="E9" s="337"/>
      <c r="F9" s="337"/>
      <c r="G9" s="6">
        <v>3</v>
      </c>
      <c r="H9" s="33">
        <v>0</v>
      </c>
      <c r="I9" s="33">
        <v>0</v>
      </c>
      <c r="J9" s="33">
        <v>0</v>
      </c>
      <c r="K9" s="33">
        <v>0</v>
      </c>
      <c r="L9" s="33">
        <v>0</v>
      </c>
      <c r="M9" s="33">
        <v>0</v>
      </c>
      <c r="N9" s="33">
        <v>0</v>
      </c>
      <c r="O9" s="33">
        <v>0</v>
      </c>
      <c r="P9" s="33">
        <v>0</v>
      </c>
      <c r="Q9" s="33">
        <v>0</v>
      </c>
      <c r="R9" s="33">
        <v>0</v>
      </c>
      <c r="S9" s="33">
        <v>0</v>
      </c>
      <c r="T9" s="33">
        <v>0</v>
      </c>
      <c r="U9" s="33">
        <v>0</v>
      </c>
      <c r="V9" s="33">
        <v>0</v>
      </c>
      <c r="W9" s="34">
        <f t="shared" si="0"/>
        <v>0</v>
      </c>
      <c r="X9" s="33">
        <v>0</v>
      </c>
      <c r="Y9" s="34">
        <f t="shared" si="1"/>
        <v>0</v>
      </c>
    </row>
    <row r="10" spans="1:25" ht="24" customHeight="1" x14ac:dyDescent="0.25">
      <c r="A10" s="338" t="s">
        <v>299</v>
      </c>
      <c r="B10" s="338"/>
      <c r="C10" s="338"/>
      <c r="D10" s="338"/>
      <c r="E10" s="338"/>
      <c r="F10" s="338"/>
      <c r="G10" s="7">
        <v>4</v>
      </c>
      <c r="H10" s="34">
        <f>H7+H8+H9</f>
        <v>56615057</v>
      </c>
      <c r="I10" s="34">
        <f t="shared" ref="I10:Y10" si="2">I7+I8+I9</f>
        <v>149</v>
      </c>
      <c r="J10" s="34">
        <f t="shared" si="2"/>
        <v>0</v>
      </c>
      <c r="K10" s="34">
        <f>K7+K8+K9</f>
        <v>0</v>
      </c>
      <c r="L10" s="34">
        <f t="shared" si="2"/>
        <v>0</v>
      </c>
      <c r="M10" s="34">
        <f t="shared" si="2"/>
        <v>0</v>
      </c>
      <c r="N10" s="34">
        <f t="shared" si="2"/>
        <v>0</v>
      </c>
      <c r="O10" s="34">
        <f t="shared" si="2"/>
        <v>0</v>
      </c>
      <c r="P10" s="34">
        <f t="shared" si="2"/>
        <v>0</v>
      </c>
      <c r="Q10" s="34">
        <f t="shared" si="2"/>
        <v>0</v>
      </c>
      <c r="R10" s="34">
        <f t="shared" si="2"/>
        <v>0</v>
      </c>
      <c r="S10" s="34">
        <f t="shared" si="2"/>
        <v>0</v>
      </c>
      <c r="T10" s="34">
        <f t="shared" si="2"/>
        <v>0</v>
      </c>
      <c r="U10" s="34">
        <f t="shared" si="2"/>
        <v>-2685210</v>
      </c>
      <c r="V10" s="34">
        <f t="shared" si="2"/>
        <v>-1419198</v>
      </c>
      <c r="W10" s="34">
        <f t="shared" si="2"/>
        <v>52510798</v>
      </c>
      <c r="X10" s="34">
        <f t="shared" si="2"/>
        <v>0</v>
      </c>
      <c r="Y10" s="34">
        <f t="shared" si="2"/>
        <v>52510798</v>
      </c>
    </row>
    <row r="11" spans="1:25" x14ac:dyDescent="0.25">
      <c r="A11" s="337" t="s">
        <v>267</v>
      </c>
      <c r="B11" s="337"/>
      <c r="C11" s="337"/>
      <c r="D11" s="337"/>
      <c r="E11" s="337"/>
      <c r="F11" s="337"/>
      <c r="G11" s="6">
        <v>5</v>
      </c>
      <c r="H11" s="35">
        <v>0</v>
      </c>
      <c r="I11" s="35">
        <v>0</v>
      </c>
      <c r="J11" s="35">
        <v>0</v>
      </c>
      <c r="K11" s="35">
        <v>0</v>
      </c>
      <c r="L11" s="35">
        <v>0</v>
      </c>
      <c r="M11" s="35">
        <v>0</v>
      </c>
      <c r="N11" s="35">
        <v>0</v>
      </c>
      <c r="O11" s="35">
        <v>0</v>
      </c>
      <c r="P11" s="35">
        <v>0</v>
      </c>
      <c r="Q11" s="35">
        <v>0</v>
      </c>
      <c r="R11" s="35">
        <v>0</v>
      </c>
      <c r="S11" s="33">
        <v>0</v>
      </c>
      <c r="T11" s="33">
        <v>0</v>
      </c>
      <c r="U11" s="35">
        <v>0</v>
      </c>
      <c r="V11" s="33">
        <v>-2317124</v>
      </c>
      <c r="W11" s="34">
        <f t="shared" ref="W11:W29" si="3">H11+I11+J11+K11-L11+M11+N11+O11+P11+Q11+R11+U11+V11+S11+T11</f>
        <v>-2317124</v>
      </c>
      <c r="X11" s="33">
        <v>0</v>
      </c>
      <c r="Y11" s="34">
        <f t="shared" ref="Y11:Y29" si="4">W11+X11</f>
        <v>-2317124</v>
      </c>
    </row>
    <row r="12" spans="1:25" x14ac:dyDescent="0.25">
      <c r="A12" s="337" t="s">
        <v>268</v>
      </c>
      <c r="B12" s="337"/>
      <c r="C12" s="337"/>
      <c r="D12" s="337"/>
      <c r="E12" s="337"/>
      <c r="F12" s="337"/>
      <c r="G12" s="6">
        <v>6</v>
      </c>
      <c r="H12" s="35">
        <v>0</v>
      </c>
      <c r="I12" s="35">
        <v>0</v>
      </c>
      <c r="J12" s="35">
        <v>0</v>
      </c>
      <c r="K12" s="35">
        <v>0</v>
      </c>
      <c r="L12" s="35">
        <v>0</v>
      </c>
      <c r="M12" s="35">
        <v>0</v>
      </c>
      <c r="N12" s="33">
        <v>0</v>
      </c>
      <c r="O12" s="35">
        <v>0</v>
      </c>
      <c r="P12" s="35">
        <v>0</v>
      </c>
      <c r="Q12" s="35">
        <v>0</v>
      </c>
      <c r="R12" s="35">
        <v>0</v>
      </c>
      <c r="S12" s="33">
        <v>0</v>
      </c>
      <c r="T12" s="33">
        <v>0</v>
      </c>
      <c r="U12" s="35">
        <v>0</v>
      </c>
      <c r="V12" s="35">
        <v>0</v>
      </c>
      <c r="W12" s="34">
        <f t="shared" si="3"/>
        <v>0</v>
      </c>
      <c r="X12" s="33">
        <v>0</v>
      </c>
      <c r="Y12" s="34">
        <f t="shared" si="4"/>
        <v>0</v>
      </c>
    </row>
    <row r="13" spans="1:25" ht="26.25" customHeight="1" x14ac:dyDescent="0.25">
      <c r="A13" s="337" t="s">
        <v>269</v>
      </c>
      <c r="B13" s="337"/>
      <c r="C13" s="337"/>
      <c r="D13" s="337"/>
      <c r="E13" s="337"/>
      <c r="F13" s="337"/>
      <c r="G13" s="6">
        <v>7</v>
      </c>
      <c r="H13" s="35">
        <v>0</v>
      </c>
      <c r="I13" s="35">
        <v>0</v>
      </c>
      <c r="J13" s="35">
        <v>0</v>
      </c>
      <c r="K13" s="35">
        <v>0</v>
      </c>
      <c r="L13" s="35">
        <v>0</v>
      </c>
      <c r="M13" s="35">
        <v>0</v>
      </c>
      <c r="N13" s="35">
        <v>0</v>
      </c>
      <c r="O13" s="33">
        <v>0</v>
      </c>
      <c r="P13" s="35">
        <v>0</v>
      </c>
      <c r="Q13" s="35">
        <v>0</v>
      </c>
      <c r="R13" s="35">
        <v>0</v>
      </c>
      <c r="S13" s="33">
        <v>0</v>
      </c>
      <c r="T13" s="33">
        <v>0</v>
      </c>
      <c r="U13" s="33">
        <v>0</v>
      </c>
      <c r="V13" s="33">
        <v>0</v>
      </c>
      <c r="W13" s="34">
        <f t="shared" si="3"/>
        <v>0</v>
      </c>
      <c r="X13" s="33">
        <v>0</v>
      </c>
      <c r="Y13" s="34">
        <f t="shared" si="4"/>
        <v>0</v>
      </c>
    </row>
    <row r="14" spans="1:25" ht="39" customHeight="1" x14ac:dyDescent="0.25">
      <c r="A14" s="337" t="s">
        <v>417</v>
      </c>
      <c r="B14" s="337"/>
      <c r="C14" s="337"/>
      <c r="D14" s="337"/>
      <c r="E14" s="337"/>
      <c r="F14" s="337"/>
      <c r="G14" s="6">
        <v>8</v>
      </c>
      <c r="H14" s="35">
        <v>0</v>
      </c>
      <c r="I14" s="35">
        <v>0</v>
      </c>
      <c r="J14" s="35">
        <v>0</v>
      </c>
      <c r="K14" s="35">
        <v>0</v>
      </c>
      <c r="L14" s="35">
        <v>0</v>
      </c>
      <c r="M14" s="35">
        <v>0</v>
      </c>
      <c r="N14" s="35">
        <v>0</v>
      </c>
      <c r="O14" s="35">
        <v>0</v>
      </c>
      <c r="P14" s="33">
        <v>0</v>
      </c>
      <c r="Q14" s="35">
        <v>0</v>
      </c>
      <c r="R14" s="35">
        <v>0</v>
      </c>
      <c r="S14" s="33">
        <v>0</v>
      </c>
      <c r="T14" s="33">
        <v>0</v>
      </c>
      <c r="U14" s="33">
        <v>0</v>
      </c>
      <c r="V14" s="33">
        <v>0</v>
      </c>
      <c r="W14" s="34">
        <f t="shared" si="3"/>
        <v>0</v>
      </c>
      <c r="X14" s="33">
        <v>0</v>
      </c>
      <c r="Y14" s="34">
        <f t="shared" si="4"/>
        <v>0</v>
      </c>
    </row>
    <row r="15" spans="1:25" x14ac:dyDescent="0.25">
      <c r="A15" s="337" t="s">
        <v>270</v>
      </c>
      <c r="B15" s="337"/>
      <c r="C15" s="337"/>
      <c r="D15" s="337"/>
      <c r="E15" s="337"/>
      <c r="F15" s="337"/>
      <c r="G15" s="6">
        <v>9</v>
      </c>
      <c r="H15" s="35">
        <v>0</v>
      </c>
      <c r="I15" s="35">
        <v>0</v>
      </c>
      <c r="J15" s="35">
        <v>0</v>
      </c>
      <c r="K15" s="35">
        <v>0</v>
      </c>
      <c r="L15" s="35">
        <v>0</v>
      </c>
      <c r="M15" s="35">
        <v>0</v>
      </c>
      <c r="N15" s="35">
        <v>0</v>
      </c>
      <c r="O15" s="35">
        <v>0</v>
      </c>
      <c r="P15" s="35">
        <v>0</v>
      </c>
      <c r="Q15" s="33">
        <v>0</v>
      </c>
      <c r="R15" s="35">
        <v>0</v>
      </c>
      <c r="S15" s="33">
        <v>0</v>
      </c>
      <c r="T15" s="33">
        <v>0</v>
      </c>
      <c r="U15" s="33">
        <v>0</v>
      </c>
      <c r="V15" s="33">
        <v>0</v>
      </c>
      <c r="W15" s="34">
        <f t="shared" si="3"/>
        <v>0</v>
      </c>
      <c r="X15" s="33">
        <v>0</v>
      </c>
      <c r="Y15" s="34">
        <f t="shared" si="4"/>
        <v>0</v>
      </c>
    </row>
    <row r="16" spans="1:25" ht="28.5" customHeight="1" x14ac:dyDescent="0.25">
      <c r="A16" s="337" t="s">
        <v>271</v>
      </c>
      <c r="B16" s="337"/>
      <c r="C16" s="337"/>
      <c r="D16" s="337"/>
      <c r="E16" s="337"/>
      <c r="F16" s="337"/>
      <c r="G16" s="6">
        <v>10</v>
      </c>
      <c r="H16" s="35">
        <v>0</v>
      </c>
      <c r="I16" s="35">
        <v>0</v>
      </c>
      <c r="J16" s="35">
        <v>0</v>
      </c>
      <c r="K16" s="35">
        <v>0</v>
      </c>
      <c r="L16" s="35">
        <v>0</v>
      </c>
      <c r="M16" s="35">
        <v>0</v>
      </c>
      <c r="N16" s="35">
        <v>0</v>
      </c>
      <c r="O16" s="35">
        <v>0</v>
      </c>
      <c r="P16" s="35">
        <v>0</v>
      </c>
      <c r="Q16" s="35">
        <v>0</v>
      </c>
      <c r="R16" s="33">
        <v>0</v>
      </c>
      <c r="S16" s="33">
        <v>0</v>
      </c>
      <c r="T16" s="33">
        <v>0</v>
      </c>
      <c r="U16" s="33">
        <v>0</v>
      </c>
      <c r="V16" s="33">
        <v>0</v>
      </c>
      <c r="W16" s="34">
        <f t="shared" si="3"/>
        <v>0</v>
      </c>
      <c r="X16" s="33">
        <v>0</v>
      </c>
      <c r="Y16" s="34">
        <f t="shared" si="4"/>
        <v>0</v>
      </c>
    </row>
    <row r="17" spans="1:25" ht="23.25" customHeight="1" x14ac:dyDescent="0.25">
      <c r="A17" s="337" t="s">
        <v>272</v>
      </c>
      <c r="B17" s="337"/>
      <c r="C17" s="337"/>
      <c r="D17" s="337"/>
      <c r="E17" s="337"/>
      <c r="F17" s="337"/>
      <c r="G17" s="6">
        <v>11</v>
      </c>
      <c r="H17" s="35">
        <v>0</v>
      </c>
      <c r="I17" s="35">
        <v>0</v>
      </c>
      <c r="J17" s="35">
        <v>0</v>
      </c>
      <c r="K17" s="35">
        <v>0</v>
      </c>
      <c r="L17" s="35">
        <v>0</v>
      </c>
      <c r="M17" s="35">
        <v>0</v>
      </c>
      <c r="N17" s="33">
        <v>0</v>
      </c>
      <c r="O17" s="33">
        <v>0</v>
      </c>
      <c r="P17" s="33">
        <v>0</v>
      </c>
      <c r="Q17" s="33">
        <v>0</v>
      </c>
      <c r="R17" s="33">
        <v>0</v>
      </c>
      <c r="S17" s="33">
        <v>0</v>
      </c>
      <c r="T17" s="33">
        <v>0</v>
      </c>
      <c r="U17" s="33">
        <v>0</v>
      </c>
      <c r="V17" s="33">
        <v>0</v>
      </c>
      <c r="W17" s="34">
        <f t="shared" si="3"/>
        <v>0</v>
      </c>
      <c r="X17" s="33">
        <v>0</v>
      </c>
      <c r="Y17" s="34">
        <f t="shared" si="4"/>
        <v>0</v>
      </c>
    </row>
    <row r="18" spans="1:25" x14ac:dyDescent="0.25">
      <c r="A18" s="337" t="s">
        <v>273</v>
      </c>
      <c r="B18" s="337"/>
      <c r="C18" s="337"/>
      <c r="D18" s="337"/>
      <c r="E18" s="337"/>
      <c r="F18" s="337"/>
      <c r="G18" s="6">
        <v>12</v>
      </c>
      <c r="H18" s="35">
        <v>0</v>
      </c>
      <c r="I18" s="35">
        <v>0</v>
      </c>
      <c r="J18" s="35">
        <v>0</v>
      </c>
      <c r="K18" s="35">
        <v>0</v>
      </c>
      <c r="L18" s="35">
        <v>0</v>
      </c>
      <c r="M18" s="35">
        <v>0</v>
      </c>
      <c r="N18" s="33">
        <v>0</v>
      </c>
      <c r="O18" s="33">
        <v>0</v>
      </c>
      <c r="P18" s="33">
        <v>0</v>
      </c>
      <c r="Q18" s="33">
        <v>0</v>
      </c>
      <c r="R18" s="33">
        <v>0</v>
      </c>
      <c r="S18" s="33">
        <v>0</v>
      </c>
      <c r="T18" s="33">
        <v>0</v>
      </c>
      <c r="U18" s="33">
        <v>0</v>
      </c>
      <c r="V18" s="33">
        <v>0</v>
      </c>
      <c r="W18" s="34">
        <f t="shared" si="3"/>
        <v>0</v>
      </c>
      <c r="X18" s="33">
        <v>0</v>
      </c>
      <c r="Y18" s="34">
        <f t="shared" si="4"/>
        <v>0</v>
      </c>
    </row>
    <row r="19" spans="1:25" x14ac:dyDescent="0.25">
      <c r="A19" s="337" t="s">
        <v>274</v>
      </c>
      <c r="B19" s="337"/>
      <c r="C19" s="337"/>
      <c r="D19" s="337"/>
      <c r="E19" s="337"/>
      <c r="F19" s="337"/>
      <c r="G19" s="6">
        <v>13</v>
      </c>
      <c r="H19" s="33">
        <v>1334639</v>
      </c>
      <c r="I19" s="33">
        <v>0</v>
      </c>
      <c r="J19" s="33">
        <v>0</v>
      </c>
      <c r="K19" s="33">
        <v>0</v>
      </c>
      <c r="L19" s="33">
        <v>0</v>
      </c>
      <c r="M19" s="33">
        <v>0</v>
      </c>
      <c r="N19" s="33">
        <v>0</v>
      </c>
      <c r="O19" s="33">
        <v>0</v>
      </c>
      <c r="P19" s="33">
        <v>0</v>
      </c>
      <c r="Q19" s="33">
        <v>0</v>
      </c>
      <c r="R19" s="33">
        <v>0</v>
      </c>
      <c r="S19" s="33">
        <v>0</v>
      </c>
      <c r="T19" s="33">
        <v>0</v>
      </c>
      <c r="U19" s="33">
        <v>0</v>
      </c>
      <c r="V19" s="33">
        <v>0</v>
      </c>
      <c r="W19" s="34">
        <f t="shared" si="3"/>
        <v>1334639</v>
      </c>
      <c r="X19" s="33">
        <v>0</v>
      </c>
      <c r="Y19" s="34">
        <f t="shared" si="4"/>
        <v>1334639</v>
      </c>
    </row>
    <row r="20" spans="1:25" x14ac:dyDescent="0.25">
      <c r="A20" s="337" t="s">
        <v>275</v>
      </c>
      <c r="B20" s="337"/>
      <c r="C20" s="337"/>
      <c r="D20" s="337"/>
      <c r="E20" s="337"/>
      <c r="F20" s="337"/>
      <c r="G20" s="6">
        <v>14</v>
      </c>
      <c r="H20" s="35">
        <v>0</v>
      </c>
      <c r="I20" s="35">
        <v>0</v>
      </c>
      <c r="J20" s="35">
        <v>0</v>
      </c>
      <c r="K20" s="35">
        <v>0</v>
      </c>
      <c r="L20" s="35">
        <v>0</v>
      </c>
      <c r="M20" s="35">
        <v>0</v>
      </c>
      <c r="N20" s="33">
        <v>0</v>
      </c>
      <c r="O20" s="33">
        <v>0</v>
      </c>
      <c r="P20" s="33">
        <v>0</v>
      </c>
      <c r="Q20" s="33">
        <v>0</v>
      </c>
      <c r="R20" s="33">
        <v>0</v>
      </c>
      <c r="S20" s="33">
        <v>0</v>
      </c>
      <c r="T20" s="33">
        <v>0</v>
      </c>
      <c r="U20" s="33">
        <v>0</v>
      </c>
      <c r="V20" s="33">
        <v>0</v>
      </c>
      <c r="W20" s="34">
        <f t="shared" si="3"/>
        <v>0</v>
      </c>
      <c r="X20" s="33">
        <v>0</v>
      </c>
      <c r="Y20" s="34">
        <f t="shared" si="4"/>
        <v>0</v>
      </c>
    </row>
    <row r="21" spans="1:25" ht="30.75" customHeight="1" x14ac:dyDescent="0.25">
      <c r="A21" s="337" t="s">
        <v>418</v>
      </c>
      <c r="B21" s="337"/>
      <c r="C21" s="337"/>
      <c r="D21" s="337"/>
      <c r="E21" s="337"/>
      <c r="F21" s="337"/>
      <c r="G21" s="6">
        <v>15</v>
      </c>
      <c r="H21" s="33">
        <v>0</v>
      </c>
      <c r="I21" s="33">
        <v>0</v>
      </c>
      <c r="J21" s="33">
        <v>0</v>
      </c>
      <c r="K21" s="33">
        <v>0</v>
      </c>
      <c r="L21" s="33">
        <v>0</v>
      </c>
      <c r="M21" s="33">
        <v>0</v>
      </c>
      <c r="N21" s="33">
        <v>0</v>
      </c>
      <c r="O21" s="33">
        <v>0</v>
      </c>
      <c r="P21" s="33">
        <v>0</v>
      </c>
      <c r="Q21" s="33">
        <v>0</v>
      </c>
      <c r="R21" s="33">
        <v>0</v>
      </c>
      <c r="S21" s="33">
        <v>0</v>
      </c>
      <c r="T21" s="33">
        <v>0</v>
      </c>
      <c r="U21" s="33">
        <v>0</v>
      </c>
      <c r="V21" s="33">
        <v>0</v>
      </c>
      <c r="W21" s="34">
        <f t="shared" si="3"/>
        <v>0</v>
      </c>
      <c r="X21" s="33">
        <v>0</v>
      </c>
      <c r="Y21" s="34">
        <f t="shared" si="4"/>
        <v>0</v>
      </c>
    </row>
    <row r="22" spans="1:25" ht="28.5" customHeight="1" x14ac:dyDescent="0.25">
      <c r="A22" s="337" t="s">
        <v>419</v>
      </c>
      <c r="B22" s="337"/>
      <c r="C22" s="337"/>
      <c r="D22" s="337"/>
      <c r="E22" s="337"/>
      <c r="F22" s="337"/>
      <c r="G22" s="6">
        <v>16</v>
      </c>
      <c r="H22" s="33">
        <v>0</v>
      </c>
      <c r="I22" s="33">
        <v>0</v>
      </c>
      <c r="J22" s="33">
        <v>0</v>
      </c>
      <c r="K22" s="33">
        <v>0</v>
      </c>
      <c r="L22" s="33">
        <v>0</v>
      </c>
      <c r="M22" s="33">
        <v>0</v>
      </c>
      <c r="N22" s="33">
        <v>0</v>
      </c>
      <c r="O22" s="33">
        <v>0</v>
      </c>
      <c r="P22" s="33">
        <v>0</v>
      </c>
      <c r="Q22" s="33">
        <v>0</v>
      </c>
      <c r="R22" s="33">
        <v>0</v>
      </c>
      <c r="S22" s="33">
        <v>0</v>
      </c>
      <c r="T22" s="33">
        <v>0</v>
      </c>
      <c r="U22" s="33">
        <v>0</v>
      </c>
      <c r="V22" s="33">
        <v>0</v>
      </c>
      <c r="W22" s="34">
        <f t="shared" si="3"/>
        <v>0</v>
      </c>
      <c r="X22" s="33">
        <v>0</v>
      </c>
      <c r="Y22" s="34">
        <f t="shared" si="4"/>
        <v>0</v>
      </c>
    </row>
    <row r="23" spans="1:25" ht="26.25" customHeight="1" x14ac:dyDescent="0.25">
      <c r="A23" s="337" t="s">
        <v>420</v>
      </c>
      <c r="B23" s="337"/>
      <c r="C23" s="337"/>
      <c r="D23" s="337"/>
      <c r="E23" s="337"/>
      <c r="F23" s="337"/>
      <c r="G23" s="6">
        <v>17</v>
      </c>
      <c r="H23" s="33">
        <v>0</v>
      </c>
      <c r="I23" s="33">
        <v>0</v>
      </c>
      <c r="J23" s="33">
        <v>0</v>
      </c>
      <c r="K23" s="33">
        <v>0</v>
      </c>
      <c r="L23" s="33">
        <v>0</v>
      </c>
      <c r="M23" s="33">
        <v>0</v>
      </c>
      <c r="N23" s="33">
        <v>0</v>
      </c>
      <c r="O23" s="33">
        <v>0</v>
      </c>
      <c r="P23" s="33">
        <v>0</v>
      </c>
      <c r="Q23" s="33">
        <v>0</v>
      </c>
      <c r="R23" s="33">
        <v>0</v>
      </c>
      <c r="S23" s="33">
        <v>0</v>
      </c>
      <c r="T23" s="33">
        <v>0</v>
      </c>
      <c r="U23" s="33">
        <v>0</v>
      </c>
      <c r="V23" s="33">
        <v>0</v>
      </c>
      <c r="W23" s="34">
        <f t="shared" si="3"/>
        <v>0</v>
      </c>
      <c r="X23" s="33">
        <v>0</v>
      </c>
      <c r="Y23" s="34">
        <f t="shared" si="4"/>
        <v>0</v>
      </c>
    </row>
    <row r="24" spans="1:25" x14ac:dyDescent="0.25">
      <c r="A24" s="337" t="s">
        <v>276</v>
      </c>
      <c r="B24" s="337"/>
      <c r="C24" s="337"/>
      <c r="D24" s="337"/>
      <c r="E24" s="337"/>
      <c r="F24" s="337"/>
      <c r="G24" s="6">
        <v>18</v>
      </c>
      <c r="H24" s="33">
        <v>0</v>
      </c>
      <c r="I24" s="33">
        <v>0</v>
      </c>
      <c r="J24" s="33">
        <v>0</v>
      </c>
      <c r="K24" s="33">
        <v>0</v>
      </c>
      <c r="L24" s="33">
        <v>0</v>
      </c>
      <c r="M24" s="33">
        <v>0</v>
      </c>
      <c r="N24" s="33">
        <v>0</v>
      </c>
      <c r="O24" s="33">
        <v>0</v>
      </c>
      <c r="P24" s="33">
        <v>0</v>
      </c>
      <c r="Q24" s="33">
        <v>0</v>
      </c>
      <c r="R24" s="33">
        <v>0</v>
      </c>
      <c r="S24" s="33">
        <v>0</v>
      </c>
      <c r="T24" s="33">
        <v>0</v>
      </c>
      <c r="U24" s="33">
        <v>0</v>
      </c>
      <c r="V24" s="33">
        <v>0</v>
      </c>
      <c r="W24" s="34">
        <f t="shared" si="3"/>
        <v>0</v>
      </c>
      <c r="X24" s="33">
        <v>0</v>
      </c>
      <c r="Y24" s="34">
        <f t="shared" si="4"/>
        <v>0</v>
      </c>
    </row>
    <row r="25" spans="1:25" x14ac:dyDescent="0.25">
      <c r="A25" s="337" t="s">
        <v>421</v>
      </c>
      <c r="B25" s="337"/>
      <c r="C25" s="337"/>
      <c r="D25" s="337"/>
      <c r="E25" s="337"/>
      <c r="F25" s="337"/>
      <c r="G25" s="6">
        <v>19</v>
      </c>
      <c r="H25" s="33">
        <v>0</v>
      </c>
      <c r="I25" s="33">
        <v>0</v>
      </c>
      <c r="J25" s="33">
        <v>0</v>
      </c>
      <c r="K25" s="33">
        <v>0</v>
      </c>
      <c r="L25" s="33">
        <v>0</v>
      </c>
      <c r="M25" s="33">
        <v>0</v>
      </c>
      <c r="N25" s="33">
        <v>0</v>
      </c>
      <c r="O25" s="33">
        <v>0</v>
      </c>
      <c r="P25" s="33">
        <v>0</v>
      </c>
      <c r="Q25" s="33">
        <v>0</v>
      </c>
      <c r="R25" s="33">
        <v>0</v>
      </c>
      <c r="S25" s="33">
        <v>0</v>
      </c>
      <c r="T25" s="33">
        <v>0</v>
      </c>
      <c r="U25" s="33">
        <v>0</v>
      </c>
      <c r="V25" s="33">
        <v>0</v>
      </c>
      <c r="W25" s="34">
        <f t="shared" si="3"/>
        <v>0</v>
      </c>
      <c r="X25" s="33">
        <v>0</v>
      </c>
      <c r="Y25" s="34">
        <f t="shared" si="4"/>
        <v>0</v>
      </c>
    </row>
    <row r="26" spans="1:25" ht="12.75" customHeight="1" x14ac:dyDescent="0.25">
      <c r="A26" s="337" t="s">
        <v>429</v>
      </c>
      <c r="B26" s="337"/>
      <c r="C26" s="337"/>
      <c r="D26" s="337"/>
      <c r="E26" s="337"/>
      <c r="F26" s="337"/>
      <c r="G26" s="6">
        <v>20</v>
      </c>
      <c r="H26" s="33">
        <v>0</v>
      </c>
      <c r="I26" s="33">
        <v>0</v>
      </c>
      <c r="J26" s="33">
        <v>0</v>
      </c>
      <c r="K26" s="33">
        <v>0</v>
      </c>
      <c r="L26" s="33">
        <v>0</v>
      </c>
      <c r="M26" s="33">
        <v>0</v>
      </c>
      <c r="N26" s="33">
        <v>0</v>
      </c>
      <c r="O26" s="33">
        <v>0</v>
      </c>
      <c r="P26" s="33">
        <v>0</v>
      </c>
      <c r="Q26" s="33">
        <v>0</v>
      </c>
      <c r="R26" s="33">
        <v>0</v>
      </c>
      <c r="S26" s="33">
        <v>0</v>
      </c>
      <c r="T26" s="33">
        <v>0</v>
      </c>
      <c r="U26" s="33">
        <v>0</v>
      </c>
      <c r="V26" s="33">
        <v>0</v>
      </c>
      <c r="W26" s="34">
        <f t="shared" si="3"/>
        <v>0</v>
      </c>
      <c r="X26" s="33">
        <v>0</v>
      </c>
      <c r="Y26" s="34">
        <f t="shared" si="4"/>
        <v>0</v>
      </c>
    </row>
    <row r="27" spans="1:25" ht="12.75" customHeight="1" x14ac:dyDescent="0.25">
      <c r="A27" s="337" t="s">
        <v>422</v>
      </c>
      <c r="B27" s="337"/>
      <c r="C27" s="337"/>
      <c r="D27" s="337"/>
      <c r="E27" s="337"/>
      <c r="F27" s="337"/>
      <c r="G27" s="6">
        <v>21</v>
      </c>
      <c r="H27" s="33">
        <v>0</v>
      </c>
      <c r="I27" s="33">
        <v>0</v>
      </c>
      <c r="J27" s="33">
        <v>0</v>
      </c>
      <c r="K27" s="33">
        <v>0</v>
      </c>
      <c r="L27" s="33">
        <v>0</v>
      </c>
      <c r="M27" s="33">
        <v>0</v>
      </c>
      <c r="N27" s="33">
        <v>0</v>
      </c>
      <c r="O27" s="33">
        <v>0</v>
      </c>
      <c r="P27" s="33">
        <v>0</v>
      </c>
      <c r="Q27" s="33">
        <v>0</v>
      </c>
      <c r="R27" s="33">
        <v>0</v>
      </c>
      <c r="S27" s="33">
        <v>0</v>
      </c>
      <c r="T27" s="33">
        <v>0</v>
      </c>
      <c r="U27" s="33">
        <v>0</v>
      </c>
      <c r="V27" s="33">
        <v>0</v>
      </c>
      <c r="W27" s="34">
        <f t="shared" si="3"/>
        <v>0</v>
      </c>
      <c r="X27" s="33">
        <v>0</v>
      </c>
      <c r="Y27" s="34">
        <f t="shared" si="4"/>
        <v>0</v>
      </c>
    </row>
    <row r="28" spans="1:25" ht="12.75" customHeight="1" x14ac:dyDescent="0.25">
      <c r="A28" s="337" t="s">
        <v>423</v>
      </c>
      <c r="B28" s="337"/>
      <c r="C28" s="337"/>
      <c r="D28" s="337"/>
      <c r="E28" s="337"/>
      <c r="F28" s="337"/>
      <c r="G28" s="6">
        <v>22</v>
      </c>
      <c r="H28" s="33">
        <v>0</v>
      </c>
      <c r="I28" s="33">
        <v>0</v>
      </c>
      <c r="J28" s="33">
        <v>0</v>
      </c>
      <c r="K28" s="33">
        <v>0</v>
      </c>
      <c r="L28" s="33">
        <v>0</v>
      </c>
      <c r="M28" s="33">
        <v>0</v>
      </c>
      <c r="N28" s="33">
        <v>0</v>
      </c>
      <c r="O28" s="33">
        <v>0</v>
      </c>
      <c r="P28" s="33">
        <v>0</v>
      </c>
      <c r="Q28" s="33">
        <v>0</v>
      </c>
      <c r="R28" s="33">
        <v>0</v>
      </c>
      <c r="S28" s="33">
        <v>0</v>
      </c>
      <c r="T28" s="33">
        <v>0</v>
      </c>
      <c r="U28" s="33">
        <v>-1419198</v>
      </c>
      <c r="V28" s="33">
        <v>1419198</v>
      </c>
      <c r="W28" s="34">
        <f t="shared" si="3"/>
        <v>0</v>
      </c>
      <c r="X28" s="33">
        <v>0</v>
      </c>
      <c r="Y28" s="34">
        <f t="shared" si="4"/>
        <v>0</v>
      </c>
    </row>
    <row r="29" spans="1:25" ht="12.75" customHeight="1" x14ac:dyDescent="0.25">
      <c r="A29" s="337" t="s">
        <v>424</v>
      </c>
      <c r="B29" s="337"/>
      <c r="C29" s="337"/>
      <c r="D29" s="337"/>
      <c r="E29" s="337"/>
      <c r="F29" s="337"/>
      <c r="G29" s="6">
        <v>23</v>
      </c>
      <c r="H29" s="33">
        <v>0</v>
      </c>
      <c r="I29" s="33">
        <v>0</v>
      </c>
      <c r="J29" s="33">
        <v>0</v>
      </c>
      <c r="K29" s="33">
        <v>0</v>
      </c>
      <c r="L29" s="33">
        <v>0</v>
      </c>
      <c r="M29" s="33">
        <v>0</v>
      </c>
      <c r="N29" s="33">
        <v>0</v>
      </c>
      <c r="O29" s="33">
        <v>0</v>
      </c>
      <c r="P29" s="33">
        <v>0</v>
      </c>
      <c r="Q29" s="33">
        <v>0</v>
      </c>
      <c r="R29" s="33">
        <v>0</v>
      </c>
      <c r="S29" s="33">
        <v>0</v>
      </c>
      <c r="T29" s="33">
        <v>0</v>
      </c>
      <c r="U29" s="33">
        <v>0</v>
      </c>
      <c r="V29" s="33">
        <v>0</v>
      </c>
      <c r="W29" s="34">
        <f t="shared" si="3"/>
        <v>0</v>
      </c>
      <c r="X29" s="33">
        <v>0</v>
      </c>
      <c r="Y29" s="34">
        <f t="shared" si="4"/>
        <v>0</v>
      </c>
    </row>
    <row r="30" spans="1:25" ht="21.75" customHeight="1" x14ac:dyDescent="0.25">
      <c r="A30" s="355" t="s">
        <v>425</v>
      </c>
      <c r="B30" s="355"/>
      <c r="C30" s="355"/>
      <c r="D30" s="355"/>
      <c r="E30" s="355"/>
      <c r="F30" s="355"/>
      <c r="G30" s="8">
        <v>24</v>
      </c>
      <c r="H30" s="36">
        <f>SUM(H10:H29)</f>
        <v>57949696</v>
      </c>
      <c r="I30" s="36">
        <f t="shared" ref="I30:Y30" si="5">SUM(I10:I29)</f>
        <v>149</v>
      </c>
      <c r="J30" s="36">
        <f t="shared" si="5"/>
        <v>0</v>
      </c>
      <c r="K30" s="36">
        <f t="shared" si="5"/>
        <v>0</v>
      </c>
      <c r="L30" s="36">
        <f t="shared" si="5"/>
        <v>0</v>
      </c>
      <c r="M30" s="36">
        <f t="shared" si="5"/>
        <v>0</v>
      </c>
      <c r="N30" s="36">
        <f t="shared" si="5"/>
        <v>0</v>
      </c>
      <c r="O30" s="36">
        <f t="shared" si="5"/>
        <v>0</v>
      </c>
      <c r="P30" s="36">
        <f t="shared" si="5"/>
        <v>0</v>
      </c>
      <c r="Q30" s="36">
        <f t="shared" si="5"/>
        <v>0</v>
      </c>
      <c r="R30" s="36">
        <f t="shared" si="5"/>
        <v>0</v>
      </c>
      <c r="S30" s="36">
        <f t="shared" si="5"/>
        <v>0</v>
      </c>
      <c r="T30" s="36">
        <f t="shared" si="5"/>
        <v>0</v>
      </c>
      <c r="U30" s="36">
        <f t="shared" si="5"/>
        <v>-4104408</v>
      </c>
      <c r="V30" s="36">
        <f t="shared" si="5"/>
        <v>-2317124</v>
      </c>
      <c r="W30" s="36">
        <f t="shared" si="5"/>
        <v>51528313</v>
      </c>
      <c r="X30" s="36">
        <f t="shared" si="5"/>
        <v>0</v>
      </c>
      <c r="Y30" s="36">
        <f t="shared" si="5"/>
        <v>51528313</v>
      </c>
    </row>
    <row r="31" spans="1:25" x14ac:dyDescent="0.25">
      <c r="A31" s="356" t="s">
        <v>277</v>
      </c>
      <c r="B31" s="357"/>
      <c r="C31" s="357"/>
      <c r="D31" s="357"/>
      <c r="E31" s="357"/>
      <c r="F31" s="357"/>
      <c r="G31" s="357"/>
      <c r="H31" s="357"/>
      <c r="I31" s="357"/>
      <c r="J31" s="357"/>
      <c r="K31" s="357"/>
      <c r="L31" s="357"/>
      <c r="M31" s="357"/>
      <c r="N31" s="357"/>
      <c r="O31" s="357"/>
      <c r="P31" s="357"/>
      <c r="Q31" s="357"/>
      <c r="R31" s="357"/>
      <c r="S31" s="357"/>
      <c r="T31" s="357"/>
      <c r="U31" s="357"/>
      <c r="V31" s="357"/>
      <c r="W31" s="357"/>
      <c r="X31" s="357"/>
      <c r="Y31" s="357"/>
    </row>
    <row r="32" spans="1:25" ht="36.75" customHeight="1" x14ac:dyDescent="0.25">
      <c r="A32" s="358" t="s">
        <v>278</v>
      </c>
      <c r="B32" s="358"/>
      <c r="C32" s="358"/>
      <c r="D32" s="358"/>
      <c r="E32" s="358"/>
      <c r="F32" s="358"/>
      <c r="G32" s="7">
        <v>25</v>
      </c>
      <c r="H32" s="34">
        <f>SUM(H12:H20)</f>
        <v>1334639</v>
      </c>
      <c r="I32" s="34">
        <f t="shared" ref="I32:Y32" si="6">SUM(I12:I20)</f>
        <v>0</v>
      </c>
      <c r="J32" s="34">
        <f t="shared" si="6"/>
        <v>0</v>
      </c>
      <c r="K32" s="34">
        <f t="shared" si="6"/>
        <v>0</v>
      </c>
      <c r="L32" s="34">
        <f t="shared" si="6"/>
        <v>0</v>
      </c>
      <c r="M32" s="34">
        <f t="shared" si="6"/>
        <v>0</v>
      </c>
      <c r="N32" s="34">
        <f t="shared" si="6"/>
        <v>0</v>
      </c>
      <c r="O32" s="34">
        <f t="shared" si="6"/>
        <v>0</v>
      </c>
      <c r="P32" s="34">
        <f t="shared" si="6"/>
        <v>0</v>
      </c>
      <c r="Q32" s="34">
        <f t="shared" si="6"/>
        <v>0</v>
      </c>
      <c r="R32" s="34">
        <f t="shared" si="6"/>
        <v>0</v>
      </c>
      <c r="S32" s="34">
        <f t="shared" ref="S32:T32" si="7">SUM(S12:S20)</f>
        <v>0</v>
      </c>
      <c r="T32" s="34">
        <f t="shared" si="7"/>
        <v>0</v>
      </c>
      <c r="U32" s="34">
        <f t="shared" si="6"/>
        <v>0</v>
      </c>
      <c r="V32" s="34">
        <f t="shared" si="6"/>
        <v>0</v>
      </c>
      <c r="W32" s="34">
        <f t="shared" si="6"/>
        <v>1334639</v>
      </c>
      <c r="X32" s="34">
        <f t="shared" si="6"/>
        <v>0</v>
      </c>
      <c r="Y32" s="34">
        <f t="shared" si="6"/>
        <v>1334639</v>
      </c>
    </row>
    <row r="33" spans="1:25" ht="31.5" customHeight="1" x14ac:dyDescent="0.25">
      <c r="A33" s="358" t="s">
        <v>426</v>
      </c>
      <c r="B33" s="358"/>
      <c r="C33" s="358"/>
      <c r="D33" s="358"/>
      <c r="E33" s="358"/>
      <c r="F33" s="358"/>
      <c r="G33" s="7">
        <v>26</v>
      </c>
      <c r="H33" s="34">
        <f>H11+H32</f>
        <v>1334639</v>
      </c>
      <c r="I33" s="34">
        <f t="shared" ref="I33:Y33" si="8">I11+I32</f>
        <v>0</v>
      </c>
      <c r="J33" s="34">
        <f t="shared" si="8"/>
        <v>0</v>
      </c>
      <c r="K33" s="34">
        <f t="shared" si="8"/>
        <v>0</v>
      </c>
      <c r="L33" s="34">
        <f t="shared" si="8"/>
        <v>0</v>
      </c>
      <c r="M33" s="34">
        <f t="shared" si="8"/>
        <v>0</v>
      </c>
      <c r="N33" s="34">
        <f t="shared" si="8"/>
        <v>0</v>
      </c>
      <c r="O33" s="34">
        <f t="shared" si="8"/>
        <v>0</v>
      </c>
      <c r="P33" s="34">
        <f t="shared" si="8"/>
        <v>0</v>
      </c>
      <c r="Q33" s="34">
        <f t="shared" si="8"/>
        <v>0</v>
      </c>
      <c r="R33" s="34">
        <f t="shared" si="8"/>
        <v>0</v>
      </c>
      <c r="S33" s="34">
        <f t="shared" ref="S33:T33" si="9">S11+S32</f>
        <v>0</v>
      </c>
      <c r="T33" s="34">
        <f t="shared" si="9"/>
        <v>0</v>
      </c>
      <c r="U33" s="34">
        <f t="shared" si="8"/>
        <v>0</v>
      </c>
      <c r="V33" s="34">
        <f t="shared" si="8"/>
        <v>-2317124</v>
      </c>
      <c r="W33" s="34">
        <f t="shared" si="8"/>
        <v>-982485</v>
      </c>
      <c r="X33" s="34">
        <f t="shared" si="8"/>
        <v>0</v>
      </c>
      <c r="Y33" s="34">
        <f t="shared" si="8"/>
        <v>-982485</v>
      </c>
    </row>
    <row r="34" spans="1:25" ht="30.75" customHeight="1" x14ac:dyDescent="0.25">
      <c r="A34" s="359" t="s">
        <v>427</v>
      </c>
      <c r="B34" s="359"/>
      <c r="C34" s="359"/>
      <c r="D34" s="359"/>
      <c r="E34" s="359"/>
      <c r="F34" s="359"/>
      <c r="G34" s="8">
        <v>27</v>
      </c>
      <c r="H34" s="36">
        <f>SUM(H21:H29)</f>
        <v>0</v>
      </c>
      <c r="I34" s="36">
        <f t="shared" ref="I34:Y34" si="10">SUM(I21:I29)</f>
        <v>0</v>
      </c>
      <c r="J34" s="36">
        <f t="shared" si="10"/>
        <v>0</v>
      </c>
      <c r="K34" s="36">
        <f t="shared" si="10"/>
        <v>0</v>
      </c>
      <c r="L34" s="36">
        <f t="shared" si="10"/>
        <v>0</v>
      </c>
      <c r="M34" s="36">
        <f t="shared" si="10"/>
        <v>0</v>
      </c>
      <c r="N34" s="36">
        <f t="shared" si="10"/>
        <v>0</v>
      </c>
      <c r="O34" s="36">
        <f t="shared" si="10"/>
        <v>0</v>
      </c>
      <c r="P34" s="36">
        <f t="shared" si="10"/>
        <v>0</v>
      </c>
      <c r="Q34" s="36">
        <f t="shared" si="10"/>
        <v>0</v>
      </c>
      <c r="R34" s="36">
        <f t="shared" si="10"/>
        <v>0</v>
      </c>
      <c r="S34" s="36">
        <f t="shared" ref="S34:T34" si="11">SUM(S21:S29)</f>
        <v>0</v>
      </c>
      <c r="T34" s="36">
        <f t="shared" si="11"/>
        <v>0</v>
      </c>
      <c r="U34" s="36">
        <f t="shared" si="10"/>
        <v>-1419198</v>
      </c>
      <c r="V34" s="36">
        <f t="shared" si="10"/>
        <v>1419198</v>
      </c>
      <c r="W34" s="36">
        <f t="shared" si="10"/>
        <v>0</v>
      </c>
      <c r="X34" s="36">
        <f t="shared" si="10"/>
        <v>0</v>
      </c>
      <c r="Y34" s="36">
        <f t="shared" si="10"/>
        <v>0</v>
      </c>
    </row>
    <row r="35" spans="1:25" x14ac:dyDescent="0.25">
      <c r="A35" s="356" t="s">
        <v>279</v>
      </c>
      <c r="B35" s="360"/>
      <c r="C35" s="360"/>
      <c r="D35" s="360"/>
      <c r="E35" s="360"/>
      <c r="F35" s="360"/>
      <c r="G35" s="360"/>
      <c r="H35" s="360"/>
      <c r="I35" s="360"/>
      <c r="J35" s="360"/>
      <c r="K35" s="360"/>
      <c r="L35" s="360"/>
      <c r="M35" s="360"/>
      <c r="N35" s="360"/>
      <c r="O35" s="360"/>
      <c r="P35" s="360"/>
      <c r="Q35" s="360"/>
      <c r="R35" s="360"/>
      <c r="S35" s="360"/>
      <c r="T35" s="360"/>
      <c r="U35" s="360"/>
      <c r="V35" s="360"/>
      <c r="W35" s="360"/>
      <c r="X35" s="360"/>
      <c r="Y35" s="360"/>
    </row>
    <row r="36" spans="1:25" ht="12.75" customHeight="1" x14ac:dyDescent="0.25">
      <c r="A36" s="354" t="s">
        <v>300</v>
      </c>
      <c r="B36" s="354"/>
      <c r="C36" s="354"/>
      <c r="D36" s="354"/>
      <c r="E36" s="354"/>
      <c r="F36" s="354"/>
      <c r="G36" s="6">
        <v>28</v>
      </c>
      <c r="H36" s="33">
        <f t="shared" ref="H36:U36" si="12">+H30</f>
        <v>57949696</v>
      </c>
      <c r="I36" s="33">
        <f t="shared" si="12"/>
        <v>149</v>
      </c>
      <c r="J36" s="33">
        <f t="shared" si="12"/>
        <v>0</v>
      </c>
      <c r="K36" s="33">
        <f t="shared" si="12"/>
        <v>0</v>
      </c>
      <c r="L36" s="33">
        <f t="shared" si="12"/>
        <v>0</v>
      </c>
      <c r="M36" s="33">
        <f t="shared" si="12"/>
        <v>0</v>
      </c>
      <c r="N36" s="33">
        <f t="shared" si="12"/>
        <v>0</v>
      </c>
      <c r="O36" s="33">
        <f t="shared" si="12"/>
        <v>0</v>
      </c>
      <c r="P36" s="33">
        <f t="shared" si="12"/>
        <v>0</v>
      </c>
      <c r="Q36" s="33">
        <f t="shared" si="12"/>
        <v>0</v>
      </c>
      <c r="R36" s="33">
        <f t="shared" si="12"/>
        <v>0</v>
      </c>
      <c r="S36" s="33">
        <f t="shared" si="12"/>
        <v>0</v>
      </c>
      <c r="T36" s="33">
        <f t="shared" si="12"/>
        <v>0</v>
      </c>
      <c r="U36" s="33">
        <f t="shared" si="12"/>
        <v>-4104408</v>
      </c>
      <c r="V36" s="33">
        <f>+V30</f>
        <v>-2317124</v>
      </c>
      <c r="W36" s="37">
        <f>H36+I36+J36+K36-L36+M36+N36+O36+P36+Q36+R36+U36+V36+S36+T36</f>
        <v>51528313</v>
      </c>
      <c r="X36" s="33">
        <v>0</v>
      </c>
      <c r="Y36" s="37">
        <f t="shared" ref="Y36:Y38" si="13">W36+X36</f>
        <v>51528313</v>
      </c>
    </row>
    <row r="37" spans="1:25" ht="12.75" customHeight="1" x14ac:dyDescent="0.25">
      <c r="A37" s="337" t="s">
        <v>265</v>
      </c>
      <c r="B37" s="337"/>
      <c r="C37" s="337"/>
      <c r="D37" s="337"/>
      <c r="E37" s="337"/>
      <c r="F37" s="337"/>
      <c r="G37" s="6">
        <v>29</v>
      </c>
      <c r="H37" s="33">
        <v>0</v>
      </c>
      <c r="I37" s="33">
        <v>0</v>
      </c>
      <c r="J37" s="33">
        <v>0</v>
      </c>
      <c r="K37" s="33">
        <v>0</v>
      </c>
      <c r="L37" s="33">
        <v>0</v>
      </c>
      <c r="M37" s="33">
        <v>0</v>
      </c>
      <c r="N37" s="33">
        <v>0</v>
      </c>
      <c r="O37" s="33">
        <v>0</v>
      </c>
      <c r="P37" s="33">
        <v>0</v>
      </c>
      <c r="Q37" s="33">
        <v>0</v>
      </c>
      <c r="R37" s="33">
        <v>0</v>
      </c>
      <c r="S37" s="33">
        <v>0</v>
      </c>
      <c r="T37" s="33">
        <v>0</v>
      </c>
      <c r="U37" s="33">
        <v>0</v>
      </c>
      <c r="V37" s="33">
        <v>0</v>
      </c>
      <c r="W37" s="37">
        <f t="shared" ref="W37:W38" si="14">H37+I37+J37+K37-L37+M37+N37+O37+P37+Q37+R37+U37+V37+S37+T37</f>
        <v>0</v>
      </c>
      <c r="X37" s="33">
        <v>0</v>
      </c>
      <c r="Y37" s="37">
        <f t="shared" si="13"/>
        <v>0</v>
      </c>
    </row>
    <row r="38" spans="1:25" ht="12.75" customHeight="1" x14ac:dyDescent="0.25">
      <c r="A38" s="337" t="s">
        <v>266</v>
      </c>
      <c r="B38" s="337"/>
      <c r="C38" s="337"/>
      <c r="D38" s="337"/>
      <c r="E38" s="337"/>
      <c r="F38" s="337"/>
      <c r="G38" s="6">
        <v>30</v>
      </c>
      <c r="H38" s="33">
        <v>0</v>
      </c>
      <c r="I38" s="33">
        <v>0</v>
      </c>
      <c r="J38" s="33">
        <v>0</v>
      </c>
      <c r="K38" s="33">
        <v>0</v>
      </c>
      <c r="L38" s="33">
        <v>0</v>
      </c>
      <c r="M38" s="33">
        <v>0</v>
      </c>
      <c r="N38" s="33">
        <v>0</v>
      </c>
      <c r="O38" s="33">
        <v>0</v>
      </c>
      <c r="P38" s="33">
        <v>0</v>
      </c>
      <c r="Q38" s="33">
        <v>0</v>
      </c>
      <c r="R38" s="33">
        <v>0</v>
      </c>
      <c r="S38" s="33">
        <v>0</v>
      </c>
      <c r="T38" s="33">
        <v>0</v>
      </c>
      <c r="U38" s="33">
        <v>0</v>
      </c>
      <c r="V38" s="33">
        <v>0</v>
      </c>
      <c r="W38" s="37">
        <f t="shared" si="14"/>
        <v>0</v>
      </c>
      <c r="X38" s="33">
        <v>0</v>
      </c>
      <c r="Y38" s="37">
        <f t="shared" si="13"/>
        <v>0</v>
      </c>
    </row>
    <row r="39" spans="1:25" ht="25.5" customHeight="1" x14ac:dyDescent="0.25">
      <c r="A39" s="338" t="s">
        <v>428</v>
      </c>
      <c r="B39" s="338"/>
      <c r="C39" s="338"/>
      <c r="D39" s="338"/>
      <c r="E39" s="338"/>
      <c r="F39" s="338"/>
      <c r="G39" s="7">
        <v>31</v>
      </c>
      <c r="H39" s="34">
        <f>H36+H37+H38</f>
        <v>57949696</v>
      </c>
      <c r="I39" s="34">
        <f t="shared" ref="I39:Y39" si="15">I36+I37+I38</f>
        <v>149</v>
      </c>
      <c r="J39" s="34">
        <f t="shared" si="15"/>
        <v>0</v>
      </c>
      <c r="K39" s="34">
        <f t="shared" si="15"/>
        <v>0</v>
      </c>
      <c r="L39" s="34">
        <f t="shared" si="15"/>
        <v>0</v>
      </c>
      <c r="M39" s="34">
        <f t="shared" si="15"/>
        <v>0</v>
      </c>
      <c r="N39" s="34">
        <f t="shared" si="15"/>
        <v>0</v>
      </c>
      <c r="O39" s="34">
        <f t="shared" si="15"/>
        <v>0</v>
      </c>
      <c r="P39" s="34">
        <f t="shared" si="15"/>
        <v>0</v>
      </c>
      <c r="Q39" s="34">
        <f t="shared" si="15"/>
        <v>0</v>
      </c>
      <c r="R39" s="34">
        <f t="shared" si="15"/>
        <v>0</v>
      </c>
      <c r="S39" s="34">
        <f t="shared" si="15"/>
        <v>0</v>
      </c>
      <c r="T39" s="34">
        <f t="shared" si="15"/>
        <v>0</v>
      </c>
      <c r="U39" s="34">
        <f t="shared" si="15"/>
        <v>-4104408</v>
      </c>
      <c r="V39" s="34">
        <f t="shared" si="15"/>
        <v>-2317124</v>
      </c>
      <c r="W39" s="34">
        <f t="shared" si="15"/>
        <v>51528313</v>
      </c>
      <c r="X39" s="34">
        <f t="shared" si="15"/>
        <v>0</v>
      </c>
      <c r="Y39" s="34">
        <f t="shared" si="15"/>
        <v>51528313</v>
      </c>
    </row>
    <row r="40" spans="1:25" ht="12.75" customHeight="1" x14ac:dyDescent="0.25">
      <c r="A40" s="337" t="s">
        <v>267</v>
      </c>
      <c r="B40" s="337"/>
      <c r="C40" s="337"/>
      <c r="D40" s="337"/>
      <c r="E40" s="337"/>
      <c r="F40" s="337"/>
      <c r="G40" s="6">
        <v>32</v>
      </c>
      <c r="H40" s="35">
        <v>0</v>
      </c>
      <c r="I40" s="35">
        <v>0</v>
      </c>
      <c r="J40" s="35">
        <v>0</v>
      </c>
      <c r="K40" s="35">
        <v>0</v>
      </c>
      <c r="L40" s="35">
        <v>0</v>
      </c>
      <c r="M40" s="35">
        <v>0</v>
      </c>
      <c r="N40" s="35">
        <v>0</v>
      </c>
      <c r="O40" s="35">
        <v>0</v>
      </c>
      <c r="P40" s="35">
        <v>0</v>
      </c>
      <c r="Q40" s="35">
        <v>0</v>
      </c>
      <c r="R40" s="35">
        <v>0</v>
      </c>
      <c r="S40" s="33">
        <v>0</v>
      </c>
      <c r="T40" s="33">
        <v>0</v>
      </c>
      <c r="U40" s="35">
        <v>0</v>
      </c>
      <c r="V40" s="33">
        <f>+RDG!J66</f>
        <v>-314488</v>
      </c>
      <c r="W40" s="37">
        <f t="shared" ref="W40:W58" si="16">H40+I40+J40+K40-L40+M40+N40+O40+P40+Q40+R40+U40+V40+S40+T40</f>
        <v>-314488</v>
      </c>
      <c r="X40" s="33">
        <v>0</v>
      </c>
      <c r="Y40" s="37">
        <f t="shared" ref="Y40:Y58" si="17">W40+X40</f>
        <v>-314488</v>
      </c>
    </row>
    <row r="41" spans="1:25" ht="12.75" customHeight="1" x14ac:dyDescent="0.25">
      <c r="A41" s="337" t="s">
        <v>268</v>
      </c>
      <c r="B41" s="337"/>
      <c r="C41" s="337"/>
      <c r="D41" s="337"/>
      <c r="E41" s="337"/>
      <c r="F41" s="337"/>
      <c r="G41" s="6">
        <v>33</v>
      </c>
      <c r="H41" s="35">
        <v>0</v>
      </c>
      <c r="I41" s="35">
        <v>0</v>
      </c>
      <c r="J41" s="35">
        <v>0</v>
      </c>
      <c r="K41" s="35">
        <v>0</v>
      </c>
      <c r="L41" s="35">
        <v>0</v>
      </c>
      <c r="M41" s="35">
        <v>0</v>
      </c>
      <c r="N41" s="33">
        <v>0</v>
      </c>
      <c r="O41" s="35">
        <v>0</v>
      </c>
      <c r="P41" s="35">
        <v>0</v>
      </c>
      <c r="Q41" s="35">
        <v>0</v>
      </c>
      <c r="R41" s="35">
        <v>0</v>
      </c>
      <c r="S41" s="33">
        <v>0</v>
      </c>
      <c r="T41" s="33">
        <v>0</v>
      </c>
      <c r="U41" s="35">
        <v>0</v>
      </c>
      <c r="V41" s="35">
        <v>0</v>
      </c>
      <c r="W41" s="37">
        <f t="shared" si="16"/>
        <v>0</v>
      </c>
      <c r="X41" s="33">
        <v>0</v>
      </c>
      <c r="Y41" s="37">
        <f t="shared" si="17"/>
        <v>0</v>
      </c>
    </row>
    <row r="42" spans="1:25" ht="27" customHeight="1" x14ac:dyDescent="0.25">
      <c r="A42" s="337" t="s">
        <v>280</v>
      </c>
      <c r="B42" s="337"/>
      <c r="C42" s="337"/>
      <c r="D42" s="337"/>
      <c r="E42" s="337"/>
      <c r="F42" s="337"/>
      <c r="G42" s="6">
        <v>34</v>
      </c>
      <c r="H42" s="35">
        <v>0</v>
      </c>
      <c r="I42" s="35">
        <v>0</v>
      </c>
      <c r="J42" s="35">
        <v>0</v>
      </c>
      <c r="K42" s="35">
        <v>0</v>
      </c>
      <c r="L42" s="35">
        <v>0</v>
      </c>
      <c r="M42" s="35">
        <v>0</v>
      </c>
      <c r="N42" s="35">
        <v>0</v>
      </c>
      <c r="O42" s="33">
        <v>0</v>
      </c>
      <c r="P42" s="35">
        <v>0</v>
      </c>
      <c r="Q42" s="35">
        <v>0</v>
      </c>
      <c r="R42" s="35">
        <v>0</v>
      </c>
      <c r="S42" s="33">
        <v>0</v>
      </c>
      <c r="T42" s="33">
        <v>0</v>
      </c>
      <c r="U42" s="33">
        <v>0</v>
      </c>
      <c r="V42" s="33">
        <v>0</v>
      </c>
      <c r="W42" s="37">
        <f t="shared" si="16"/>
        <v>0</v>
      </c>
      <c r="X42" s="33">
        <v>0</v>
      </c>
      <c r="Y42" s="37">
        <f t="shared" si="17"/>
        <v>0</v>
      </c>
    </row>
    <row r="43" spans="1:25" ht="20.25" customHeight="1" x14ac:dyDescent="0.25">
      <c r="A43" s="337" t="s">
        <v>417</v>
      </c>
      <c r="B43" s="337"/>
      <c r="C43" s="337"/>
      <c r="D43" s="337"/>
      <c r="E43" s="337"/>
      <c r="F43" s="337"/>
      <c r="G43" s="6">
        <v>35</v>
      </c>
      <c r="H43" s="35">
        <v>0</v>
      </c>
      <c r="I43" s="35">
        <v>0</v>
      </c>
      <c r="J43" s="35">
        <v>0</v>
      </c>
      <c r="K43" s="35">
        <v>0</v>
      </c>
      <c r="L43" s="35">
        <v>0</v>
      </c>
      <c r="M43" s="35">
        <v>0</v>
      </c>
      <c r="N43" s="35">
        <v>0</v>
      </c>
      <c r="O43" s="35">
        <v>0</v>
      </c>
      <c r="P43" s="33">
        <v>0</v>
      </c>
      <c r="Q43" s="35">
        <v>0</v>
      </c>
      <c r="R43" s="35">
        <v>0</v>
      </c>
      <c r="S43" s="33">
        <v>0</v>
      </c>
      <c r="T43" s="33">
        <v>0</v>
      </c>
      <c r="U43" s="33">
        <v>0</v>
      </c>
      <c r="V43" s="33">
        <v>0</v>
      </c>
      <c r="W43" s="37">
        <f t="shared" si="16"/>
        <v>0</v>
      </c>
      <c r="X43" s="33">
        <v>0</v>
      </c>
      <c r="Y43" s="37">
        <f t="shared" si="17"/>
        <v>0</v>
      </c>
    </row>
    <row r="44" spans="1:25" ht="21" customHeight="1" x14ac:dyDescent="0.25">
      <c r="A44" s="337" t="s">
        <v>270</v>
      </c>
      <c r="B44" s="337"/>
      <c r="C44" s="337"/>
      <c r="D44" s="337"/>
      <c r="E44" s="337"/>
      <c r="F44" s="337"/>
      <c r="G44" s="6">
        <v>36</v>
      </c>
      <c r="H44" s="35">
        <v>0</v>
      </c>
      <c r="I44" s="35">
        <v>0</v>
      </c>
      <c r="J44" s="35">
        <v>0</v>
      </c>
      <c r="K44" s="35">
        <v>0</v>
      </c>
      <c r="L44" s="35">
        <v>0</v>
      </c>
      <c r="M44" s="35">
        <v>0</v>
      </c>
      <c r="N44" s="35">
        <v>0</v>
      </c>
      <c r="O44" s="35">
        <v>0</v>
      </c>
      <c r="P44" s="35">
        <v>0</v>
      </c>
      <c r="Q44" s="33">
        <v>0</v>
      </c>
      <c r="R44" s="35">
        <v>0</v>
      </c>
      <c r="S44" s="33">
        <v>0</v>
      </c>
      <c r="T44" s="33">
        <v>0</v>
      </c>
      <c r="U44" s="33">
        <v>0</v>
      </c>
      <c r="V44" s="33">
        <v>0</v>
      </c>
      <c r="W44" s="37">
        <f t="shared" si="16"/>
        <v>0</v>
      </c>
      <c r="X44" s="33">
        <v>0</v>
      </c>
      <c r="Y44" s="37">
        <f t="shared" si="17"/>
        <v>0</v>
      </c>
    </row>
    <row r="45" spans="1:25" ht="29.25" customHeight="1" x14ac:dyDescent="0.25">
      <c r="A45" s="337" t="s">
        <v>271</v>
      </c>
      <c r="B45" s="337"/>
      <c r="C45" s="337"/>
      <c r="D45" s="337"/>
      <c r="E45" s="337"/>
      <c r="F45" s="337"/>
      <c r="G45" s="6">
        <v>37</v>
      </c>
      <c r="H45" s="35">
        <v>0</v>
      </c>
      <c r="I45" s="35">
        <v>0</v>
      </c>
      <c r="J45" s="35">
        <v>0</v>
      </c>
      <c r="K45" s="35">
        <v>0</v>
      </c>
      <c r="L45" s="35">
        <v>0</v>
      </c>
      <c r="M45" s="35">
        <v>0</v>
      </c>
      <c r="N45" s="35">
        <v>0</v>
      </c>
      <c r="O45" s="35">
        <v>0</v>
      </c>
      <c r="P45" s="35">
        <v>0</v>
      </c>
      <c r="Q45" s="35">
        <v>0</v>
      </c>
      <c r="R45" s="33">
        <v>0</v>
      </c>
      <c r="S45" s="33">
        <v>0</v>
      </c>
      <c r="T45" s="33">
        <v>0</v>
      </c>
      <c r="U45" s="33">
        <v>0</v>
      </c>
      <c r="V45" s="33">
        <v>0</v>
      </c>
      <c r="W45" s="37">
        <f t="shared" si="16"/>
        <v>0</v>
      </c>
      <c r="X45" s="33">
        <v>0</v>
      </c>
      <c r="Y45" s="37">
        <f t="shared" si="17"/>
        <v>0</v>
      </c>
    </row>
    <row r="46" spans="1:25" ht="21" customHeight="1" x14ac:dyDescent="0.25">
      <c r="A46" s="337" t="s">
        <v>281</v>
      </c>
      <c r="B46" s="337"/>
      <c r="C46" s="337"/>
      <c r="D46" s="337"/>
      <c r="E46" s="337"/>
      <c r="F46" s="337"/>
      <c r="G46" s="6">
        <v>38</v>
      </c>
      <c r="H46" s="35">
        <v>0</v>
      </c>
      <c r="I46" s="35">
        <v>0</v>
      </c>
      <c r="J46" s="35">
        <v>0</v>
      </c>
      <c r="K46" s="35">
        <v>0</v>
      </c>
      <c r="L46" s="35">
        <v>0</v>
      </c>
      <c r="M46" s="35">
        <v>0</v>
      </c>
      <c r="N46" s="33">
        <v>0</v>
      </c>
      <c r="O46" s="33">
        <v>0</v>
      </c>
      <c r="P46" s="33">
        <v>0</v>
      </c>
      <c r="Q46" s="33">
        <v>0</v>
      </c>
      <c r="R46" s="33">
        <v>0</v>
      </c>
      <c r="S46" s="33">
        <v>0</v>
      </c>
      <c r="T46" s="33">
        <v>0</v>
      </c>
      <c r="U46" s="33">
        <v>0</v>
      </c>
      <c r="V46" s="33">
        <v>0</v>
      </c>
      <c r="W46" s="37">
        <f t="shared" si="16"/>
        <v>0</v>
      </c>
      <c r="X46" s="33">
        <v>0</v>
      </c>
      <c r="Y46" s="37">
        <f t="shared" si="17"/>
        <v>0</v>
      </c>
    </row>
    <row r="47" spans="1:25" ht="12.75" customHeight="1" x14ac:dyDescent="0.25">
      <c r="A47" s="337" t="s">
        <v>273</v>
      </c>
      <c r="B47" s="337"/>
      <c r="C47" s="337"/>
      <c r="D47" s="337"/>
      <c r="E47" s="337"/>
      <c r="F47" s="337"/>
      <c r="G47" s="6">
        <v>39</v>
      </c>
      <c r="H47" s="35">
        <v>0</v>
      </c>
      <c r="I47" s="35">
        <v>0</v>
      </c>
      <c r="J47" s="35">
        <v>0</v>
      </c>
      <c r="K47" s="35">
        <v>0</v>
      </c>
      <c r="L47" s="35">
        <v>0</v>
      </c>
      <c r="M47" s="35">
        <v>0</v>
      </c>
      <c r="N47" s="33">
        <v>0</v>
      </c>
      <c r="O47" s="33">
        <v>0</v>
      </c>
      <c r="P47" s="33">
        <v>0</v>
      </c>
      <c r="Q47" s="33">
        <v>0</v>
      </c>
      <c r="R47" s="33">
        <v>0</v>
      </c>
      <c r="S47" s="33">
        <v>0</v>
      </c>
      <c r="T47" s="33">
        <v>0</v>
      </c>
      <c r="U47" s="33">
        <v>0</v>
      </c>
      <c r="V47" s="33">
        <v>0</v>
      </c>
      <c r="W47" s="37">
        <f t="shared" si="16"/>
        <v>0</v>
      </c>
      <c r="X47" s="33">
        <v>0</v>
      </c>
      <c r="Y47" s="37">
        <f t="shared" si="17"/>
        <v>0</v>
      </c>
    </row>
    <row r="48" spans="1:25" ht="12.75" customHeight="1" x14ac:dyDescent="0.25">
      <c r="A48" s="337" t="s">
        <v>274</v>
      </c>
      <c r="B48" s="337"/>
      <c r="C48" s="337"/>
      <c r="D48" s="337"/>
      <c r="E48" s="337"/>
      <c r="F48" s="337"/>
      <c r="G48" s="6">
        <v>40</v>
      </c>
      <c r="H48" s="33">
        <v>0</v>
      </c>
      <c r="I48" s="33">
        <v>0</v>
      </c>
      <c r="J48" s="33">
        <v>0</v>
      </c>
      <c r="K48" s="33">
        <v>0</v>
      </c>
      <c r="L48" s="33">
        <v>0</v>
      </c>
      <c r="M48" s="33">
        <v>0</v>
      </c>
      <c r="N48" s="33">
        <v>0</v>
      </c>
      <c r="O48" s="33">
        <v>0</v>
      </c>
      <c r="P48" s="33">
        <v>0</v>
      </c>
      <c r="Q48" s="33">
        <v>0</v>
      </c>
      <c r="R48" s="33">
        <v>0</v>
      </c>
      <c r="S48" s="33">
        <v>0</v>
      </c>
      <c r="T48" s="33">
        <v>0</v>
      </c>
      <c r="U48" s="33">
        <v>0</v>
      </c>
      <c r="V48" s="33">
        <v>0</v>
      </c>
      <c r="W48" s="37">
        <f t="shared" si="16"/>
        <v>0</v>
      </c>
      <c r="X48" s="33">
        <v>0</v>
      </c>
      <c r="Y48" s="37">
        <f t="shared" si="17"/>
        <v>0</v>
      </c>
    </row>
    <row r="49" spans="1:25" ht="12.75" customHeight="1" x14ac:dyDescent="0.25">
      <c r="A49" s="337" t="s">
        <v>275</v>
      </c>
      <c r="B49" s="337"/>
      <c r="C49" s="337"/>
      <c r="D49" s="337"/>
      <c r="E49" s="337"/>
      <c r="F49" s="337"/>
      <c r="G49" s="6">
        <v>41</v>
      </c>
      <c r="H49" s="35">
        <v>0</v>
      </c>
      <c r="I49" s="35">
        <v>0</v>
      </c>
      <c r="J49" s="35">
        <v>0</v>
      </c>
      <c r="K49" s="35">
        <v>0</v>
      </c>
      <c r="L49" s="35">
        <v>0</v>
      </c>
      <c r="M49" s="35">
        <v>0</v>
      </c>
      <c r="N49" s="33">
        <v>0</v>
      </c>
      <c r="O49" s="33">
        <v>0</v>
      </c>
      <c r="P49" s="33">
        <v>0</v>
      </c>
      <c r="Q49" s="33">
        <v>0</v>
      </c>
      <c r="R49" s="33">
        <v>0</v>
      </c>
      <c r="S49" s="33">
        <v>0</v>
      </c>
      <c r="T49" s="33">
        <v>0</v>
      </c>
      <c r="U49" s="33">
        <v>0</v>
      </c>
      <c r="V49" s="33">
        <v>0</v>
      </c>
      <c r="W49" s="37">
        <f t="shared" si="16"/>
        <v>0</v>
      </c>
      <c r="X49" s="33">
        <v>0</v>
      </c>
      <c r="Y49" s="37">
        <f t="shared" si="17"/>
        <v>0</v>
      </c>
    </row>
    <row r="50" spans="1:25" ht="24" customHeight="1" x14ac:dyDescent="0.25">
      <c r="A50" s="337" t="s">
        <v>418</v>
      </c>
      <c r="B50" s="337"/>
      <c r="C50" s="337"/>
      <c r="D50" s="337"/>
      <c r="E50" s="337"/>
      <c r="F50" s="337"/>
      <c r="G50" s="6">
        <v>42</v>
      </c>
      <c r="H50" s="33">
        <v>0</v>
      </c>
      <c r="I50" s="33">
        <v>0</v>
      </c>
      <c r="J50" s="33">
        <v>0</v>
      </c>
      <c r="K50" s="33">
        <v>0</v>
      </c>
      <c r="L50" s="33">
        <v>0</v>
      </c>
      <c r="M50" s="33">
        <v>0</v>
      </c>
      <c r="N50" s="33">
        <v>0</v>
      </c>
      <c r="O50" s="33">
        <v>0</v>
      </c>
      <c r="P50" s="33">
        <v>0</v>
      </c>
      <c r="Q50" s="33">
        <v>0</v>
      </c>
      <c r="R50" s="33">
        <v>0</v>
      </c>
      <c r="S50" s="33">
        <v>0</v>
      </c>
      <c r="T50" s="33">
        <v>0</v>
      </c>
      <c r="U50" s="33">
        <v>0</v>
      </c>
      <c r="V50" s="33">
        <v>0</v>
      </c>
      <c r="W50" s="37">
        <f t="shared" si="16"/>
        <v>0</v>
      </c>
      <c r="X50" s="33">
        <v>0</v>
      </c>
      <c r="Y50" s="37">
        <f t="shared" si="17"/>
        <v>0</v>
      </c>
    </row>
    <row r="51" spans="1:25" ht="26.25" customHeight="1" x14ac:dyDescent="0.25">
      <c r="A51" s="337" t="s">
        <v>419</v>
      </c>
      <c r="B51" s="337"/>
      <c r="C51" s="337"/>
      <c r="D51" s="337"/>
      <c r="E51" s="337"/>
      <c r="F51" s="337"/>
      <c r="G51" s="6">
        <v>43</v>
      </c>
      <c r="H51" s="33">
        <v>0</v>
      </c>
      <c r="I51" s="33">
        <v>0</v>
      </c>
      <c r="J51" s="33">
        <v>0</v>
      </c>
      <c r="K51" s="33">
        <v>0</v>
      </c>
      <c r="L51" s="33">
        <v>0</v>
      </c>
      <c r="M51" s="33">
        <v>0</v>
      </c>
      <c r="N51" s="33">
        <v>0</v>
      </c>
      <c r="O51" s="33">
        <v>0</v>
      </c>
      <c r="P51" s="33">
        <v>0</v>
      </c>
      <c r="Q51" s="33">
        <v>0</v>
      </c>
      <c r="R51" s="33">
        <v>0</v>
      </c>
      <c r="S51" s="33">
        <v>0</v>
      </c>
      <c r="T51" s="33">
        <v>0</v>
      </c>
      <c r="U51" s="33">
        <v>0</v>
      </c>
      <c r="V51" s="33">
        <v>0</v>
      </c>
      <c r="W51" s="37">
        <f t="shared" si="16"/>
        <v>0</v>
      </c>
      <c r="X51" s="33">
        <v>0</v>
      </c>
      <c r="Y51" s="37">
        <f t="shared" si="17"/>
        <v>0</v>
      </c>
    </row>
    <row r="52" spans="1:25" ht="22.5" customHeight="1" x14ac:dyDescent="0.25">
      <c r="A52" s="337" t="s">
        <v>420</v>
      </c>
      <c r="B52" s="337"/>
      <c r="C52" s="337"/>
      <c r="D52" s="337"/>
      <c r="E52" s="337"/>
      <c r="F52" s="337"/>
      <c r="G52" s="6">
        <v>44</v>
      </c>
      <c r="H52" s="33">
        <v>0</v>
      </c>
      <c r="I52" s="33">
        <v>0</v>
      </c>
      <c r="J52" s="33">
        <v>0</v>
      </c>
      <c r="K52" s="33">
        <v>0</v>
      </c>
      <c r="L52" s="33">
        <v>0</v>
      </c>
      <c r="M52" s="33">
        <v>0</v>
      </c>
      <c r="N52" s="33">
        <v>0</v>
      </c>
      <c r="O52" s="33">
        <v>0</v>
      </c>
      <c r="P52" s="33">
        <v>0</v>
      </c>
      <c r="Q52" s="33">
        <v>0</v>
      </c>
      <c r="R52" s="33">
        <v>0</v>
      </c>
      <c r="S52" s="33">
        <v>0</v>
      </c>
      <c r="T52" s="33">
        <v>0</v>
      </c>
      <c r="U52" s="33">
        <v>0</v>
      </c>
      <c r="V52" s="33">
        <v>0</v>
      </c>
      <c r="W52" s="37">
        <f t="shared" si="16"/>
        <v>0</v>
      </c>
      <c r="X52" s="33">
        <v>0</v>
      </c>
      <c r="Y52" s="37">
        <f t="shared" si="17"/>
        <v>0</v>
      </c>
    </row>
    <row r="53" spans="1:25" ht="12.75" customHeight="1" x14ac:dyDescent="0.25">
      <c r="A53" s="337" t="s">
        <v>276</v>
      </c>
      <c r="B53" s="337"/>
      <c r="C53" s="337"/>
      <c r="D53" s="337"/>
      <c r="E53" s="337"/>
      <c r="F53" s="337"/>
      <c r="G53" s="6">
        <v>45</v>
      </c>
      <c r="H53" s="33">
        <v>0</v>
      </c>
      <c r="I53" s="33">
        <v>0</v>
      </c>
      <c r="J53" s="33">
        <v>0</v>
      </c>
      <c r="K53" s="33">
        <v>0</v>
      </c>
      <c r="L53" s="33">
        <v>0</v>
      </c>
      <c r="M53" s="33">
        <v>0</v>
      </c>
      <c r="N53" s="33">
        <v>0</v>
      </c>
      <c r="O53" s="33">
        <v>0</v>
      </c>
      <c r="P53" s="33">
        <v>0</v>
      </c>
      <c r="Q53" s="33">
        <v>0</v>
      </c>
      <c r="R53" s="33">
        <v>0</v>
      </c>
      <c r="S53" s="33">
        <v>0</v>
      </c>
      <c r="T53" s="33">
        <v>0</v>
      </c>
      <c r="U53" s="33">
        <v>0</v>
      </c>
      <c r="V53" s="33">
        <v>0</v>
      </c>
      <c r="W53" s="37">
        <f t="shared" si="16"/>
        <v>0</v>
      </c>
      <c r="X53" s="33">
        <v>0</v>
      </c>
      <c r="Y53" s="37">
        <f t="shared" si="17"/>
        <v>0</v>
      </c>
    </row>
    <row r="54" spans="1:25" ht="12.75" customHeight="1" x14ac:dyDescent="0.25">
      <c r="A54" s="337" t="s">
        <v>421</v>
      </c>
      <c r="B54" s="337"/>
      <c r="C54" s="337"/>
      <c r="D54" s="337"/>
      <c r="E54" s="337"/>
      <c r="F54" s="337"/>
      <c r="G54" s="6">
        <v>46</v>
      </c>
      <c r="H54" s="33">
        <v>0</v>
      </c>
      <c r="I54" s="33">
        <v>0</v>
      </c>
      <c r="J54" s="33">
        <v>0</v>
      </c>
      <c r="K54" s="33">
        <v>0</v>
      </c>
      <c r="L54" s="33">
        <v>0</v>
      </c>
      <c r="M54" s="33">
        <v>0</v>
      </c>
      <c r="N54" s="33">
        <v>0</v>
      </c>
      <c r="O54" s="33">
        <v>0</v>
      </c>
      <c r="P54" s="33">
        <v>0</v>
      </c>
      <c r="Q54" s="33">
        <v>0</v>
      </c>
      <c r="R54" s="33">
        <v>0</v>
      </c>
      <c r="S54" s="33">
        <v>0</v>
      </c>
      <c r="T54" s="33">
        <v>0</v>
      </c>
      <c r="U54" s="33">
        <v>0</v>
      </c>
      <c r="V54" s="33">
        <v>0</v>
      </c>
      <c r="W54" s="37">
        <f t="shared" si="16"/>
        <v>0</v>
      </c>
      <c r="X54" s="33">
        <v>0</v>
      </c>
      <c r="Y54" s="37">
        <f t="shared" si="17"/>
        <v>0</v>
      </c>
    </row>
    <row r="55" spans="1:25" ht="12.75" customHeight="1" x14ac:dyDescent="0.25">
      <c r="A55" s="337" t="s">
        <v>429</v>
      </c>
      <c r="B55" s="337"/>
      <c r="C55" s="337"/>
      <c r="D55" s="337"/>
      <c r="E55" s="337"/>
      <c r="F55" s="337"/>
      <c r="G55" s="6">
        <v>47</v>
      </c>
      <c r="H55" s="33">
        <v>0</v>
      </c>
      <c r="I55" s="33">
        <v>0</v>
      </c>
      <c r="J55" s="33">
        <v>0</v>
      </c>
      <c r="K55" s="33">
        <v>0</v>
      </c>
      <c r="L55" s="33">
        <v>0</v>
      </c>
      <c r="M55" s="33">
        <v>0</v>
      </c>
      <c r="N55" s="33">
        <v>0</v>
      </c>
      <c r="O55" s="33">
        <v>0</v>
      </c>
      <c r="P55" s="33">
        <v>0</v>
      </c>
      <c r="Q55" s="33">
        <v>0</v>
      </c>
      <c r="R55" s="33">
        <v>0</v>
      </c>
      <c r="S55" s="33">
        <v>0</v>
      </c>
      <c r="T55" s="33">
        <v>0</v>
      </c>
      <c r="U55" s="33">
        <v>0</v>
      </c>
      <c r="V55" s="33">
        <v>0</v>
      </c>
      <c r="W55" s="37">
        <f t="shared" si="16"/>
        <v>0</v>
      </c>
      <c r="X55" s="33">
        <v>0</v>
      </c>
      <c r="Y55" s="37">
        <f t="shared" si="17"/>
        <v>0</v>
      </c>
    </row>
    <row r="56" spans="1:25" ht="12.75" customHeight="1" x14ac:dyDescent="0.25">
      <c r="A56" s="337" t="s">
        <v>422</v>
      </c>
      <c r="B56" s="337"/>
      <c r="C56" s="337"/>
      <c r="D56" s="337"/>
      <c r="E56" s="337"/>
      <c r="F56" s="337"/>
      <c r="G56" s="6">
        <v>48</v>
      </c>
      <c r="H56" s="33">
        <v>0</v>
      </c>
      <c r="I56" s="33">
        <v>0</v>
      </c>
      <c r="J56" s="33">
        <v>0</v>
      </c>
      <c r="K56" s="33">
        <v>0</v>
      </c>
      <c r="L56" s="33">
        <v>0</v>
      </c>
      <c r="M56" s="33">
        <v>0</v>
      </c>
      <c r="N56" s="33">
        <v>0</v>
      </c>
      <c r="O56" s="33">
        <v>0</v>
      </c>
      <c r="P56" s="33">
        <v>0</v>
      </c>
      <c r="Q56" s="33">
        <v>0</v>
      </c>
      <c r="R56" s="33">
        <v>0</v>
      </c>
      <c r="S56" s="33">
        <v>0</v>
      </c>
      <c r="T56" s="33">
        <v>0</v>
      </c>
      <c r="U56" s="33">
        <v>0</v>
      </c>
      <c r="V56" s="33">
        <v>0</v>
      </c>
      <c r="W56" s="37">
        <f t="shared" si="16"/>
        <v>0</v>
      </c>
      <c r="X56" s="33">
        <v>0</v>
      </c>
      <c r="Y56" s="37">
        <f t="shared" si="17"/>
        <v>0</v>
      </c>
    </row>
    <row r="57" spans="1:25" ht="12.75" customHeight="1" x14ac:dyDescent="0.25">
      <c r="A57" s="337" t="s">
        <v>430</v>
      </c>
      <c r="B57" s="337"/>
      <c r="C57" s="337"/>
      <c r="D57" s="337"/>
      <c r="E57" s="337"/>
      <c r="F57" s="337"/>
      <c r="G57" s="6">
        <v>49</v>
      </c>
      <c r="H57" s="33">
        <v>0</v>
      </c>
      <c r="I57" s="33">
        <v>0</v>
      </c>
      <c r="J57" s="33">
        <v>0</v>
      </c>
      <c r="K57" s="33">
        <v>0</v>
      </c>
      <c r="L57" s="33">
        <v>0</v>
      </c>
      <c r="M57" s="33">
        <v>0</v>
      </c>
      <c r="N57" s="33">
        <v>0</v>
      </c>
      <c r="O57" s="33">
        <v>0</v>
      </c>
      <c r="P57" s="33">
        <v>0</v>
      </c>
      <c r="Q57" s="33">
        <v>0</v>
      </c>
      <c r="R57" s="33">
        <v>0</v>
      </c>
      <c r="S57" s="33">
        <v>0</v>
      </c>
      <c r="T57" s="33">
        <v>0</v>
      </c>
      <c r="U57" s="33">
        <f>-V57</f>
        <v>-2317124</v>
      </c>
      <c r="V57" s="33">
        <f>-V39</f>
        <v>2317124</v>
      </c>
      <c r="W57" s="37">
        <f t="shared" si="16"/>
        <v>0</v>
      </c>
      <c r="X57" s="33">
        <v>0</v>
      </c>
      <c r="Y57" s="37">
        <f t="shared" si="17"/>
        <v>0</v>
      </c>
    </row>
    <row r="58" spans="1:25" ht="12.75" customHeight="1" x14ac:dyDescent="0.25">
      <c r="A58" s="337" t="s">
        <v>424</v>
      </c>
      <c r="B58" s="337"/>
      <c r="C58" s="337"/>
      <c r="D58" s="337"/>
      <c r="E58" s="337"/>
      <c r="F58" s="337"/>
      <c r="G58" s="6">
        <v>50</v>
      </c>
      <c r="H58" s="33">
        <v>0</v>
      </c>
      <c r="I58" s="33">
        <v>0</v>
      </c>
      <c r="J58" s="33">
        <v>0</v>
      </c>
      <c r="K58" s="33">
        <v>0</v>
      </c>
      <c r="L58" s="33">
        <v>0</v>
      </c>
      <c r="M58" s="33">
        <v>0</v>
      </c>
      <c r="N58" s="33">
        <v>0</v>
      </c>
      <c r="O58" s="33">
        <v>0</v>
      </c>
      <c r="P58" s="33">
        <v>0</v>
      </c>
      <c r="Q58" s="33">
        <v>0</v>
      </c>
      <c r="R58" s="33">
        <v>0</v>
      </c>
      <c r="S58" s="33">
        <v>0</v>
      </c>
      <c r="T58" s="33">
        <v>0</v>
      </c>
      <c r="U58" s="33">
        <v>0</v>
      </c>
      <c r="V58" s="33">
        <v>0</v>
      </c>
      <c r="W58" s="37">
        <f t="shared" si="16"/>
        <v>0</v>
      </c>
      <c r="X58" s="33">
        <v>0</v>
      </c>
      <c r="Y58" s="37">
        <f t="shared" si="17"/>
        <v>0</v>
      </c>
    </row>
    <row r="59" spans="1:25" ht="25.5" customHeight="1" x14ac:dyDescent="0.25">
      <c r="A59" s="355" t="s">
        <v>431</v>
      </c>
      <c r="B59" s="355"/>
      <c r="C59" s="355"/>
      <c r="D59" s="355"/>
      <c r="E59" s="355"/>
      <c r="F59" s="355"/>
      <c r="G59" s="8">
        <v>51</v>
      </c>
      <c r="H59" s="36">
        <f>SUM(H39:H58)</f>
        <v>57949696</v>
      </c>
      <c r="I59" s="36">
        <f t="shared" ref="I59:Y59" si="18">SUM(I39:I58)</f>
        <v>149</v>
      </c>
      <c r="J59" s="36">
        <f t="shared" si="18"/>
        <v>0</v>
      </c>
      <c r="K59" s="36">
        <f t="shared" si="18"/>
        <v>0</v>
      </c>
      <c r="L59" s="36">
        <f t="shared" si="18"/>
        <v>0</v>
      </c>
      <c r="M59" s="36">
        <f t="shared" si="18"/>
        <v>0</v>
      </c>
      <c r="N59" s="36">
        <f t="shared" si="18"/>
        <v>0</v>
      </c>
      <c r="O59" s="36">
        <f t="shared" si="18"/>
        <v>0</v>
      </c>
      <c r="P59" s="36">
        <f t="shared" si="18"/>
        <v>0</v>
      </c>
      <c r="Q59" s="36">
        <f t="shared" si="18"/>
        <v>0</v>
      </c>
      <c r="R59" s="36">
        <f t="shared" si="18"/>
        <v>0</v>
      </c>
      <c r="S59" s="36">
        <f t="shared" si="18"/>
        <v>0</v>
      </c>
      <c r="T59" s="36">
        <f t="shared" si="18"/>
        <v>0</v>
      </c>
      <c r="U59" s="36">
        <f t="shared" si="18"/>
        <v>-6421532</v>
      </c>
      <c r="V59" s="36">
        <f t="shared" si="18"/>
        <v>-314488</v>
      </c>
      <c r="W59" s="36">
        <f t="shared" si="18"/>
        <v>51213825</v>
      </c>
      <c r="X59" s="36">
        <f t="shared" si="18"/>
        <v>0</v>
      </c>
      <c r="Y59" s="36">
        <f t="shared" si="18"/>
        <v>51213825</v>
      </c>
    </row>
    <row r="60" spans="1:25" x14ac:dyDescent="0.25">
      <c r="A60" s="356" t="s">
        <v>277</v>
      </c>
      <c r="B60" s="357"/>
      <c r="C60" s="357"/>
      <c r="D60" s="357"/>
      <c r="E60" s="357"/>
      <c r="F60" s="357"/>
      <c r="G60" s="357"/>
      <c r="H60" s="357"/>
      <c r="I60" s="357"/>
      <c r="J60" s="357"/>
      <c r="K60" s="357"/>
      <c r="L60" s="357"/>
      <c r="M60" s="357"/>
      <c r="N60" s="357"/>
      <c r="O60" s="357"/>
      <c r="P60" s="357"/>
      <c r="Q60" s="357"/>
      <c r="R60" s="357"/>
      <c r="S60" s="357"/>
      <c r="T60" s="357"/>
      <c r="U60" s="357"/>
      <c r="V60" s="357"/>
      <c r="W60" s="357"/>
      <c r="X60" s="357"/>
      <c r="Y60" s="357"/>
    </row>
    <row r="61" spans="1:25" ht="31.5" customHeight="1" x14ac:dyDescent="0.25">
      <c r="A61" s="358" t="s">
        <v>432</v>
      </c>
      <c r="B61" s="358"/>
      <c r="C61" s="358"/>
      <c r="D61" s="358"/>
      <c r="E61" s="358"/>
      <c r="F61" s="358"/>
      <c r="G61" s="7">
        <v>52</v>
      </c>
      <c r="H61" s="37">
        <f>SUM(H41:H49)</f>
        <v>0</v>
      </c>
      <c r="I61" s="37">
        <f t="shared" ref="I61:Y61" si="19">SUM(I41:I49)</f>
        <v>0</v>
      </c>
      <c r="J61" s="37">
        <f t="shared" si="19"/>
        <v>0</v>
      </c>
      <c r="K61" s="37">
        <f t="shared" si="19"/>
        <v>0</v>
      </c>
      <c r="L61" s="37">
        <f t="shared" si="19"/>
        <v>0</v>
      </c>
      <c r="M61" s="37">
        <f t="shared" si="19"/>
        <v>0</v>
      </c>
      <c r="N61" s="37">
        <f t="shared" si="19"/>
        <v>0</v>
      </c>
      <c r="O61" s="37">
        <f t="shared" si="19"/>
        <v>0</v>
      </c>
      <c r="P61" s="37">
        <f t="shared" si="19"/>
        <v>0</v>
      </c>
      <c r="Q61" s="37">
        <f t="shared" si="19"/>
        <v>0</v>
      </c>
      <c r="R61" s="37">
        <f t="shared" si="19"/>
        <v>0</v>
      </c>
      <c r="S61" s="37">
        <f t="shared" ref="S61:T61" si="20">SUM(S41:S49)</f>
        <v>0</v>
      </c>
      <c r="T61" s="37">
        <f t="shared" si="20"/>
        <v>0</v>
      </c>
      <c r="U61" s="37">
        <f t="shared" si="19"/>
        <v>0</v>
      </c>
      <c r="V61" s="37">
        <f t="shared" si="19"/>
        <v>0</v>
      </c>
      <c r="W61" s="37">
        <f t="shared" si="19"/>
        <v>0</v>
      </c>
      <c r="X61" s="37">
        <f t="shared" si="19"/>
        <v>0</v>
      </c>
      <c r="Y61" s="37">
        <f t="shared" si="19"/>
        <v>0</v>
      </c>
    </row>
    <row r="62" spans="1:25" ht="27.75" customHeight="1" x14ac:dyDescent="0.25">
      <c r="A62" s="358" t="s">
        <v>433</v>
      </c>
      <c r="B62" s="358"/>
      <c r="C62" s="358"/>
      <c r="D62" s="358"/>
      <c r="E62" s="358"/>
      <c r="F62" s="358"/>
      <c r="G62" s="7">
        <v>53</v>
      </c>
      <c r="H62" s="37">
        <f>H40+H61</f>
        <v>0</v>
      </c>
      <c r="I62" s="37">
        <f t="shared" ref="I62:Y62" si="21">I40+I61</f>
        <v>0</v>
      </c>
      <c r="J62" s="37">
        <f t="shared" si="21"/>
        <v>0</v>
      </c>
      <c r="K62" s="37">
        <f t="shared" si="21"/>
        <v>0</v>
      </c>
      <c r="L62" s="37">
        <f t="shared" si="21"/>
        <v>0</v>
      </c>
      <c r="M62" s="37">
        <f t="shared" si="21"/>
        <v>0</v>
      </c>
      <c r="N62" s="37">
        <f t="shared" si="21"/>
        <v>0</v>
      </c>
      <c r="O62" s="37">
        <f t="shared" si="21"/>
        <v>0</v>
      </c>
      <c r="P62" s="37">
        <f t="shared" si="21"/>
        <v>0</v>
      </c>
      <c r="Q62" s="37">
        <f t="shared" si="21"/>
        <v>0</v>
      </c>
      <c r="R62" s="37">
        <f t="shared" si="21"/>
        <v>0</v>
      </c>
      <c r="S62" s="37">
        <f t="shared" ref="S62:T62" si="22">S40+S61</f>
        <v>0</v>
      </c>
      <c r="T62" s="37">
        <f t="shared" si="22"/>
        <v>0</v>
      </c>
      <c r="U62" s="37">
        <f t="shared" si="21"/>
        <v>0</v>
      </c>
      <c r="V62" s="37">
        <f t="shared" si="21"/>
        <v>-314488</v>
      </c>
      <c r="W62" s="37">
        <f t="shared" si="21"/>
        <v>-314488</v>
      </c>
      <c r="X62" s="37">
        <f t="shared" si="21"/>
        <v>0</v>
      </c>
      <c r="Y62" s="37">
        <f t="shared" si="21"/>
        <v>-314488</v>
      </c>
    </row>
    <row r="63" spans="1:25" ht="29.25" customHeight="1" x14ac:dyDescent="0.25">
      <c r="A63" s="359" t="s">
        <v>434</v>
      </c>
      <c r="B63" s="359"/>
      <c r="C63" s="359"/>
      <c r="D63" s="359"/>
      <c r="E63" s="359"/>
      <c r="F63" s="359"/>
      <c r="G63" s="8">
        <v>54</v>
      </c>
      <c r="H63" s="38">
        <f>SUM(H50:H58)</f>
        <v>0</v>
      </c>
      <c r="I63" s="38">
        <f t="shared" ref="I63:Y63" si="23">SUM(I50:I58)</f>
        <v>0</v>
      </c>
      <c r="J63" s="38">
        <f t="shared" si="23"/>
        <v>0</v>
      </c>
      <c r="K63" s="38">
        <f t="shared" si="23"/>
        <v>0</v>
      </c>
      <c r="L63" s="38">
        <f t="shared" si="23"/>
        <v>0</v>
      </c>
      <c r="M63" s="38">
        <f t="shared" si="23"/>
        <v>0</v>
      </c>
      <c r="N63" s="38">
        <f t="shared" si="23"/>
        <v>0</v>
      </c>
      <c r="O63" s="38">
        <f t="shared" si="23"/>
        <v>0</v>
      </c>
      <c r="P63" s="38">
        <f t="shared" si="23"/>
        <v>0</v>
      </c>
      <c r="Q63" s="38">
        <f t="shared" si="23"/>
        <v>0</v>
      </c>
      <c r="R63" s="38">
        <f t="shared" si="23"/>
        <v>0</v>
      </c>
      <c r="S63" s="38">
        <f t="shared" ref="S63:T63" si="24">SUM(S50:S58)</f>
        <v>0</v>
      </c>
      <c r="T63" s="38">
        <f t="shared" si="24"/>
        <v>0</v>
      </c>
      <c r="U63" s="38">
        <f t="shared" si="23"/>
        <v>-2317124</v>
      </c>
      <c r="V63" s="38">
        <f t="shared" si="23"/>
        <v>2317124</v>
      </c>
      <c r="W63" s="38">
        <f t="shared" si="23"/>
        <v>0</v>
      </c>
      <c r="X63" s="38">
        <f t="shared" si="23"/>
        <v>0</v>
      </c>
      <c r="Y63" s="38">
        <f t="shared" si="23"/>
        <v>0</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rintOptions horizontalCentered="1" verticalCentered="1"/>
  <pageMargins left="0.19685039370078741" right="0.19685039370078741" top="0.19685039370078741" bottom="0.19685039370078741" header="0.51181102362204722" footer="0.51181102362204722"/>
  <pageSetup paperSize="9" scale="45" fitToHeight="0"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459"/>
  <sheetViews>
    <sheetView showGridLines="0" tabSelected="1" view="pageBreakPreview" topLeftCell="A87" zoomScaleNormal="90" zoomScaleSheetLayoutView="100" workbookViewId="0">
      <selection activeCell="A87" sqref="A1:XFD1048576"/>
    </sheetView>
  </sheetViews>
  <sheetFormatPr defaultColWidth="8.90625" defaultRowHeight="11.5" x14ac:dyDescent="0.25"/>
  <cols>
    <col min="1" max="1" width="50.08984375" style="146" customWidth="1"/>
    <col min="2" max="2" width="42" style="146" customWidth="1"/>
    <col min="3" max="3" width="10.453125" style="146" customWidth="1"/>
    <col min="4" max="16384" width="8.90625" style="146"/>
  </cols>
  <sheetData>
    <row r="1" spans="1:8" ht="12.5" x14ac:dyDescent="0.25">
      <c r="A1" s="171" t="s">
        <v>468</v>
      </c>
      <c r="B1"/>
      <c r="C1"/>
      <c r="D1"/>
      <c r="E1"/>
      <c r="F1"/>
      <c r="G1"/>
      <c r="H1"/>
    </row>
    <row r="2" spans="1:8" ht="12.5" x14ac:dyDescent="0.25">
      <c r="A2" s="172"/>
      <c r="B2"/>
      <c r="C2"/>
      <c r="D2"/>
      <c r="E2"/>
      <c r="F2"/>
      <c r="G2"/>
      <c r="H2"/>
    </row>
    <row r="3" spans="1:8" ht="12.5" x14ac:dyDescent="0.25">
      <c r="A3" s="125" t="s">
        <v>469</v>
      </c>
      <c r="B3" s="125" t="s">
        <v>452</v>
      </c>
      <c r="C3"/>
      <c r="D3"/>
      <c r="E3"/>
      <c r="F3"/>
      <c r="G3"/>
      <c r="H3"/>
    </row>
    <row r="4" spans="1:8" ht="46" x14ac:dyDescent="0.25">
      <c r="A4" s="125" t="s">
        <v>470</v>
      </c>
      <c r="B4"/>
      <c r="C4" s="125" t="s">
        <v>471</v>
      </c>
      <c r="D4"/>
      <c r="E4"/>
      <c r="F4"/>
      <c r="G4"/>
      <c r="H4"/>
    </row>
    <row r="5" spans="1:8" ht="12.5" x14ac:dyDescent="0.25">
      <c r="A5" s="125" t="s">
        <v>472</v>
      </c>
      <c r="B5"/>
      <c r="C5" s="125">
        <v>48594515409</v>
      </c>
      <c r="D5"/>
      <c r="E5"/>
      <c r="F5"/>
      <c r="G5"/>
      <c r="H5"/>
    </row>
    <row r="6" spans="1:8" ht="12.5" x14ac:dyDescent="0.25">
      <c r="A6" s="125"/>
      <c r="B6"/>
      <c r="C6"/>
      <c r="D6"/>
      <c r="E6"/>
      <c r="F6"/>
      <c r="G6"/>
      <c r="H6"/>
    </row>
    <row r="7" spans="1:8" ht="46" x14ac:dyDescent="0.25">
      <c r="A7" s="125" t="s">
        <v>473</v>
      </c>
      <c r="B7"/>
      <c r="C7"/>
      <c r="D7"/>
      <c r="E7"/>
      <c r="F7"/>
      <c r="G7"/>
      <c r="H7"/>
    </row>
    <row r="8" spans="1:8" ht="12.5" x14ac:dyDescent="0.25">
      <c r="A8" s="125"/>
      <c r="B8"/>
      <c r="C8"/>
      <c r="D8"/>
      <c r="E8"/>
      <c r="F8"/>
      <c r="G8"/>
      <c r="H8"/>
    </row>
    <row r="9" spans="1:8" ht="80.5" x14ac:dyDescent="0.25">
      <c r="A9" s="125" t="s">
        <v>474</v>
      </c>
      <c r="B9"/>
      <c r="C9"/>
      <c r="D9"/>
      <c r="E9"/>
      <c r="F9"/>
      <c r="G9"/>
      <c r="H9"/>
    </row>
    <row r="10" spans="1:8" ht="12.5" x14ac:dyDescent="0.25">
      <c r="A10" s="125"/>
      <c r="B10"/>
      <c r="C10"/>
      <c r="D10"/>
      <c r="E10"/>
      <c r="F10"/>
      <c r="G10"/>
      <c r="H10"/>
    </row>
    <row r="11" spans="1:8" ht="12.5" x14ac:dyDescent="0.25">
      <c r="A11" s="126" t="s">
        <v>475</v>
      </c>
      <c r="B11"/>
      <c r="C11"/>
      <c r="D11"/>
      <c r="E11"/>
      <c r="F11"/>
      <c r="G11"/>
      <c r="H11"/>
    </row>
    <row r="12" spans="1:8" ht="12.5" x14ac:dyDescent="0.25">
      <c r="A12" s="125"/>
      <c r="B12"/>
      <c r="C12"/>
      <c r="D12"/>
      <c r="E12"/>
      <c r="F12"/>
      <c r="G12"/>
      <c r="H12"/>
    </row>
    <row r="13" spans="1:8" ht="12.5" x14ac:dyDescent="0.25">
      <c r="A13" s="125" t="s">
        <v>476</v>
      </c>
      <c r="B13"/>
      <c r="C13"/>
      <c r="D13"/>
      <c r="E13"/>
      <c r="F13"/>
      <c r="G13"/>
      <c r="H13"/>
    </row>
    <row r="14" spans="1:8" ht="12.5" x14ac:dyDescent="0.25">
      <c r="A14" s="125" t="s">
        <v>477</v>
      </c>
      <c r="B14"/>
      <c r="C14"/>
      <c r="D14"/>
      <c r="E14"/>
      <c r="F14"/>
      <c r="G14"/>
      <c r="H14"/>
    </row>
    <row r="15" spans="1:8" ht="12.5" x14ac:dyDescent="0.25">
      <c r="A15" s="125"/>
      <c r="B15"/>
      <c r="C15"/>
      <c r="D15"/>
      <c r="E15"/>
      <c r="F15"/>
      <c r="G15"/>
      <c r="H15"/>
    </row>
    <row r="16" spans="1:8" ht="12.5" x14ac:dyDescent="0.25">
      <c r="A16" s="125" t="s">
        <v>478</v>
      </c>
      <c r="B16"/>
      <c r="C16"/>
      <c r="D16"/>
      <c r="E16"/>
      <c r="F16"/>
      <c r="G16"/>
      <c r="H16"/>
    </row>
    <row r="17" spans="1:8" ht="12.5" x14ac:dyDescent="0.25">
      <c r="A17" s="125" t="s">
        <v>479</v>
      </c>
      <c r="B17"/>
      <c r="C17"/>
      <c r="D17"/>
      <c r="E17"/>
      <c r="F17"/>
      <c r="G17"/>
      <c r="H17"/>
    </row>
    <row r="18" spans="1:8" ht="12.5" x14ac:dyDescent="0.25">
      <c r="A18" s="125" t="s">
        <v>480</v>
      </c>
      <c r="B18"/>
      <c r="C18"/>
      <c r="D18"/>
      <c r="E18"/>
      <c r="F18"/>
      <c r="G18"/>
      <c r="H18"/>
    </row>
    <row r="19" spans="1:8" ht="12.5" x14ac:dyDescent="0.25">
      <c r="A19" s="125" t="s">
        <v>481</v>
      </c>
      <c r="B19"/>
      <c r="C19"/>
      <c r="D19"/>
      <c r="E19"/>
      <c r="F19"/>
      <c r="G19"/>
      <c r="H19"/>
    </row>
    <row r="20" spans="1:8" ht="12.5" x14ac:dyDescent="0.25">
      <c r="A20" s="125" t="s">
        <v>482</v>
      </c>
      <c r="B20"/>
      <c r="C20"/>
      <c r="D20"/>
      <c r="E20"/>
      <c r="F20"/>
      <c r="G20"/>
      <c r="H20"/>
    </row>
    <row r="21" spans="1:8" ht="12.5" x14ac:dyDescent="0.25">
      <c r="A21" s="125"/>
      <c r="B21"/>
      <c r="C21"/>
      <c r="D21"/>
      <c r="E21"/>
      <c r="F21"/>
      <c r="G21"/>
      <c r="H21"/>
    </row>
    <row r="22" spans="1:8" ht="12.5" x14ac:dyDescent="0.25">
      <c r="A22" s="125"/>
      <c r="B22"/>
      <c r="C22"/>
      <c r="D22"/>
      <c r="E22"/>
      <c r="F22"/>
      <c r="G22"/>
      <c r="H22"/>
    </row>
    <row r="23" spans="1:8" ht="12.5" x14ac:dyDescent="0.25">
      <c r="A23" s="126" t="s">
        <v>483</v>
      </c>
      <c r="B23"/>
      <c r="C23"/>
      <c r="D23"/>
      <c r="E23"/>
      <c r="F23"/>
      <c r="G23"/>
      <c r="H23"/>
    </row>
    <row r="24" spans="1:8" ht="12.5" x14ac:dyDescent="0.25">
      <c r="A24" s="125"/>
      <c r="B24"/>
      <c r="C24"/>
      <c r="D24"/>
      <c r="E24"/>
      <c r="F24"/>
      <c r="G24"/>
      <c r="H24"/>
    </row>
    <row r="25" spans="1:8" ht="12.5" x14ac:dyDescent="0.25">
      <c r="A25" s="125" t="s">
        <v>484</v>
      </c>
      <c r="B25"/>
      <c r="C25"/>
      <c r="D25"/>
      <c r="E25"/>
      <c r="F25"/>
      <c r="G25"/>
      <c r="H25"/>
    </row>
    <row r="26" spans="1:8" ht="13" thickBot="1" x14ac:dyDescent="0.3">
      <c r="A26" s="125"/>
      <c r="B26"/>
      <c r="C26"/>
      <c r="D26"/>
      <c r="E26"/>
      <c r="F26"/>
      <c r="G26"/>
      <c r="H26"/>
    </row>
    <row r="27" spans="1:8" ht="13" thickBot="1" x14ac:dyDescent="0.3">
      <c r="A27" s="127"/>
      <c r="B27" s="173">
        <v>45657</v>
      </c>
      <c r="C27" s="173">
        <v>46022</v>
      </c>
      <c r="D27"/>
      <c r="E27"/>
      <c r="F27"/>
      <c r="G27"/>
      <c r="H27"/>
    </row>
    <row r="28" spans="1:8" ht="13" thickBot="1" x14ac:dyDescent="0.3">
      <c r="A28" s="174" t="s">
        <v>485</v>
      </c>
      <c r="B28" s="128">
        <v>0.77780000000000005</v>
      </c>
      <c r="C28" s="128">
        <v>0.75990000000000002</v>
      </c>
      <c r="D28"/>
      <c r="E28"/>
      <c r="F28"/>
      <c r="G28"/>
      <c r="H28"/>
    </row>
    <row r="29" spans="1:8" ht="13" thickBot="1" x14ac:dyDescent="0.3">
      <c r="A29" s="129" t="s">
        <v>486</v>
      </c>
      <c r="B29" s="128">
        <v>0.2</v>
      </c>
      <c r="C29" s="128">
        <v>0.19539999999999999</v>
      </c>
      <c r="D29"/>
      <c r="E29"/>
      <c r="F29"/>
      <c r="G29"/>
      <c r="H29"/>
    </row>
    <row r="30" spans="1:8" ht="13" thickBot="1" x14ac:dyDescent="0.3">
      <c r="A30" s="129" t="s">
        <v>487</v>
      </c>
      <c r="B30" s="128">
        <v>2.2200000000000001E-2</v>
      </c>
      <c r="C30" s="128">
        <v>4.4699999999999997E-2</v>
      </c>
      <c r="D30"/>
      <c r="E30"/>
      <c r="F30"/>
      <c r="G30"/>
      <c r="H30"/>
    </row>
    <row r="31" spans="1:8" ht="13" thickBot="1" x14ac:dyDescent="0.3">
      <c r="A31" s="130" t="s">
        <v>488</v>
      </c>
      <c r="B31" s="175">
        <v>1</v>
      </c>
      <c r="C31" s="175">
        <v>1</v>
      </c>
      <c r="D31"/>
      <c r="E31"/>
      <c r="F31"/>
      <c r="G31"/>
      <c r="H31"/>
    </row>
    <row r="32" spans="1:8" ht="12.5" x14ac:dyDescent="0.25">
      <c r="A32" s="125"/>
      <c r="B32"/>
      <c r="C32"/>
      <c r="D32"/>
      <c r="E32"/>
      <c r="F32"/>
      <c r="G32"/>
      <c r="H32"/>
    </row>
    <row r="33" spans="1:8" ht="138" x14ac:dyDescent="0.25">
      <c r="A33" s="125" t="s">
        <v>489</v>
      </c>
      <c r="B33"/>
      <c r="C33"/>
      <c r="D33"/>
      <c r="E33"/>
      <c r="F33"/>
      <c r="G33"/>
      <c r="H33"/>
    </row>
    <row r="34" spans="1:8" ht="12.5" x14ac:dyDescent="0.25">
      <c r="A34" s="125"/>
      <c r="B34"/>
      <c r="C34"/>
      <c r="D34"/>
      <c r="E34"/>
      <c r="F34"/>
      <c r="G34"/>
      <c r="H34"/>
    </row>
    <row r="35" spans="1:8" ht="12.5" x14ac:dyDescent="0.25">
      <c r="A35" s="125"/>
      <c r="B35"/>
      <c r="C35"/>
      <c r="D35"/>
      <c r="E35"/>
      <c r="F35"/>
      <c r="G35"/>
      <c r="H35"/>
    </row>
    <row r="36" spans="1:8" ht="23" x14ac:dyDescent="0.25">
      <c r="A36" s="126" t="s">
        <v>490</v>
      </c>
      <c r="B36"/>
      <c r="C36"/>
      <c r="D36"/>
      <c r="E36"/>
      <c r="F36"/>
      <c r="G36"/>
      <c r="H36"/>
    </row>
    <row r="37" spans="1:8" ht="12.5" x14ac:dyDescent="0.25">
      <c r="A37" s="125"/>
      <c r="B37"/>
      <c r="C37"/>
      <c r="D37"/>
      <c r="E37"/>
      <c r="F37"/>
      <c r="G37"/>
      <c r="H37"/>
    </row>
    <row r="38" spans="1:8" ht="34.5" x14ac:dyDescent="0.25">
      <c r="A38" s="125" t="s">
        <v>491</v>
      </c>
      <c r="B38"/>
      <c r="C38"/>
      <c r="D38"/>
      <c r="E38"/>
      <c r="F38"/>
      <c r="G38"/>
      <c r="H38"/>
    </row>
    <row r="39" spans="1:8" ht="80.5" x14ac:dyDescent="0.25">
      <c r="A39" s="125" t="s">
        <v>492</v>
      </c>
      <c r="B39"/>
      <c r="C39"/>
      <c r="D39"/>
      <c r="E39"/>
      <c r="F39"/>
      <c r="G39"/>
      <c r="H39"/>
    </row>
    <row r="40" spans="1:8" ht="69" x14ac:dyDescent="0.25">
      <c r="A40" s="125" t="s">
        <v>493</v>
      </c>
      <c r="B40"/>
      <c r="C40"/>
      <c r="D40"/>
      <c r="E40"/>
      <c r="F40"/>
      <c r="G40"/>
      <c r="H40"/>
    </row>
    <row r="41" spans="1:8" ht="12.5" x14ac:dyDescent="0.25">
      <c r="A41" s="125"/>
      <c r="B41"/>
      <c r="C41"/>
      <c r="D41"/>
      <c r="E41"/>
      <c r="F41"/>
      <c r="G41"/>
      <c r="H41"/>
    </row>
    <row r="42" spans="1:8" ht="23" x14ac:dyDescent="0.25">
      <c r="A42" s="126" t="s">
        <v>494</v>
      </c>
      <c r="B42"/>
      <c r="C42"/>
      <c r="D42"/>
      <c r="E42"/>
      <c r="F42"/>
      <c r="G42"/>
      <c r="H42"/>
    </row>
    <row r="43" spans="1:8" ht="12.5" x14ac:dyDescent="0.25">
      <c r="A43" s="126"/>
      <c r="B43"/>
      <c r="C43"/>
      <c r="D43"/>
      <c r="E43"/>
      <c r="F43"/>
      <c r="G43"/>
      <c r="H43"/>
    </row>
    <row r="44" spans="1:8" ht="12.5" x14ac:dyDescent="0.25">
      <c r="A44" s="176" t="s">
        <v>495</v>
      </c>
      <c r="B44"/>
      <c r="C44"/>
      <c r="D44"/>
      <c r="E44"/>
      <c r="F44"/>
      <c r="G44"/>
      <c r="H44"/>
    </row>
    <row r="45" spans="1:8" ht="80.5" x14ac:dyDescent="0.25">
      <c r="A45" s="125" t="s">
        <v>703</v>
      </c>
      <c r="B45"/>
      <c r="C45"/>
      <c r="D45"/>
      <c r="E45"/>
      <c r="F45"/>
      <c r="G45"/>
      <c r="H45"/>
    </row>
    <row r="46" spans="1:8" ht="69" x14ac:dyDescent="0.25">
      <c r="A46" s="125" t="s">
        <v>496</v>
      </c>
      <c r="B46"/>
      <c r="C46"/>
      <c r="D46"/>
      <c r="E46"/>
      <c r="F46"/>
      <c r="G46"/>
      <c r="H46"/>
    </row>
    <row r="47" spans="1:8" ht="126.5" x14ac:dyDescent="0.25">
      <c r="A47" s="125" t="s">
        <v>704</v>
      </c>
      <c r="B47"/>
      <c r="C47"/>
      <c r="D47"/>
      <c r="E47"/>
      <c r="F47"/>
      <c r="G47"/>
      <c r="H47"/>
    </row>
    <row r="48" spans="1:8" ht="46" x14ac:dyDescent="0.25">
      <c r="A48" s="125" t="s">
        <v>705</v>
      </c>
      <c r="B48"/>
      <c r="C48"/>
      <c r="D48"/>
      <c r="E48"/>
      <c r="F48"/>
      <c r="G48"/>
      <c r="H48"/>
    </row>
    <row r="49" spans="1:8" ht="34.5" x14ac:dyDescent="0.25">
      <c r="A49" s="125" t="s">
        <v>706</v>
      </c>
      <c r="B49"/>
      <c r="C49"/>
      <c r="D49"/>
      <c r="E49"/>
      <c r="F49"/>
      <c r="G49"/>
      <c r="H49"/>
    </row>
    <row r="50" spans="1:8" ht="12.5" x14ac:dyDescent="0.25">
      <c r="A50" s="125"/>
      <c r="B50"/>
      <c r="C50"/>
      <c r="D50"/>
      <c r="E50"/>
      <c r="F50"/>
      <c r="G50"/>
      <c r="H50"/>
    </row>
    <row r="51" spans="1:8" ht="12.5" x14ac:dyDescent="0.25">
      <c r="A51" s="132" t="s">
        <v>497</v>
      </c>
      <c r="B51"/>
      <c r="C51"/>
      <c r="D51"/>
      <c r="E51"/>
      <c r="F51"/>
      <c r="G51"/>
      <c r="H51"/>
    </row>
    <row r="52" spans="1:8" ht="23" x14ac:dyDescent="0.25">
      <c r="A52" s="125" t="s">
        <v>707</v>
      </c>
      <c r="B52"/>
      <c r="C52"/>
      <c r="D52"/>
      <c r="E52"/>
      <c r="F52"/>
      <c r="G52"/>
      <c r="H52"/>
    </row>
    <row r="53" spans="1:8" ht="103.5" x14ac:dyDescent="0.25">
      <c r="A53" s="125" t="s">
        <v>498</v>
      </c>
      <c r="B53"/>
      <c r="C53"/>
      <c r="D53"/>
      <c r="E53"/>
      <c r="F53"/>
      <c r="G53"/>
      <c r="H53"/>
    </row>
    <row r="54" spans="1:8" ht="92" x14ac:dyDescent="0.25">
      <c r="A54" s="125" t="s">
        <v>708</v>
      </c>
      <c r="B54"/>
      <c r="C54"/>
      <c r="D54"/>
      <c r="E54"/>
      <c r="F54"/>
      <c r="G54"/>
      <c r="H54"/>
    </row>
    <row r="55" spans="1:8" ht="92" x14ac:dyDescent="0.25">
      <c r="A55" s="125" t="s">
        <v>709</v>
      </c>
      <c r="B55"/>
      <c r="C55"/>
      <c r="D55"/>
      <c r="E55"/>
      <c r="F55"/>
      <c r="G55"/>
      <c r="H55"/>
    </row>
    <row r="56" spans="1:8" ht="92" x14ac:dyDescent="0.25">
      <c r="A56" s="125" t="s">
        <v>499</v>
      </c>
      <c r="B56"/>
      <c r="C56"/>
      <c r="D56"/>
      <c r="E56"/>
      <c r="F56"/>
      <c r="G56"/>
      <c r="H56"/>
    </row>
    <row r="57" spans="1:8" ht="12.5" x14ac:dyDescent="0.25">
      <c r="A57" s="132" t="s">
        <v>752</v>
      </c>
      <c r="B57"/>
      <c r="C57"/>
      <c r="D57"/>
      <c r="E57"/>
      <c r="F57"/>
      <c r="G57"/>
      <c r="H57"/>
    </row>
    <row r="58" spans="1:8" ht="115" x14ac:dyDescent="0.25">
      <c r="A58" s="125" t="s">
        <v>710</v>
      </c>
      <c r="B58"/>
      <c r="C58"/>
      <c r="D58"/>
      <c r="E58"/>
      <c r="F58"/>
      <c r="G58"/>
      <c r="H58"/>
    </row>
    <row r="59" spans="1:8" ht="46" x14ac:dyDescent="0.25">
      <c r="A59" s="125" t="s">
        <v>711</v>
      </c>
      <c r="B59"/>
      <c r="C59"/>
      <c r="D59"/>
      <c r="E59"/>
      <c r="F59"/>
      <c r="G59"/>
      <c r="H59"/>
    </row>
    <row r="60" spans="1:8" ht="12.5" x14ac:dyDescent="0.25">
      <c r="A60" s="125"/>
      <c r="B60"/>
      <c r="C60"/>
      <c r="D60"/>
      <c r="E60"/>
      <c r="F60"/>
      <c r="G60"/>
      <c r="H60"/>
    </row>
    <row r="61" spans="1:8" ht="12.5" x14ac:dyDescent="0.25">
      <c r="A61"/>
      <c r="B61"/>
      <c r="C61"/>
      <c r="D61"/>
      <c r="E61"/>
      <c r="F61"/>
      <c r="G61"/>
      <c r="H61"/>
    </row>
    <row r="62" spans="1:8" ht="12.5" x14ac:dyDescent="0.25">
      <c r="A62" s="125"/>
      <c r="B62"/>
      <c r="C62"/>
      <c r="D62"/>
      <c r="E62"/>
      <c r="F62"/>
      <c r="G62"/>
      <c r="H62"/>
    </row>
    <row r="63" spans="1:8" ht="12.5" x14ac:dyDescent="0.25">
      <c r="A63" s="132" t="s">
        <v>500</v>
      </c>
      <c r="B63"/>
      <c r="C63"/>
      <c r="D63"/>
      <c r="E63"/>
      <c r="F63"/>
      <c r="G63"/>
      <c r="H63"/>
    </row>
    <row r="64" spans="1:8" ht="13" thickBot="1" x14ac:dyDescent="0.3">
      <c r="A64" s="154" t="s">
        <v>501</v>
      </c>
      <c r="B64" s="155"/>
      <c r="C64" s="155"/>
      <c r="D64" s="156"/>
      <c r="E64"/>
      <c r="F64"/>
      <c r="G64"/>
      <c r="H64"/>
    </row>
    <row r="65" spans="1:8" ht="13" thickBot="1" x14ac:dyDescent="0.3">
      <c r="A65" s="154"/>
      <c r="B65" s="162" t="s">
        <v>509</v>
      </c>
      <c r="C65" s="159" t="s">
        <v>712</v>
      </c>
      <c r="D65" s="177" t="s">
        <v>502</v>
      </c>
      <c r="E65"/>
      <c r="F65"/>
      <c r="G65"/>
      <c r="H65"/>
    </row>
    <row r="66" spans="1:8" ht="13" thickBot="1" x14ac:dyDescent="0.3">
      <c r="A66" s="157" t="s">
        <v>503</v>
      </c>
      <c r="B66" s="160">
        <v>11974521</v>
      </c>
      <c r="C66" s="160">
        <v>13616233</v>
      </c>
      <c r="D66" s="158">
        <v>0.14000000000000001</v>
      </c>
      <c r="E66"/>
      <c r="F66"/>
      <c r="G66"/>
      <c r="H66"/>
    </row>
    <row r="67" spans="1:8" ht="13" thickBot="1" x14ac:dyDescent="0.3">
      <c r="A67" s="157" t="s">
        <v>504</v>
      </c>
      <c r="B67" s="160">
        <v>579249</v>
      </c>
      <c r="C67" s="160">
        <v>3070776</v>
      </c>
      <c r="D67" s="158">
        <v>4.3</v>
      </c>
      <c r="E67"/>
      <c r="F67"/>
      <c r="G67"/>
      <c r="H67"/>
    </row>
    <row r="68" spans="1:8" ht="13" thickBot="1" x14ac:dyDescent="0.3">
      <c r="A68" s="157" t="s">
        <v>505</v>
      </c>
      <c r="B68" s="160">
        <v>2170547</v>
      </c>
      <c r="C68" s="160">
        <v>3090552</v>
      </c>
      <c r="D68" s="158">
        <v>0.42</v>
      </c>
      <c r="E68"/>
      <c r="F68"/>
      <c r="G68"/>
      <c r="H68"/>
    </row>
    <row r="69" spans="1:8" ht="13" thickBot="1" x14ac:dyDescent="0.3">
      <c r="A69" s="157" t="s">
        <v>506</v>
      </c>
      <c r="B69" s="160">
        <v>-2302290</v>
      </c>
      <c r="C69" s="160">
        <v>-314488</v>
      </c>
      <c r="D69" s="158">
        <v>-0.86</v>
      </c>
      <c r="E69"/>
      <c r="F69"/>
      <c r="G69"/>
      <c r="H69"/>
    </row>
    <row r="70" spans="1:8" ht="13" thickBot="1" x14ac:dyDescent="0.3">
      <c r="A70" s="157" t="s">
        <v>507</v>
      </c>
      <c r="B70" s="161">
        <v>185</v>
      </c>
      <c r="C70" s="161">
        <v>175</v>
      </c>
      <c r="D70" s="158">
        <v>-0.05</v>
      </c>
      <c r="E70"/>
      <c r="F70"/>
      <c r="G70"/>
      <c r="H70"/>
    </row>
    <row r="71" spans="1:8" ht="13" thickBot="1" x14ac:dyDescent="0.3">
      <c r="A71" s="157" t="s">
        <v>508</v>
      </c>
      <c r="B71" s="160">
        <v>-8322103</v>
      </c>
      <c r="C71" s="160">
        <v>-819408</v>
      </c>
      <c r="D71" s="158">
        <v>-0.9</v>
      </c>
      <c r="E71"/>
      <c r="F71"/>
      <c r="G71"/>
      <c r="H71"/>
    </row>
    <row r="72" spans="1:8" ht="13" thickBot="1" x14ac:dyDescent="0.3">
      <c r="A72" s="157"/>
      <c r="B72" s="162" t="s">
        <v>509</v>
      </c>
      <c r="C72" s="162" t="s">
        <v>712</v>
      </c>
      <c r="D72" s="162" t="s">
        <v>502</v>
      </c>
      <c r="E72"/>
      <c r="F72"/>
      <c r="G72"/>
      <c r="H72"/>
    </row>
    <row r="73" spans="1:8" ht="13" thickBot="1" x14ac:dyDescent="0.3">
      <c r="A73" s="157" t="s">
        <v>510</v>
      </c>
      <c r="B73" s="160">
        <v>56411908</v>
      </c>
      <c r="C73" s="160">
        <v>54205496</v>
      </c>
      <c r="D73" s="158">
        <v>-0.04</v>
      </c>
      <c r="E73"/>
      <c r="F73"/>
      <c r="G73"/>
      <c r="H73"/>
    </row>
    <row r="74" spans="1:8" ht="13" thickBot="1" x14ac:dyDescent="0.3">
      <c r="A74" s="157" t="s">
        <v>511</v>
      </c>
      <c r="B74" s="160">
        <v>10626729</v>
      </c>
      <c r="C74" s="160">
        <v>12440753</v>
      </c>
      <c r="D74" s="158">
        <v>0.17</v>
      </c>
      <c r="E74"/>
      <c r="F74"/>
      <c r="G74"/>
      <c r="H74"/>
    </row>
    <row r="75" spans="1:8" ht="13" thickBot="1" x14ac:dyDescent="0.3">
      <c r="A75" s="157" t="s">
        <v>512</v>
      </c>
      <c r="B75" s="160">
        <v>-14091701</v>
      </c>
      <c r="C75" s="160">
        <v>-12899381</v>
      </c>
      <c r="D75" s="158">
        <v>-0.08</v>
      </c>
      <c r="E75"/>
      <c r="F75"/>
      <c r="G75"/>
      <c r="H75"/>
    </row>
    <row r="76" spans="1:8" ht="13" thickBot="1" x14ac:dyDescent="0.3">
      <c r="A76" s="178" t="s">
        <v>513</v>
      </c>
      <c r="B76" s="160">
        <v>-1418623</v>
      </c>
      <c r="C76" s="160">
        <v>-2533043</v>
      </c>
      <c r="D76" s="158">
        <v>0.79</v>
      </c>
      <c r="E76"/>
      <c r="F76"/>
      <c r="G76"/>
      <c r="H76"/>
    </row>
    <row r="77" spans="1:8" ht="13" thickBot="1" x14ac:dyDescent="0.3">
      <c r="A77" s="163" t="s">
        <v>514</v>
      </c>
      <c r="B77" s="164">
        <v>-57949696</v>
      </c>
      <c r="C77" s="164">
        <v>-57949696</v>
      </c>
      <c r="D77" s="165">
        <v>0</v>
      </c>
      <c r="E77"/>
      <c r="F77"/>
      <c r="G77"/>
      <c r="H77"/>
    </row>
    <row r="78" spans="1:8" ht="15" thickTop="1" x14ac:dyDescent="0.25">
      <c r="A78" s="166" t="s">
        <v>753</v>
      </c>
      <c r="B78"/>
      <c r="C78"/>
      <c r="D78"/>
      <c r="E78"/>
      <c r="F78"/>
      <c r="G78"/>
      <c r="H78"/>
    </row>
    <row r="79" spans="1:8" ht="12.5" x14ac:dyDescent="0.25">
      <c r="A79" s="131"/>
      <c r="B79"/>
      <c r="C79"/>
      <c r="D79"/>
      <c r="E79"/>
      <c r="F79"/>
      <c r="G79"/>
      <c r="H79"/>
    </row>
    <row r="80" spans="1:8" ht="46" x14ac:dyDescent="0.25">
      <c r="A80" s="125" t="s">
        <v>515</v>
      </c>
      <c r="B80"/>
      <c r="C80"/>
      <c r="D80"/>
      <c r="E80"/>
      <c r="F80"/>
      <c r="G80"/>
      <c r="H80"/>
    </row>
    <row r="81" spans="1:8" ht="46" x14ac:dyDescent="0.25">
      <c r="A81" s="125" t="s">
        <v>713</v>
      </c>
      <c r="B81"/>
      <c r="C81"/>
      <c r="D81"/>
      <c r="E81"/>
      <c r="F81"/>
      <c r="G81"/>
      <c r="H81"/>
    </row>
    <row r="82" spans="1:8" ht="106.5" x14ac:dyDescent="0.25">
      <c r="A82" s="125" t="s">
        <v>754</v>
      </c>
      <c r="B82"/>
      <c r="C82"/>
      <c r="D82"/>
      <c r="E82"/>
      <c r="F82"/>
      <c r="G82"/>
      <c r="H82"/>
    </row>
    <row r="83" spans="1:8" ht="92" x14ac:dyDescent="0.25">
      <c r="A83" s="125" t="s">
        <v>714</v>
      </c>
      <c r="B83"/>
      <c r="C83"/>
      <c r="D83"/>
      <c r="E83"/>
      <c r="F83"/>
      <c r="G83"/>
      <c r="H83"/>
    </row>
    <row r="84" spans="1:8" ht="34.5" x14ac:dyDescent="0.25">
      <c r="A84" s="125" t="s">
        <v>715</v>
      </c>
      <c r="B84"/>
      <c r="C84"/>
      <c r="D84"/>
      <c r="E84"/>
      <c r="F84"/>
      <c r="G84"/>
      <c r="H84"/>
    </row>
    <row r="85" spans="1:8" ht="12.5" x14ac:dyDescent="0.25">
      <c r="A85" s="132" t="s">
        <v>516</v>
      </c>
      <c r="B85"/>
      <c r="C85"/>
      <c r="D85"/>
      <c r="E85"/>
      <c r="F85"/>
      <c r="G85"/>
      <c r="H85"/>
    </row>
    <row r="86" spans="1:8" ht="126.5" x14ac:dyDescent="0.25">
      <c r="A86" s="125" t="s">
        <v>517</v>
      </c>
      <c r="B86"/>
      <c r="C86"/>
      <c r="D86"/>
      <c r="E86"/>
      <c r="F86"/>
      <c r="G86"/>
      <c r="H86"/>
    </row>
    <row r="87" spans="1:8" ht="57.5" x14ac:dyDescent="0.25">
      <c r="A87" s="125" t="s">
        <v>518</v>
      </c>
      <c r="B87"/>
      <c r="C87"/>
      <c r="D87"/>
      <c r="E87"/>
      <c r="F87"/>
      <c r="G87"/>
      <c r="H87"/>
    </row>
    <row r="88" spans="1:8" ht="23" x14ac:dyDescent="0.25">
      <c r="A88" s="125" t="s">
        <v>519</v>
      </c>
      <c r="B88"/>
      <c r="C88"/>
      <c r="D88"/>
      <c r="E88"/>
      <c r="F88"/>
      <c r="G88"/>
      <c r="H88"/>
    </row>
    <row r="89" spans="1:8" ht="57.5" x14ac:dyDescent="0.25">
      <c r="A89" s="125" t="s">
        <v>520</v>
      </c>
      <c r="B89"/>
      <c r="C89"/>
      <c r="D89"/>
      <c r="E89"/>
      <c r="F89"/>
      <c r="G89"/>
      <c r="H89"/>
    </row>
    <row r="90" spans="1:8" ht="12.5" x14ac:dyDescent="0.25">
      <c r="A90"/>
      <c r="B90"/>
      <c r="C90"/>
      <c r="D90"/>
      <c r="E90"/>
      <c r="F90"/>
      <c r="G90"/>
      <c r="H90"/>
    </row>
    <row r="91" spans="1:8" ht="12.5" x14ac:dyDescent="0.25">
      <c r="A91" s="125"/>
      <c r="B91"/>
      <c r="C91"/>
      <c r="D91"/>
      <c r="E91"/>
      <c r="F91"/>
      <c r="G91"/>
      <c r="H91"/>
    </row>
    <row r="92" spans="1:8" ht="12.5" x14ac:dyDescent="0.25">
      <c r="A92" s="171" t="s">
        <v>521</v>
      </c>
      <c r="B92"/>
      <c r="C92"/>
      <c r="D92"/>
      <c r="E92"/>
      <c r="F92"/>
      <c r="G92"/>
      <c r="H92"/>
    </row>
    <row r="93" spans="1:8" ht="12.5" x14ac:dyDescent="0.25">
      <c r="A93" s="179"/>
      <c r="B93"/>
      <c r="C93"/>
      <c r="D93"/>
      <c r="E93"/>
      <c r="F93"/>
      <c r="G93"/>
      <c r="H93"/>
    </row>
    <row r="94" spans="1:8" ht="12.5" x14ac:dyDescent="0.25">
      <c r="A94" s="125"/>
      <c r="B94"/>
      <c r="C94"/>
      <c r="D94"/>
      <c r="E94"/>
      <c r="F94"/>
      <c r="G94"/>
      <c r="H94"/>
    </row>
    <row r="95" spans="1:8" ht="12.5" x14ac:dyDescent="0.25">
      <c r="A95" s="126" t="s">
        <v>522</v>
      </c>
      <c r="B95"/>
      <c r="C95"/>
      <c r="D95"/>
      <c r="E95"/>
      <c r="F95"/>
      <c r="G95"/>
      <c r="H95"/>
    </row>
    <row r="96" spans="1:8" ht="13" thickBot="1" x14ac:dyDescent="0.3">
      <c r="A96" s="125"/>
      <c r="B96"/>
      <c r="C96"/>
      <c r="D96"/>
      <c r="E96"/>
      <c r="F96"/>
      <c r="G96"/>
      <c r="H96"/>
    </row>
    <row r="97" spans="1:8" ht="14.5" x14ac:dyDescent="0.25">
      <c r="A97" s="365"/>
      <c r="B97" s="361" t="s">
        <v>509</v>
      </c>
      <c r="C97" s="363" t="s">
        <v>523</v>
      </c>
      <c r="D97" s="361" t="s">
        <v>712</v>
      </c>
      <c r="E97" s="363" t="s">
        <v>523</v>
      </c>
      <c r="F97" s="363" t="s">
        <v>524</v>
      </c>
      <c r="G97" s="181"/>
      <c r="H97" s="181"/>
    </row>
    <row r="98" spans="1:8" ht="15" thickBot="1" x14ac:dyDescent="0.4">
      <c r="A98" s="366"/>
      <c r="B98" s="362"/>
      <c r="C98" s="364"/>
      <c r="D98" s="362"/>
      <c r="E98" s="364"/>
      <c r="F98" s="364"/>
      <c r="G98" s="170"/>
      <c r="H98" s="181"/>
    </row>
    <row r="99" spans="1:8" ht="15" thickBot="1" x14ac:dyDescent="0.3">
      <c r="A99" s="130" t="s">
        <v>510</v>
      </c>
      <c r="B99" s="133"/>
      <c r="C99" s="133"/>
      <c r="D99" s="133"/>
      <c r="E99" s="133"/>
      <c r="F99" s="133"/>
      <c r="G99" s="181"/>
      <c r="H99" s="181"/>
    </row>
    <row r="100" spans="1:8" ht="15" thickBot="1" x14ac:dyDescent="0.3">
      <c r="A100" s="129" t="s">
        <v>525</v>
      </c>
      <c r="B100" s="134">
        <v>251561</v>
      </c>
      <c r="C100" s="136">
        <v>0</v>
      </c>
      <c r="D100" s="134">
        <v>267904</v>
      </c>
      <c r="E100" s="136">
        <v>0</v>
      </c>
      <c r="F100" s="136">
        <v>0.06</v>
      </c>
      <c r="G100" s="181"/>
      <c r="H100" s="181"/>
    </row>
    <row r="101" spans="1:8" ht="15" thickBot="1" x14ac:dyDescent="0.3">
      <c r="A101" s="174" t="s">
        <v>526</v>
      </c>
      <c r="B101" s="134">
        <v>53573248</v>
      </c>
      <c r="C101" s="136">
        <v>0.95</v>
      </c>
      <c r="D101" s="134">
        <v>51350493</v>
      </c>
      <c r="E101" s="136">
        <v>0.95</v>
      </c>
      <c r="F101" s="136">
        <v>-0.04</v>
      </c>
      <c r="G101" s="181"/>
      <c r="H101" s="181"/>
    </row>
    <row r="102" spans="1:8" ht="15" thickBot="1" x14ac:dyDescent="0.3">
      <c r="A102" s="129" t="s">
        <v>527</v>
      </c>
      <c r="B102" s="134">
        <v>2587099</v>
      </c>
      <c r="C102" s="136">
        <v>0.05</v>
      </c>
      <c r="D102" s="134">
        <v>2587099</v>
      </c>
      <c r="E102" s="136">
        <v>0.05</v>
      </c>
      <c r="F102" s="136">
        <v>0</v>
      </c>
      <c r="G102" s="181"/>
      <c r="H102" s="181"/>
    </row>
    <row r="103" spans="1:8" ht="15" thickBot="1" x14ac:dyDescent="0.3">
      <c r="A103" s="130" t="s">
        <v>528</v>
      </c>
      <c r="B103" s="135">
        <v>56411908</v>
      </c>
      <c r="C103" s="137">
        <v>0.84</v>
      </c>
      <c r="D103" s="135">
        <v>54205496</v>
      </c>
      <c r="E103" s="137">
        <v>0.81</v>
      </c>
      <c r="F103" s="137">
        <v>-0.04</v>
      </c>
      <c r="G103" s="181"/>
      <c r="H103" s="181"/>
    </row>
    <row r="104" spans="1:8" ht="15" thickBot="1" x14ac:dyDescent="0.3">
      <c r="A104" s="130" t="s">
        <v>511</v>
      </c>
      <c r="B104" s="145"/>
      <c r="C104" s="145"/>
      <c r="D104" s="145"/>
      <c r="E104" s="145"/>
      <c r="F104" s="145"/>
      <c r="G104" s="181"/>
      <c r="H104" s="181"/>
    </row>
    <row r="105" spans="1:8" ht="15" thickBot="1" x14ac:dyDescent="0.3">
      <c r="A105" s="129" t="s">
        <v>529</v>
      </c>
      <c r="B105" s="134">
        <v>181684</v>
      </c>
      <c r="C105" s="136">
        <v>0.02</v>
      </c>
      <c r="D105" s="134">
        <v>132265</v>
      </c>
      <c r="E105" s="136">
        <v>0.01</v>
      </c>
      <c r="F105" s="136">
        <v>-0.27</v>
      </c>
      <c r="G105" s="181"/>
      <c r="H105" s="181"/>
    </row>
    <row r="106" spans="1:8" ht="15" thickBot="1" x14ac:dyDescent="0.3">
      <c r="A106" s="129" t="s">
        <v>530</v>
      </c>
      <c r="B106" s="134">
        <v>2042243</v>
      </c>
      <c r="C106" s="136">
        <v>0.19</v>
      </c>
      <c r="D106" s="134">
        <v>2772744</v>
      </c>
      <c r="E106" s="136">
        <v>0.22</v>
      </c>
      <c r="F106" s="136">
        <v>0.36</v>
      </c>
      <c r="G106" s="182"/>
      <c r="H106" s="181"/>
    </row>
    <row r="107" spans="1:8" ht="15" thickBot="1" x14ac:dyDescent="0.3">
      <c r="A107" s="174" t="s">
        <v>531</v>
      </c>
      <c r="B107" s="134">
        <v>328897</v>
      </c>
      <c r="C107" s="136">
        <v>0.03</v>
      </c>
      <c r="D107" s="134">
        <v>249912</v>
      </c>
      <c r="E107" s="136">
        <v>0.02</v>
      </c>
      <c r="F107" s="136">
        <v>-0.24</v>
      </c>
      <c r="G107" s="181"/>
      <c r="H107" s="181"/>
    </row>
    <row r="108" spans="1:8" ht="15" thickBot="1" x14ac:dyDescent="0.3">
      <c r="A108" s="129" t="s">
        <v>532</v>
      </c>
      <c r="B108" s="134">
        <v>7998777</v>
      </c>
      <c r="C108" s="136">
        <v>0.75</v>
      </c>
      <c r="D108" s="134">
        <v>9203425</v>
      </c>
      <c r="E108" s="136">
        <v>0.74</v>
      </c>
      <c r="F108" s="136">
        <v>0.15</v>
      </c>
      <c r="G108" s="181"/>
      <c r="H108" s="181"/>
    </row>
    <row r="109" spans="1:8" ht="15" thickBot="1" x14ac:dyDescent="0.3">
      <c r="A109" s="129" t="s">
        <v>533</v>
      </c>
      <c r="B109" s="134">
        <v>75128</v>
      </c>
      <c r="C109" s="136">
        <v>0.01</v>
      </c>
      <c r="D109" s="134">
        <v>82407</v>
      </c>
      <c r="E109" s="136">
        <v>0.01</v>
      </c>
      <c r="F109" s="136">
        <v>0.1</v>
      </c>
      <c r="G109" s="181"/>
      <c r="H109" s="181"/>
    </row>
    <row r="110" spans="1:8" ht="15" thickBot="1" x14ac:dyDescent="0.3">
      <c r="A110" s="130" t="s">
        <v>534</v>
      </c>
      <c r="B110" s="135">
        <v>10626729</v>
      </c>
      <c r="C110" s="137">
        <v>0.16</v>
      </c>
      <c r="D110" s="135">
        <v>12440753</v>
      </c>
      <c r="E110" s="137">
        <v>0.19</v>
      </c>
      <c r="F110" s="137">
        <v>0.17</v>
      </c>
      <c r="G110" s="181"/>
      <c r="H110" s="181"/>
    </row>
    <row r="111" spans="1:8" ht="15" thickBot="1" x14ac:dyDescent="0.3">
      <c r="A111" s="130" t="s">
        <v>535</v>
      </c>
      <c r="B111" s="135">
        <v>67038637</v>
      </c>
      <c r="C111" s="145"/>
      <c r="D111" s="135">
        <v>66646249</v>
      </c>
      <c r="E111" s="145"/>
      <c r="F111" s="137">
        <v>-0.01</v>
      </c>
      <c r="G111" s="181"/>
      <c r="H111" s="181"/>
    </row>
    <row r="112" spans="1:8" ht="12.5" x14ac:dyDescent="0.25">
      <c r="A112" s="125"/>
      <c r="B112"/>
      <c r="C112"/>
      <c r="D112"/>
      <c r="E112"/>
      <c r="F112"/>
      <c r="G112"/>
      <c r="H112"/>
    </row>
    <row r="113" spans="1:8" ht="12.5" x14ac:dyDescent="0.25">
      <c r="A113" s="125" t="s">
        <v>536</v>
      </c>
      <c r="B113"/>
      <c r="C113"/>
      <c r="D113"/>
      <c r="E113"/>
      <c r="F113"/>
      <c r="G113"/>
      <c r="H113"/>
    </row>
    <row r="114" spans="1:8" ht="12.5" x14ac:dyDescent="0.25">
      <c r="A114" s="125"/>
      <c r="B114"/>
      <c r="C114"/>
      <c r="D114"/>
      <c r="E114"/>
      <c r="F114"/>
      <c r="G114"/>
      <c r="H114"/>
    </row>
    <row r="115" spans="1:8" ht="69" x14ac:dyDescent="0.25">
      <c r="A115" s="125" t="s">
        <v>755</v>
      </c>
      <c r="B115"/>
      <c r="C115"/>
      <c r="D115"/>
      <c r="E115"/>
      <c r="F115"/>
      <c r="G115"/>
      <c r="H115"/>
    </row>
    <row r="116" spans="1:8" ht="103.5" x14ac:dyDescent="0.25">
      <c r="A116" s="125" t="s">
        <v>756</v>
      </c>
      <c r="B116"/>
      <c r="C116"/>
      <c r="D116"/>
      <c r="E116"/>
      <c r="F116"/>
      <c r="G116"/>
      <c r="H116"/>
    </row>
    <row r="117" spans="1:8" ht="23" x14ac:dyDescent="0.25">
      <c r="A117" s="125" t="s">
        <v>537</v>
      </c>
      <c r="B117"/>
      <c r="C117"/>
      <c r="D117"/>
      <c r="E117"/>
      <c r="F117"/>
      <c r="G117"/>
      <c r="H117"/>
    </row>
    <row r="118" spans="1:8" ht="34.5" x14ac:dyDescent="0.25">
      <c r="A118" s="125" t="s">
        <v>757</v>
      </c>
      <c r="B118"/>
      <c r="C118"/>
      <c r="D118"/>
      <c r="E118"/>
      <c r="F118"/>
      <c r="G118"/>
      <c r="H118"/>
    </row>
    <row r="119" spans="1:8" ht="57.5" x14ac:dyDescent="0.25">
      <c r="A119" s="125" t="s">
        <v>758</v>
      </c>
      <c r="B119"/>
      <c r="C119"/>
      <c r="D119"/>
      <c r="E119"/>
      <c r="F119"/>
      <c r="G119"/>
      <c r="H119"/>
    </row>
    <row r="120" spans="1:8" ht="46" x14ac:dyDescent="0.25">
      <c r="A120" s="125" t="s">
        <v>759</v>
      </c>
      <c r="B120"/>
      <c r="C120"/>
      <c r="D120"/>
      <c r="E120"/>
      <c r="F120"/>
      <c r="G120"/>
      <c r="H120"/>
    </row>
    <row r="121" spans="1:8" ht="34.5" x14ac:dyDescent="0.25">
      <c r="A121" s="125" t="s">
        <v>760</v>
      </c>
      <c r="B121"/>
      <c r="C121"/>
      <c r="D121"/>
      <c r="E121"/>
      <c r="F121"/>
      <c r="G121"/>
      <c r="H121"/>
    </row>
    <row r="122" spans="1:8" ht="12.5" x14ac:dyDescent="0.25">
      <c r="A122"/>
      <c r="B122"/>
      <c r="C122"/>
      <c r="D122"/>
      <c r="E122"/>
      <c r="F122"/>
      <c r="G122"/>
      <c r="H122"/>
    </row>
    <row r="123" spans="1:8" ht="12.5" x14ac:dyDescent="0.25">
      <c r="A123" s="131"/>
      <c r="B123"/>
      <c r="C123"/>
      <c r="D123"/>
      <c r="E123"/>
      <c r="F123"/>
      <c r="G123"/>
      <c r="H123"/>
    </row>
    <row r="124" spans="1:8" ht="12.5" x14ac:dyDescent="0.25">
      <c r="A124" s="126" t="s">
        <v>538</v>
      </c>
      <c r="B124"/>
      <c r="C124"/>
      <c r="D124"/>
      <c r="E124"/>
      <c r="F124"/>
      <c r="G124"/>
      <c r="H124"/>
    </row>
    <row r="125" spans="1:8" ht="13" thickBot="1" x14ac:dyDescent="0.3">
      <c r="A125" s="125"/>
      <c r="B125"/>
      <c r="C125"/>
      <c r="D125"/>
      <c r="E125"/>
      <c r="F125"/>
      <c r="G125"/>
      <c r="H125"/>
    </row>
    <row r="126" spans="1:8" ht="23.5" thickBot="1" x14ac:dyDescent="0.3">
      <c r="A126" s="127"/>
      <c r="B126" s="183" t="s">
        <v>509</v>
      </c>
      <c r="C126" s="183" t="s">
        <v>712</v>
      </c>
      <c r="D126" s="183" t="s">
        <v>524</v>
      </c>
      <c r="E126"/>
      <c r="F126"/>
      <c r="G126"/>
      <c r="H126"/>
    </row>
    <row r="127" spans="1:8" ht="13" thickBot="1" x14ac:dyDescent="0.3">
      <c r="A127" s="129" t="s">
        <v>539</v>
      </c>
      <c r="B127" s="134">
        <v>57949696</v>
      </c>
      <c r="C127" s="134">
        <v>57949696</v>
      </c>
      <c r="D127" s="136">
        <v>0</v>
      </c>
      <c r="E127"/>
      <c r="F127"/>
      <c r="G127"/>
      <c r="H127"/>
    </row>
    <row r="128" spans="1:8" ht="13.5" customHeight="1" thickBot="1" x14ac:dyDescent="0.3">
      <c r="A128" s="174" t="s">
        <v>540</v>
      </c>
      <c r="B128" s="167">
        <v>149</v>
      </c>
      <c r="C128" s="167">
        <v>149</v>
      </c>
      <c r="D128" s="136">
        <v>0</v>
      </c>
      <c r="E128"/>
      <c r="F128"/>
      <c r="G128"/>
      <c r="H128"/>
    </row>
    <row r="129" spans="1:8" ht="13.5" customHeight="1" thickBot="1" x14ac:dyDescent="0.3">
      <c r="A129" s="129" t="s">
        <v>541</v>
      </c>
      <c r="B129" s="134">
        <v>-6421532</v>
      </c>
      <c r="C129" s="134">
        <v>-6736020</v>
      </c>
      <c r="D129" s="136">
        <v>0.05</v>
      </c>
      <c r="E129"/>
      <c r="F129"/>
      <c r="G129"/>
      <c r="H129"/>
    </row>
    <row r="130" spans="1:8" ht="13.5" customHeight="1" thickBot="1" x14ac:dyDescent="0.3">
      <c r="A130" s="130" t="s">
        <v>542</v>
      </c>
      <c r="B130" s="135">
        <v>51528313</v>
      </c>
      <c r="C130" s="135">
        <v>51213825</v>
      </c>
      <c r="D130" s="137">
        <v>-0.01</v>
      </c>
      <c r="E130"/>
      <c r="F130"/>
      <c r="G130"/>
      <c r="H130"/>
    </row>
    <row r="131" spans="1:8" ht="13.5" customHeight="1" x14ac:dyDescent="0.25">
      <c r="A131" s="125"/>
      <c r="B131"/>
      <c r="C131"/>
      <c r="D131"/>
      <c r="E131"/>
      <c r="F131"/>
      <c r="G131"/>
      <c r="H131"/>
    </row>
    <row r="132" spans="1:8" ht="13.5" customHeight="1" x14ac:dyDescent="0.25">
      <c r="A132" s="125" t="s">
        <v>543</v>
      </c>
      <c r="B132"/>
      <c r="C132"/>
      <c r="D132"/>
      <c r="E132"/>
      <c r="F132"/>
      <c r="G132"/>
      <c r="H132"/>
    </row>
    <row r="133" spans="1:8" ht="13.5" customHeight="1" x14ac:dyDescent="0.25">
      <c r="A133" s="125"/>
      <c r="B133"/>
      <c r="C133"/>
      <c r="D133"/>
      <c r="E133"/>
      <c r="F133"/>
      <c r="G133"/>
      <c r="H133"/>
    </row>
    <row r="134" spans="1:8" ht="13.5" customHeight="1" x14ac:dyDescent="0.25">
      <c r="A134" s="126" t="s">
        <v>544</v>
      </c>
      <c r="B134"/>
      <c r="C134"/>
      <c r="D134"/>
      <c r="E134"/>
      <c r="F134"/>
      <c r="G134"/>
      <c r="H134"/>
    </row>
    <row r="135" spans="1:8" ht="13.5" customHeight="1" thickBot="1" x14ac:dyDescent="0.3">
      <c r="A135" s="125"/>
      <c r="B135"/>
      <c r="C135"/>
      <c r="D135"/>
      <c r="E135"/>
      <c r="F135"/>
      <c r="G135"/>
      <c r="H135"/>
    </row>
    <row r="136" spans="1:8" ht="13.5" customHeight="1" x14ac:dyDescent="0.25">
      <c r="A136" s="369"/>
      <c r="B136" s="371">
        <v>45657</v>
      </c>
      <c r="C136" s="367" t="s">
        <v>523</v>
      </c>
      <c r="D136" s="373" t="s">
        <v>712</v>
      </c>
      <c r="E136" s="367" t="s">
        <v>523</v>
      </c>
      <c r="F136" s="367" t="s">
        <v>524</v>
      </c>
      <c r="G136" s="181"/>
      <c r="H136"/>
    </row>
    <row r="137" spans="1:8" ht="13.5" customHeight="1" thickBot="1" x14ac:dyDescent="0.3">
      <c r="A137" s="370"/>
      <c r="B137" s="372"/>
      <c r="C137" s="368"/>
      <c r="D137" s="374"/>
      <c r="E137" s="368"/>
      <c r="F137" s="368"/>
      <c r="G137" s="181"/>
      <c r="H137"/>
    </row>
    <row r="138" spans="1:8" ht="13.5" customHeight="1" thickBot="1" x14ac:dyDescent="0.3">
      <c r="A138" s="168" t="s">
        <v>545</v>
      </c>
      <c r="B138" s="134">
        <v>188422</v>
      </c>
      <c r="C138" s="136">
        <v>0.01</v>
      </c>
      <c r="D138" s="134">
        <v>188422</v>
      </c>
      <c r="E138" s="136">
        <v>0.01</v>
      </c>
      <c r="F138" s="136">
        <v>0</v>
      </c>
      <c r="G138" s="181"/>
      <c r="H138"/>
    </row>
    <row r="139" spans="1:8" ht="13.5" customHeight="1" thickBot="1" x14ac:dyDescent="0.3">
      <c r="A139" s="168" t="s">
        <v>546</v>
      </c>
      <c r="B139" s="134">
        <v>13800102</v>
      </c>
      <c r="C139" s="167"/>
      <c r="D139" s="134">
        <v>12607287</v>
      </c>
      <c r="E139" s="136">
        <v>0.98</v>
      </c>
      <c r="F139" s="136">
        <v>-0.09</v>
      </c>
      <c r="G139" s="181"/>
      <c r="H139"/>
    </row>
    <row r="140" spans="1:8" ht="13.5" customHeight="1" thickBot="1" x14ac:dyDescent="0.3">
      <c r="A140" s="168" t="s">
        <v>547</v>
      </c>
      <c r="B140" s="134">
        <v>103177</v>
      </c>
      <c r="C140" s="136">
        <v>0.01</v>
      </c>
      <c r="D140" s="134">
        <v>103672</v>
      </c>
      <c r="E140" s="136">
        <v>0.01</v>
      </c>
      <c r="F140" s="136">
        <v>0</v>
      </c>
      <c r="G140" s="181"/>
      <c r="H140"/>
    </row>
    <row r="141" spans="1:8" ht="15" thickBot="1" x14ac:dyDescent="0.3">
      <c r="A141" s="169" t="s">
        <v>512</v>
      </c>
      <c r="B141" s="135">
        <v>14091701</v>
      </c>
      <c r="C141" s="137">
        <v>0.91</v>
      </c>
      <c r="D141" s="135">
        <v>12899381</v>
      </c>
      <c r="E141" s="137">
        <v>0.84</v>
      </c>
      <c r="F141" s="137">
        <v>-0.08</v>
      </c>
      <c r="G141" s="181"/>
      <c r="H141"/>
    </row>
    <row r="142" spans="1:8" ht="15" thickBot="1" x14ac:dyDescent="0.3">
      <c r="A142" s="184" t="s">
        <v>548</v>
      </c>
      <c r="B142" s="134">
        <v>147573</v>
      </c>
      <c r="C142" s="136">
        <v>0.1</v>
      </c>
      <c r="D142" s="134">
        <v>1346304</v>
      </c>
      <c r="E142" s="136">
        <v>0.53</v>
      </c>
      <c r="F142" s="136">
        <v>8.1199999999999992</v>
      </c>
      <c r="G142" s="181"/>
      <c r="H142"/>
    </row>
    <row r="143" spans="1:8" ht="15" thickBot="1" x14ac:dyDescent="0.3">
      <c r="A143" s="184" t="s">
        <v>549</v>
      </c>
      <c r="B143" s="134">
        <v>594235</v>
      </c>
      <c r="C143" s="136">
        <v>0.42</v>
      </c>
      <c r="D143" s="134">
        <v>705396</v>
      </c>
      <c r="E143" s="136">
        <v>0.28000000000000003</v>
      </c>
      <c r="F143" s="136">
        <v>0.19</v>
      </c>
      <c r="G143" s="181"/>
      <c r="H143"/>
    </row>
    <row r="144" spans="1:8" ht="15" thickBot="1" x14ac:dyDescent="0.3">
      <c r="A144" s="184" t="s">
        <v>550</v>
      </c>
      <c r="B144" s="134">
        <v>395716</v>
      </c>
      <c r="C144" s="136">
        <v>0.28000000000000003</v>
      </c>
      <c r="D144" s="134">
        <v>425579</v>
      </c>
      <c r="E144" s="136">
        <v>0.17</v>
      </c>
      <c r="F144" s="136">
        <v>0.08</v>
      </c>
      <c r="G144" s="181"/>
      <c r="H144"/>
    </row>
    <row r="145" spans="1:8" ht="15" thickBot="1" x14ac:dyDescent="0.3">
      <c r="A145" s="184" t="s">
        <v>551</v>
      </c>
      <c r="B145" s="134">
        <v>10619</v>
      </c>
      <c r="C145" s="136">
        <v>0.01</v>
      </c>
      <c r="D145" s="134">
        <v>7811</v>
      </c>
      <c r="E145" s="136">
        <v>0</v>
      </c>
      <c r="F145" s="136">
        <v>-0.26</v>
      </c>
      <c r="G145" s="181"/>
      <c r="H145"/>
    </row>
    <row r="146" spans="1:8" ht="15" thickBot="1" x14ac:dyDescent="0.3">
      <c r="A146" s="184" t="s">
        <v>552</v>
      </c>
      <c r="B146" s="134">
        <v>270480</v>
      </c>
      <c r="C146" s="136">
        <v>0.19</v>
      </c>
      <c r="D146" s="134">
        <v>47953</v>
      </c>
      <c r="E146" s="136">
        <v>0.02</v>
      </c>
      <c r="F146" s="136">
        <v>-0.82</v>
      </c>
      <c r="G146" s="181"/>
      <c r="H146"/>
    </row>
    <row r="147" spans="1:8" ht="15" thickBot="1" x14ac:dyDescent="0.3">
      <c r="A147" s="169" t="s">
        <v>513</v>
      </c>
      <c r="B147" s="135">
        <v>1418623</v>
      </c>
      <c r="C147" s="137">
        <v>0.09</v>
      </c>
      <c r="D147" s="135">
        <v>2533043</v>
      </c>
      <c r="E147" s="137">
        <v>0.16</v>
      </c>
      <c r="F147" s="137">
        <v>0.79</v>
      </c>
      <c r="G147" s="181"/>
      <c r="H147"/>
    </row>
    <row r="148" spans="1:8" ht="15" thickBot="1" x14ac:dyDescent="0.3">
      <c r="A148" s="169" t="s">
        <v>553</v>
      </c>
      <c r="B148" s="135">
        <v>15510324</v>
      </c>
      <c r="C148" s="145"/>
      <c r="D148" s="135">
        <v>15432424</v>
      </c>
      <c r="E148" s="145"/>
      <c r="F148" s="137">
        <v>-0.01</v>
      </c>
      <c r="G148" s="181"/>
      <c r="H148"/>
    </row>
    <row r="149" spans="1:8" ht="12.5" x14ac:dyDescent="0.25">
      <c r="A149" s="125"/>
      <c r="B149"/>
      <c r="C149"/>
      <c r="D149"/>
      <c r="E149"/>
      <c r="F149"/>
      <c r="G149"/>
      <c r="H149"/>
    </row>
    <row r="150" spans="1:8" ht="12.5" x14ac:dyDescent="0.25">
      <c r="A150" s="125"/>
      <c r="B150"/>
      <c r="C150"/>
      <c r="D150"/>
      <c r="E150"/>
      <c r="F150"/>
      <c r="G150"/>
      <c r="H150"/>
    </row>
    <row r="151" spans="1:8" ht="12.5" x14ac:dyDescent="0.25">
      <c r="A151" s="125" t="s">
        <v>536</v>
      </c>
      <c r="B151"/>
      <c r="C151"/>
      <c r="D151"/>
      <c r="E151"/>
      <c r="F151"/>
      <c r="G151"/>
      <c r="H151"/>
    </row>
    <row r="152" spans="1:8" ht="12.5" x14ac:dyDescent="0.25">
      <c r="A152" s="125"/>
      <c r="B152"/>
      <c r="C152"/>
      <c r="D152"/>
      <c r="E152"/>
      <c r="F152"/>
      <c r="G152"/>
      <c r="H152"/>
    </row>
    <row r="153" spans="1:8" ht="57.5" x14ac:dyDescent="0.25">
      <c r="A153" s="125" t="s">
        <v>761</v>
      </c>
      <c r="B153"/>
      <c r="C153"/>
      <c r="D153"/>
      <c r="E153"/>
      <c r="F153"/>
      <c r="G153"/>
      <c r="H153"/>
    </row>
    <row r="154" spans="1:8" ht="34.5" x14ac:dyDescent="0.25">
      <c r="A154" s="125" t="s">
        <v>554</v>
      </c>
      <c r="B154"/>
      <c r="C154"/>
      <c r="D154"/>
      <c r="E154"/>
      <c r="F154"/>
      <c r="G154"/>
      <c r="H154"/>
    </row>
    <row r="155" spans="1:8" ht="57.5" x14ac:dyDescent="0.25">
      <c r="A155" s="125" t="s">
        <v>762</v>
      </c>
      <c r="B155"/>
      <c r="C155"/>
      <c r="D155"/>
      <c r="E155"/>
      <c r="F155"/>
      <c r="G155"/>
      <c r="H155"/>
    </row>
    <row r="156" spans="1:8" ht="46" x14ac:dyDescent="0.25">
      <c r="A156" s="125" t="s">
        <v>763</v>
      </c>
      <c r="B156"/>
      <c r="C156"/>
      <c r="D156"/>
      <c r="E156"/>
      <c r="F156"/>
      <c r="G156"/>
      <c r="H156"/>
    </row>
    <row r="157" spans="1:8" ht="34.5" x14ac:dyDescent="0.25">
      <c r="A157" s="125" t="s">
        <v>555</v>
      </c>
      <c r="B157"/>
      <c r="C157"/>
      <c r="D157"/>
      <c r="E157"/>
      <c r="F157"/>
      <c r="G157"/>
      <c r="H157"/>
    </row>
    <row r="158" spans="1:8" ht="12.5" x14ac:dyDescent="0.25">
      <c r="A158" s="125"/>
      <c r="B158"/>
      <c r="C158"/>
      <c r="D158"/>
      <c r="E158"/>
      <c r="F158"/>
      <c r="G158"/>
      <c r="H158"/>
    </row>
    <row r="159" spans="1:8" ht="12.5" x14ac:dyDescent="0.25">
      <c r="A159" s="125"/>
      <c r="B159"/>
      <c r="C159"/>
      <c r="D159"/>
      <c r="E159"/>
      <c r="F159"/>
      <c r="G159"/>
      <c r="H159"/>
    </row>
    <row r="160" spans="1:8" ht="13" thickBot="1" x14ac:dyDescent="0.3">
      <c r="A160" s="126" t="s">
        <v>556</v>
      </c>
      <c r="B160"/>
      <c r="C160"/>
      <c r="D160"/>
      <c r="E160"/>
      <c r="F160"/>
      <c r="G160"/>
      <c r="H160"/>
    </row>
    <row r="161" spans="1:8" ht="23" x14ac:dyDescent="0.25">
      <c r="A161" s="365" t="s">
        <v>557</v>
      </c>
      <c r="B161" s="361" t="s">
        <v>716</v>
      </c>
      <c r="C161" s="361" t="s">
        <v>717</v>
      </c>
      <c r="D161" s="180" t="s">
        <v>524</v>
      </c>
      <c r="E161"/>
      <c r="F161"/>
      <c r="G161"/>
      <c r="H161"/>
    </row>
    <row r="162" spans="1:8" ht="15" thickBot="1" x14ac:dyDescent="0.3">
      <c r="A162" s="366"/>
      <c r="B162" s="362"/>
      <c r="C162" s="362"/>
      <c r="D162" s="185"/>
      <c r="E162"/>
      <c r="F162"/>
      <c r="G162"/>
      <c r="H162"/>
    </row>
    <row r="163" spans="1:8" ht="13" thickBot="1" x14ac:dyDescent="0.3">
      <c r="A163" s="129" t="s">
        <v>503</v>
      </c>
      <c r="B163" s="134">
        <v>11974521</v>
      </c>
      <c r="C163" s="134">
        <v>13616233</v>
      </c>
      <c r="D163" s="136">
        <v>0.14000000000000001</v>
      </c>
      <c r="E163"/>
      <c r="F163"/>
      <c r="G163"/>
      <c r="H163"/>
    </row>
    <row r="164" spans="1:8" ht="13" thickBot="1" x14ac:dyDescent="0.3">
      <c r="A164" s="129" t="s">
        <v>558</v>
      </c>
      <c r="B164" s="167">
        <v>865</v>
      </c>
      <c r="C164" s="167">
        <v>0</v>
      </c>
      <c r="D164" s="136">
        <v>-1</v>
      </c>
      <c r="E164"/>
      <c r="F164"/>
      <c r="G164"/>
      <c r="H164"/>
    </row>
    <row r="165" spans="1:8" ht="13" thickBot="1" x14ac:dyDescent="0.3">
      <c r="A165" s="129" t="s">
        <v>559</v>
      </c>
      <c r="B165" s="134">
        <v>180237</v>
      </c>
      <c r="C165" s="134">
        <v>163006</v>
      </c>
      <c r="D165" s="136">
        <v>-0.1</v>
      </c>
      <c r="E165"/>
      <c r="F165"/>
      <c r="G165"/>
      <c r="H165"/>
    </row>
    <row r="166" spans="1:8" ht="13" thickBot="1" x14ac:dyDescent="0.3">
      <c r="A166" s="130" t="s">
        <v>560</v>
      </c>
      <c r="B166" s="135">
        <v>12155623</v>
      </c>
      <c r="C166" s="135">
        <v>13779239</v>
      </c>
      <c r="D166" s="137">
        <v>3.24</v>
      </c>
      <c r="E166"/>
      <c r="F166"/>
      <c r="G166"/>
      <c r="H166"/>
    </row>
    <row r="167" spans="1:8" ht="12.5" x14ac:dyDescent="0.25">
      <c r="A167" s="125"/>
      <c r="B167"/>
      <c r="C167"/>
      <c r="D167"/>
      <c r="E167"/>
      <c r="F167"/>
      <c r="G167"/>
      <c r="H167"/>
    </row>
    <row r="168" spans="1:8" ht="92" x14ac:dyDescent="0.25">
      <c r="A168" s="125" t="s">
        <v>764</v>
      </c>
      <c r="B168"/>
      <c r="C168"/>
      <c r="D168"/>
      <c r="E168"/>
      <c r="F168"/>
      <c r="G168"/>
      <c r="H168"/>
    </row>
    <row r="169" spans="1:8" ht="46" x14ac:dyDescent="0.25">
      <c r="A169" s="125" t="s">
        <v>765</v>
      </c>
      <c r="B169"/>
      <c r="C169"/>
      <c r="D169"/>
      <c r="E169"/>
      <c r="F169"/>
      <c r="G169"/>
      <c r="H169"/>
    </row>
    <row r="170" spans="1:8" ht="12.5" x14ac:dyDescent="0.25">
      <c r="A170" s="125"/>
      <c r="B170"/>
      <c r="C170"/>
      <c r="D170"/>
      <c r="E170"/>
      <c r="F170"/>
      <c r="G170"/>
      <c r="H170"/>
    </row>
    <row r="171" spans="1:8" ht="13" thickBot="1" x14ac:dyDescent="0.3">
      <c r="A171" s="126" t="s">
        <v>561</v>
      </c>
      <c r="B171"/>
      <c r="C171"/>
      <c r="D171"/>
      <c r="E171"/>
      <c r="F171"/>
      <c r="G171"/>
      <c r="H171"/>
    </row>
    <row r="172" spans="1:8" ht="14.5" x14ac:dyDescent="0.25">
      <c r="A172" s="361" t="s">
        <v>562</v>
      </c>
      <c r="B172" s="361" t="s">
        <v>716</v>
      </c>
      <c r="C172" s="361" t="s">
        <v>523</v>
      </c>
      <c r="D172" s="361" t="s">
        <v>717</v>
      </c>
      <c r="E172" s="361" t="s">
        <v>523</v>
      </c>
      <c r="F172" s="363" t="s">
        <v>524</v>
      </c>
      <c r="G172" s="181"/>
      <c r="H172" s="181"/>
    </row>
    <row r="173" spans="1:8" ht="15" thickBot="1" x14ac:dyDescent="0.4">
      <c r="A173" s="362"/>
      <c r="B173" s="362"/>
      <c r="C173" s="362"/>
      <c r="D173" s="362"/>
      <c r="E173" s="362"/>
      <c r="F173" s="364"/>
      <c r="G173" s="170"/>
      <c r="H173" s="181"/>
    </row>
    <row r="174" spans="1:8" ht="15" thickBot="1" x14ac:dyDescent="0.3">
      <c r="A174" s="129" t="s">
        <v>563</v>
      </c>
      <c r="B174" s="134">
        <v>4953011</v>
      </c>
      <c r="C174" s="136">
        <v>0.34</v>
      </c>
      <c r="D174" s="134">
        <v>5286640</v>
      </c>
      <c r="E174" s="136">
        <v>0.39</v>
      </c>
      <c r="F174" s="136">
        <v>7.0000000000000007E-2</v>
      </c>
      <c r="G174" s="181"/>
      <c r="H174" s="181"/>
    </row>
    <row r="175" spans="1:8" ht="15" thickBot="1" x14ac:dyDescent="0.3">
      <c r="A175" s="129" t="s">
        <v>564</v>
      </c>
      <c r="B175" s="134">
        <v>3785413</v>
      </c>
      <c r="C175" s="136">
        <v>0.26</v>
      </c>
      <c r="D175" s="134">
        <v>4210617</v>
      </c>
      <c r="E175" s="136">
        <v>0.31</v>
      </c>
      <c r="F175" s="136">
        <v>0.11</v>
      </c>
      <c r="G175" s="181"/>
      <c r="H175" s="181"/>
    </row>
    <row r="176" spans="1:8" ht="15" thickBot="1" x14ac:dyDescent="0.3">
      <c r="A176" s="129" t="s">
        <v>565</v>
      </c>
      <c r="B176" s="134">
        <v>2812095</v>
      </c>
      <c r="C176" s="136">
        <v>0.2</v>
      </c>
      <c r="D176" s="134">
        <v>2937716</v>
      </c>
      <c r="E176" s="136">
        <v>0.22</v>
      </c>
      <c r="F176" s="136">
        <v>0.04</v>
      </c>
      <c r="G176" s="181"/>
      <c r="H176" s="181"/>
    </row>
    <row r="177" spans="1:8" ht="15" thickBot="1" x14ac:dyDescent="0.3">
      <c r="A177" s="129" t="s">
        <v>566</v>
      </c>
      <c r="B177" s="134">
        <v>1425678</v>
      </c>
      <c r="C177" s="136">
        <v>0.1</v>
      </c>
      <c r="D177" s="134">
        <v>1178870</v>
      </c>
      <c r="E177" s="136">
        <v>0.09</v>
      </c>
      <c r="F177" s="136">
        <v>-0.17</v>
      </c>
      <c r="G177" s="181"/>
      <c r="H177" s="181"/>
    </row>
    <row r="178" spans="1:8" ht="15" thickBot="1" x14ac:dyDescent="0.3">
      <c r="A178" s="129" t="s">
        <v>567</v>
      </c>
      <c r="B178" s="134">
        <v>1412272</v>
      </c>
      <c r="C178" s="136">
        <v>0.1</v>
      </c>
      <c r="D178" s="134">
        <v>32336</v>
      </c>
      <c r="E178" s="136">
        <v>0</v>
      </c>
      <c r="F178" s="136">
        <v>-0.98</v>
      </c>
      <c r="G178" s="186"/>
      <c r="H178" s="181"/>
    </row>
    <row r="179" spans="1:8" ht="15" thickBot="1" x14ac:dyDescent="0.3">
      <c r="A179" s="130" t="s">
        <v>568</v>
      </c>
      <c r="B179" s="135">
        <v>14388469</v>
      </c>
      <c r="C179" s="137">
        <v>1</v>
      </c>
      <c r="D179" s="135">
        <v>13646179</v>
      </c>
      <c r="E179" s="137">
        <v>1</v>
      </c>
      <c r="F179" s="137">
        <v>-0.05</v>
      </c>
      <c r="G179" s="181"/>
      <c r="H179" s="181"/>
    </row>
    <row r="180" spans="1:8" ht="12.5" x14ac:dyDescent="0.25">
      <c r="A180" s="125"/>
      <c r="B180"/>
      <c r="C180"/>
      <c r="D180"/>
      <c r="E180"/>
      <c r="F180"/>
      <c r="G180"/>
      <c r="H180"/>
    </row>
    <row r="181" spans="1:8" ht="69" x14ac:dyDescent="0.25">
      <c r="A181" s="125" t="s">
        <v>766</v>
      </c>
      <c r="B181"/>
      <c r="C181"/>
      <c r="D181"/>
      <c r="E181"/>
      <c r="F181"/>
      <c r="G181"/>
      <c r="H181"/>
    </row>
    <row r="182" spans="1:8" ht="46" x14ac:dyDescent="0.25">
      <c r="A182" s="125" t="s">
        <v>718</v>
      </c>
      <c r="B182"/>
      <c r="C182"/>
      <c r="D182"/>
      <c r="E182"/>
      <c r="F182"/>
      <c r="G182"/>
      <c r="H182"/>
    </row>
    <row r="183" spans="1:8" ht="57.5" x14ac:dyDescent="0.25">
      <c r="A183" s="125" t="s">
        <v>767</v>
      </c>
      <c r="B183"/>
      <c r="C183"/>
      <c r="D183"/>
      <c r="E183"/>
      <c r="F183"/>
      <c r="G183"/>
      <c r="H183"/>
    </row>
    <row r="184" spans="1:8" ht="34.5" x14ac:dyDescent="0.25">
      <c r="A184" s="125" t="s">
        <v>569</v>
      </c>
      <c r="B184"/>
      <c r="C184"/>
      <c r="D184"/>
      <c r="E184"/>
      <c r="F184"/>
      <c r="G184"/>
      <c r="H184"/>
    </row>
    <row r="185" spans="1:8" ht="69" x14ac:dyDescent="0.25">
      <c r="A185" s="125" t="s">
        <v>768</v>
      </c>
      <c r="B185"/>
      <c r="C185"/>
      <c r="D185"/>
      <c r="E185"/>
      <c r="F185"/>
      <c r="G185"/>
      <c r="H185"/>
    </row>
    <row r="186" spans="1:8" ht="12.5" x14ac:dyDescent="0.25">
      <c r="A186"/>
      <c r="B186"/>
      <c r="C186"/>
      <c r="D186"/>
      <c r="E186"/>
      <c r="F186"/>
      <c r="G186"/>
      <c r="H186"/>
    </row>
    <row r="187" spans="1:8" ht="12.5" x14ac:dyDescent="0.25">
      <c r="A187" s="131"/>
      <c r="B187"/>
      <c r="C187"/>
      <c r="D187"/>
      <c r="E187"/>
      <c r="F187"/>
      <c r="G187"/>
      <c r="H187"/>
    </row>
    <row r="188" spans="1:8" ht="12.5" x14ac:dyDescent="0.25">
      <c r="A188" s="125"/>
      <c r="B188"/>
      <c r="C188"/>
      <c r="D188"/>
      <c r="E188"/>
      <c r="F188"/>
      <c r="G188"/>
      <c r="H188"/>
    </row>
    <row r="189" spans="1:8" ht="12.5" x14ac:dyDescent="0.25">
      <c r="A189" s="126" t="s">
        <v>570</v>
      </c>
      <c r="B189"/>
      <c r="C189"/>
      <c r="D189"/>
      <c r="E189"/>
      <c r="F189"/>
      <c r="G189"/>
      <c r="H189"/>
    </row>
    <row r="190" spans="1:8" ht="13" thickBot="1" x14ac:dyDescent="0.3">
      <c r="A190" s="125"/>
      <c r="B190"/>
      <c r="C190"/>
      <c r="D190"/>
      <c r="E190"/>
      <c r="F190"/>
      <c r="G190"/>
      <c r="H190"/>
    </row>
    <row r="191" spans="1:8" ht="14.5" x14ac:dyDescent="0.25">
      <c r="A191" s="365" t="s">
        <v>571</v>
      </c>
      <c r="B191" s="361" t="s">
        <v>719</v>
      </c>
      <c r="C191" s="361" t="s">
        <v>720</v>
      </c>
      <c r="D191" s="363" t="s">
        <v>524</v>
      </c>
      <c r="E191" s="181"/>
      <c r="F191" s="181"/>
      <c r="G191"/>
      <c r="H191"/>
    </row>
    <row r="192" spans="1:8" ht="15" thickBot="1" x14ac:dyDescent="0.4">
      <c r="A192" s="366"/>
      <c r="B192" s="362"/>
      <c r="C192" s="362"/>
      <c r="D192" s="364"/>
      <c r="E192" s="170"/>
      <c r="F192" s="181"/>
      <c r="G192"/>
      <c r="H192"/>
    </row>
    <row r="193" spans="1:8" ht="15" thickBot="1" x14ac:dyDescent="0.3">
      <c r="A193" s="129" t="s">
        <v>572</v>
      </c>
      <c r="B193" s="134">
        <v>396547</v>
      </c>
      <c r="C193" s="134">
        <v>176378</v>
      </c>
      <c r="D193" s="136">
        <v>-0.56000000000000005</v>
      </c>
      <c r="E193" s="181"/>
      <c r="F193" s="181"/>
      <c r="G193"/>
      <c r="H193"/>
    </row>
    <row r="194" spans="1:8" ht="15" thickBot="1" x14ac:dyDescent="0.3">
      <c r="A194" s="129" t="s">
        <v>573</v>
      </c>
      <c r="B194" s="134">
        <v>465991</v>
      </c>
      <c r="C194" s="134">
        <v>623926</v>
      </c>
      <c r="D194" s="136">
        <v>0.34</v>
      </c>
      <c r="E194" s="181"/>
      <c r="F194" s="181"/>
      <c r="G194"/>
      <c r="H194"/>
    </row>
    <row r="195" spans="1:8" ht="15" thickBot="1" x14ac:dyDescent="0.3">
      <c r="A195" s="130" t="s">
        <v>571</v>
      </c>
      <c r="B195" s="135">
        <v>69444</v>
      </c>
      <c r="C195" s="145" t="s">
        <v>721</v>
      </c>
      <c r="D195" s="137">
        <v>5.44</v>
      </c>
      <c r="E195" s="181"/>
      <c r="F195" s="181"/>
      <c r="G195"/>
      <c r="H195"/>
    </row>
    <row r="196" spans="1:8" ht="12.5" x14ac:dyDescent="0.25">
      <c r="A196" s="131"/>
      <c r="B196"/>
      <c r="C196"/>
      <c r="D196"/>
      <c r="E196"/>
      <c r="F196"/>
      <c r="G196"/>
      <c r="H196"/>
    </row>
    <row r="197" spans="1:8" ht="57.5" x14ac:dyDescent="0.25">
      <c r="A197" s="125" t="s">
        <v>769</v>
      </c>
      <c r="B197"/>
      <c r="C197"/>
      <c r="D197"/>
      <c r="E197"/>
      <c r="F197"/>
      <c r="G197"/>
      <c r="H197"/>
    </row>
    <row r="198" spans="1:8" ht="34.5" x14ac:dyDescent="0.25">
      <c r="A198" s="125" t="s">
        <v>770</v>
      </c>
      <c r="B198"/>
      <c r="C198"/>
      <c r="D198"/>
      <c r="E198"/>
      <c r="F198"/>
      <c r="G198"/>
      <c r="H198"/>
    </row>
    <row r="199" spans="1:8" ht="12.5" x14ac:dyDescent="0.25">
      <c r="A199" s="125"/>
      <c r="B199"/>
      <c r="C199"/>
      <c r="D199"/>
      <c r="E199"/>
      <c r="F199"/>
      <c r="G199"/>
      <c r="H199"/>
    </row>
    <row r="200" spans="1:8" ht="12.5" x14ac:dyDescent="0.25">
      <c r="A200" s="125"/>
      <c r="B200"/>
      <c r="C200"/>
      <c r="D200"/>
      <c r="E200"/>
      <c r="F200"/>
      <c r="G200"/>
      <c r="H200"/>
    </row>
    <row r="201" spans="1:8" ht="12.5" x14ac:dyDescent="0.25">
      <c r="A201" s="171" t="s">
        <v>574</v>
      </c>
      <c r="B201"/>
      <c r="C201"/>
      <c r="D201"/>
      <c r="E201"/>
      <c r="F201"/>
      <c r="G201"/>
      <c r="H201"/>
    </row>
    <row r="202" spans="1:8" ht="57.5" x14ac:dyDescent="0.25">
      <c r="A202" s="125" t="s">
        <v>575</v>
      </c>
      <c r="B202"/>
      <c r="C202"/>
      <c r="D202"/>
      <c r="E202"/>
      <c r="F202"/>
      <c r="G202"/>
      <c r="H202"/>
    </row>
    <row r="203" spans="1:8" ht="12.5" x14ac:dyDescent="0.25">
      <c r="A203" s="125"/>
      <c r="B203"/>
      <c r="C203"/>
      <c r="D203"/>
      <c r="E203"/>
      <c r="F203"/>
      <c r="G203"/>
      <c r="H203"/>
    </row>
    <row r="204" spans="1:8" ht="12.5" x14ac:dyDescent="0.25">
      <c r="A204" s="149" t="s">
        <v>576</v>
      </c>
      <c r="B204"/>
      <c r="C204"/>
      <c r="D204"/>
      <c r="E204"/>
      <c r="F204"/>
      <c r="G204"/>
      <c r="H204"/>
    </row>
    <row r="205" spans="1:8" ht="149.5" x14ac:dyDescent="0.25">
      <c r="A205" s="182" t="s">
        <v>722</v>
      </c>
      <c r="B205"/>
      <c r="C205"/>
      <c r="D205"/>
      <c r="E205"/>
      <c r="F205"/>
      <c r="G205"/>
      <c r="H205"/>
    </row>
    <row r="206" spans="1:8" ht="69" x14ac:dyDescent="0.25">
      <c r="A206" s="182" t="s">
        <v>577</v>
      </c>
      <c r="B206"/>
      <c r="C206"/>
      <c r="D206"/>
      <c r="E206"/>
      <c r="F206"/>
      <c r="G206"/>
      <c r="H206"/>
    </row>
    <row r="207" spans="1:8" ht="149.5" x14ac:dyDescent="0.25">
      <c r="A207" s="182" t="s">
        <v>723</v>
      </c>
      <c r="B207"/>
      <c r="C207"/>
      <c r="D207"/>
      <c r="E207"/>
      <c r="F207"/>
      <c r="G207"/>
      <c r="H207"/>
    </row>
    <row r="208" spans="1:8" ht="12.5" x14ac:dyDescent="0.25">
      <c r="A208" s="125"/>
      <c r="B208"/>
      <c r="C208"/>
      <c r="D208"/>
      <c r="E208"/>
      <c r="F208"/>
      <c r="G208"/>
      <c r="H208"/>
    </row>
    <row r="209" spans="1:8" ht="12.5" x14ac:dyDescent="0.25">
      <c r="A209" s="149" t="s">
        <v>578</v>
      </c>
      <c r="B209"/>
      <c r="C209"/>
      <c r="D209"/>
      <c r="E209"/>
      <c r="F209"/>
      <c r="G209"/>
      <c r="H209"/>
    </row>
    <row r="210" spans="1:8" ht="149.5" x14ac:dyDescent="0.25">
      <c r="A210" s="150" t="s">
        <v>579</v>
      </c>
      <c r="B210"/>
      <c r="C210"/>
      <c r="D210"/>
      <c r="E210"/>
      <c r="F210"/>
      <c r="G210"/>
      <c r="H210"/>
    </row>
    <row r="211" spans="1:8" ht="23" x14ac:dyDescent="0.25">
      <c r="A211" s="150" t="s">
        <v>580</v>
      </c>
      <c r="B211"/>
      <c r="C211"/>
      <c r="D211"/>
      <c r="E211"/>
      <c r="F211"/>
      <c r="G211"/>
      <c r="H211"/>
    </row>
    <row r="212" spans="1:8" ht="12.5" x14ac:dyDescent="0.25">
      <c r="A212" s="150" t="s">
        <v>581</v>
      </c>
      <c r="B212" s="150" t="s">
        <v>582</v>
      </c>
      <c r="C212"/>
      <c r="D212"/>
      <c r="E212"/>
      <c r="F212"/>
      <c r="G212"/>
      <c r="H212"/>
    </row>
    <row r="213" spans="1:8" ht="12.5" x14ac:dyDescent="0.25">
      <c r="A213" s="150" t="s">
        <v>724</v>
      </c>
      <c r="B213" s="150" t="s">
        <v>583</v>
      </c>
      <c r="C213"/>
      <c r="D213"/>
      <c r="E213"/>
      <c r="F213"/>
      <c r="G213"/>
      <c r="H213"/>
    </row>
    <row r="214" spans="1:8" ht="57.5" x14ac:dyDescent="0.25">
      <c r="A214" s="150" t="s">
        <v>725</v>
      </c>
      <c r="B214"/>
      <c r="C214"/>
      <c r="D214"/>
      <c r="E214"/>
      <c r="F214"/>
      <c r="G214"/>
      <c r="H214"/>
    </row>
    <row r="215" spans="1:8" ht="12.5" x14ac:dyDescent="0.25">
      <c r="A215" s="150" t="s">
        <v>726</v>
      </c>
      <c r="B215"/>
      <c r="C215"/>
      <c r="D215"/>
      <c r="E215"/>
      <c r="F215"/>
      <c r="G215"/>
      <c r="H215"/>
    </row>
    <row r="216" spans="1:8" ht="12.5" x14ac:dyDescent="0.25">
      <c r="A216" s="149" t="s">
        <v>585</v>
      </c>
      <c r="B216"/>
      <c r="C216"/>
      <c r="D216"/>
      <c r="E216"/>
      <c r="F216"/>
      <c r="G216"/>
      <c r="H216"/>
    </row>
    <row r="217" spans="1:8" ht="34.5" x14ac:dyDescent="0.25">
      <c r="A217" s="150" t="s">
        <v>727</v>
      </c>
      <c r="B217"/>
      <c r="C217"/>
      <c r="D217"/>
      <c r="E217"/>
      <c r="F217"/>
      <c r="G217"/>
      <c r="H217"/>
    </row>
    <row r="218" spans="1:8" ht="103.5" x14ac:dyDescent="0.25">
      <c r="A218" s="150" t="s">
        <v>586</v>
      </c>
      <c r="B218"/>
      <c r="C218"/>
      <c r="D218"/>
      <c r="E218"/>
      <c r="F218"/>
      <c r="G218"/>
      <c r="H218"/>
    </row>
    <row r="219" spans="1:8" ht="92" x14ac:dyDescent="0.25">
      <c r="A219" s="150" t="s">
        <v>728</v>
      </c>
      <c r="B219"/>
      <c r="C219"/>
      <c r="D219"/>
      <c r="E219"/>
      <c r="F219"/>
      <c r="G219"/>
      <c r="H219"/>
    </row>
    <row r="220" spans="1:8" ht="12.5" x14ac:dyDescent="0.25">
      <c r="A220" s="150"/>
      <c r="B220"/>
      <c r="C220"/>
      <c r="D220"/>
      <c r="E220"/>
      <c r="F220"/>
      <c r="G220"/>
      <c r="H220"/>
    </row>
    <row r="221" spans="1:8" ht="23" x14ac:dyDescent="0.25">
      <c r="A221" s="149" t="s">
        <v>587</v>
      </c>
      <c r="B221"/>
      <c r="C221"/>
      <c r="D221"/>
      <c r="E221"/>
      <c r="F221"/>
      <c r="G221"/>
      <c r="H221"/>
    </row>
    <row r="222" spans="1:8" ht="46" x14ac:dyDescent="0.25">
      <c r="A222" s="150" t="s">
        <v>588</v>
      </c>
      <c r="B222"/>
      <c r="C222"/>
      <c r="D222"/>
      <c r="E222"/>
      <c r="F222"/>
      <c r="G222"/>
      <c r="H222"/>
    </row>
    <row r="223" spans="1:8" ht="195.5" x14ac:dyDescent="0.25">
      <c r="A223" s="150" t="s">
        <v>589</v>
      </c>
      <c r="B223"/>
      <c r="C223"/>
      <c r="D223"/>
      <c r="E223"/>
      <c r="F223"/>
      <c r="G223"/>
      <c r="H223"/>
    </row>
    <row r="224" spans="1:8" ht="80.5" x14ac:dyDescent="0.25">
      <c r="A224" s="150" t="s">
        <v>584</v>
      </c>
      <c r="B224"/>
      <c r="C224"/>
      <c r="D224"/>
      <c r="E224"/>
      <c r="F224"/>
      <c r="G224"/>
      <c r="H224"/>
    </row>
    <row r="225" spans="1:8" ht="12.5" x14ac:dyDescent="0.25">
      <c r="A225" s="150"/>
      <c r="B225"/>
      <c r="C225"/>
      <c r="D225"/>
      <c r="E225"/>
      <c r="F225"/>
      <c r="G225"/>
      <c r="H225"/>
    </row>
    <row r="226" spans="1:8" ht="12.5" x14ac:dyDescent="0.25">
      <c r="A226" s="149" t="s">
        <v>590</v>
      </c>
      <c r="B226"/>
      <c r="C226"/>
      <c r="D226"/>
      <c r="E226"/>
      <c r="F226"/>
      <c r="G226"/>
      <c r="H226"/>
    </row>
    <row r="227" spans="1:8" ht="12.5" x14ac:dyDescent="0.25">
      <c r="A227" s="149"/>
      <c r="B227"/>
      <c r="C227"/>
      <c r="D227"/>
      <c r="E227"/>
      <c r="F227"/>
      <c r="G227"/>
      <c r="H227"/>
    </row>
    <row r="228" spans="1:8" ht="12.5" x14ac:dyDescent="0.25">
      <c r="A228" s="126" t="s">
        <v>591</v>
      </c>
      <c r="B228"/>
      <c r="C228"/>
      <c r="D228"/>
      <c r="E228"/>
      <c r="F228"/>
      <c r="G228"/>
      <c r="H228"/>
    </row>
    <row r="229" spans="1:8" ht="12.5" x14ac:dyDescent="0.25">
      <c r="A229" s="126"/>
      <c r="B229"/>
      <c r="C229"/>
      <c r="D229"/>
      <c r="E229"/>
      <c r="F229"/>
      <c r="G229"/>
      <c r="H229"/>
    </row>
    <row r="230" spans="1:8" ht="115" x14ac:dyDescent="0.25">
      <c r="A230" s="125" t="s">
        <v>592</v>
      </c>
      <c r="B230"/>
      <c r="C230"/>
      <c r="D230"/>
      <c r="E230"/>
      <c r="F230"/>
      <c r="G230"/>
      <c r="H230"/>
    </row>
    <row r="231" spans="1:8" ht="23" x14ac:dyDescent="0.25">
      <c r="A231" s="125" t="s">
        <v>593</v>
      </c>
      <c r="B231"/>
      <c r="C231"/>
      <c r="D231"/>
      <c r="E231"/>
      <c r="F231"/>
      <c r="G231"/>
      <c r="H231"/>
    </row>
    <row r="232" spans="1:8" ht="12.5" x14ac:dyDescent="0.25">
      <c r="A232" s="151" t="s">
        <v>594</v>
      </c>
      <c r="B232"/>
      <c r="C232"/>
      <c r="D232"/>
      <c r="E232"/>
      <c r="F232"/>
      <c r="G232"/>
      <c r="H232"/>
    </row>
    <row r="233" spans="1:8" ht="23" x14ac:dyDescent="0.25">
      <c r="A233" s="151" t="s">
        <v>595</v>
      </c>
      <c r="B233"/>
      <c r="C233"/>
      <c r="D233"/>
      <c r="E233"/>
      <c r="F233"/>
      <c r="G233"/>
      <c r="H233"/>
    </row>
    <row r="234" spans="1:8" ht="12.5" x14ac:dyDescent="0.25">
      <c r="A234" s="151" t="s">
        <v>596</v>
      </c>
      <c r="B234"/>
      <c r="C234"/>
      <c r="D234"/>
      <c r="E234"/>
      <c r="F234"/>
      <c r="G234"/>
      <c r="H234"/>
    </row>
    <row r="235" spans="1:8" ht="12.5" x14ac:dyDescent="0.25">
      <c r="A235" s="151" t="s">
        <v>597</v>
      </c>
      <c r="B235"/>
      <c r="C235"/>
      <c r="D235"/>
      <c r="E235"/>
      <c r="F235"/>
      <c r="G235"/>
      <c r="H235"/>
    </row>
    <row r="236" spans="1:8" ht="57.5" x14ac:dyDescent="0.25">
      <c r="A236" s="125" t="s">
        <v>598</v>
      </c>
      <c r="B236"/>
      <c r="C236"/>
      <c r="D236"/>
      <c r="E236"/>
      <c r="F236"/>
      <c r="G236"/>
      <c r="H236"/>
    </row>
    <row r="237" spans="1:8" ht="34.5" x14ac:dyDescent="0.25">
      <c r="A237" s="125" t="s">
        <v>599</v>
      </c>
      <c r="B237"/>
      <c r="C237"/>
      <c r="D237"/>
      <c r="E237"/>
      <c r="F237"/>
      <c r="G237"/>
      <c r="H237"/>
    </row>
    <row r="238" spans="1:8" ht="23" x14ac:dyDescent="0.25">
      <c r="A238" s="151" t="s">
        <v>600</v>
      </c>
      <c r="B238"/>
      <c r="C238"/>
      <c r="D238"/>
      <c r="E238"/>
      <c r="F238"/>
      <c r="G238"/>
      <c r="H238"/>
    </row>
    <row r="239" spans="1:8" ht="34.5" x14ac:dyDescent="0.25">
      <c r="A239" s="151" t="s">
        <v>601</v>
      </c>
      <c r="B239"/>
      <c r="C239"/>
      <c r="D239"/>
      <c r="E239"/>
      <c r="F239"/>
      <c r="G239"/>
      <c r="H239"/>
    </row>
    <row r="240" spans="1:8" ht="115" x14ac:dyDescent="0.25">
      <c r="A240" s="125" t="s">
        <v>602</v>
      </c>
      <c r="B240"/>
      <c r="C240"/>
      <c r="D240"/>
      <c r="E240"/>
      <c r="F240"/>
      <c r="G240"/>
      <c r="H240"/>
    </row>
    <row r="241" spans="1:8" ht="24" x14ac:dyDescent="0.25">
      <c r="A241" s="132" t="s">
        <v>603</v>
      </c>
      <c r="B241"/>
      <c r="C241"/>
      <c r="D241"/>
      <c r="E241"/>
      <c r="F241"/>
      <c r="G241"/>
      <c r="H241"/>
    </row>
    <row r="242" spans="1:8" ht="92" x14ac:dyDescent="0.25">
      <c r="A242" s="150" t="s">
        <v>604</v>
      </c>
      <c r="B242"/>
      <c r="C242"/>
      <c r="D242"/>
      <c r="E242"/>
      <c r="F242"/>
      <c r="G242"/>
      <c r="H242"/>
    </row>
    <row r="243" spans="1:8" ht="103.5" x14ac:dyDescent="0.25">
      <c r="A243" s="150" t="s">
        <v>605</v>
      </c>
      <c r="B243"/>
      <c r="C243"/>
      <c r="D243"/>
      <c r="E243"/>
      <c r="F243"/>
      <c r="G243"/>
      <c r="H243"/>
    </row>
    <row r="244" spans="1:8" ht="115" x14ac:dyDescent="0.25">
      <c r="A244" s="150" t="s">
        <v>606</v>
      </c>
      <c r="B244"/>
      <c r="C244"/>
      <c r="D244"/>
      <c r="E244"/>
      <c r="F244"/>
      <c r="G244"/>
      <c r="H244"/>
    </row>
    <row r="245" spans="1:8" ht="34.5" x14ac:dyDescent="0.25">
      <c r="A245" s="125" t="s">
        <v>609</v>
      </c>
      <c r="B245"/>
      <c r="C245"/>
      <c r="D245"/>
      <c r="E245"/>
      <c r="F245"/>
      <c r="G245"/>
      <c r="H245"/>
    </row>
    <row r="246" spans="1:8" ht="34.5" x14ac:dyDescent="0.25">
      <c r="A246" s="125" t="s">
        <v>610</v>
      </c>
      <c r="B246"/>
      <c r="C246"/>
      <c r="D246"/>
      <c r="E246"/>
      <c r="F246"/>
      <c r="G246"/>
      <c r="H246"/>
    </row>
    <row r="247" spans="1:8" ht="80.5" x14ac:dyDescent="0.25">
      <c r="A247" s="125" t="s">
        <v>611</v>
      </c>
      <c r="B247"/>
      <c r="C247"/>
      <c r="D247"/>
      <c r="E247"/>
      <c r="F247"/>
      <c r="G247"/>
      <c r="H247"/>
    </row>
    <row r="248" spans="1:8" ht="92" x14ac:dyDescent="0.25">
      <c r="A248" s="125" t="s">
        <v>612</v>
      </c>
      <c r="B248"/>
      <c r="C248"/>
      <c r="D248"/>
      <c r="E248"/>
      <c r="F248"/>
      <c r="G248"/>
      <c r="H248"/>
    </row>
    <row r="249" spans="1:8" ht="46" x14ac:dyDescent="0.25">
      <c r="A249" s="125" t="s">
        <v>613</v>
      </c>
      <c r="B249"/>
      <c r="C249"/>
      <c r="D249"/>
      <c r="E249"/>
      <c r="F249"/>
      <c r="G249"/>
      <c r="H249"/>
    </row>
    <row r="250" spans="1:8" ht="46" x14ac:dyDescent="0.25">
      <c r="A250" s="125" t="s">
        <v>614</v>
      </c>
      <c r="B250"/>
      <c r="C250"/>
      <c r="D250"/>
      <c r="E250"/>
      <c r="F250"/>
      <c r="G250"/>
      <c r="H250"/>
    </row>
    <row r="251" spans="1:8" ht="34.5" x14ac:dyDescent="0.25">
      <c r="A251" s="125" t="s">
        <v>615</v>
      </c>
      <c r="B251"/>
      <c r="C251"/>
      <c r="D251"/>
      <c r="E251"/>
      <c r="F251"/>
      <c r="G251"/>
      <c r="H251"/>
    </row>
    <row r="252" spans="1:8" ht="12.5" x14ac:dyDescent="0.25">
      <c r="A252" s="131"/>
      <c r="B252"/>
      <c r="C252"/>
      <c r="D252"/>
      <c r="E252"/>
      <c r="F252"/>
      <c r="G252"/>
      <c r="H252"/>
    </row>
    <row r="253" spans="1:8" ht="12.5" x14ac:dyDescent="0.25">
      <c r="A253" s="126" t="s">
        <v>616</v>
      </c>
      <c r="B253"/>
      <c r="C253"/>
      <c r="D253"/>
      <c r="E253"/>
      <c r="F253"/>
      <c r="G253"/>
      <c r="H253"/>
    </row>
    <row r="254" spans="1:8" ht="57.5" x14ac:dyDescent="0.25">
      <c r="A254" s="125" t="s">
        <v>617</v>
      </c>
      <c r="B254"/>
      <c r="C254"/>
      <c r="D254"/>
      <c r="E254"/>
      <c r="F254"/>
      <c r="G254"/>
      <c r="H254"/>
    </row>
    <row r="255" spans="1:8" ht="23" x14ac:dyDescent="0.25">
      <c r="A255" s="125" t="s">
        <v>618</v>
      </c>
      <c r="B255"/>
      <c r="C255"/>
      <c r="D255"/>
      <c r="E255"/>
      <c r="F255"/>
      <c r="G255"/>
      <c r="H255"/>
    </row>
    <row r="256" spans="1:8" ht="12.5" x14ac:dyDescent="0.25">
      <c r="A256" s="131"/>
      <c r="B256"/>
      <c r="C256"/>
      <c r="D256"/>
      <c r="E256"/>
      <c r="F256"/>
      <c r="G256"/>
      <c r="H256"/>
    </row>
    <row r="257" spans="1:8" ht="12.5" x14ac:dyDescent="0.25">
      <c r="A257" s="153" t="s">
        <v>619</v>
      </c>
      <c r="B257"/>
      <c r="C257"/>
      <c r="D257"/>
      <c r="E257"/>
      <c r="F257"/>
      <c r="G257"/>
      <c r="H257"/>
    </row>
    <row r="258" spans="1:8" ht="57.5" x14ac:dyDescent="0.25">
      <c r="A258" s="125" t="s">
        <v>620</v>
      </c>
      <c r="B258"/>
      <c r="C258"/>
      <c r="D258"/>
      <c r="E258"/>
      <c r="F258"/>
      <c r="G258"/>
      <c r="H258"/>
    </row>
    <row r="259" spans="1:8" ht="23" x14ac:dyDescent="0.25">
      <c r="A259" s="125" t="s">
        <v>621</v>
      </c>
      <c r="B259"/>
      <c r="C259"/>
      <c r="D259"/>
      <c r="E259"/>
      <c r="F259"/>
      <c r="G259"/>
      <c r="H259"/>
    </row>
    <row r="260" spans="1:8" ht="12.5" x14ac:dyDescent="0.25">
      <c r="A260" s="151" t="s">
        <v>622</v>
      </c>
      <c r="B260"/>
      <c r="C260"/>
      <c r="D260"/>
      <c r="E260"/>
      <c r="F260"/>
      <c r="G260"/>
      <c r="H260"/>
    </row>
    <row r="261" spans="1:8" ht="12.5" x14ac:dyDescent="0.25">
      <c r="A261" s="151" t="s">
        <v>623</v>
      </c>
      <c r="B261"/>
      <c r="C261"/>
      <c r="D261"/>
      <c r="E261"/>
      <c r="F261"/>
      <c r="G261"/>
      <c r="H261"/>
    </row>
    <row r="262" spans="1:8" ht="23" x14ac:dyDescent="0.25">
      <c r="A262" s="151" t="s">
        <v>624</v>
      </c>
      <c r="B262"/>
      <c r="C262"/>
      <c r="D262"/>
      <c r="E262"/>
      <c r="F262"/>
      <c r="G262"/>
      <c r="H262"/>
    </row>
    <row r="263" spans="1:8" ht="23" x14ac:dyDescent="0.25">
      <c r="A263" s="151" t="s">
        <v>625</v>
      </c>
      <c r="B263"/>
      <c r="C263"/>
      <c r="D263"/>
      <c r="E263"/>
      <c r="F263"/>
      <c r="G263"/>
      <c r="H263"/>
    </row>
    <row r="264" spans="1:8" ht="12.5" x14ac:dyDescent="0.25">
      <c r="A264" s="152"/>
      <c r="B264"/>
      <c r="C264"/>
      <c r="D264"/>
      <c r="E264"/>
      <c r="F264"/>
      <c r="G264"/>
      <c r="H264"/>
    </row>
    <row r="265" spans="1:8" ht="12.5" x14ac:dyDescent="0.25">
      <c r="A265" s="126" t="s">
        <v>607</v>
      </c>
      <c r="B265"/>
      <c r="C265"/>
      <c r="D265"/>
      <c r="E265"/>
      <c r="F265"/>
      <c r="G265"/>
      <c r="H265"/>
    </row>
    <row r="266" spans="1:8" ht="69" x14ac:dyDescent="0.25">
      <c r="A266" s="188" t="s">
        <v>729</v>
      </c>
      <c r="B266" s="189"/>
      <c r="C266" s="189"/>
      <c r="D266" s="189"/>
      <c r="E266" s="189"/>
      <c r="F266" s="189"/>
      <c r="G266" s="189"/>
      <c r="H266" s="189"/>
    </row>
    <row r="267" spans="1:8" ht="126.5" x14ac:dyDescent="0.25">
      <c r="A267" s="182" t="s">
        <v>730</v>
      </c>
      <c r="B267" s="189"/>
      <c r="C267" s="189"/>
      <c r="D267" s="189"/>
      <c r="E267" s="189"/>
      <c r="F267" s="189"/>
      <c r="G267" s="189"/>
      <c r="H267" s="189"/>
    </row>
    <row r="268" spans="1:8" ht="69" x14ac:dyDescent="0.25">
      <c r="A268" s="182" t="s">
        <v>608</v>
      </c>
      <c r="B268" s="189"/>
      <c r="C268" s="189"/>
      <c r="D268" s="189"/>
      <c r="E268" s="189"/>
      <c r="F268" s="189"/>
      <c r="G268" s="189"/>
      <c r="H268" s="189"/>
    </row>
    <row r="269" spans="1:8" ht="46" x14ac:dyDescent="0.25">
      <c r="A269" s="182" t="s">
        <v>731</v>
      </c>
      <c r="B269" s="189"/>
      <c r="C269" s="189"/>
      <c r="D269" s="189"/>
      <c r="E269" s="189"/>
      <c r="F269" s="189"/>
      <c r="G269" s="189"/>
      <c r="H269" s="189"/>
    </row>
    <row r="270" spans="1:8" ht="12.5" x14ac:dyDescent="0.25">
      <c r="A270"/>
      <c r="B270"/>
      <c r="C270"/>
      <c r="D270"/>
      <c r="E270"/>
      <c r="F270"/>
      <c r="G270"/>
      <c r="H270"/>
    </row>
    <row r="271" spans="1:8" ht="12.5" x14ac:dyDescent="0.25">
      <c r="A271" s="131"/>
      <c r="B271"/>
      <c r="C271"/>
      <c r="D271"/>
      <c r="E271"/>
      <c r="F271"/>
      <c r="G271"/>
      <c r="H271"/>
    </row>
    <row r="272" spans="1:8" ht="12.5" x14ac:dyDescent="0.25">
      <c r="A272" s="126" t="s">
        <v>529</v>
      </c>
      <c r="B272"/>
      <c r="C272"/>
      <c r="D272"/>
      <c r="E272"/>
      <c r="F272"/>
      <c r="G272"/>
      <c r="H272"/>
    </row>
    <row r="273" spans="1:8" ht="57.5" x14ac:dyDescent="0.25">
      <c r="A273" s="150" t="s">
        <v>626</v>
      </c>
      <c r="B273"/>
      <c r="C273"/>
      <c r="D273"/>
      <c r="E273"/>
      <c r="F273"/>
      <c r="G273"/>
      <c r="H273"/>
    </row>
    <row r="274" spans="1:8" ht="12.5" x14ac:dyDescent="0.25">
      <c r="A274" s="126" t="s">
        <v>627</v>
      </c>
      <c r="B274"/>
      <c r="C274"/>
      <c r="D274"/>
      <c r="E274"/>
      <c r="F274"/>
      <c r="G274"/>
      <c r="H274"/>
    </row>
    <row r="275" spans="1:8" ht="92" x14ac:dyDescent="0.25">
      <c r="A275" s="150" t="s">
        <v>628</v>
      </c>
      <c r="B275"/>
      <c r="C275"/>
      <c r="D275"/>
      <c r="E275"/>
      <c r="F275"/>
      <c r="G275"/>
      <c r="H275"/>
    </row>
    <row r="276" spans="1:8" ht="12.5" x14ac:dyDescent="0.25">
      <c r="A276" s="126" t="s">
        <v>532</v>
      </c>
      <c r="B276"/>
      <c r="C276"/>
      <c r="D276"/>
      <c r="E276"/>
      <c r="F276"/>
      <c r="G276"/>
      <c r="H276"/>
    </row>
    <row r="277" spans="1:8" ht="46" x14ac:dyDescent="0.25">
      <c r="A277" s="150" t="s">
        <v>629</v>
      </c>
      <c r="B277"/>
      <c r="C277"/>
      <c r="D277"/>
      <c r="E277"/>
      <c r="F277"/>
      <c r="G277"/>
      <c r="H277"/>
    </row>
    <row r="278" spans="1:8" ht="12.5" x14ac:dyDescent="0.25">
      <c r="A278" s="126" t="s">
        <v>732</v>
      </c>
      <c r="B278"/>
      <c r="C278"/>
      <c r="D278"/>
      <c r="E278"/>
      <c r="F278"/>
      <c r="G278"/>
      <c r="H278"/>
    </row>
    <row r="279" spans="1:8" ht="12.5" x14ac:dyDescent="0.25">
      <c r="A279" s="187" t="s">
        <v>733</v>
      </c>
      <c r="B279"/>
      <c r="C279"/>
      <c r="D279"/>
      <c r="E279"/>
      <c r="F279"/>
      <c r="G279"/>
      <c r="H279"/>
    </row>
    <row r="280" spans="1:8" ht="92" x14ac:dyDescent="0.25">
      <c r="A280" s="150" t="s">
        <v>734</v>
      </c>
      <c r="B280"/>
      <c r="C280"/>
      <c r="D280"/>
      <c r="E280"/>
      <c r="F280"/>
      <c r="G280"/>
      <c r="H280"/>
    </row>
    <row r="281" spans="1:8" ht="12.5" x14ac:dyDescent="0.25">
      <c r="A281" s="187" t="s">
        <v>735</v>
      </c>
      <c r="B281"/>
      <c r="C281"/>
      <c r="D281"/>
      <c r="E281"/>
      <c r="F281"/>
      <c r="G281"/>
      <c r="H281"/>
    </row>
    <row r="282" spans="1:8" ht="57.5" x14ac:dyDescent="0.25">
      <c r="A282" s="150" t="s">
        <v>736</v>
      </c>
      <c r="B282"/>
      <c r="C282"/>
      <c r="D282"/>
      <c r="E282"/>
      <c r="F282"/>
      <c r="G282"/>
      <c r="H282"/>
    </row>
    <row r="283" spans="1:8" ht="57.5" x14ac:dyDescent="0.25">
      <c r="A283" s="150" t="s">
        <v>737</v>
      </c>
      <c r="B283"/>
      <c r="C283"/>
      <c r="D283"/>
      <c r="E283"/>
      <c r="F283"/>
      <c r="G283"/>
      <c r="H283"/>
    </row>
    <row r="284" spans="1:8" ht="69" x14ac:dyDescent="0.25">
      <c r="A284" s="150" t="s">
        <v>738</v>
      </c>
      <c r="B284"/>
      <c r="C284"/>
      <c r="D284"/>
      <c r="E284"/>
      <c r="F284"/>
      <c r="G284"/>
      <c r="H284"/>
    </row>
    <row r="285" spans="1:8" ht="12.5" x14ac:dyDescent="0.25">
      <c r="A285" s="126" t="s">
        <v>630</v>
      </c>
      <c r="B285"/>
      <c r="C285"/>
      <c r="D285"/>
      <c r="E285"/>
      <c r="F285"/>
      <c r="G285"/>
      <c r="H285"/>
    </row>
    <row r="286" spans="1:8" ht="57.5" x14ac:dyDescent="0.25">
      <c r="A286" s="125" t="s">
        <v>631</v>
      </c>
      <c r="B286"/>
      <c r="C286"/>
      <c r="D286"/>
      <c r="E286"/>
      <c r="F286"/>
      <c r="G286"/>
      <c r="H286"/>
    </row>
    <row r="287" spans="1:8" ht="57.5" x14ac:dyDescent="0.25">
      <c r="A287" s="125" t="s">
        <v>632</v>
      </c>
      <c r="B287"/>
      <c r="C287"/>
      <c r="D287"/>
      <c r="E287"/>
      <c r="F287"/>
      <c r="G287"/>
      <c r="H287"/>
    </row>
    <row r="288" spans="1:8" ht="34.5" x14ac:dyDescent="0.25">
      <c r="A288" s="125" t="s">
        <v>633</v>
      </c>
      <c r="B288"/>
      <c r="C288"/>
      <c r="D288"/>
      <c r="E288"/>
      <c r="F288"/>
      <c r="G288"/>
      <c r="H288"/>
    </row>
    <row r="289" spans="1:8" ht="12.5" x14ac:dyDescent="0.25">
      <c r="A289"/>
      <c r="B289"/>
      <c r="C289"/>
      <c r="D289"/>
      <c r="E289"/>
      <c r="F289"/>
      <c r="G289"/>
      <c r="H289"/>
    </row>
    <row r="290" spans="1:8" ht="12.5" x14ac:dyDescent="0.25">
      <c r="A290" s="131"/>
      <c r="B290"/>
      <c r="C290"/>
      <c r="D290"/>
      <c r="E290"/>
      <c r="F290"/>
      <c r="G290"/>
      <c r="H290"/>
    </row>
    <row r="291" spans="1:8" ht="12.5" x14ac:dyDescent="0.25">
      <c r="A291" s="171" t="s">
        <v>634</v>
      </c>
      <c r="B291"/>
      <c r="C291"/>
      <c r="D291"/>
      <c r="E291"/>
      <c r="F291"/>
      <c r="G291"/>
      <c r="H291"/>
    </row>
    <row r="292" spans="1:8" ht="80.5" x14ac:dyDescent="0.25">
      <c r="A292" s="125" t="s">
        <v>635</v>
      </c>
      <c r="B292"/>
      <c r="C292"/>
      <c r="D292"/>
      <c r="E292"/>
      <c r="F292"/>
      <c r="G292"/>
      <c r="H292"/>
    </row>
    <row r="293" spans="1:8" ht="92" x14ac:dyDescent="0.25">
      <c r="A293" s="125" t="s">
        <v>636</v>
      </c>
      <c r="B293"/>
      <c r="C293"/>
      <c r="D293"/>
      <c r="E293"/>
      <c r="F293"/>
      <c r="G293"/>
      <c r="H293"/>
    </row>
    <row r="294" spans="1:8" ht="12.5" x14ac:dyDescent="0.25">
      <c r="A294" s="126" t="s">
        <v>637</v>
      </c>
      <c r="B294"/>
      <c r="C294"/>
      <c r="D294"/>
      <c r="E294"/>
      <c r="F294"/>
      <c r="G294"/>
      <c r="H294"/>
    </row>
    <row r="295" spans="1:8" ht="46" x14ac:dyDescent="0.25">
      <c r="A295" s="125" t="s">
        <v>739</v>
      </c>
      <c r="B295"/>
      <c r="C295"/>
      <c r="D295"/>
      <c r="E295"/>
      <c r="F295"/>
      <c r="G295"/>
      <c r="H295"/>
    </row>
    <row r="296" spans="1:8" ht="46" x14ac:dyDescent="0.25">
      <c r="A296" s="125" t="s">
        <v>638</v>
      </c>
      <c r="B296"/>
      <c r="C296"/>
      <c r="D296"/>
      <c r="E296"/>
      <c r="F296"/>
      <c r="G296"/>
      <c r="H296"/>
    </row>
    <row r="297" spans="1:8" ht="12.5" x14ac:dyDescent="0.25">
      <c r="A297" s="126" t="s">
        <v>639</v>
      </c>
      <c r="B297"/>
      <c r="C297"/>
      <c r="D297"/>
      <c r="E297"/>
      <c r="F297"/>
      <c r="G297"/>
      <c r="H297"/>
    </row>
    <row r="298" spans="1:8" ht="149.5" x14ac:dyDescent="0.25">
      <c r="A298" s="125" t="s">
        <v>740</v>
      </c>
      <c r="B298"/>
      <c r="C298"/>
      <c r="D298"/>
      <c r="E298"/>
      <c r="F298"/>
      <c r="G298"/>
      <c r="H298"/>
    </row>
    <row r="299" spans="1:8" ht="12.5" x14ac:dyDescent="0.25">
      <c r="A299" s="126" t="s">
        <v>640</v>
      </c>
      <c r="B299"/>
      <c r="C299"/>
      <c r="D299"/>
      <c r="E299"/>
      <c r="F299"/>
      <c r="G299"/>
      <c r="H299"/>
    </row>
    <row r="300" spans="1:8" ht="69" x14ac:dyDescent="0.25">
      <c r="A300" s="125" t="s">
        <v>741</v>
      </c>
      <c r="B300"/>
      <c r="C300"/>
      <c r="D300"/>
      <c r="E300"/>
      <c r="F300"/>
      <c r="G300"/>
      <c r="H300"/>
    </row>
    <row r="301" spans="1:8" ht="12.5" x14ac:dyDescent="0.25">
      <c r="A301" s="126" t="s">
        <v>641</v>
      </c>
      <c r="B301"/>
      <c r="C301"/>
      <c r="D301"/>
      <c r="E301"/>
      <c r="F301"/>
      <c r="G301"/>
      <c r="H301"/>
    </row>
    <row r="302" spans="1:8" ht="69" x14ac:dyDescent="0.25">
      <c r="A302" s="125" t="s">
        <v>642</v>
      </c>
      <c r="B302"/>
      <c r="C302"/>
      <c r="D302"/>
      <c r="E302"/>
      <c r="F302"/>
      <c r="G302"/>
      <c r="H302"/>
    </row>
    <row r="303" spans="1:8" ht="12.5" x14ac:dyDescent="0.25">
      <c r="A303" s="126" t="s">
        <v>643</v>
      </c>
      <c r="B303"/>
      <c r="C303"/>
      <c r="D303"/>
      <c r="E303"/>
      <c r="F303"/>
      <c r="G303"/>
      <c r="H303"/>
    </row>
    <row r="304" spans="1:8" ht="12.5" x14ac:dyDescent="0.25">
      <c r="A304" s="131" t="s">
        <v>742</v>
      </c>
      <c r="B304"/>
      <c r="C304"/>
      <c r="D304"/>
      <c r="E304"/>
      <c r="F304"/>
      <c r="G304"/>
      <c r="H304"/>
    </row>
    <row r="305" spans="1:8" ht="12.5" x14ac:dyDescent="0.25">
      <c r="A305" s="126"/>
      <c r="B305"/>
      <c r="C305"/>
      <c r="D305"/>
      <c r="E305"/>
      <c r="F305"/>
      <c r="G305"/>
      <c r="H305"/>
    </row>
    <row r="306" spans="1:8" ht="12.5" x14ac:dyDescent="0.25">
      <c r="A306" s="126" t="s">
        <v>644</v>
      </c>
      <c r="B306"/>
      <c r="C306"/>
      <c r="D306"/>
      <c r="E306"/>
      <c r="F306"/>
      <c r="G306"/>
      <c r="H306"/>
    </row>
    <row r="307" spans="1:8" ht="46" x14ac:dyDescent="0.25">
      <c r="A307" s="125" t="s">
        <v>645</v>
      </c>
      <c r="B307"/>
      <c r="C307"/>
      <c r="D307"/>
      <c r="E307"/>
      <c r="F307"/>
      <c r="G307"/>
      <c r="H307"/>
    </row>
    <row r="308" spans="1:8" ht="12.5" x14ac:dyDescent="0.25">
      <c r="A308" s="126" t="s">
        <v>646</v>
      </c>
      <c r="B308"/>
      <c r="C308"/>
      <c r="D308"/>
      <c r="E308"/>
      <c r="F308"/>
      <c r="G308"/>
      <c r="H308"/>
    </row>
    <row r="309" spans="1:8" ht="115" x14ac:dyDescent="0.25">
      <c r="A309" s="125" t="s">
        <v>743</v>
      </c>
      <c r="B309"/>
      <c r="C309"/>
      <c r="D309"/>
      <c r="E309"/>
      <c r="F309"/>
      <c r="G309"/>
      <c r="H309"/>
    </row>
    <row r="310" spans="1:8" ht="12.5" x14ac:dyDescent="0.25">
      <c r="A310" s="126" t="s">
        <v>647</v>
      </c>
      <c r="B310"/>
      <c r="C310"/>
      <c r="D310"/>
      <c r="E310"/>
      <c r="F310"/>
      <c r="G310"/>
      <c r="H310"/>
    </row>
    <row r="311" spans="1:8" ht="92" x14ac:dyDescent="0.25">
      <c r="A311" s="125" t="s">
        <v>744</v>
      </c>
      <c r="B311"/>
      <c r="C311"/>
      <c r="D311"/>
      <c r="E311"/>
      <c r="F311"/>
      <c r="G311"/>
      <c r="H311"/>
    </row>
    <row r="312" spans="1:8" ht="12.5" x14ac:dyDescent="0.25">
      <c r="A312" s="126" t="s">
        <v>648</v>
      </c>
      <c r="B312"/>
      <c r="C312"/>
      <c r="D312"/>
      <c r="E312"/>
      <c r="F312"/>
      <c r="G312"/>
      <c r="H312"/>
    </row>
    <row r="313" spans="1:8" ht="46" x14ac:dyDescent="0.25">
      <c r="A313" s="182" t="s">
        <v>649</v>
      </c>
      <c r="B313" s="189"/>
      <c r="C313" s="189"/>
      <c r="D313" s="189"/>
      <c r="E313" s="189"/>
      <c r="F313" s="189"/>
      <c r="G313" s="189"/>
      <c r="H313" s="189"/>
    </row>
    <row r="314" spans="1:8" ht="12.5" x14ac:dyDescent="0.25">
      <c r="A314"/>
      <c r="B314"/>
      <c r="C314"/>
      <c r="D314"/>
      <c r="E314"/>
      <c r="F314"/>
      <c r="G314"/>
      <c r="H314"/>
    </row>
    <row r="315" spans="1:8" ht="12.5" x14ac:dyDescent="0.25">
      <c r="A315" s="131"/>
      <c r="B315"/>
      <c r="C315"/>
      <c r="D315"/>
      <c r="E315"/>
      <c r="F315"/>
      <c r="G315"/>
      <c r="H315"/>
    </row>
    <row r="316" spans="1:8" ht="12.5" x14ac:dyDescent="0.25">
      <c r="A316" s="131"/>
      <c r="B316"/>
      <c r="C316"/>
      <c r="D316"/>
      <c r="E316"/>
      <c r="F316"/>
      <c r="G316"/>
      <c r="H316"/>
    </row>
    <row r="317" spans="1:8" ht="12.5" x14ac:dyDescent="0.25">
      <c r="A317" s="171" t="s">
        <v>650</v>
      </c>
      <c r="B317"/>
      <c r="C317"/>
      <c r="D317"/>
      <c r="E317"/>
      <c r="F317"/>
      <c r="G317"/>
      <c r="H317"/>
    </row>
    <row r="318" spans="1:8" ht="12.5" x14ac:dyDescent="0.25">
      <c r="A318" s="179"/>
      <c r="B318"/>
      <c r="C318"/>
      <c r="D318"/>
      <c r="E318"/>
      <c r="F318"/>
      <c r="G318"/>
      <c r="H318"/>
    </row>
    <row r="319" spans="1:8" ht="46" x14ac:dyDescent="0.25">
      <c r="A319" s="125" t="s">
        <v>651</v>
      </c>
      <c r="B319"/>
      <c r="C319"/>
      <c r="D319"/>
      <c r="E319"/>
      <c r="F319"/>
      <c r="G319"/>
      <c r="H319"/>
    </row>
    <row r="320" spans="1:8" ht="12.5" x14ac:dyDescent="0.25">
      <c r="A320" s="125"/>
      <c r="B320"/>
      <c r="C320"/>
      <c r="D320"/>
      <c r="E320"/>
      <c r="F320"/>
      <c r="G320"/>
      <c r="H320"/>
    </row>
    <row r="321" spans="1:8" ht="25" x14ac:dyDescent="0.25">
      <c r="A321" s="147" t="s">
        <v>652</v>
      </c>
      <c r="B321"/>
      <c r="C321"/>
      <c r="D321"/>
      <c r="E321"/>
      <c r="F321"/>
      <c r="G321"/>
      <c r="H321"/>
    </row>
    <row r="322" spans="1:8" ht="12.5" x14ac:dyDescent="0.25">
      <c r="A322" s="125"/>
      <c r="B322"/>
      <c r="C322"/>
      <c r="D322"/>
      <c r="E322"/>
      <c r="F322"/>
      <c r="G322"/>
      <c r="H322"/>
    </row>
    <row r="323" spans="1:8" ht="69" x14ac:dyDescent="0.25">
      <c r="A323" s="125" t="s">
        <v>653</v>
      </c>
      <c r="B323"/>
      <c r="C323"/>
      <c r="D323"/>
      <c r="E323"/>
      <c r="F323"/>
      <c r="G323"/>
      <c r="H323"/>
    </row>
    <row r="324" spans="1:8" ht="12.5" x14ac:dyDescent="0.25">
      <c r="A324" s="125"/>
      <c r="B324"/>
      <c r="C324"/>
      <c r="D324"/>
      <c r="E324"/>
      <c r="F324"/>
      <c r="G324"/>
      <c r="H324"/>
    </row>
    <row r="325" spans="1:8" ht="24" x14ac:dyDescent="0.25">
      <c r="A325" s="132" t="s">
        <v>654</v>
      </c>
      <c r="B325"/>
      <c r="C325"/>
      <c r="D325"/>
      <c r="E325"/>
      <c r="F325"/>
      <c r="G325"/>
      <c r="H325"/>
    </row>
    <row r="326" spans="1:8" ht="12.5" x14ac:dyDescent="0.25">
      <c r="A326" s="125"/>
      <c r="B326"/>
      <c r="C326"/>
      <c r="D326"/>
      <c r="E326"/>
      <c r="F326"/>
      <c r="G326"/>
      <c r="H326"/>
    </row>
    <row r="327" spans="1:8" ht="34.5" x14ac:dyDescent="0.25">
      <c r="A327" s="125" t="s">
        <v>655</v>
      </c>
      <c r="B327"/>
      <c r="C327"/>
      <c r="D327"/>
      <c r="E327"/>
      <c r="F327"/>
      <c r="G327"/>
      <c r="H327"/>
    </row>
    <row r="328" spans="1:8" ht="12.5" x14ac:dyDescent="0.25">
      <c r="A328" s="125"/>
      <c r="B328"/>
      <c r="C328"/>
      <c r="D328"/>
      <c r="E328"/>
      <c r="F328"/>
      <c r="G328"/>
      <c r="H328"/>
    </row>
    <row r="329" spans="1:8" ht="24" x14ac:dyDescent="0.25">
      <c r="A329" s="132" t="s">
        <v>656</v>
      </c>
      <c r="B329"/>
      <c r="C329"/>
      <c r="D329"/>
      <c r="E329"/>
      <c r="F329"/>
      <c r="G329"/>
      <c r="H329"/>
    </row>
    <row r="330" spans="1:8" ht="12.5" x14ac:dyDescent="0.25">
      <c r="A330" s="125"/>
      <c r="B330"/>
      <c r="C330"/>
      <c r="D330"/>
      <c r="E330"/>
      <c r="F330"/>
      <c r="G330"/>
      <c r="H330"/>
    </row>
    <row r="331" spans="1:8" ht="23" x14ac:dyDescent="0.25">
      <c r="A331" s="125" t="s">
        <v>657</v>
      </c>
      <c r="B331"/>
      <c r="C331"/>
      <c r="D331"/>
      <c r="E331"/>
      <c r="F331"/>
      <c r="G331"/>
      <c r="H331"/>
    </row>
    <row r="332" spans="1:8" ht="12.5" x14ac:dyDescent="0.25">
      <c r="A332" s="125"/>
      <c r="B332"/>
      <c r="C332"/>
      <c r="D332"/>
      <c r="E332"/>
      <c r="F332"/>
      <c r="G332"/>
      <c r="H332"/>
    </row>
    <row r="333" spans="1:8" ht="34.5" x14ac:dyDescent="0.25">
      <c r="A333" s="125" t="s">
        <v>658</v>
      </c>
      <c r="B333"/>
      <c r="C333"/>
      <c r="D333"/>
      <c r="E333"/>
      <c r="F333"/>
      <c r="G333"/>
      <c r="H333"/>
    </row>
    <row r="334" spans="1:8" ht="12.5" x14ac:dyDescent="0.25">
      <c r="A334" s="125"/>
      <c r="B334"/>
      <c r="C334"/>
      <c r="D334"/>
      <c r="E334"/>
      <c r="F334"/>
      <c r="G334"/>
      <c r="H334"/>
    </row>
    <row r="335" spans="1:8" ht="46" x14ac:dyDescent="0.25">
      <c r="A335" s="125" t="s">
        <v>659</v>
      </c>
      <c r="B335"/>
      <c r="C335"/>
      <c r="D335"/>
      <c r="E335"/>
      <c r="F335"/>
      <c r="G335"/>
      <c r="H335"/>
    </row>
    <row r="336" spans="1:8" ht="12.5" x14ac:dyDescent="0.25">
      <c r="A336" s="125"/>
      <c r="B336"/>
      <c r="C336"/>
      <c r="D336"/>
      <c r="E336"/>
      <c r="F336"/>
      <c r="G336"/>
      <c r="H336"/>
    </row>
    <row r="337" spans="1:8" ht="12.5" x14ac:dyDescent="0.25">
      <c r="A337" s="132" t="s">
        <v>469</v>
      </c>
      <c r="B337" s="132" t="s">
        <v>452</v>
      </c>
      <c r="C337"/>
      <c r="D337"/>
      <c r="E337"/>
      <c r="F337"/>
      <c r="G337"/>
      <c r="H337"/>
    </row>
    <row r="338" spans="1:8" ht="48" x14ac:dyDescent="0.25">
      <c r="A338" s="132" t="s">
        <v>470</v>
      </c>
      <c r="B338"/>
      <c r="C338" s="132" t="s">
        <v>471</v>
      </c>
      <c r="D338"/>
      <c r="E338"/>
      <c r="F338"/>
      <c r="G338"/>
      <c r="H338"/>
    </row>
    <row r="339" spans="1:8" ht="12.5" x14ac:dyDescent="0.25">
      <c r="A339" s="132" t="s">
        <v>472</v>
      </c>
      <c r="B339"/>
      <c r="C339" s="132">
        <v>48594515409</v>
      </c>
      <c r="D339"/>
      <c r="E339"/>
      <c r="F339"/>
      <c r="G339"/>
      <c r="H339"/>
    </row>
    <row r="340" spans="1:8" ht="12.5" x14ac:dyDescent="0.25">
      <c r="A340" s="132"/>
      <c r="B340"/>
      <c r="C340"/>
      <c r="D340"/>
      <c r="E340"/>
      <c r="F340"/>
      <c r="G340"/>
      <c r="H340"/>
    </row>
    <row r="341" spans="1:8" ht="12.5" x14ac:dyDescent="0.25">
      <c r="A341" s="132" t="s">
        <v>660</v>
      </c>
      <c r="B341"/>
      <c r="C341"/>
      <c r="D341"/>
      <c r="E341"/>
      <c r="F341"/>
      <c r="G341"/>
      <c r="H341"/>
    </row>
    <row r="342" spans="1:8" ht="12.5" x14ac:dyDescent="0.25">
      <c r="A342" s="125"/>
      <c r="B342"/>
      <c r="C342"/>
      <c r="D342"/>
      <c r="E342"/>
      <c r="F342"/>
      <c r="G342"/>
      <c r="H342"/>
    </row>
    <row r="343" spans="1:8" ht="23" x14ac:dyDescent="0.25">
      <c r="A343" s="125" t="s">
        <v>661</v>
      </c>
      <c r="B343"/>
      <c r="C343"/>
      <c r="D343"/>
      <c r="E343"/>
      <c r="F343"/>
      <c r="G343"/>
      <c r="H343"/>
    </row>
    <row r="344" spans="1:8" ht="12.5" x14ac:dyDescent="0.25">
      <c r="A344" s="125"/>
      <c r="B344"/>
      <c r="C344"/>
      <c r="D344"/>
      <c r="E344"/>
      <c r="F344"/>
      <c r="G344"/>
      <c r="H344"/>
    </row>
    <row r="345" spans="1:8" ht="12.5" x14ac:dyDescent="0.25">
      <c r="A345" s="132" t="s">
        <v>662</v>
      </c>
      <c r="B345"/>
      <c r="C345"/>
      <c r="D345"/>
      <c r="E345"/>
      <c r="F345"/>
      <c r="G345"/>
      <c r="H345"/>
    </row>
    <row r="346" spans="1:8" ht="12.5" x14ac:dyDescent="0.25">
      <c r="A346" s="125"/>
      <c r="B346"/>
      <c r="C346"/>
      <c r="D346"/>
      <c r="E346"/>
      <c r="F346"/>
      <c r="G346"/>
      <c r="H346"/>
    </row>
    <row r="347" spans="1:8" ht="69" x14ac:dyDescent="0.25">
      <c r="A347" s="125" t="s">
        <v>663</v>
      </c>
      <c r="B347"/>
      <c r="C347"/>
      <c r="D347"/>
      <c r="E347"/>
      <c r="F347"/>
      <c r="G347"/>
      <c r="H347"/>
    </row>
    <row r="348" spans="1:8" ht="12.5" x14ac:dyDescent="0.25">
      <c r="A348" s="125"/>
      <c r="B348"/>
      <c r="C348"/>
      <c r="D348"/>
      <c r="E348"/>
      <c r="F348"/>
      <c r="G348"/>
      <c r="H348"/>
    </row>
    <row r="349" spans="1:8" ht="12.5" x14ac:dyDescent="0.25">
      <c r="A349" s="132" t="s">
        <v>664</v>
      </c>
      <c r="B349"/>
      <c r="C349"/>
      <c r="D349"/>
      <c r="E349"/>
      <c r="F349"/>
      <c r="G349"/>
      <c r="H349"/>
    </row>
    <row r="350" spans="1:8" ht="12.5" x14ac:dyDescent="0.25">
      <c r="A350" s="125"/>
      <c r="B350"/>
      <c r="C350"/>
      <c r="D350"/>
      <c r="E350"/>
      <c r="F350"/>
      <c r="G350"/>
      <c r="H350"/>
    </row>
    <row r="351" spans="1:8" ht="23" x14ac:dyDescent="0.25">
      <c r="A351" s="125" t="s">
        <v>665</v>
      </c>
      <c r="B351"/>
      <c r="C351"/>
      <c r="D351"/>
      <c r="E351"/>
      <c r="F351"/>
      <c r="G351"/>
      <c r="H351"/>
    </row>
    <row r="352" spans="1:8" ht="12.5" x14ac:dyDescent="0.25">
      <c r="A352" s="125"/>
      <c r="B352"/>
      <c r="C352"/>
      <c r="D352"/>
      <c r="E352"/>
      <c r="F352"/>
      <c r="G352"/>
      <c r="H352"/>
    </row>
    <row r="353" spans="1:8" ht="24" x14ac:dyDescent="0.25">
      <c r="A353" s="132" t="s">
        <v>666</v>
      </c>
      <c r="B353"/>
      <c r="C353"/>
      <c r="D353"/>
      <c r="E353"/>
      <c r="F353"/>
      <c r="G353"/>
      <c r="H353"/>
    </row>
    <row r="354" spans="1:8" ht="12.5" x14ac:dyDescent="0.25">
      <c r="A354" s="132"/>
      <c r="B354"/>
      <c r="C354"/>
      <c r="D354"/>
      <c r="E354"/>
      <c r="F354"/>
      <c r="G354"/>
      <c r="H354"/>
    </row>
    <row r="355" spans="1:8" ht="12.5" x14ac:dyDescent="0.25">
      <c r="A355" s="125"/>
      <c r="B355"/>
      <c r="C355"/>
      <c r="D355"/>
      <c r="E355"/>
      <c r="F355"/>
      <c r="G355"/>
      <c r="H355"/>
    </row>
    <row r="356" spans="1:8" ht="46" x14ac:dyDescent="0.25">
      <c r="A356" s="125" t="s">
        <v>667</v>
      </c>
      <c r="B356"/>
      <c r="C356"/>
      <c r="D356"/>
      <c r="E356"/>
      <c r="F356"/>
      <c r="G356"/>
      <c r="H356"/>
    </row>
    <row r="357" spans="1:8" ht="12.5" x14ac:dyDescent="0.25">
      <c r="A357" s="125"/>
      <c r="B357"/>
      <c r="C357"/>
      <c r="D357"/>
      <c r="E357"/>
      <c r="F357"/>
      <c r="G357"/>
      <c r="H357"/>
    </row>
    <row r="358" spans="1:8" ht="48" x14ac:dyDescent="0.25">
      <c r="A358" s="132" t="s">
        <v>668</v>
      </c>
      <c r="B358"/>
      <c r="C358"/>
      <c r="D358"/>
      <c r="E358"/>
      <c r="F358"/>
      <c r="G358"/>
      <c r="H358"/>
    </row>
    <row r="359" spans="1:8" ht="12.5" x14ac:dyDescent="0.25">
      <c r="A359" s="132" t="s">
        <v>669</v>
      </c>
      <c r="B359"/>
      <c r="C359"/>
      <c r="D359"/>
      <c r="E359"/>
      <c r="F359"/>
      <c r="G359"/>
      <c r="H359"/>
    </row>
    <row r="360" spans="1:8" ht="12.5" x14ac:dyDescent="0.25">
      <c r="A360"/>
      <c r="B360"/>
      <c r="C360"/>
      <c r="D360"/>
      <c r="E360"/>
      <c r="F360"/>
      <c r="G360"/>
      <c r="H360"/>
    </row>
    <row r="361" spans="1:8" ht="12.5" x14ac:dyDescent="0.25">
      <c r="A361" s="138"/>
      <c r="B361"/>
      <c r="C361"/>
      <c r="D361"/>
      <c r="E361"/>
      <c r="F361"/>
      <c r="G361"/>
      <c r="H361"/>
    </row>
    <row r="362" spans="1:8" ht="12.5" x14ac:dyDescent="0.25">
      <c r="A362" s="125"/>
      <c r="B362"/>
      <c r="C362"/>
      <c r="D362"/>
      <c r="E362"/>
      <c r="F362"/>
      <c r="G362"/>
      <c r="H362"/>
    </row>
    <row r="363" spans="1:8" ht="12.5" x14ac:dyDescent="0.25">
      <c r="A363" s="125" t="s">
        <v>670</v>
      </c>
      <c r="B363"/>
      <c r="C363"/>
      <c r="D363"/>
      <c r="E363"/>
      <c r="F363"/>
      <c r="G363"/>
      <c r="H363"/>
    </row>
    <row r="364" spans="1:8" ht="12.5" x14ac:dyDescent="0.25">
      <c r="A364" s="125"/>
      <c r="B364"/>
      <c r="C364"/>
      <c r="D364"/>
      <c r="E364"/>
      <c r="F364"/>
      <c r="G364"/>
      <c r="H364"/>
    </row>
    <row r="365" spans="1:8" ht="12.5" x14ac:dyDescent="0.25">
      <c r="A365" s="132" t="s">
        <v>745</v>
      </c>
      <c r="B365"/>
      <c r="C365"/>
      <c r="D365"/>
      <c r="E365"/>
      <c r="F365"/>
      <c r="G365"/>
      <c r="H365"/>
    </row>
    <row r="366" spans="1:8" ht="12.5" x14ac:dyDescent="0.25">
      <c r="A366" s="132" t="s">
        <v>746</v>
      </c>
      <c r="B366"/>
      <c r="C366"/>
      <c r="D366"/>
      <c r="E366"/>
      <c r="F366"/>
      <c r="G366"/>
      <c r="H366"/>
    </row>
    <row r="367" spans="1:8" ht="12.5" x14ac:dyDescent="0.25">
      <c r="A367" s="132" t="s">
        <v>671</v>
      </c>
      <c r="B367"/>
      <c r="C367"/>
      <c r="D367"/>
      <c r="E367"/>
      <c r="F367"/>
      <c r="G367"/>
      <c r="H367"/>
    </row>
    <row r="368" spans="1:8" ht="12.5" x14ac:dyDescent="0.25">
      <c r="A368" s="125"/>
      <c r="B368"/>
      <c r="C368"/>
      <c r="D368"/>
      <c r="E368"/>
      <c r="F368"/>
      <c r="G368"/>
      <c r="H368"/>
    </row>
    <row r="369" spans="1:8" ht="80.5" x14ac:dyDescent="0.25">
      <c r="A369" s="125" t="s">
        <v>672</v>
      </c>
      <c r="B369"/>
      <c r="C369"/>
      <c r="D369"/>
      <c r="E369"/>
      <c r="F369"/>
      <c r="G369"/>
      <c r="H369"/>
    </row>
    <row r="370" spans="1:8" ht="12.5" x14ac:dyDescent="0.25">
      <c r="A370" s="125"/>
      <c r="B370"/>
      <c r="C370"/>
      <c r="D370"/>
      <c r="E370"/>
      <c r="F370"/>
      <c r="G370"/>
      <c r="H370"/>
    </row>
    <row r="371" spans="1:8" ht="24" x14ac:dyDescent="0.25">
      <c r="A371" s="132" t="s">
        <v>747</v>
      </c>
      <c r="B371"/>
      <c r="C371"/>
      <c r="D371"/>
      <c r="E371"/>
      <c r="F371"/>
      <c r="G371"/>
      <c r="H371"/>
    </row>
    <row r="372" spans="1:8" ht="12.5" x14ac:dyDescent="0.25">
      <c r="A372" s="125"/>
      <c r="B372"/>
      <c r="C372"/>
      <c r="D372"/>
      <c r="E372"/>
      <c r="F372"/>
      <c r="G372"/>
      <c r="H372"/>
    </row>
    <row r="373" spans="1:8" ht="12.5" x14ac:dyDescent="0.25">
      <c r="A373" s="125"/>
      <c r="B373"/>
      <c r="C373"/>
      <c r="D373"/>
      <c r="E373"/>
      <c r="F373"/>
      <c r="G373"/>
      <c r="H373"/>
    </row>
    <row r="374" spans="1:8" ht="34.5" x14ac:dyDescent="0.25">
      <c r="A374" s="125" t="s">
        <v>673</v>
      </c>
      <c r="B374"/>
      <c r="C374"/>
      <c r="D374"/>
      <c r="E374"/>
      <c r="F374"/>
      <c r="G374"/>
      <c r="H374"/>
    </row>
    <row r="375" spans="1:8" ht="12.5" x14ac:dyDescent="0.25">
      <c r="A375" s="125"/>
      <c r="B375"/>
      <c r="C375"/>
      <c r="D375"/>
      <c r="E375"/>
      <c r="F375"/>
      <c r="G375"/>
      <c r="H375"/>
    </row>
    <row r="376" spans="1:8" ht="72" x14ac:dyDescent="0.25">
      <c r="A376" s="132" t="s">
        <v>674</v>
      </c>
      <c r="B376"/>
      <c r="C376"/>
      <c r="D376"/>
      <c r="E376"/>
      <c r="F376"/>
      <c r="G376"/>
      <c r="H376"/>
    </row>
    <row r="377" spans="1:8" ht="12.5" x14ac:dyDescent="0.25">
      <c r="A377" s="138"/>
      <c r="B377"/>
      <c r="C377"/>
      <c r="D377"/>
      <c r="E377"/>
      <c r="F377"/>
      <c r="G377"/>
      <c r="H377"/>
    </row>
    <row r="378" spans="1:8" ht="103.5" x14ac:dyDescent="0.25">
      <c r="A378" s="125" t="s">
        <v>675</v>
      </c>
      <c r="B378"/>
      <c r="C378"/>
      <c r="D378"/>
      <c r="E378"/>
      <c r="F378"/>
      <c r="G378"/>
      <c r="H378"/>
    </row>
    <row r="379" spans="1:8" ht="12.5" x14ac:dyDescent="0.25">
      <c r="A379" s="125"/>
      <c r="B379"/>
      <c r="C379"/>
      <c r="D379"/>
      <c r="E379"/>
      <c r="F379"/>
      <c r="G379"/>
      <c r="H379"/>
    </row>
    <row r="380" spans="1:8" ht="60" x14ac:dyDescent="0.25">
      <c r="A380" s="132" t="s">
        <v>676</v>
      </c>
      <c r="B380"/>
      <c r="C380"/>
      <c r="D380"/>
      <c r="E380"/>
      <c r="F380"/>
      <c r="G380"/>
      <c r="H380"/>
    </row>
    <row r="381" spans="1:8" ht="13" thickBot="1" x14ac:dyDescent="0.3">
      <c r="A381" s="132"/>
      <c r="B381"/>
      <c r="C381"/>
      <c r="D381"/>
      <c r="E381"/>
      <c r="F381"/>
      <c r="G381"/>
      <c r="H381"/>
    </row>
    <row r="382" spans="1:8" ht="13" thickBot="1" x14ac:dyDescent="0.3">
      <c r="A382" s="139" t="s">
        <v>677</v>
      </c>
      <c r="B382" s="140">
        <v>307931</v>
      </c>
      <c r="C382"/>
      <c r="D382"/>
      <c r="E382"/>
      <c r="F382"/>
      <c r="G382"/>
      <c r="H382"/>
    </row>
    <row r="383" spans="1:8" ht="13" thickBot="1" x14ac:dyDescent="0.3">
      <c r="A383" s="141" t="s">
        <v>678</v>
      </c>
      <c r="B383" s="142">
        <v>3169</v>
      </c>
      <c r="C383"/>
      <c r="D383"/>
      <c r="E383"/>
      <c r="F383"/>
      <c r="G383"/>
      <c r="H383"/>
    </row>
    <row r="384" spans="1:8" ht="13" thickBot="1" x14ac:dyDescent="0.3">
      <c r="A384" s="141" t="s">
        <v>679</v>
      </c>
      <c r="B384" s="148">
        <v>61</v>
      </c>
      <c r="C384"/>
      <c r="D384"/>
      <c r="E384"/>
      <c r="F384"/>
      <c r="G384"/>
      <c r="H384"/>
    </row>
    <row r="385" spans="1:8" ht="13" thickBot="1" x14ac:dyDescent="0.3">
      <c r="A385" s="143" t="s">
        <v>680</v>
      </c>
      <c r="B385" s="144">
        <v>311161</v>
      </c>
      <c r="C385"/>
      <c r="D385"/>
      <c r="E385"/>
      <c r="F385"/>
      <c r="G385"/>
      <c r="H385"/>
    </row>
    <row r="386" spans="1:8" ht="13" thickBot="1" x14ac:dyDescent="0.3">
      <c r="A386" s="141" t="s">
        <v>539</v>
      </c>
      <c r="B386" s="142">
        <v>13272</v>
      </c>
      <c r="C386"/>
      <c r="D386"/>
      <c r="E386"/>
      <c r="F386"/>
      <c r="G386"/>
      <c r="H386"/>
    </row>
    <row r="387" spans="1:8" ht="13" thickBot="1" x14ac:dyDescent="0.3">
      <c r="A387" s="141" t="s">
        <v>681</v>
      </c>
      <c r="B387" s="142">
        <v>260342</v>
      </c>
      <c r="C387"/>
      <c r="D387"/>
      <c r="E387"/>
      <c r="F387"/>
      <c r="G387"/>
      <c r="H387"/>
    </row>
    <row r="388" spans="1:8" ht="13" thickBot="1" x14ac:dyDescent="0.3">
      <c r="A388" s="141" t="s">
        <v>682</v>
      </c>
      <c r="B388" s="142">
        <v>-2056</v>
      </c>
      <c r="C388"/>
      <c r="D388"/>
      <c r="E388"/>
      <c r="F388"/>
      <c r="G388"/>
      <c r="H388"/>
    </row>
    <row r="389" spans="1:8" ht="13" thickBot="1" x14ac:dyDescent="0.3">
      <c r="A389" s="141" t="s">
        <v>683</v>
      </c>
      <c r="B389" s="142">
        <v>39003</v>
      </c>
      <c r="C389"/>
      <c r="D389"/>
      <c r="E389"/>
      <c r="F389"/>
      <c r="G389"/>
      <c r="H389"/>
    </row>
    <row r="390" spans="1:8" ht="13" thickBot="1" x14ac:dyDescent="0.3">
      <c r="A390" s="141" t="s">
        <v>552</v>
      </c>
      <c r="B390" s="148">
        <v>600</v>
      </c>
      <c r="C390"/>
      <c r="D390"/>
      <c r="E390"/>
      <c r="F390"/>
      <c r="G390"/>
      <c r="H390"/>
    </row>
    <row r="391" spans="1:8" ht="13" thickBot="1" x14ac:dyDescent="0.3">
      <c r="A391" s="143" t="s">
        <v>684</v>
      </c>
      <c r="B391" s="144">
        <v>311161</v>
      </c>
      <c r="C391"/>
      <c r="D391"/>
      <c r="E391"/>
      <c r="F391"/>
      <c r="G391"/>
      <c r="H391"/>
    </row>
    <row r="392" spans="1:8" ht="12.5" x14ac:dyDescent="0.25">
      <c r="A392" s="125"/>
      <c r="B392"/>
      <c r="C392"/>
      <c r="D392"/>
      <c r="E392"/>
      <c r="F392"/>
      <c r="G392"/>
      <c r="H392"/>
    </row>
    <row r="393" spans="1:8" ht="23" x14ac:dyDescent="0.25">
      <c r="A393" s="125" t="s">
        <v>685</v>
      </c>
      <c r="B393"/>
      <c r="C393"/>
      <c r="D393"/>
      <c r="E393"/>
      <c r="F393"/>
      <c r="G393"/>
      <c r="H393"/>
    </row>
    <row r="394" spans="1:8" ht="12.5" x14ac:dyDescent="0.25">
      <c r="A394" s="125"/>
      <c r="B394"/>
      <c r="C394"/>
      <c r="D394"/>
      <c r="E394"/>
      <c r="F394"/>
      <c r="G394"/>
      <c r="H394"/>
    </row>
    <row r="395" spans="1:8" ht="12.5" x14ac:dyDescent="0.25">
      <c r="A395"/>
      <c r="B395"/>
      <c r="C395"/>
      <c r="D395"/>
      <c r="E395"/>
      <c r="F395"/>
      <c r="G395"/>
      <c r="H395"/>
    </row>
    <row r="396" spans="1:8" ht="12.5" x14ac:dyDescent="0.25">
      <c r="A396" s="131"/>
      <c r="B396"/>
      <c r="C396"/>
      <c r="D396"/>
      <c r="E396"/>
      <c r="F396"/>
      <c r="G396"/>
      <c r="H396"/>
    </row>
    <row r="397" spans="1:8" ht="34.5" x14ac:dyDescent="0.25">
      <c r="A397" s="125" t="s">
        <v>686</v>
      </c>
      <c r="B397"/>
      <c r="C397"/>
      <c r="D397"/>
      <c r="E397"/>
      <c r="F397"/>
      <c r="G397"/>
      <c r="H397"/>
    </row>
    <row r="398" spans="1:8" ht="12.5" x14ac:dyDescent="0.25">
      <c r="A398" s="125"/>
      <c r="B398"/>
      <c r="C398"/>
      <c r="D398"/>
      <c r="E398"/>
      <c r="F398"/>
      <c r="G398"/>
      <c r="H398"/>
    </row>
    <row r="399" spans="1:8" ht="156" x14ac:dyDescent="0.25">
      <c r="A399" s="132" t="s">
        <v>687</v>
      </c>
      <c r="B399"/>
      <c r="C399"/>
      <c r="D399"/>
      <c r="E399"/>
      <c r="F399"/>
      <c r="G399"/>
      <c r="H399"/>
    </row>
    <row r="400" spans="1:8" ht="12.5" x14ac:dyDescent="0.25">
      <c r="A400" s="132"/>
      <c r="B400"/>
      <c r="C400"/>
      <c r="D400"/>
      <c r="E400"/>
      <c r="F400"/>
      <c r="G400"/>
      <c r="H400"/>
    </row>
    <row r="401" spans="1:8" ht="34.5" x14ac:dyDescent="0.25">
      <c r="A401" s="125" t="s">
        <v>688</v>
      </c>
      <c r="B401"/>
      <c r="C401"/>
      <c r="D401"/>
      <c r="E401"/>
      <c r="F401"/>
      <c r="G401"/>
      <c r="H401"/>
    </row>
    <row r="402" spans="1:8" ht="12.5" x14ac:dyDescent="0.25">
      <c r="A402" s="125"/>
      <c r="B402"/>
      <c r="C402"/>
      <c r="D402"/>
      <c r="E402"/>
      <c r="F402"/>
      <c r="G402"/>
      <c r="H402"/>
    </row>
    <row r="403" spans="1:8" ht="12.5" x14ac:dyDescent="0.25">
      <c r="A403" s="132" t="s">
        <v>689</v>
      </c>
      <c r="B403"/>
      <c r="C403"/>
      <c r="D403"/>
      <c r="E403"/>
      <c r="F403"/>
      <c r="G403"/>
      <c r="H403"/>
    </row>
    <row r="404" spans="1:8" ht="12.5" x14ac:dyDescent="0.25">
      <c r="A404" s="125"/>
      <c r="B404"/>
      <c r="C404"/>
      <c r="D404"/>
      <c r="E404"/>
      <c r="F404"/>
      <c r="G404"/>
      <c r="H404"/>
    </row>
    <row r="405" spans="1:8" ht="23" x14ac:dyDescent="0.25">
      <c r="A405" s="125" t="s">
        <v>690</v>
      </c>
      <c r="B405"/>
      <c r="C405"/>
      <c r="D405"/>
      <c r="E405"/>
      <c r="F405"/>
      <c r="G405"/>
      <c r="H405"/>
    </row>
    <row r="406" spans="1:8" ht="12.5" x14ac:dyDescent="0.25">
      <c r="A406" s="125"/>
      <c r="B406"/>
      <c r="C406"/>
      <c r="D406"/>
      <c r="E406"/>
      <c r="F406"/>
      <c r="G406"/>
      <c r="H406"/>
    </row>
    <row r="407" spans="1:8" ht="12.5" x14ac:dyDescent="0.25">
      <c r="A407" s="132" t="s">
        <v>691</v>
      </c>
      <c r="B407"/>
      <c r="C407"/>
      <c r="D407"/>
      <c r="E407"/>
      <c r="F407"/>
      <c r="G407"/>
      <c r="H407"/>
    </row>
    <row r="408" spans="1:8" ht="12.5" x14ac:dyDescent="0.25">
      <c r="A408" s="125"/>
      <c r="B408"/>
      <c r="C408"/>
      <c r="D408"/>
      <c r="E408"/>
      <c r="F408"/>
      <c r="G408"/>
      <c r="H408"/>
    </row>
    <row r="409" spans="1:8" ht="34.5" x14ac:dyDescent="0.25">
      <c r="A409" s="125" t="s">
        <v>692</v>
      </c>
      <c r="B409"/>
      <c r="C409"/>
      <c r="D409"/>
      <c r="E409"/>
      <c r="F409"/>
      <c r="G409"/>
      <c r="H409"/>
    </row>
    <row r="410" spans="1:8" ht="12.5" x14ac:dyDescent="0.25">
      <c r="A410" s="125"/>
      <c r="B410"/>
      <c r="C410"/>
      <c r="D410"/>
      <c r="E410"/>
      <c r="F410"/>
      <c r="G410"/>
      <c r="H410"/>
    </row>
    <row r="411" spans="1:8" ht="12.5" x14ac:dyDescent="0.25">
      <c r="A411" s="132" t="s">
        <v>693</v>
      </c>
      <c r="B411"/>
      <c r="C411"/>
      <c r="D411"/>
      <c r="E411"/>
      <c r="F411"/>
      <c r="G411"/>
      <c r="H411"/>
    </row>
    <row r="412" spans="1:8" ht="12.5" x14ac:dyDescent="0.25">
      <c r="A412" s="125"/>
      <c r="B412"/>
      <c r="C412"/>
      <c r="D412"/>
      <c r="E412"/>
      <c r="F412"/>
      <c r="G412"/>
      <c r="H412"/>
    </row>
    <row r="413" spans="1:8" ht="46" x14ac:dyDescent="0.25">
      <c r="A413" s="125" t="s">
        <v>694</v>
      </c>
      <c r="B413"/>
      <c r="C413"/>
      <c r="D413"/>
      <c r="E413"/>
      <c r="F413"/>
      <c r="G413"/>
      <c r="H413"/>
    </row>
    <row r="414" spans="1:8" ht="12.5" x14ac:dyDescent="0.25">
      <c r="A414" s="125"/>
      <c r="B414"/>
      <c r="C414"/>
      <c r="D414"/>
      <c r="E414"/>
      <c r="F414"/>
      <c r="G414"/>
      <c r="H414"/>
    </row>
    <row r="415" spans="1:8" ht="12.5" x14ac:dyDescent="0.25">
      <c r="A415" s="132" t="s">
        <v>691</v>
      </c>
      <c r="B415"/>
      <c r="C415"/>
      <c r="D415"/>
      <c r="E415"/>
      <c r="F415"/>
      <c r="G415"/>
      <c r="H415"/>
    </row>
    <row r="416" spans="1:8" ht="12.5" x14ac:dyDescent="0.25">
      <c r="A416" s="125"/>
      <c r="B416"/>
      <c r="C416"/>
      <c r="D416"/>
      <c r="E416"/>
      <c r="F416"/>
      <c r="G416"/>
      <c r="H416"/>
    </row>
    <row r="417" spans="1:8" ht="34.5" x14ac:dyDescent="0.25">
      <c r="A417" s="125" t="s">
        <v>695</v>
      </c>
      <c r="B417"/>
      <c r="C417"/>
      <c r="D417"/>
      <c r="E417"/>
      <c r="F417"/>
      <c r="G417"/>
      <c r="H417"/>
    </row>
    <row r="418" spans="1:8" ht="12.5" x14ac:dyDescent="0.25">
      <c r="A418" s="125"/>
      <c r="B418"/>
      <c r="C418"/>
      <c r="D418"/>
      <c r="E418"/>
      <c r="F418"/>
      <c r="G418"/>
      <c r="H418"/>
    </row>
    <row r="419" spans="1:8" ht="12.5" x14ac:dyDescent="0.25">
      <c r="A419" s="132" t="s">
        <v>696</v>
      </c>
      <c r="B419"/>
      <c r="C419"/>
      <c r="D419"/>
      <c r="E419"/>
      <c r="F419"/>
      <c r="G419"/>
      <c r="H419"/>
    </row>
    <row r="420" spans="1:8" ht="12.5" x14ac:dyDescent="0.25">
      <c r="A420" s="125"/>
      <c r="B420"/>
      <c r="C420"/>
      <c r="D420"/>
      <c r="E420"/>
      <c r="F420"/>
      <c r="G420"/>
      <c r="H420"/>
    </row>
    <row r="421" spans="1:8" ht="57.5" x14ac:dyDescent="0.25">
      <c r="A421" s="125" t="s">
        <v>697</v>
      </c>
      <c r="B421"/>
      <c r="C421"/>
      <c r="D421"/>
      <c r="E421"/>
      <c r="F421"/>
      <c r="G421"/>
      <c r="H421"/>
    </row>
    <row r="422" spans="1:8" ht="12.5" x14ac:dyDescent="0.25">
      <c r="A422" s="125"/>
      <c r="B422"/>
      <c r="C422"/>
      <c r="D422"/>
      <c r="E422"/>
      <c r="F422"/>
      <c r="G422"/>
      <c r="H422"/>
    </row>
    <row r="423" spans="1:8" ht="12.5" x14ac:dyDescent="0.25">
      <c r="A423" s="132" t="s">
        <v>691</v>
      </c>
      <c r="B423"/>
      <c r="C423"/>
      <c r="D423"/>
      <c r="E423"/>
      <c r="F423"/>
      <c r="G423"/>
      <c r="H423"/>
    </row>
    <row r="424" spans="1:8" ht="12.5" x14ac:dyDescent="0.25">
      <c r="A424" s="125"/>
      <c r="B424"/>
      <c r="C424"/>
      <c r="D424"/>
      <c r="E424"/>
      <c r="F424"/>
      <c r="G424"/>
      <c r="H424"/>
    </row>
    <row r="425" spans="1:8" ht="34.5" x14ac:dyDescent="0.25">
      <c r="A425" s="125" t="s">
        <v>698</v>
      </c>
      <c r="B425"/>
      <c r="C425"/>
      <c r="D425"/>
      <c r="E425"/>
      <c r="F425"/>
      <c r="G425"/>
      <c r="H425"/>
    </row>
    <row r="426" spans="1:8" ht="12.5" x14ac:dyDescent="0.25">
      <c r="A426" s="125"/>
      <c r="B426"/>
      <c r="C426"/>
      <c r="D426"/>
      <c r="E426"/>
      <c r="F426"/>
      <c r="G426"/>
      <c r="H426"/>
    </row>
    <row r="427" spans="1:8" ht="12.5" x14ac:dyDescent="0.25">
      <c r="A427" s="132" t="s">
        <v>699</v>
      </c>
      <c r="B427"/>
      <c r="C427"/>
      <c r="D427"/>
      <c r="E427"/>
      <c r="F427"/>
      <c r="G427"/>
      <c r="H427"/>
    </row>
    <row r="428" spans="1:8" ht="12.5" x14ac:dyDescent="0.25">
      <c r="A428" s="126"/>
      <c r="B428"/>
      <c r="C428"/>
      <c r="D428"/>
      <c r="E428"/>
      <c r="F428"/>
      <c r="G428"/>
      <c r="H428"/>
    </row>
    <row r="429" spans="1:8" ht="12.5" x14ac:dyDescent="0.25">
      <c r="A429" s="125"/>
      <c r="B429"/>
      <c r="C429"/>
      <c r="D429"/>
      <c r="E429"/>
      <c r="F429"/>
      <c r="G429"/>
      <c r="H429"/>
    </row>
    <row r="430" spans="1:8" ht="12.5" x14ac:dyDescent="0.25">
      <c r="A430" s="125" t="s">
        <v>748</v>
      </c>
      <c r="B430"/>
      <c r="C430"/>
      <c r="D430"/>
      <c r="E430"/>
      <c r="F430"/>
      <c r="G430"/>
      <c r="H430"/>
    </row>
    <row r="431" spans="1:8" ht="12.5" x14ac:dyDescent="0.25">
      <c r="A431" s="125"/>
      <c r="B431"/>
      <c r="C431"/>
      <c r="D431"/>
      <c r="E431"/>
      <c r="F431"/>
      <c r="G431"/>
      <c r="H431"/>
    </row>
    <row r="432" spans="1:8" ht="12.5" x14ac:dyDescent="0.25">
      <c r="A432" s="125"/>
      <c r="B432"/>
      <c r="C432"/>
      <c r="D432"/>
      <c r="E432"/>
      <c r="F432"/>
      <c r="G432"/>
      <c r="H432"/>
    </row>
    <row r="433" spans="1:8" ht="12.5" x14ac:dyDescent="0.25">
      <c r="A433" s="125"/>
      <c r="B433"/>
      <c r="C433"/>
      <c r="D433"/>
      <c r="E433"/>
      <c r="F433"/>
      <c r="G433"/>
      <c r="H433"/>
    </row>
    <row r="434" spans="1:8" ht="12.5" x14ac:dyDescent="0.25">
      <c r="A434" s="125"/>
      <c r="B434"/>
      <c r="C434"/>
      <c r="D434"/>
      <c r="E434"/>
      <c r="F434"/>
      <c r="G434"/>
      <c r="H434"/>
    </row>
    <row r="435" spans="1:8" ht="12.5" x14ac:dyDescent="0.25">
      <c r="A435" s="125"/>
      <c r="B435"/>
      <c r="C435"/>
      <c r="D435"/>
      <c r="E435"/>
      <c r="F435"/>
      <c r="G435"/>
      <c r="H435"/>
    </row>
    <row r="436" spans="1:8" ht="12.5" x14ac:dyDescent="0.25">
      <c r="A436" s="131" t="s">
        <v>700</v>
      </c>
      <c r="B436"/>
      <c r="C436"/>
      <c r="D436"/>
      <c r="E436"/>
      <c r="F436"/>
      <c r="G436"/>
      <c r="H436"/>
    </row>
    <row r="437" spans="1:8" ht="12.5" x14ac:dyDescent="0.25">
      <c r="A437" s="131" t="s">
        <v>701</v>
      </c>
      <c r="B437"/>
      <c r="C437"/>
      <c r="D437"/>
      <c r="E437"/>
      <c r="F437"/>
      <c r="G437"/>
      <c r="H437"/>
    </row>
    <row r="438" spans="1:8" ht="12.5" x14ac:dyDescent="0.25">
      <c r="A438" s="131" t="s">
        <v>457</v>
      </c>
      <c r="B438"/>
      <c r="C438"/>
      <c r="D438"/>
      <c r="E438"/>
      <c r="F438"/>
      <c r="G438"/>
      <c r="H438"/>
    </row>
    <row r="439" spans="1:8" ht="12.5" x14ac:dyDescent="0.25">
      <c r="A439"/>
      <c r="B439"/>
      <c r="C439"/>
      <c r="D439"/>
      <c r="E439"/>
      <c r="F439"/>
      <c r="G439"/>
      <c r="H439"/>
    </row>
    <row r="440" spans="1:8" ht="12.5" x14ac:dyDescent="0.25">
      <c r="A440" s="131"/>
      <c r="B440"/>
      <c r="C440"/>
      <c r="D440"/>
      <c r="E440"/>
      <c r="F440"/>
      <c r="G440"/>
      <c r="H440"/>
    </row>
    <row r="441" spans="1:8" ht="12.5" x14ac:dyDescent="0.25">
      <c r="A441" s="125"/>
      <c r="B441"/>
      <c r="C441"/>
      <c r="D441"/>
      <c r="E441"/>
      <c r="F441"/>
      <c r="G441"/>
      <c r="H441"/>
    </row>
    <row r="442" spans="1:8" ht="12.5" x14ac:dyDescent="0.25">
      <c r="A442" s="125"/>
      <c r="B442"/>
      <c r="C442"/>
      <c r="D442"/>
      <c r="E442"/>
      <c r="F442"/>
      <c r="G442"/>
      <c r="H442"/>
    </row>
    <row r="443" spans="1:8" ht="12.5" x14ac:dyDescent="0.25">
      <c r="A443" s="125"/>
      <c r="B443"/>
      <c r="C443"/>
      <c r="D443"/>
      <c r="E443"/>
      <c r="F443"/>
      <c r="G443"/>
      <c r="H443"/>
    </row>
    <row r="444" spans="1:8" ht="23" x14ac:dyDescent="0.25">
      <c r="A444" s="190" t="s">
        <v>702</v>
      </c>
      <c r="B444" s="189"/>
      <c r="C444" s="189"/>
      <c r="D444" s="189"/>
      <c r="E444" s="189"/>
      <c r="F444" s="189"/>
      <c r="G444" s="189"/>
      <c r="H444" s="189"/>
    </row>
    <row r="445" spans="1:8" ht="12.5" x14ac:dyDescent="0.25">
      <c r="A445" s="182"/>
      <c r="B445" s="189"/>
      <c r="C445" s="189"/>
      <c r="D445" s="189"/>
      <c r="E445" s="189"/>
      <c r="F445" s="189"/>
      <c r="G445" s="189"/>
      <c r="H445" s="189"/>
    </row>
    <row r="446" spans="1:8" ht="46" x14ac:dyDescent="0.25">
      <c r="A446" s="182" t="s">
        <v>749</v>
      </c>
      <c r="B446" s="189"/>
      <c r="C446" s="189"/>
      <c r="D446" s="189"/>
      <c r="E446" s="189"/>
      <c r="F446" s="189"/>
      <c r="G446" s="189"/>
      <c r="H446" s="189"/>
    </row>
    <row r="447" spans="1:8" ht="12.5" x14ac:dyDescent="0.25">
      <c r="A447" s="182"/>
      <c r="B447" s="189"/>
      <c r="C447" s="189"/>
      <c r="D447" s="189"/>
      <c r="E447" s="189"/>
      <c r="F447" s="189"/>
      <c r="G447" s="189"/>
      <c r="H447" s="189"/>
    </row>
    <row r="448" spans="1:8" ht="69" x14ac:dyDescent="0.25">
      <c r="A448" s="182" t="s">
        <v>750</v>
      </c>
      <c r="B448" s="189"/>
      <c r="C448" s="189"/>
      <c r="D448" s="189"/>
      <c r="E448" s="189"/>
      <c r="F448" s="189"/>
      <c r="G448" s="189"/>
      <c r="H448" s="189"/>
    </row>
    <row r="449" spans="1:8" ht="12.5" x14ac:dyDescent="0.25">
      <c r="A449" s="182"/>
      <c r="B449" s="189"/>
      <c r="C449" s="189"/>
      <c r="D449" s="189"/>
      <c r="E449" s="189"/>
      <c r="F449" s="189"/>
      <c r="G449" s="189"/>
      <c r="H449" s="189"/>
    </row>
    <row r="450" spans="1:8" ht="46" x14ac:dyDescent="0.25">
      <c r="A450" s="182" t="s">
        <v>751</v>
      </c>
      <c r="B450" s="189"/>
      <c r="C450" s="189"/>
      <c r="D450" s="189"/>
      <c r="E450" s="189"/>
      <c r="F450" s="189"/>
      <c r="G450" s="189"/>
      <c r="H450" s="189"/>
    </row>
    <row r="451" spans="1:8" ht="12.5" x14ac:dyDescent="0.25">
      <c r="A451" s="182"/>
      <c r="B451" s="189"/>
      <c r="C451" s="189"/>
      <c r="D451" s="189"/>
      <c r="E451" s="189"/>
      <c r="F451" s="189"/>
      <c r="G451" s="189"/>
      <c r="H451" s="189"/>
    </row>
    <row r="452" spans="1:8" ht="12.5" x14ac:dyDescent="0.25">
      <c r="A452" s="191" t="s">
        <v>748</v>
      </c>
      <c r="B452" s="189"/>
      <c r="C452" s="189"/>
      <c r="D452" s="189"/>
      <c r="E452" s="189"/>
      <c r="F452" s="189"/>
      <c r="G452" s="189"/>
      <c r="H452" s="189"/>
    </row>
    <row r="453" spans="1:8" ht="12.5" x14ac:dyDescent="0.25">
      <c r="A453" s="191"/>
      <c r="B453" s="189"/>
      <c r="C453" s="189"/>
      <c r="D453" s="189"/>
      <c r="E453" s="189"/>
      <c r="F453" s="189"/>
      <c r="G453" s="189"/>
      <c r="H453" s="189"/>
    </row>
    <row r="454" spans="1:8" ht="12.5" x14ac:dyDescent="0.25">
      <c r="A454" s="182"/>
      <c r="B454" s="189"/>
      <c r="C454" s="189"/>
      <c r="D454" s="189"/>
      <c r="E454" s="189"/>
      <c r="F454" s="189"/>
      <c r="G454" s="189"/>
      <c r="H454" s="189"/>
    </row>
    <row r="455" spans="1:8" ht="12.5" x14ac:dyDescent="0.25">
      <c r="A455" s="182"/>
      <c r="B455" s="189"/>
      <c r="C455" s="189"/>
      <c r="D455" s="189"/>
      <c r="E455" s="189"/>
      <c r="F455" s="189"/>
      <c r="G455" s="189"/>
      <c r="H455" s="189"/>
    </row>
    <row r="456" spans="1:8" ht="12.5" x14ac:dyDescent="0.25">
      <c r="A456" s="182"/>
      <c r="B456" s="189"/>
      <c r="C456" s="189"/>
      <c r="D456" s="189"/>
      <c r="E456" s="189"/>
      <c r="F456" s="189"/>
      <c r="G456" s="189"/>
      <c r="H456" s="189"/>
    </row>
    <row r="457" spans="1:8" ht="12.5" x14ac:dyDescent="0.25">
      <c r="A457" s="182" t="s">
        <v>700</v>
      </c>
      <c r="B457" s="189"/>
      <c r="C457" s="189"/>
      <c r="D457" s="189"/>
      <c r="E457" s="189"/>
      <c r="F457" s="189"/>
      <c r="G457" s="189"/>
      <c r="H457" s="189"/>
    </row>
    <row r="458" spans="1:8" ht="12.5" x14ac:dyDescent="0.25">
      <c r="A458" s="182" t="s">
        <v>701</v>
      </c>
      <c r="B458" s="189"/>
      <c r="C458" s="189"/>
      <c r="D458" s="189"/>
      <c r="E458" s="189"/>
      <c r="F458" s="189"/>
      <c r="G458" s="189"/>
      <c r="H458" s="189"/>
    </row>
    <row r="459" spans="1:8" ht="12.5" x14ac:dyDescent="0.25">
      <c r="A459" s="146" t="s">
        <v>771</v>
      </c>
      <c r="B459" s="189"/>
      <c r="C459" s="189"/>
      <c r="D459" s="189"/>
      <c r="E459" s="189"/>
      <c r="F459" s="189"/>
      <c r="G459" s="189"/>
      <c r="H459" s="189"/>
    </row>
  </sheetData>
  <mergeCells count="25">
    <mergeCell ref="F136:F137"/>
    <mergeCell ref="A97:A98"/>
    <mergeCell ref="B97:B98"/>
    <mergeCell ref="C97:C98"/>
    <mergeCell ref="D97:D98"/>
    <mergeCell ref="E97:E98"/>
    <mergeCell ref="F97:F98"/>
    <mergeCell ref="A136:A137"/>
    <mergeCell ref="B136:B137"/>
    <mergeCell ref="C136:C137"/>
    <mergeCell ref="D136:D137"/>
    <mergeCell ref="E136:E137"/>
    <mergeCell ref="A161:A162"/>
    <mergeCell ref="B161:B162"/>
    <mergeCell ref="C161:C162"/>
    <mergeCell ref="A172:A173"/>
    <mergeCell ref="B172:B173"/>
    <mergeCell ref="C172:C173"/>
    <mergeCell ref="D172:D173"/>
    <mergeCell ref="E172:E173"/>
    <mergeCell ref="F172:F173"/>
    <mergeCell ref="A191:A192"/>
    <mergeCell ref="B191:B192"/>
    <mergeCell ref="C191:C192"/>
    <mergeCell ref="D191:D192"/>
  </mergeCells>
  <hyperlinks>
    <hyperlink ref="A321" r:id="rId1" display="http://www.heliosfaros.hr/" xr:uid="{B64DC325-267E-4EB2-9099-FE4D5511F637}"/>
  </hyperlinks>
  <pageMargins left="0.70866141732283472" right="0.70866141732283472" top="0.74803149606299213" bottom="0.74803149606299213" header="0.31496062992125984" footer="0.31496062992125984"/>
  <pageSetup paperSize="9" scale="65" orientation="portrait"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9D1C499ADC85FE44966AC57EE00EE91D" ma:contentTypeVersion="13" ma:contentTypeDescription="Stvaranje novog dokumenta." ma:contentTypeScope="" ma:versionID="54e5a868b0d1ec0200f05cd8897ba968">
  <xsd:schema xmlns:xsd="http://www.w3.org/2001/XMLSchema" xmlns:xs="http://www.w3.org/2001/XMLSchema" xmlns:p="http://schemas.microsoft.com/office/2006/metadata/properties" xmlns:ns3="8b8df64f-a97a-44a2-9850-230899c90e14" xmlns:ns4="11b2d5b6-acea-4741-8ad9-706ce63d86ad" targetNamespace="http://schemas.microsoft.com/office/2006/metadata/properties" ma:root="true" ma:fieldsID="e565337eb5dc3afb0e211080ad86b963" ns3:_="" ns4:_="">
    <xsd:import namespace="8b8df64f-a97a-44a2-9850-230899c90e14"/>
    <xsd:import namespace="11b2d5b6-acea-4741-8ad9-706ce63d86ad"/>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OCR" minOccurs="0"/>
                <xsd:element ref="ns3:MediaServiceLocation" minOccurs="0"/>
                <xsd:element ref="ns3:MediaServiceGenerationTime" minOccurs="0"/>
                <xsd:element ref="ns3:MediaServiceEventHashCode" minOccurs="0"/>
                <xsd:element ref="ns3:MediaServiceAutoKeyPoints" minOccurs="0"/>
                <xsd:element ref="ns3:MediaServiceKeyPoints"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b8df64f-a97a-44a2-9850-230899c90e1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Location" ma:index="13" nillable="true" ma:displayNam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1b2d5b6-acea-4741-8ad9-706ce63d86ad" elementFormDefault="qualified">
    <xsd:import namespace="http://schemas.microsoft.com/office/2006/documentManagement/types"/>
    <xsd:import namespace="http://schemas.microsoft.com/office/infopath/2007/PartnerControls"/>
    <xsd:element name="SharedWithUsers" ma:index="18" nillable="true" ma:displayName="Zajednički se koristi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ji o zajedničkom korištenju" ma:internalName="SharedWithDetails" ma:readOnly="true">
      <xsd:simpleType>
        <xsd:restriction base="dms:Note">
          <xsd:maxLength value="255"/>
        </xsd:restriction>
      </xsd:simpleType>
    </xsd:element>
    <xsd:element name="SharingHintHash" ma:index="20" nillable="true" ma:displayName="Raspršivanje savjeta za zajedničko korištenje"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Vrsta sadržaja"/>
        <xsd:element ref="dc:title" minOccurs="0" maxOccurs="1" ma:index="4" ma:displayName="Naslov"/>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1DF4A76-605D-40F1-9D34-630BCD81426F}">
  <ds:schemaRefs>
    <ds:schemaRef ds:uri="http://schemas.microsoft.com/office/2006/documentManagement/types"/>
    <ds:schemaRef ds:uri="http://purl.org/dc/elements/1.1/"/>
    <ds:schemaRef ds:uri="http://schemas.microsoft.com/office/2006/metadata/properties"/>
    <ds:schemaRef ds:uri="8b8df64f-a97a-44a2-9850-230899c90e14"/>
    <ds:schemaRef ds:uri="http://schemas.microsoft.com/office/infopath/2007/PartnerControls"/>
    <ds:schemaRef ds:uri="11b2d5b6-acea-4741-8ad9-706ce63d86ad"/>
    <ds:schemaRef ds:uri="http://purl.org/dc/terms/"/>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437323C0-3437-4FAC-80BC-BEF0AACF900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8df64f-a97a-44a2-9850-230899c90e14"/>
    <ds:schemaRef ds:uri="11b2d5b6-acea-4741-8ad9-706ce63d86a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6</vt:i4>
      </vt:variant>
    </vt:vector>
  </HeadingPairs>
  <TitlesOfParts>
    <vt:vector size="13" baseType="lpstr">
      <vt:lpstr>Opći podaci</vt:lpstr>
      <vt:lpstr>Bilanca</vt:lpstr>
      <vt:lpstr>RDG</vt:lpstr>
      <vt:lpstr>NT_I</vt:lpstr>
      <vt:lpstr>NT_D</vt:lpstr>
      <vt:lpstr>PK</vt:lpstr>
      <vt:lpstr>Bilješke</vt:lpstr>
      <vt:lpstr>Bilješke!_Hlk172250202</vt:lpstr>
      <vt:lpstr>Bilanca!Podrucje_ispisa</vt:lpstr>
      <vt:lpstr>NT_D!Podrucje_ispisa</vt:lpstr>
      <vt:lpstr>NT_I!Podrucje_ispisa</vt:lpstr>
      <vt:lpstr>'Opći podaci'!Podrucje_ispisa</vt:lpstr>
      <vt:lpstr>PK!Podrucje_ispisa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Mario Jurić</cp:lastModifiedBy>
  <cp:lastPrinted>2025-10-13T11:46:39Z</cp:lastPrinted>
  <dcterms:created xsi:type="dcterms:W3CDTF">2008-10-17T11:51:54Z</dcterms:created>
  <dcterms:modified xsi:type="dcterms:W3CDTF">2026-02-26T13:14:52Z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0x0101009D1C499ADC85FE44966AC57EE00EE91D</vt:lpwstr>
  </property>
</Properties>
</file>