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OPĆI PODACI" sheetId="1" r:id="rId1"/>
    <sheet name="Bilanca" sheetId="2" r:id="rId2"/>
    <sheet name="RDG" sheetId="3" r:id="rId3"/>
    <sheet name="NT_I" sheetId="4" r:id="rId4"/>
    <sheet name="NT_D" sheetId="5" r:id="rId5"/>
    <sheet name="PK" sheetId="6" r:id="rId6"/>
    <sheet name="Bilješke" sheetId="7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25725"/>
</workbook>
</file>

<file path=xl/calcChain.xml><?xml version="1.0" encoding="utf-8"?>
<calcChain xmlns="http://schemas.openxmlformats.org/spreadsheetml/2006/main">
  <c r="J9" i="2"/>
  <c r="J8" s="1"/>
  <c r="J66" s="1"/>
  <c r="K9"/>
  <c r="K8" s="1"/>
  <c r="J16"/>
  <c r="K16"/>
  <c r="J26"/>
  <c r="K26"/>
  <c r="J35"/>
  <c r="K35"/>
  <c r="J41"/>
  <c r="J40" s="1"/>
  <c r="K41"/>
  <c r="K40" s="1"/>
  <c r="J49"/>
  <c r="K49"/>
  <c r="J56"/>
  <c r="K56"/>
  <c r="J72"/>
  <c r="J69" s="1"/>
  <c r="J114" s="1"/>
  <c r="K72"/>
  <c r="J79"/>
  <c r="K79"/>
  <c r="K69" s="1"/>
  <c r="K114" s="1"/>
  <c r="J82"/>
  <c r="K82"/>
  <c r="J86"/>
  <c r="K86"/>
  <c r="J90"/>
  <c r="K90"/>
  <c r="J100"/>
  <c r="K100"/>
  <c r="J12" i="5"/>
  <c r="K12"/>
  <c r="K21" s="1"/>
  <c r="J19"/>
  <c r="J20" s="1"/>
  <c r="J48" s="1"/>
  <c r="K19"/>
  <c r="K20"/>
  <c r="J21"/>
  <c r="J28"/>
  <c r="K28"/>
  <c r="K34" s="1"/>
  <c r="J32"/>
  <c r="J33" s="1"/>
  <c r="K32"/>
  <c r="J34"/>
  <c r="J39"/>
  <c r="K39"/>
  <c r="K47" s="1"/>
  <c r="J45"/>
  <c r="J46" s="1"/>
  <c r="K45"/>
  <c r="J47"/>
  <c r="J53"/>
  <c r="K53"/>
  <c r="J13" i="4"/>
  <c r="J20" s="1"/>
  <c r="K13"/>
  <c r="J18"/>
  <c r="K18"/>
  <c r="K19" s="1"/>
  <c r="J19"/>
  <c r="K20"/>
  <c r="J27"/>
  <c r="J33" s="1"/>
  <c r="K27"/>
  <c r="J31"/>
  <c r="K31"/>
  <c r="K32" s="1"/>
  <c r="J32"/>
  <c r="K33"/>
  <c r="J38"/>
  <c r="J45" s="1"/>
  <c r="K38"/>
  <c r="J44"/>
  <c r="K44"/>
  <c r="K45" s="1"/>
  <c r="K46"/>
  <c r="J52"/>
  <c r="K52"/>
  <c r="J14" i="6"/>
  <c r="K14"/>
  <c r="J21"/>
  <c r="K21"/>
  <c r="J7" i="3"/>
  <c r="K7"/>
  <c r="L7"/>
  <c r="M7"/>
  <c r="J12"/>
  <c r="J10" s="1"/>
  <c r="J43" s="1"/>
  <c r="K12"/>
  <c r="K10" s="1"/>
  <c r="K43" s="1"/>
  <c r="L12"/>
  <c r="L10" s="1"/>
  <c r="L43" s="1"/>
  <c r="L46" s="1"/>
  <c r="M12"/>
  <c r="M10" s="1"/>
  <c r="M43" s="1"/>
  <c r="J16"/>
  <c r="K16"/>
  <c r="L16"/>
  <c r="M16"/>
  <c r="J22"/>
  <c r="K22"/>
  <c r="L22"/>
  <c r="M22"/>
  <c r="J27"/>
  <c r="K27"/>
  <c r="L27"/>
  <c r="M27"/>
  <c r="J33"/>
  <c r="K33"/>
  <c r="L33"/>
  <c r="M33"/>
  <c r="J42"/>
  <c r="K42"/>
  <c r="L42"/>
  <c r="L44" s="1"/>
  <c r="L48" s="1"/>
  <c r="M42"/>
  <c r="J57"/>
  <c r="K57"/>
  <c r="K66" s="1"/>
  <c r="K67" s="1"/>
  <c r="L57"/>
  <c r="L66" s="1"/>
  <c r="L67" s="1"/>
  <c r="M57"/>
  <c r="M66" s="1"/>
  <c r="M67" s="1"/>
  <c r="J66"/>
  <c r="J67"/>
  <c r="J47" i="4" l="1"/>
  <c r="J48"/>
  <c r="L49" i="3"/>
  <c r="L50"/>
  <c r="K44"/>
  <c r="K48" s="1"/>
  <c r="K66" i="2"/>
  <c r="K46" i="3"/>
  <c r="K45"/>
  <c r="M44"/>
  <c r="M48" s="1"/>
  <c r="M45"/>
  <c r="M46"/>
  <c r="J44"/>
  <c r="J48" s="1"/>
  <c r="J45"/>
  <c r="J46"/>
  <c r="K47" i="4"/>
  <c r="K48"/>
  <c r="J49" i="5"/>
  <c r="J46" i="4"/>
  <c r="K46" i="5"/>
  <c r="K33"/>
  <c r="K48" s="1"/>
  <c r="L45" i="3"/>
  <c r="M49" l="1"/>
  <c r="M50"/>
  <c r="J49"/>
  <c r="J50"/>
  <c r="K49" i="5"/>
  <c r="K49" i="3"/>
  <c r="K50"/>
</calcChain>
</file>

<file path=xl/sharedStrings.xml><?xml version="1.0" encoding="utf-8"?>
<sst xmlns="http://schemas.openxmlformats.org/spreadsheetml/2006/main" count="394" uniqueCount="343">
  <si>
    <t>Prilog 1.</t>
  </si>
  <si>
    <t>Razdoblje izvještavanja:</t>
  </si>
  <si>
    <t>do</t>
  </si>
  <si>
    <t>Tromjesečni financijski izvještaj poduzetnika TFI-POD</t>
  </si>
  <si>
    <t>Matični broj (MB):</t>
  </si>
  <si>
    <t>03636356</t>
  </si>
  <si>
    <t>Matični broj subjekta (MBS):</t>
  </si>
  <si>
    <t>040000190</t>
  </si>
  <si>
    <t>Osobni identifikacijski broj (OIB):</t>
  </si>
  <si>
    <t>20989435611</t>
  </si>
  <si>
    <t>Tvrtka izdavatelja:</t>
  </si>
  <si>
    <t>Hoteli Haludovo Malinska d.d.</t>
  </si>
  <si>
    <t>Poštanski broj i mjesto:</t>
  </si>
  <si>
    <t>Malinska</t>
  </si>
  <si>
    <t>Ulica i kućni broj:</t>
  </si>
  <si>
    <t>Put Haludova 1</t>
  </si>
  <si>
    <t>Adresa e-pošte:</t>
  </si>
  <si>
    <t>haludovo@ri.t-com.hr</t>
  </si>
  <si>
    <t>Internet adresa:</t>
  </si>
  <si>
    <t>www.hoteli-haludovo.hr</t>
  </si>
  <si>
    <t>Šifra i naziv općine/grada:</t>
  </si>
  <si>
    <t>Malinska-Dubašnica</t>
  </si>
  <si>
    <t>Šifra i naziv županije:</t>
  </si>
  <si>
    <t>Primorsko-Goranska</t>
  </si>
  <si>
    <t>Broj zaposlenih:</t>
  </si>
  <si>
    <t>(krajem izvještajnog razdoblja)</t>
  </si>
  <si>
    <t>Konsolidirani izvještaj:</t>
  </si>
  <si>
    <t>ne</t>
  </si>
  <si>
    <t>Šifra NKD-a:</t>
  </si>
  <si>
    <t>5510</t>
  </si>
  <si>
    <t>Tvrtke subjekata konsolidacije (prema MSFI):</t>
  </si>
  <si>
    <t>Sjedište:</t>
  </si>
  <si>
    <t>MB:</t>
  </si>
  <si>
    <t>Knjigovodstveni servis:</t>
  </si>
  <si>
    <t>Osoba za kontakt:</t>
  </si>
  <si>
    <t>Škarpa Marina</t>
  </si>
  <si>
    <t>(unosi se samo prezime i ime osobe za kontakt)</t>
  </si>
  <si>
    <t>Telefon:</t>
  </si>
  <si>
    <t>051859566</t>
  </si>
  <si>
    <t>Telefaks:</t>
  </si>
  <si>
    <t>051859354</t>
  </si>
  <si>
    <t>financije@haludovo.t-com.hr</t>
  </si>
  <si>
    <t>Prezime i ime:</t>
  </si>
  <si>
    <t>Tonić Nadežda</t>
  </si>
  <si>
    <t>(osoba ovlaštene za zastupanje)</t>
  </si>
  <si>
    <t xml:space="preserve">Dokumentacija za objavu: </t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</si>
  <si>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</si>
  <si>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</si>
  <si>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</si>
  <si>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</si>
  <si>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t>M.P.</t>
  </si>
  <si>
    <t>(potpis osobe ovlaštene za zastupanje)</t>
  </si>
  <si>
    <t>BILANCA</t>
  </si>
  <si>
    <t>stanje na dan 30._6.2018.</t>
  </si>
  <si>
    <t>Obveznik:Hoteli Haludovo Malinska d.d.</t>
  </si>
  <si>
    <t>Naziv pozicije</t>
  </si>
  <si>
    <r>
      <t xml:space="preserve">AOP
</t>
    </r>
    <r>
      <rPr>
        <b/>
        <sz val="7"/>
        <rFont val="Arial"/>
        <family val="2"/>
        <charset val="238"/>
      </rPr>
      <t>oznaka</t>
    </r>
  </si>
  <si>
    <t>Prethodno razdoblje</t>
  </si>
  <si>
    <t>Tekuće razdoblje</t>
  </si>
  <si>
    <t>A)  POTRAŽIVANJA ZA UPISANI A NEUPLAĆENI KAPITAL</t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</si>
  <si>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</si>
  <si>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I. NEMATERIJALNA IMOVINA (004 do 009)</t>
  </si>
  <si>
    <t xml:space="preserve">   1. Izdaci za razvoj</t>
  </si>
  <si>
    <t xml:space="preserve">   2. Koncesije, patenti, licencije, robne i uslužne marke, softver i ostala prava</t>
  </si>
  <si>
    <t xml:space="preserve">   3. Goodwill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</si>
  <si>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</si>
  <si>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</si>
  <si>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</si>
  <si>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>II. MATERIJALNA IMOVINA (011 do 019)</t>
  </si>
  <si>
    <t xml:space="preserve">    1. Zemljište</t>
  </si>
  <si>
    <t xml:space="preserve">    2. Građevinski objekti</t>
  </si>
  <si>
    <t xml:space="preserve">    3. Postrojenja i oprema 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</si>
  <si>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</si>
  <si>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</si>
  <si>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</si>
  <si>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</si>
  <si>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</si>
  <si>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</si>
  <si>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(021 do 028)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</si>
  <si>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</si>
  <si>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</si>
  <si>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</si>
  <si>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</si>
  <si>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</si>
  <si>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</si>
  <si>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  7. Ostala dugotrajna financijska imovina </t>
  </si>
  <si>
    <t xml:space="preserve">     8.  Ulaganja koja se obračunavaju metodom udjela</t>
  </si>
  <si>
    <t>IV. POTRAŽIVANJA (030 do 032)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</si>
  <si>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</si>
  <si>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</si>
  <si>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</si>
  <si>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V. ODGOĐENA POREZNA IMOVINA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</si>
  <si>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</si>
  <si>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t>I. ZALIHE (036 do 042)</t>
  </si>
  <si>
    <t xml:space="preserve">   1. Sirovine i materijal</t>
  </si>
  <si>
    <t xml:space="preserve">   2. Proizvodnja u tijeku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</si>
  <si>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</si>
  <si>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</si>
  <si>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</si>
  <si>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</si>
  <si>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</si>
  <si>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II. POTRAŽIVANJA (044 do 049)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</si>
  <si>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</si>
  <si>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</si>
  <si>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</si>
  <si>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</si>
  <si>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 xml:space="preserve">   5. Potraživanja od države i drugih institucija</t>
  </si>
  <si>
    <t xml:space="preserve">   6. Ostala potraživanja</t>
  </si>
  <si>
    <t>III. KRATKOTRAJNA FINANCIJSKA IMOVINA (051 do 057)</t>
  </si>
  <si>
    <t xml:space="preserve">     3. Sudjelujući interesi (udjeli) </t>
  </si>
  <si>
    <t xml:space="preserve">     7. Ostala financijska imovina </t>
  </si>
  <si>
    <t>IV. NOVAC U BANCI I BLAGAJNI</t>
  </si>
  <si>
    <t>D)  PLAĆENI TROŠKOVI BUDUĆEG RAZDOBLJA I OBRAČUNATI PRIHODI</t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</si>
  <si>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</si>
  <si>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>F)  IZVANBILANČNI ZAPISI</t>
  </si>
  <si>
    <t>PASIVA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</si>
  <si>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</si>
  <si>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</si>
  <si>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</si>
  <si>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</si>
  <si>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</si>
  <si>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</si>
  <si>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3. Vlastite dionice i udjeli (odbitna stavka)</t>
  </si>
  <si>
    <t>4. Statutarne rezerve</t>
  </si>
  <si>
    <t>5. Ostale rezerve</t>
  </si>
  <si>
    <t>IV. REVALORIZACIJSKE REZERVE</t>
  </si>
  <si>
    <t>V. ZADRŽANA DOBIT ILI PRENESENI GUBITAK (073-074)</t>
  </si>
  <si>
    <t>1. Zadržana dobit</t>
  </si>
  <si>
    <t>2. Preneseni gubitak</t>
  </si>
  <si>
    <t>VI. DOBIT ILI GUBITAK POSLOVNE GODINE (076-077)</t>
  </si>
  <si>
    <t>1. Dobit poslovne godine</t>
  </si>
  <si>
    <t>2. Gubitak poslovne godine</t>
  </si>
  <si>
    <t>VII. MANJINSKI INTERES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</si>
  <si>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</si>
  <si>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</si>
  <si>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</si>
  <si>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</si>
  <si>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</si>
  <si>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t xml:space="preserve">     1. Obveze prema povezanim poduzetnicima</t>
  </si>
  <si>
    <t xml:space="preserve">     2. Obveze za zajmove, depozite i slično</t>
  </si>
  <si>
    <t xml:space="preserve">     3. Obveze prema bankama i drugim financijskim institucijama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</si>
  <si>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</si>
  <si>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</si>
  <si>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</si>
  <si>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 7. Obveze prema poduzetnicima u kojima postoje sudjelujući interesi</t>
  </si>
  <si>
    <t xml:space="preserve">     8. Ostale dugoročne obveze</t>
  </si>
  <si>
    <t xml:space="preserve">     9. Odgođena porezna obveza</t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</si>
  <si>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</si>
  <si>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t xml:space="preserve">     8. Obveze prema zaposlenicima</t>
  </si>
  <si>
    <t xml:space="preserve">     9. Obveze za poreze, doprinose i slična davanja</t>
  </si>
  <si>
    <t xml:space="preserve">   10. Obveze s osnove udjela u rezultatu</t>
  </si>
  <si>
    <t xml:space="preserve">   11. Obveze po osnovi dugotrajne imovine namijenjene prodaji</t>
  </si>
  <si>
    <t xml:space="preserve">   12. Ostale kratkoročne obveze</t>
  </si>
  <si>
    <t>E) ODGOĐENO PLAĆANJE TROŠKOVA I PRIHOD BUDUĆEGA RAZDOBLJA</t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</si>
  <si>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</si>
  <si>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t>G)  IZVANBILANČNI ZAPISI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</si>
  <si>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</si>
  <si>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A) KAPITAL I REZERVE</t>
  </si>
  <si>
    <t>1. Pripisano imateljima kapitala matice</t>
  </si>
  <si>
    <t>2. Pripisano manjinskom interesu</t>
  </si>
  <si>
    <t>Napomena 1.: Dodatak bilanci popunjavaju poduzetnici koji sastavljaju konsolidirane financijske izvještaje.</t>
  </si>
  <si>
    <t>RAČUN DOBITI I GUBITKA</t>
  </si>
  <si>
    <t>u razdoblju 01.01.2018. do30.06.2018.</t>
  </si>
  <si>
    <t>Obveznik: Hoteli Haludovo Malinska d.d.</t>
  </si>
  <si>
    <r>
      <t xml:space="preserve">AOP
</t>
    </r>
    <r>
      <rPr>
        <b/>
        <sz val="8"/>
        <rFont val="Arial"/>
        <family val="2"/>
        <charset val="238"/>
      </rPr>
      <t>oznaka</t>
    </r>
  </si>
  <si>
    <t>Kumulativno</t>
  </si>
  <si>
    <t>Tromjesečje</t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</si>
  <si>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</si>
  <si>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1. Prihodi od prodaje</t>
  </si>
  <si>
    <t xml:space="preserve">   2. Ostali poslovni prihodi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</si>
  <si>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</si>
  <si>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t xml:space="preserve">    1. Promjene vrijednosti zaliha proizvodnje u tijeku i gotovih proizvoda</t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</si>
  <si>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</si>
  <si>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t xml:space="preserve">        a) Troškovi sirovina i materijala</t>
  </si>
  <si>
    <t xml:space="preserve">        b) Troškovi prodane robe</t>
  </si>
  <si>
    <t xml:space="preserve">        c) Ostali vanjski troškovi</t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</si>
  <si>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</si>
  <si>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</si>
  <si>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</si>
  <si>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</si>
  <si>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</si>
  <si>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</si>
  <si>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</si>
  <si>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t xml:space="preserve">       a) dugotrajne imovine (osim financijske imovine)</t>
  </si>
  <si>
    <t xml:space="preserve">       b) kratkotrajne imovine (osim financijske imovine)</t>
  </si>
  <si>
    <t xml:space="preserve">   7. Rezerviranja</t>
  </si>
  <si>
    <t xml:space="preserve">   8. Ostali poslovni rashodi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</si>
  <si>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</si>
  <si>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t xml:space="preserve">     1. Kamate, tečajne razlike, dividende i slični prihodi iz odnosa s
         povezanim poduzetnicima</t>
  </si>
  <si>
    <t xml:space="preserve">     2. Kamate, tečajne razlike, dividende, slični prihodi iz odnosa s
          nepovezanim poduzetnicima i drugim osobama</t>
  </si>
  <si>
    <t xml:space="preserve">     3. Dio prihoda od pridruženih poduzetnika i sudjelujućih interesa</t>
  </si>
  <si>
    <t xml:space="preserve">     4. Nerealizirani dobici (prihodi) od financijske imovine</t>
  </si>
  <si>
    <t xml:space="preserve">     5. Ostali financijski prihodi</t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</si>
  <si>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</si>
  <si>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t xml:space="preserve">    1. Kamate, tečajne razlike i drugi rashodi s povezanim poduzetnicima</t>
  </si>
  <si>
    <t xml:space="preserve">    2. Kamate, tečajne razlike i drugi rashodi iz odnosa s nepovezanim
        poduzetnicima i drugim osobama</t>
  </si>
  <si>
    <t xml:space="preserve">    3. Nerealizirani gubici (rashodi) od financijske imovine</t>
  </si>
  <si>
    <t xml:space="preserve">    4. Ostali financijski rashodi</t>
  </si>
  <si>
    <t xml:space="preserve">V.    UDIO U DOBITI OD PRIDRUŽENIH PODUZETNIKA </t>
  </si>
  <si>
    <t xml:space="preserve">VI.   UDIO U GUBITKU OD PRIDRUŽENIH PODUZETNIKA </t>
  </si>
  <si>
    <t>VII.  IZVANREDNI - OSTALI PRIHODI</t>
  </si>
  <si>
    <t>VIII. IZVANREDNI - OSTALI RASHODI</t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</si>
  <si>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</si>
  <si>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</si>
  <si>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</si>
  <si>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t xml:space="preserve">  1. Dobit prije oporezivanja (146-147)</t>
  </si>
  <si>
    <t xml:space="preserve">  2. Gubitak prije oporezivanja (147-146)</t>
  </si>
  <si>
    <t>XII.  POREZ NA DOBIT</t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</si>
  <si>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</si>
  <si>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 xml:space="preserve">  1. Dobit razdoblja (149-151)</t>
  </si>
  <si>
    <t xml:space="preserve">  2. Gubitak razdoblja (151-148)</t>
  </si>
  <si>
    <t>DODATAK RDG-u (popunjava poduzetnik koji sastavlja konsolidirani financijski izvještaj)</t>
  </si>
  <si>
    <t>XIV. DOBIT ILI GUBITAK RAZDOBLJA</t>
  </si>
  <si>
    <t>1. Pripisana imateljima kapitala matice</t>
  </si>
  <si>
    <t>2. Pripisana manjinskom interesu</t>
  </si>
  <si>
    <t>IZVJEŠTAJ O OSTALOJ SVEOBUHVATNOJ DOBITI (popunjava poduzetnik obveznik primjene MSFI-a)</t>
  </si>
  <si>
    <t>I. DOBIT ILI GUBITAK RAZDOBLJA (= 152)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</si>
  <si>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</si>
  <si>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</si>
  <si>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</si>
  <si>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3. Dobit ili gubitak s osnove ponovnog vrednovanja financijske
         imovine raspoložive za prodaju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</si>
  <si>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</si>
  <si>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</si>
  <si>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</si>
  <si>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</si>
  <si>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III. POREZ NA OSTALU SVEOBUHVATNU DOBIT RAZDOBLJA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</si>
  <si>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</si>
  <si>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</si>
  <si>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>DODATAK Izvještaju o  ostaloj sveobuhvatnoj dobiti (popunjava poduzetnik koji sastavlja konsolidirani financijski izvještaj)</t>
  </si>
  <si>
    <t>VI. SVEOBUHVATNA DOBIT ILI GUBITAK RAZDOBLJA</t>
  </si>
  <si>
    <t>IZVJEŠTAJ O NOVČANOM TIJEKU - Indirektna metoda</t>
  </si>
  <si>
    <t>u razdoblju __.__.____. do __.__.____.</t>
  </si>
  <si>
    <t>Obveznik: _____________________________________________________________</t>
  </si>
  <si>
    <t>3</t>
  </si>
  <si>
    <t>4</t>
  </si>
  <si>
    <t>NOVČANI TIJEK OD POSLOVNIH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</si>
  <si>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</si>
  <si>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</si>
  <si>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</si>
  <si>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</si>
  <si>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</si>
  <si>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6. Ostalo povećanje novčanog tijeka</t>
  </si>
  <si>
    <t>I. Ukupno povećanje novčanog tijeka od poslovnih aktivnosti (001 do 006)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</si>
  <si>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</si>
  <si>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</si>
  <si>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</si>
  <si>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</si>
  <si>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II. Ukupno smanjenje novčanog tijeka od poslovnih aktivnosti (008 do 011)</t>
  </si>
  <si>
    <t>A1) NETO POVEĆANJE NOVČANOG TIJEKA OD POSLOVNIH
       AKTIVNOSTI (007-012)</t>
  </si>
  <si>
    <t>A2) NETO SMANJENJE NOVČANOG TIJEKA OD POSLOVNIH
       AKTIVNOSTI (012-007)</t>
  </si>
  <si>
    <t>NOVČANI TIJEK OD INVESTICIJSKIH AKTIVNOSTI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</si>
  <si>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</si>
  <si>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</si>
  <si>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</si>
  <si>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</si>
  <si>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</si>
  <si>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>III. Ukupno novčani primici od investicijskih aktivnosti (015 do 019)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</si>
  <si>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</si>
  <si>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</si>
  <si>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3. Ostali novčani izdaci od investicijskih aktivnosti</t>
  </si>
  <si>
    <t>IV. Ukupno novčani izdaci od investicijskih aktivnosti (021 do 023)</t>
  </si>
  <si>
    <t>B1) NETO POVEĆANJE NOVČANOG TIJEKA OD INVESTICIJSKIH
       AKTIVNOSTI (020-024)</t>
  </si>
  <si>
    <t>B2) NETO SMANJENJE NOVČANOG TIJEKA OD INVESTICIJSKIH
       AKTIVNOSTI (024-020)</t>
  </si>
  <si>
    <t>NOVČANI TIJEK OD FINANCIJSKIH AKTIVNOSTI</t>
  </si>
  <si>
    <t xml:space="preserve">   1. Novčani primici od izdavanja vlasničkih i dužničkih financijskih instrumenata</t>
  </si>
  <si>
    <t xml:space="preserve">   2. Novčani primici od glavnice kredita, zadužnica, pozajmica i drugih posudbi</t>
  </si>
  <si>
    <t xml:space="preserve">   3. Ostali primici od financijskih aktivnosti</t>
  </si>
  <si>
    <t>V. Ukupno novčani primici od financijskih aktivnosti (027 do 029)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</si>
  <si>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</si>
  <si>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</si>
  <si>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</si>
  <si>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</si>
  <si>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</si>
  <si>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VI. Ukupno novčani izdaci od financijskih aktivnosti (031 do 035)</t>
  </si>
  <si>
    <t>C1) NETO POVEĆANJE NOVČANOG TIJEKA OD FINANCIJSKIH
       AKTIVNOSTI (030-036)</t>
  </si>
  <si>
    <t>C2) NETO SMANJENJE NOVČANOG TIJEKA OD FINANCIJSKIH
       AKTIVNOSTI (036-030)</t>
  </si>
  <si>
    <t>Ukupno povećanje novčanog tijeka (013 – 014 + 025 – 026 + 037 – 038)</t>
  </si>
  <si>
    <t>Ukupno smanjenje novčanog tijeka (014 – 013 + 026 – 025 + 038 – 037)</t>
  </si>
  <si>
    <t>Novac i novčani ekvivalenti na početku razdoblja</t>
  </si>
  <si>
    <t>Povećanje  novca i novčanih ekvivalenata</t>
  </si>
  <si>
    <t>Smanjenje novca i novčanih ekvivalenata</t>
  </si>
  <si>
    <t>Novac i novčani ekvivalenti na kraju razdoblja</t>
  </si>
  <si>
    <t>IZVJEŠTAJ O NOVČANOM TIJEKU - Direktna metoda</t>
  </si>
  <si>
    <t>u razdoblju01.01.2018. Do 30.06.2018.</t>
  </si>
  <si>
    <t xml:space="preserve">     1. Novčani primici od kupaca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</si>
  <si>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</si>
  <si>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</si>
  <si>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</si>
  <si>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</si>
  <si>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>I.  Ukupno novčani primici od poslovnih aktivnosti (001 do 005)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</si>
  <si>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</si>
  <si>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</si>
  <si>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</si>
  <si>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</si>
  <si>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</si>
  <si>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</si>
  <si>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>II.  Ukupno novčani izdaci od poslovnih aktivnosti (007 do 012)</t>
  </si>
  <si>
    <t>A1) NETO POVEĆANJE NOVČANOG TIJEKA OD POSLOVNIH 
       AKTIVNOSTI (006-013)</t>
  </si>
  <si>
    <t>A2) NETO SMANJENJE NOVČANOG TIJEKA OD POSLOVNIH 
       AKTIVNOSTI (013-006)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</si>
  <si>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</si>
  <si>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</si>
  <si>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3. Novčani primici od kamata</t>
  </si>
  <si>
    <t xml:space="preserve">     4. Novčani primici od dividendi</t>
  </si>
  <si>
    <t xml:space="preserve">     5. Ostali novčani primici od investicijskih aktivnosti</t>
  </si>
  <si>
    <t>III. Ukupno novčani primici od investicijskih aktivnosti (016 do 020)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</si>
  <si>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</si>
  <si>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</si>
  <si>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</si>
  <si>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(022 do 024)</t>
  </si>
  <si>
    <t>B1) NETO POVEĆANJE NOVČANOG TIJEKA OD INVESTICIJSKIH
       AKTIVNOSTI (021-025)</t>
  </si>
  <si>
    <t>B2) NETO SMANJENJE NOVČANOG TIJEKA OD INVESTICIJSKIH
       AKTIVNOSTI (025-021)</t>
  </si>
  <si>
    <t>V. Ukupno novčani primici od financijskih aktivnosti (028 do 030)</t>
  </si>
  <si>
    <t>VI. Ukupno novčani izdaci od financijskih aktivnosti (032 do 036)</t>
  </si>
  <si>
    <t>C1) NETO POVEĆANJE NOVČANOG TIJEKA OD FINANCIJSKIH
       AKTIVNOSTI (031-037)</t>
  </si>
  <si>
    <t>C2) NETO SMANJENJE NOVČANOG TIJEKA OD FINANCIJSKIH
       AKTIVNOSTI (037-031)</t>
  </si>
  <si>
    <t>Ukupno povećanje novčanog tijeka (014 – 015 + 026 – 027 + 038 – 039)</t>
  </si>
  <si>
    <t>Ukupno smanjenje novčanog tijeka (015 – 014 + 027 – 026 + 039 – 038)</t>
  </si>
  <si>
    <t>IZVJEŠTAJ O PROMJENAMA KAPITALA</t>
  </si>
  <si>
    <t>za razdoblje od</t>
  </si>
  <si>
    <t>Prethodna godina</t>
  </si>
  <si>
    <t>Tekuća godina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</si>
  <si>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</si>
  <si>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</si>
  <si>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</si>
  <si>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</si>
  <si>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</si>
  <si>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</si>
  <si>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</si>
  <si>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</si>
  <si>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</si>
  <si>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</si>
  <si>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</si>
  <si>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</si>
  <si>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</si>
  <si>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</si>
  <si>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</si>
  <si>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</si>
  <si>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</si>
  <si>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</si>
  <si>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</si>
  <si>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</si>
  <si>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>Bilješke uz financijske izvještaje</t>
  </si>
  <si>
    <t xml:space="preserve">Hoteli Haludovo Malinska d.d.u razdoblju od 01.01.2018 do 30.06.2018.počeli su sezonski posao obavljati krajem petog mjeseca  u jednom dijelu raspoloživih objekata.Prihodi su ostvareni od prodaje usluga smještaja,hrane, pića i sladoleda u otvorenim objekrima kao i od najma.Poslovni rashodi odnose se na materijalne troškove ,troškove osoblja,intelektualnih usluga,amortizaciju.Ostali poslovni rashodi odnose se na troškove iz prethodnih godina.Financijski rashodi odnose se na kamate po dobivenim kreditima.Iz računa dobiti i gubitka vidljivo je da većih odstupanja od istog rzdoblja prošle godine nema,jer je obim posla isti,kao i broj radnika.Na kraju drugog tromjesječja društvo ima zaposleno 28 radnika,od toga je 7 sezonaca i 21 stalni radnik.Rezultati poslovanja su negativni.Da bi bilo likvidno društvo se zaduživalo zajmovima.U izvještajnom razdoblju nije bilo promjena u vlasničkoj strukturi 10 najvećih dioničara. </t>
  </si>
</sst>
</file>

<file path=xl/styles.xml><?xml version="1.0" encoding="utf-8"?>
<styleSheet xmlns="http://schemas.openxmlformats.org/spreadsheetml/2006/main">
  <numFmts count="1">
    <numFmt numFmtId="164" formatCode="000"/>
  </numFmts>
  <fonts count="19">
    <font>
      <sz val="10"/>
      <name val="Arial"/>
      <family val="2"/>
      <charset val="238"/>
    </font>
    <font>
      <sz val="10"/>
      <color indexed="8"/>
      <name val="ARIAL"/>
      <family val="2"/>
      <charset val="1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  <charset val="238"/>
    </font>
    <font>
      <b/>
      <sz val="9"/>
      <name val="Arial Rounded MT Bold"/>
      <family val="2"/>
      <charset val="238"/>
    </font>
    <font>
      <sz val="8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6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</cellStyleXfs>
  <cellXfs count="190">
    <xf numFmtId="0" fontId="0" fillId="0" borderId="0" xfId="0"/>
    <xf numFmtId="0" fontId="0" fillId="0" borderId="0" xfId="2" applyFont="1" applyAlignment="1"/>
    <xf numFmtId="0" fontId="2" fillId="0" borderId="2" xfId="2" applyFont="1" applyBorder="1" applyAlignment="1"/>
    <xf numFmtId="0" fontId="2" fillId="0" borderId="3" xfId="2" applyFont="1" applyBorder="1" applyAlignment="1"/>
    <xf numFmtId="0" fontId="2" fillId="0" borderId="0" xfId="2" applyFont="1" applyAlignment="1"/>
    <xf numFmtId="14" fontId="4" fillId="0" borderId="5" xfId="2" applyNumberFormat="1" applyFont="1" applyFill="1" applyBorder="1" applyAlignment="1" applyProtection="1">
      <alignment horizontal="center" vertical="center"/>
      <protection locked="0" hidden="1"/>
    </xf>
    <xf numFmtId="0" fontId="2" fillId="0" borderId="6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2" fillId="0" borderId="7" xfId="2" applyFont="1" applyFill="1" applyBorder="1" applyAlignment="1" applyProtection="1">
      <alignment horizontal="left" vertical="center" wrapText="1"/>
      <protection hidden="1"/>
    </xf>
    <xf numFmtId="0" fontId="2" fillId="0" borderId="6" xfId="2" applyFont="1" applyFill="1" applyBorder="1" applyAlignment="1" applyProtection="1">
      <alignment vertical="center"/>
      <protection hidden="1"/>
    </xf>
    <xf numFmtId="0" fontId="2" fillId="0" borderId="0" xfId="2" applyFont="1" applyFill="1" applyBorder="1" applyAlignment="1" applyProtection="1">
      <alignment vertical="center"/>
      <protection hidden="1"/>
    </xf>
    <xf numFmtId="0" fontId="2" fillId="0" borderId="0" xfId="2" applyFont="1" applyFill="1" applyBorder="1" applyAlignment="1" applyProtection="1">
      <alignment horizontal="center" vertical="center" wrapText="1"/>
      <protection hidden="1"/>
    </xf>
    <xf numFmtId="0" fontId="2" fillId="0" borderId="7" xfId="2" applyFont="1" applyBorder="1" applyAlignment="1" applyProtection="1">
      <alignment horizontal="left" vertical="center" wrapText="1"/>
      <protection hidden="1"/>
    </xf>
    <xf numFmtId="0" fontId="2" fillId="0" borderId="6" xfId="2" applyFont="1" applyBorder="1" applyAlignment="1" applyProtection="1">
      <protection hidden="1"/>
    </xf>
    <xf numFmtId="0" fontId="2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alignment horizontal="right" vertical="center" wrapText="1"/>
      <protection hidden="1"/>
    </xf>
    <xf numFmtId="0" fontId="6" fillId="0" borderId="0" xfId="2" applyFont="1" applyBorder="1" applyAlignment="1" applyProtection="1">
      <alignment horizontal="right"/>
      <protection hidden="1"/>
    </xf>
    <xf numFmtId="0" fontId="6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6" fillId="0" borderId="0" xfId="2" applyFont="1" applyFill="1" applyBorder="1" applyAlignment="1" applyProtection="1">
      <alignment horizontal="left" vertical="center"/>
      <protection hidden="1"/>
    </xf>
    <xf numFmtId="0" fontId="2" fillId="0" borderId="7" xfId="2" applyFont="1" applyFill="1" applyBorder="1" applyAlignment="1" applyProtection="1">
      <protection hidden="1"/>
    </xf>
    <xf numFmtId="0" fontId="2" fillId="0" borderId="0" xfId="2" applyFont="1" applyBorder="1" applyAlignment="1" applyProtection="1">
      <alignment wrapText="1"/>
      <protection hidden="1"/>
    </xf>
    <xf numFmtId="0" fontId="2" fillId="0" borderId="7" xfId="2" applyFont="1" applyBorder="1" applyAlignment="1" applyProtection="1">
      <alignment wrapText="1"/>
      <protection hidden="1"/>
    </xf>
    <xf numFmtId="0" fontId="2" fillId="0" borderId="6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alignment horizontal="right"/>
      <protection hidden="1"/>
    </xf>
    <xf numFmtId="0" fontId="2" fillId="0" borderId="7" xfId="2" applyFont="1" applyBorder="1" applyAlignment="1" applyProtection="1">
      <protection hidden="1"/>
    </xf>
    <xf numFmtId="0" fontId="2" fillId="0" borderId="6" xfId="2" applyFont="1" applyBorder="1" applyAlignment="1" applyProtection="1">
      <alignment horizontal="right" wrapText="1"/>
      <protection hidden="1"/>
    </xf>
    <xf numFmtId="0" fontId="2" fillId="0" borderId="0" xfId="2" applyFont="1" applyBorder="1" applyAlignment="1" applyProtection="1">
      <alignment horizontal="right" wrapText="1"/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2" fillId="0" borderId="0" xfId="2" applyFont="1" applyFill="1" applyBorder="1" applyAlignment="1" applyProtection="1">
      <protection hidden="1"/>
    </xf>
    <xf numFmtId="0" fontId="2" fillId="0" borderId="0" xfId="2" applyFont="1" applyBorder="1" applyAlignment="1" applyProtection="1">
      <alignment vertical="top"/>
      <protection hidden="1"/>
    </xf>
    <xf numFmtId="1" fontId="4" fillId="0" borderId="8" xfId="2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2" fillId="0" borderId="0" xfId="2" applyFont="1" applyBorder="1" applyAlignment="1" applyProtection="1">
      <alignment horizontal="right" vertical="center"/>
      <protection hidden="1"/>
    </xf>
    <xf numFmtId="3" fontId="4" fillId="0" borderId="8" xfId="2" applyNumberFormat="1" applyFont="1" applyFill="1" applyBorder="1" applyAlignment="1" applyProtection="1">
      <alignment horizontal="right" vertical="center"/>
      <protection locked="0" hidden="1"/>
    </xf>
    <xf numFmtId="0" fontId="2" fillId="0" borderId="7" xfId="2" applyFont="1" applyBorder="1" applyAlignment="1" applyProtection="1">
      <alignment vertical="top"/>
      <protection hidden="1"/>
    </xf>
    <xf numFmtId="0" fontId="4" fillId="0" borderId="8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vertical="top"/>
      <protection hidden="1"/>
    </xf>
    <xf numFmtId="0" fontId="2" fillId="0" borderId="0" xfId="2" applyFont="1" applyBorder="1" applyAlignment="1"/>
    <xf numFmtId="49" fontId="4" fillId="0" borderId="8" xfId="2" applyNumberFormat="1" applyFont="1" applyFill="1" applyBorder="1" applyAlignment="1" applyProtection="1">
      <alignment horizontal="right" vertical="center"/>
      <protection locked="0" hidden="1"/>
    </xf>
    <xf numFmtId="0" fontId="2" fillId="0" borderId="7" xfId="2" applyFont="1" applyBorder="1" applyAlignment="1" applyProtection="1">
      <alignment horizontal="left" vertical="top" wrapText="1"/>
      <protection hidden="1"/>
    </xf>
    <xf numFmtId="0" fontId="2" fillId="0" borderId="6" xfId="2" applyFont="1" applyBorder="1" applyAlignment="1"/>
    <xf numFmtId="0" fontId="2" fillId="0" borderId="0" xfId="2" applyFont="1" applyBorder="1" applyAlignment="1" applyProtection="1">
      <alignment horizontal="center" vertical="center"/>
      <protection locked="0" hidden="1"/>
    </xf>
    <xf numFmtId="0" fontId="2" fillId="0" borderId="0" xfId="2" applyFont="1" applyBorder="1" applyAlignment="1" applyProtection="1">
      <alignment vertical="top" wrapText="1"/>
      <protection hidden="1"/>
    </xf>
    <xf numFmtId="0" fontId="2" fillId="0" borderId="7" xfId="2" applyFont="1" applyBorder="1" applyAlignment="1" applyProtection="1">
      <alignment horizontal="left" vertical="top" indent="2"/>
      <protection hidden="1"/>
    </xf>
    <xf numFmtId="0" fontId="2" fillId="0" borderId="7" xfId="2" applyFont="1" applyBorder="1" applyAlignment="1" applyProtection="1">
      <alignment horizontal="left" vertical="top" wrapText="1" indent="2"/>
      <protection hidden="1"/>
    </xf>
    <xf numFmtId="0" fontId="2" fillId="0" borderId="6" xfId="2" applyFont="1" applyBorder="1" applyAlignment="1" applyProtection="1">
      <alignment horizontal="right" vertical="top"/>
      <protection hidden="1"/>
    </xf>
    <xf numFmtId="0" fontId="2" fillId="0" borderId="0" xfId="2" applyFont="1" applyBorder="1" applyAlignment="1" applyProtection="1">
      <alignment horizontal="right" vertical="top"/>
      <protection hidden="1"/>
    </xf>
    <xf numFmtId="0" fontId="2" fillId="0" borderId="0" xfId="2" applyFont="1" applyBorder="1" applyAlignment="1" applyProtection="1">
      <alignment horizontal="center" vertical="top"/>
      <protection hidden="1"/>
    </xf>
    <xf numFmtId="0" fontId="2" fillId="0" borderId="0" xfId="2" applyFont="1" applyBorder="1" applyAlignment="1" applyProtection="1">
      <alignment horizontal="center"/>
      <protection hidden="1"/>
    </xf>
    <xf numFmtId="0" fontId="4" fillId="0" borderId="6" xfId="2" applyFont="1" applyFill="1" applyBorder="1" applyAlignment="1" applyProtection="1">
      <alignment horizontal="right" vertical="center"/>
      <protection locked="0"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2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7" xfId="2" applyNumberFormat="1" applyFont="1" applyBorder="1" applyAlignment="1" applyProtection="1">
      <alignment horizontal="center" vertical="center"/>
      <protection locked="0" hidden="1"/>
    </xf>
    <xf numFmtId="0" fontId="2" fillId="0" borderId="6" xfId="2" applyFont="1" applyBorder="1" applyAlignment="1" applyProtection="1">
      <alignment horizontal="left" vertical="top"/>
      <protection hidden="1"/>
    </xf>
    <xf numFmtId="0" fontId="2" fillId="0" borderId="0" xfId="2" applyFont="1" applyBorder="1" applyAlignment="1" applyProtection="1">
      <alignment horizontal="left" vertical="top"/>
      <protection hidden="1"/>
    </xf>
    <xf numFmtId="0" fontId="2" fillId="0" borderId="7" xfId="2" applyFont="1" applyBorder="1" applyAlignment="1" applyProtection="1">
      <alignment horizontal="left"/>
      <protection hidden="1"/>
    </xf>
    <xf numFmtId="0" fontId="2" fillId="0" borderId="2" xfId="2" applyFont="1" applyBorder="1" applyAlignment="1" applyProtection="1">
      <protection hidden="1"/>
    </xf>
    <xf numFmtId="0" fontId="2" fillId="0" borderId="3" xfId="2" applyFont="1" applyBorder="1" applyAlignment="1" applyProtection="1">
      <protection hidden="1"/>
    </xf>
    <xf numFmtId="0" fontId="2" fillId="0" borderId="6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vertical="center"/>
      <protection hidden="1"/>
    </xf>
    <xf numFmtId="0" fontId="2" fillId="0" borderId="7" xfId="2" applyFont="1" applyFill="1" applyBorder="1" applyAlignment="1" applyProtection="1">
      <alignment vertical="center"/>
      <protection hidden="1"/>
    </xf>
    <xf numFmtId="0" fontId="11" fillId="0" borderId="0" xfId="3" applyFont="1" applyBorder="1" applyAlignment="1" applyProtection="1">
      <alignment vertical="center"/>
      <protection hidden="1"/>
    </xf>
    <xf numFmtId="0" fontId="11" fillId="0" borderId="7" xfId="3" applyFont="1" applyFill="1" applyBorder="1" applyAlignment="1" applyProtection="1">
      <alignment vertical="center"/>
      <protection hidden="1"/>
    </xf>
    <xf numFmtId="0" fontId="11" fillId="0" borderId="0" xfId="3" applyFont="1" applyBorder="1" applyAlignment="1" applyProtection="1">
      <alignment horizontal="left"/>
      <protection hidden="1"/>
    </xf>
    <xf numFmtId="0" fontId="1" fillId="0" borderId="0" xfId="3" applyBorder="1" applyAlignment="1"/>
    <xf numFmtId="0" fontId="1" fillId="0" borderId="7" xfId="3" applyBorder="1" applyAlignment="1"/>
    <xf numFmtId="0" fontId="4" fillId="0" borderId="6" xfId="2" applyFont="1" applyBorder="1" applyAlignment="1" applyProtection="1">
      <alignment vertical="center"/>
      <protection hidden="1"/>
    </xf>
    <xf numFmtId="0" fontId="2" fillId="0" borderId="10" xfId="2" applyFont="1" applyBorder="1" applyAlignment="1" applyProtection="1">
      <protection hidden="1"/>
    </xf>
    <xf numFmtId="0" fontId="2" fillId="0" borderId="10" xfId="2" applyFont="1" applyBorder="1" applyAlignment="1"/>
    <xf numFmtId="0" fontId="2" fillId="0" borderId="11" xfId="2" applyFont="1" applyBorder="1" applyAlignment="1" applyProtection="1">
      <protection hidden="1"/>
    </xf>
    <xf numFmtId="0" fontId="2" fillId="0" borderId="9" xfId="2" applyFont="1" applyFill="1" applyBorder="1" applyAlignment="1" applyProtection="1">
      <alignment horizontal="right" vertical="top" wrapText="1"/>
      <protection hidden="1"/>
    </xf>
    <xf numFmtId="0" fontId="2" fillId="0" borderId="13" xfId="2" applyFont="1" applyFill="1" applyBorder="1" applyAlignment="1" applyProtection="1">
      <alignment horizontal="right" vertical="top" wrapText="1"/>
      <protection hidden="1"/>
    </xf>
    <xf numFmtId="0" fontId="2" fillId="0" borderId="13" xfId="2" applyFont="1" applyFill="1" applyBorder="1" applyAlignment="1" applyProtection="1">
      <protection hidden="1"/>
    </xf>
    <xf numFmtId="0" fontId="2" fillId="0" borderId="14" xfId="2" applyFont="1" applyFill="1" applyBorder="1" applyAlignment="1" applyProtection="1">
      <protection hidden="1"/>
    </xf>
    <xf numFmtId="0" fontId="0" fillId="0" borderId="0" xfId="0" applyFill="1"/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14" fillId="0" borderId="15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164" fontId="4" fillId="0" borderId="17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 applyProtection="1">
      <alignment vertical="center"/>
      <protection locked="0"/>
    </xf>
    <xf numFmtId="164" fontId="4" fillId="0" borderId="18" xfId="0" applyNumberFormat="1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vertical="center"/>
      <protection locked="0"/>
    </xf>
    <xf numFmtId="164" fontId="4" fillId="0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 applyProtection="1">
      <alignment vertical="center"/>
      <protection locked="0"/>
    </xf>
    <xf numFmtId="3" fontId="7" fillId="0" borderId="16" xfId="0" applyNumberFormat="1" applyFont="1" applyFill="1" applyBorder="1" applyAlignment="1" applyProtection="1">
      <alignment vertical="center"/>
      <protection hidden="1"/>
    </xf>
    <xf numFmtId="164" fontId="4" fillId="0" borderId="20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3" fontId="7" fillId="0" borderId="19" xfId="0" applyNumberFormat="1" applyFont="1" applyFill="1" applyBorder="1" applyAlignment="1" applyProtection="1">
      <alignment vertical="center"/>
      <protection hidden="1"/>
    </xf>
    <xf numFmtId="0" fontId="0" fillId="0" borderId="22" xfId="0" applyFont="1" applyFill="1" applyBorder="1" applyAlignment="1">
      <alignment vertical="center"/>
    </xf>
    <xf numFmtId="0" fontId="0" fillId="0" borderId="22" xfId="0" applyFill="1" applyBorder="1"/>
    <xf numFmtId="164" fontId="4" fillId="0" borderId="1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3" fontId="7" fillId="0" borderId="24" xfId="0" applyNumberFormat="1" applyFont="1" applyFill="1" applyBorder="1" applyAlignment="1" applyProtection="1">
      <alignment vertical="center"/>
      <protection locked="0"/>
    </xf>
    <xf numFmtId="3" fontId="7" fillId="0" borderId="24" xfId="0" applyNumberFormat="1" applyFont="1" applyFill="1" applyBorder="1" applyAlignment="1" applyProtection="1">
      <alignment vertical="center"/>
      <protection hidden="1"/>
    </xf>
    <xf numFmtId="3" fontId="7" fillId="0" borderId="25" xfId="0" applyNumberFormat="1" applyFont="1" applyFill="1" applyBorder="1" applyAlignment="1" applyProtection="1">
      <alignment vertical="center"/>
      <protection hidden="1"/>
    </xf>
    <xf numFmtId="0" fontId="14" fillId="0" borderId="8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0" fillId="0" borderId="0" xfId="0" applyFont="1" applyFill="1"/>
    <xf numFmtId="0" fontId="3" fillId="0" borderId="0" xfId="3" applyFont="1" applyFill="1" applyBorder="1" applyAlignment="1">
      <alignment horizontal="center" vertical="center" wrapText="1"/>
    </xf>
    <xf numFmtId="0" fontId="0" fillId="0" borderId="0" xfId="3" applyFont="1" applyFill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 applyProtection="1">
      <alignment horizontal="center" vertical="center"/>
      <protection hidden="1"/>
    </xf>
    <xf numFmtId="14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0" fontId="0" fillId="0" borderId="0" xfId="3" applyFont="1" applyFill="1" applyBorder="1" applyAlignment="1">
      <alignment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3">
      <alignment vertical="top"/>
    </xf>
    <xf numFmtId="0" fontId="17" fillId="0" borderId="0" xfId="3" applyFont="1" applyBorder="1" applyAlignment="1">
      <alignment horizontal="justify" vertical="top" wrapText="1"/>
    </xf>
    <xf numFmtId="0" fontId="1" fillId="0" borderId="0" xfId="3" applyAlignment="1"/>
    <xf numFmtId="0" fontId="18" fillId="0" borderId="0" xfId="3" applyFont="1" applyAlignment="1"/>
    <xf numFmtId="0" fontId="3" fillId="0" borderId="1" xfId="2" applyFont="1" applyBorder="1" applyAlignment="1"/>
    <xf numFmtId="0" fontId="4" fillId="0" borderId="4" xfId="2" applyFont="1" applyFill="1" applyBorder="1" applyAlignment="1" applyProtection="1">
      <alignment horizontal="left" vertical="center" wrapText="1"/>
      <protection hidden="1"/>
    </xf>
    <xf numFmtId="0" fontId="5" fillId="0" borderId="4" xfId="2" applyFont="1" applyBorder="1" applyAlignment="1" applyProtection="1">
      <alignment horizontal="center" vertical="center" wrapText="1"/>
      <protection hidden="1"/>
    </xf>
    <xf numFmtId="0" fontId="2" fillId="0" borderId="4" xfId="2" applyFont="1" applyBorder="1" applyAlignment="1" applyProtection="1">
      <alignment horizontal="right" vertical="center"/>
      <protection hidden="1"/>
    </xf>
    <xf numFmtId="49" fontId="4" fillId="0" borderId="8" xfId="2" applyNumberFormat="1" applyFont="1" applyFill="1" applyBorder="1" applyAlignment="1" applyProtection="1">
      <alignment horizontal="center" vertical="center"/>
      <protection locked="0" hidden="1"/>
    </xf>
    <xf numFmtId="0" fontId="7" fillId="0" borderId="4" xfId="2" applyFont="1" applyBorder="1" applyAlignment="1" applyProtection="1">
      <alignment horizontal="right" vertical="center" wrapText="1"/>
      <protection hidden="1"/>
    </xf>
    <xf numFmtId="0" fontId="2" fillId="0" borderId="6" xfId="2" applyFont="1" applyBorder="1" applyAlignment="1" applyProtection="1">
      <alignment horizontal="right" vertical="center" wrapText="1"/>
      <protection hidden="1"/>
    </xf>
    <xf numFmtId="0" fontId="4" fillId="0" borderId="8" xfId="2" applyFont="1" applyFill="1" applyBorder="1" applyAlignment="1" applyProtection="1">
      <alignment horizontal="left" vertical="center"/>
      <protection locked="0" hidden="1"/>
    </xf>
    <xf numFmtId="1" fontId="4" fillId="0" borderId="8" xfId="2" applyNumberFormat="1" applyFont="1" applyFill="1" applyBorder="1" applyAlignment="1" applyProtection="1">
      <alignment horizontal="center" vertical="center"/>
      <protection locked="0" hidden="1"/>
    </xf>
    <xf numFmtId="0" fontId="8" fillId="0" borderId="8" xfId="1" applyNumberFormat="1" applyFont="1" applyFill="1" applyBorder="1" applyAlignment="1" applyProtection="1">
      <protection locked="0" hidden="1"/>
    </xf>
    <xf numFmtId="0" fontId="2" fillId="0" borderId="6" xfId="2" applyFont="1" applyBorder="1" applyAlignment="1" applyProtection="1">
      <alignment horizontal="right" vertical="center"/>
      <protection hidden="1"/>
    </xf>
    <xf numFmtId="0" fontId="2" fillId="0" borderId="7" xfId="2" applyFont="1" applyBorder="1" applyAlignment="1" applyProtection="1">
      <alignment horizontal="right" vertical="center"/>
      <protection hidden="1"/>
    </xf>
    <xf numFmtId="0" fontId="2" fillId="0" borderId="6" xfId="2" applyFont="1" applyBorder="1" applyAlignment="1" applyProtection="1">
      <alignment horizontal="center" vertical="center"/>
      <protection hidden="1"/>
    </xf>
    <xf numFmtId="0" fontId="2" fillId="0" borderId="0" xfId="2" applyFont="1" applyBorder="1" applyAlignment="1">
      <alignment horizontal="center" vertical="center"/>
    </xf>
    <xf numFmtId="0" fontId="2" fillId="0" borderId="7" xfId="2" applyFont="1" applyBorder="1" applyAlignment="1">
      <alignment horizontal="center"/>
    </xf>
    <xf numFmtId="0" fontId="4" fillId="0" borderId="8" xfId="2" applyFont="1" applyFill="1" applyBorder="1" applyAlignment="1" applyProtection="1">
      <alignment horizontal="right" vertical="center"/>
      <protection locked="0" hidden="1"/>
    </xf>
    <xf numFmtId="0" fontId="4" fillId="0" borderId="9" xfId="2" applyFont="1" applyFill="1" applyBorder="1" applyAlignment="1" applyProtection="1">
      <alignment horizontal="right" vertical="center"/>
      <protection locked="0" hidden="1"/>
    </xf>
    <xf numFmtId="0" fontId="2" fillId="0" borderId="0" xfId="2" applyFont="1" applyBorder="1" applyAlignment="1" applyProtection="1">
      <alignment vertical="top" wrapText="1"/>
      <protection hidden="1"/>
    </xf>
    <xf numFmtId="0" fontId="2" fillId="0" borderId="0" xfId="2" applyFont="1" applyBorder="1" applyAlignment="1" applyProtection="1">
      <alignment horizontal="center" vertical="top"/>
      <protection hidden="1"/>
    </xf>
    <xf numFmtId="0" fontId="2" fillId="0" borderId="4" xfId="2" applyFont="1" applyBorder="1" applyAlignment="1" applyProtection="1">
      <alignment horizontal="right" vertical="center" wrapText="1"/>
      <protection hidden="1"/>
    </xf>
    <xf numFmtId="49" fontId="4" fillId="0" borderId="8" xfId="2" applyNumberFormat="1" applyFont="1" applyFill="1" applyBorder="1" applyAlignment="1" applyProtection="1">
      <alignment horizontal="left" vertical="center"/>
      <protection locked="0" hidden="1"/>
    </xf>
    <xf numFmtId="49" fontId="8" fillId="0" borderId="8" xfId="1" applyNumberFormat="1" applyFont="1" applyFill="1" applyBorder="1" applyAlignment="1" applyProtection="1">
      <alignment horizontal="left" vertical="center"/>
      <protection locked="0" hidden="1"/>
    </xf>
    <xf numFmtId="0" fontId="2" fillId="0" borderId="0" xfId="2" applyFont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left"/>
      <protection hidden="1"/>
    </xf>
    <xf numFmtId="0" fontId="11" fillId="0" borderId="7" xfId="3" applyFont="1" applyBorder="1" applyAlignment="1" applyProtection="1">
      <alignment horizontal="left"/>
      <protection hidden="1"/>
    </xf>
    <xf numFmtId="0" fontId="11" fillId="0" borderId="0" xfId="3" applyFont="1" applyBorder="1" applyAlignment="1" applyProtection="1">
      <alignment horizontal="left"/>
      <protection hidden="1"/>
    </xf>
    <xf numFmtId="0" fontId="2" fillId="0" borderId="12" xfId="2" applyFont="1" applyBorder="1" applyAlignment="1" applyProtection="1">
      <alignment horizontal="center" vertical="top"/>
      <protection hidden="1"/>
    </xf>
    <xf numFmtId="0" fontId="2" fillId="0" borderId="13" xfId="2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3" xfId="0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>
      <alignment horizontal="left" vertical="center" wrapText="1" indent="1"/>
    </xf>
    <xf numFmtId="0" fontId="4" fillId="0" borderId="15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 applyProtection="1">
      <alignment vertical="center" wrapText="1"/>
      <protection hidden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 applyProtection="1">
      <alignment horizontal="center" vertical="center"/>
      <protection hidden="1"/>
    </xf>
    <xf numFmtId="14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49" fontId="14" fillId="0" borderId="5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3" applyFont="1" applyBorder="1" applyAlignment="1"/>
    <xf numFmtId="0" fontId="1" fillId="0" borderId="0" xfId="3" applyBorder="1" applyAlignment="1"/>
  </cellXfs>
  <cellStyles count="4">
    <cellStyle name="Hiperveza" xfId="1" builtinId="8"/>
    <cellStyle name="Normal_TFI-POD" xfId="2"/>
    <cellStyle name="Obično" xfId="0" builtinId="0"/>
    <cellStyle name="Style 1" xfId="3"/>
  </cellStyles>
  <dxfs count="3"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haludovo.t-com.hr" TargetMode="External"/><Relationship Id="rId2" Type="http://schemas.openxmlformats.org/officeDocument/2006/relationships/hyperlink" Target="http://www.hoteli-haludovo.hr/" TargetMode="External"/><Relationship Id="rId1" Type="http://schemas.openxmlformats.org/officeDocument/2006/relationships/hyperlink" Target="mailto:haludovo@ri.t-com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view="pageBreakPreview" zoomScale="110" zoomScaleSheetLayoutView="110" workbookViewId="0">
      <selection activeCell="C20" sqref="C20:I20"/>
    </sheetView>
  </sheetViews>
  <sheetFormatPr defaultColWidth="9.109375" defaultRowHeight="13.2"/>
  <cols>
    <col min="1" max="1" width="9.109375" style="1"/>
    <col min="2" max="2" width="13" style="1" customWidth="1"/>
    <col min="3" max="6" width="9.109375" style="1"/>
    <col min="7" max="7" width="15.109375" style="1" customWidth="1"/>
    <col min="8" max="8" width="19.33203125" style="1" customWidth="1"/>
    <col min="9" max="9" width="14.44140625" style="1" customWidth="1"/>
    <col min="10" max="16384" width="9.109375" style="1"/>
  </cols>
  <sheetData>
    <row r="1" spans="1:12" ht="15.6">
      <c r="A1" s="117" t="s">
        <v>0</v>
      </c>
      <c r="B1" s="117"/>
      <c r="C1" s="117"/>
      <c r="D1" s="2"/>
      <c r="E1" s="2"/>
      <c r="F1" s="2"/>
      <c r="G1" s="2"/>
      <c r="H1" s="2"/>
      <c r="I1" s="3"/>
      <c r="J1" s="4"/>
      <c r="K1" s="4"/>
      <c r="L1" s="4"/>
    </row>
    <row r="2" spans="1:12" ht="13.2" customHeight="1">
      <c r="A2" s="118" t="s">
        <v>1</v>
      </c>
      <c r="B2" s="118"/>
      <c r="C2" s="118"/>
      <c r="D2" s="118"/>
      <c r="E2" s="5">
        <v>43101</v>
      </c>
      <c r="F2" s="6"/>
      <c r="G2" s="7" t="s">
        <v>2</v>
      </c>
      <c r="H2" s="5">
        <v>43281</v>
      </c>
      <c r="I2" s="8"/>
      <c r="J2" s="4"/>
      <c r="K2" s="4"/>
      <c r="L2" s="4"/>
    </row>
    <row r="3" spans="1:12">
      <c r="A3" s="9"/>
      <c r="B3" s="10"/>
      <c r="C3" s="10"/>
      <c r="D3" s="10"/>
      <c r="E3" s="11"/>
      <c r="F3" s="11"/>
      <c r="G3" s="10"/>
      <c r="H3" s="10"/>
      <c r="I3" s="12"/>
      <c r="J3" s="4"/>
      <c r="K3" s="4"/>
      <c r="L3" s="4"/>
    </row>
    <row r="4" spans="1:12" ht="15.6" customHeight="1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4"/>
      <c r="K4" s="4"/>
      <c r="L4" s="4"/>
    </row>
    <row r="5" spans="1:12">
      <c r="A5" s="13"/>
      <c r="B5" s="14"/>
      <c r="C5" s="14"/>
      <c r="D5" s="14"/>
      <c r="E5" s="15"/>
      <c r="F5" s="16"/>
      <c r="G5" s="17"/>
      <c r="H5" s="18"/>
      <c r="I5" s="19"/>
      <c r="J5" s="4"/>
      <c r="K5" s="4"/>
      <c r="L5" s="4"/>
    </row>
    <row r="6" spans="1:12">
      <c r="A6" s="120" t="s">
        <v>4</v>
      </c>
      <c r="B6" s="120"/>
      <c r="C6" s="121" t="s">
        <v>5</v>
      </c>
      <c r="D6" s="121"/>
      <c r="E6" s="20"/>
      <c r="F6" s="20"/>
      <c r="G6" s="20"/>
      <c r="H6" s="20"/>
      <c r="I6" s="21"/>
      <c r="J6" s="4"/>
      <c r="K6" s="4"/>
      <c r="L6" s="4"/>
    </row>
    <row r="7" spans="1:12">
      <c r="A7" s="22"/>
      <c r="B7" s="23"/>
      <c r="C7" s="14"/>
      <c r="D7" s="14"/>
      <c r="E7" s="20"/>
      <c r="F7" s="20"/>
      <c r="G7" s="20"/>
      <c r="H7" s="20"/>
      <c r="I7" s="21"/>
      <c r="J7" s="4"/>
      <c r="K7" s="4"/>
      <c r="L7" s="4"/>
    </row>
    <row r="8" spans="1:12" ht="13.2" customHeight="1">
      <c r="A8" s="122" t="s">
        <v>6</v>
      </c>
      <c r="B8" s="122"/>
      <c r="C8" s="121" t="s">
        <v>7</v>
      </c>
      <c r="D8" s="121"/>
      <c r="E8" s="20"/>
      <c r="F8" s="20"/>
      <c r="G8" s="20"/>
      <c r="H8" s="20"/>
      <c r="I8" s="24"/>
      <c r="J8" s="4"/>
      <c r="K8" s="4"/>
      <c r="L8" s="4"/>
    </row>
    <row r="9" spans="1:12">
      <c r="A9" s="25"/>
      <c r="B9" s="26"/>
      <c r="C9" s="27"/>
      <c r="D9" s="28"/>
      <c r="E9" s="14"/>
      <c r="F9" s="14"/>
      <c r="G9" s="14"/>
      <c r="H9" s="14"/>
      <c r="I9" s="24"/>
      <c r="J9" s="4"/>
      <c r="K9" s="4"/>
      <c r="L9" s="4"/>
    </row>
    <row r="10" spans="1:12" ht="12.9" customHeight="1">
      <c r="A10" s="123" t="s">
        <v>8</v>
      </c>
      <c r="B10" s="123"/>
      <c r="C10" s="121" t="s">
        <v>9</v>
      </c>
      <c r="D10" s="121"/>
      <c r="E10" s="14"/>
      <c r="F10" s="14"/>
      <c r="G10" s="14"/>
      <c r="H10" s="14"/>
      <c r="I10" s="24"/>
      <c r="J10" s="4"/>
      <c r="K10" s="4"/>
      <c r="L10" s="4"/>
    </row>
    <row r="11" spans="1:12">
      <c r="A11" s="123"/>
      <c r="B11" s="123"/>
      <c r="C11" s="14"/>
      <c r="D11" s="14"/>
      <c r="E11" s="14"/>
      <c r="F11" s="14"/>
      <c r="G11" s="14"/>
      <c r="H11" s="14"/>
      <c r="I11" s="24"/>
      <c r="J11" s="4"/>
      <c r="K11" s="4"/>
      <c r="L11" s="4"/>
    </row>
    <row r="12" spans="1:12">
      <c r="A12" s="120" t="s">
        <v>10</v>
      </c>
      <c r="B12" s="120"/>
      <c r="C12" s="124" t="s">
        <v>11</v>
      </c>
      <c r="D12" s="124"/>
      <c r="E12" s="124"/>
      <c r="F12" s="124"/>
      <c r="G12" s="124"/>
      <c r="H12" s="124"/>
      <c r="I12" s="124"/>
      <c r="J12" s="4"/>
      <c r="K12" s="4"/>
      <c r="L12" s="4"/>
    </row>
    <row r="13" spans="1:12">
      <c r="A13" s="22"/>
      <c r="B13" s="23"/>
      <c r="C13" s="29"/>
      <c r="D13" s="14"/>
      <c r="E13" s="14"/>
      <c r="F13" s="14"/>
      <c r="G13" s="14"/>
      <c r="H13" s="14"/>
      <c r="I13" s="24"/>
      <c r="J13" s="4"/>
      <c r="K13" s="4"/>
      <c r="L13" s="4"/>
    </row>
    <row r="14" spans="1:12">
      <c r="A14" s="120" t="s">
        <v>12</v>
      </c>
      <c r="B14" s="120"/>
      <c r="C14" s="125">
        <v>51511</v>
      </c>
      <c r="D14" s="125"/>
      <c r="E14" s="14"/>
      <c r="F14" s="124" t="s">
        <v>13</v>
      </c>
      <c r="G14" s="124"/>
      <c r="H14" s="124"/>
      <c r="I14" s="124"/>
      <c r="J14" s="4"/>
      <c r="K14" s="4"/>
      <c r="L14" s="4"/>
    </row>
    <row r="15" spans="1:12">
      <c r="A15" s="22"/>
      <c r="B15" s="23"/>
      <c r="C15" s="14"/>
      <c r="D15" s="14"/>
      <c r="E15" s="14"/>
      <c r="F15" s="14"/>
      <c r="G15" s="14"/>
      <c r="H15" s="14"/>
      <c r="I15" s="24"/>
      <c r="J15" s="4"/>
      <c r="K15" s="4"/>
      <c r="L15" s="4"/>
    </row>
    <row r="16" spans="1:12">
      <c r="A16" s="120" t="s">
        <v>14</v>
      </c>
      <c r="B16" s="120"/>
      <c r="C16" s="124" t="s">
        <v>15</v>
      </c>
      <c r="D16" s="124"/>
      <c r="E16" s="124"/>
      <c r="F16" s="124"/>
      <c r="G16" s="124"/>
      <c r="H16" s="124"/>
      <c r="I16" s="124"/>
      <c r="J16" s="4"/>
      <c r="K16" s="4"/>
      <c r="L16" s="4"/>
    </row>
    <row r="17" spans="1:12">
      <c r="A17" s="22"/>
      <c r="B17" s="23"/>
      <c r="C17" s="14"/>
      <c r="D17" s="14"/>
      <c r="E17" s="14"/>
      <c r="F17" s="14"/>
      <c r="G17" s="14"/>
      <c r="H17" s="14"/>
      <c r="I17" s="24"/>
      <c r="J17" s="4"/>
      <c r="K17" s="4"/>
      <c r="L17" s="4"/>
    </row>
    <row r="18" spans="1:12">
      <c r="A18" s="120" t="s">
        <v>16</v>
      </c>
      <c r="B18" s="120"/>
      <c r="C18" s="126" t="s">
        <v>17</v>
      </c>
      <c r="D18" s="126"/>
      <c r="E18" s="126"/>
      <c r="F18" s="126"/>
      <c r="G18" s="126"/>
      <c r="H18" s="126"/>
      <c r="I18" s="126"/>
      <c r="J18" s="4"/>
      <c r="K18" s="4"/>
      <c r="L18" s="4"/>
    </row>
    <row r="19" spans="1:12">
      <c r="A19" s="22"/>
      <c r="B19" s="23"/>
      <c r="C19" s="29"/>
      <c r="D19" s="14"/>
      <c r="E19" s="14"/>
      <c r="F19" s="14"/>
      <c r="G19" s="14"/>
      <c r="H19" s="14"/>
      <c r="I19" s="24"/>
      <c r="J19" s="4"/>
      <c r="K19" s="4"/>
      <c r="L19" s="4"/>
    </row>
    <row r="20" spans="1:12">
      <c r="A20" s="120" t="s">
        <v>18</v>
      </c>
      <c r="B20" s="120"/>
      <c r="C20" s="126" t="s">
        <v>19</v>
      </c>
      <c r="D20" s="126"/>
      <c r="E20" s="126"/>
      <c r="F20" s="126"/>
      <c r="G20" s="126"/>
      <c r="H20" s="126"/>
      <c r="I20" s="126"/>
      <c r="J20" s="4"/>
      <c r="K20" s="4"/>
      <c r="L20" s="4"/>
    </row>
    <row r="21" spans="1:12">
      <c r="A21" s="22"/>
      <c r="B21" s="23"/>
      <c r="C21" s="29"/>
      <c r="D21" s="14"/>
      <c r="E21" s="14"/>
      <c r="F21" s="14"/>
      <c r="G21" s="14"/>
      <c r="H21" s="14"/>
      <c r="I21" s="24"/>
      <c r="J21" s="4"/>
      <c r="K21" s="4"/>
      <c r="L21" s="4"/>
    </row>
    <row r="22" spans="1:12">
      <c r="A22" s="120" t="s">
        <v>20</v>
      </c>
      <c r="B22" s="120"/>
      <c r="C22" s="30">
        <v>253</v>
      </c>
      <c r="D22" s="124" t="s">
        <v>21</v>
      </c>
      <c r="E22" s="124"/>
      <c r="F22" s="124"/>
      <c r="G22" s="127"/>
      <c r="H22" s="127"/>
      <c r="I22" s="31"/>
      <c r="J22" s="4"/>
      <c r="K22" s="4"/>
      <c r="L22" s="4"/>
    </row>
    <row r="23" spans="1:12">
      <c r="A23" s="22"/>
      <c r="B23" s="23"/>
      <c r="C23" s="14"/>
      <c r="D23" s="14"/>
      <c r="E23" s="14"/>
      <c r="F23" s="14"/>
      <c r="G23" s="14"/>
      <c r="H23" s="14"/>
      <c r="I23" s="24"/>
      <c r="J23" s="4"/>
      <c r="K23" s="4"/>
      <c r="L23" s="4"/>
    </row>
    <row r="24" spans="1:12">
      <c r="A24" s="120" t="s">
        <v>22</v>
      </c>
      <c r="B24" s="120"/>
      <c r="C24" s="30">
        <v>8</v>
      </c>
      <c r="D24" s="124" t="s">
        <v>23</v>
      </c>
      <c r="E24" s="124"/>
      <c r="F24" s="124"/>
      <c r="G24" s="124"/>
      <c r="H24" s="32" t="s">
        <v>24</v>
      </c>
      <c r="I24" s="33">
        <v>29</v>
      </c>
      <c r="J24" s="4"/>
      <c r="K24" s="4"/>
      <c r="L24" s="4"/>
    </row>
    <row r="25" spans="1:12">
      <c r="A25" s="22"/>
      <c r="B25" s="23"/>
      <c r="C25" s="14"/>
      <c r="D25" s="14"/>
      <c r="E25" s="14"/>
      <c r="F25" s="14"/>
      <c r="G25" s="23"/>
      <c r="H25" s="23" t="s">
        <v>25</v>
      </c>
      <c r="I25" s="34"/>
      <c r="J25" s="4"/>
      <c r="K25" s="4"/>
      <c r="L25" s="4"/>
    </row>
    <row r="26" spans="1:12">
      <c r="A26" s="120" t="s">
        <v>26</v>
      </c>
      <c r="B26" s="120"/>
      <c r="C26" s="35" t="s">
        <v>27</v>
      </c>
      <c r="D26" s="36"/>
      <c r="E26" s="37"/>
      <c r="F26" s="14"/>
      <c r="G26" s="128" t="s">
        <v>28</v>
      </c>
      <c r="H26" s="128"/>
      <c r="I26" s="38" t="s">
        <v>29</v>
      </c>
      <c r="J26" s="4"/>
      <c r="K26" s="4"/>
      <c r="L26" s="4"/>
    </row>
    <row r="27" spans="1:12">
      <c r="A27" s="22"/>
      <c r="B27" s="23"/>
      <c r="C27" s="14"/>
      <c r="D27" s="14"/>
      <c r="E27" s="14"/>
      <c r="F27" s="14"/>
      <c r="G27" s="14"/>
      <c r="H27" s="14"/>
      <c r="I27" s="39"/>
      <c r="J27" s="4"/>
      <c r="K27" s="4"/>
      <c r="L27" s="4"/>
    </row>
    <row r="28" spans="1:12">
      <c r="A28" s="129" t="s">
        <v>30</v>
      </c>
      <c r="B28" s="129"/>
      <c r="C28" s="129"/>
      <c r="D28" s="129"/>
      <c r="E28" s="130" t="s">
        <v>31</v>
      </c>
      <c r="F28" s="130"/>
      <c r="G28" s="130"/>
      <c r="H28" s="131" t="s">
        <v>32</v>
      </c>
      <c r="I28" s="131"/>
      <c r="J28" s="4"/>
      <c r="K28" s="4"/>
      <c r="L28" s="4"/>
    </row>
    <row r="29" spans="1:12">
      <c r="A29" s="40"/>
      <c r="B29" s="37"/>
      <c r="C29" s="37"/>
      <c r="D29" s="28"/>
      <c r="E29" s="14"/>
      <c r="F29" s="14"/>
      <c r="G29" s="14"/>
      <c r="H29" s="41"/>
      <c r="I29" s="39"/>
      <c r="J29" s="4"/>
      <c r="K29" s="4"/>
      <c r="L29" s="4"/>
    </row>
    <row r="30" spans="1:12">
      <c r="A30" s="132"/>
      <c r="B30" s="132"/>
      <c r="C30" s="132"/>
      <c r="D30" s="132"/>
      <c r="E30" s="133"/>
      <c r="F30" s="133"/>
      <c r="G30" s="133"/>
      <c r="H30" s="121"/>
      <c r="I30" s="121"/>
      <c r="J30" s="4"/>
      <c r="K30" s="4"/>
      <c r="L30" s="4"/>
    </row>
    <row r="31" spans="1:12" ht="13.2" customHeight="1">
      <c r="A31" s="22"/>
      <c r="B31" s="23"/>
      <c r="C31" s="29"/>
      <c r="D31" s="134"/>
      <c r="E31" s="134"/>
      <c r="F31" s="134"/>
      <c r="G31" s="134"/>
      <c r="H31" s="14"/>
      <c r="I31" s="43"/>
      <c r="J31" s="4"/>
      <c r="K31" s="4"/>
      <c r="L31" s="4"/>
    </row>
    <row r="32" spans="1:12">
      <c r="A32" s="132"/>
      <c r="B32" s="132"/>
      <c r="C32" s="132"/>
      <c r="D32" s="132"/>
      <c r="E32" s="133"/>
      <c r="F32" s="133"/>
      <c r="G32" s="133"/>
      <c r="H32" s="121"/>
      <c r="I32" s="121"/>
      <c r="J32" s="4"/>
      <c r="K32" s="4"/>
      <c r="L32" s="4"/>
    </row>
    <row r="33" spans="1:12">
      <c r="A33" s="22"/>
      <c r="B33" s="23"/>
      <c r="C33" s="29"/>
      <c r="D33" s="42"/>
      <c r="E33" s="42"/>
      <c r="F33" s="42"/>
      <c r="G33" s="20"/>
      <c r="H33" s="14"/>
      <c r="I33" s="44"/>
      <c r="J33" s="4"/>
      <c r="K33" s="4"/>
      <c r="L33" s="4"/>
    </row>
    <row r="34" spans="1:12">
      <c r="A34" s="132"/>
      <c r="B34" s="132"/>
      <c r="C34" s="132"/>
      <c r="D34" s="132"/>
      <c r="E34" s="133"/>
      <c r="F34" s="133"/>
      <c r="G34" s="133"/>
      <c r="H34" s="121"/>
      <c r="I34" s="121"/>
      <c r="J34" s="4"/>
      <c r="K34" s="4"/>
      <c r="L34" s="4"/>
    </row>
    <row r="35" spans="1:12">
      <c r="A35" s="22"/>
      <c r="B35" s="23"/>
      <c r="C35" s="29"/>
      <c r="D35" s="42"/>
      <c r="E35" s="42"/>
      <c r="F35" s="42"/>
      <c r="G35" s="20"/>
      <c r="H35" s="14"/>
      <c r="I35" s="44"/>
      <c r="J35" s="4"/>
      <c r="K35" s="4"/>
      <c r="L35" s="4"/>
    </row>
    <row r="36" spans="1:12">
      <c r="A36" s="132"/>
      <c r="B36" s="132"/>
      <c r="C36" s="132"/>
      <c r="D36" s="132"/>
      <c r="E36" s="133"/>
      <c r="F36" s="133"/>
      <c r="G36" s="133"/>
      <c r="H36" s="121"/>
      <c r="I36" s="121"/>
      <c r="J36" s="4"/>
      <c r="K36" s="4"/>
      <c r="L36" s="4"/>
    </row>
    <row r="37" spans="1:12">
      <c r="A37" s="45"/>
      <c r="B37" s="46"/>
      <c r="C37" s="135"/>
      <c r="D37" s="135"/>
      <c r="E37" s="14"/>
      <c r="F37" s="135"/>
      <c r="G37" s="135"/>
      <c r="H37" s="14"/>
      <c r="I37" s="24"/>
      <c r="J37" s="4"/>
      <c r="K37" s="4"/>
      <c r="L37" s="4"/>
    </row>
    <row r="38" spans="1:12">
      <c r="A38" s="132"/>
      <c r="B38" s="132"/>
      <c r="C38" s="132"/>
      <c r="D38" s="132"/>
      <c r="E38" s="133"/>
      <c r="F38" s="133"/>
      <c r="G38" s="133"/>
      <c r="H38" s="121"/>
      <c r="I38" s="121"/>
      <c r="J38" s="4"/>
      <c r="K38" s="4"/>
      <c r="L38" s="4"/>
    </row>
    <row r="39" spans="1:12">
      <c r="A39" s="45"/>
      <c r="B39" s="46"/>
      <c r="C39" s="47"/>
      <c r="D39" s="48"/>
      <c r="E39" s="14"/>
      <c r="F39" s="47"/>
      <c r="G39" s="48"/>
      <c r="H39" s="14"/>
      <c r="I39" s="24"/>
      <c r="J39" s="4"/>
      <c r="K39" s="4"/>
      <c r="L39" s="4"/>
    </row>
    <row r="40" spans="1:12">
      <c r="A40" s="132"/>
      <c r="B40" s="132"/>
      <c r="C40" s="132"/>
      <c r="D40" s="132"/>
      <c r="E40" s="133"/>
      <c r="F40" s="133"/>
      <c r="G40" s="133"/>
      <c r="H40" s="121"/>
      <c r="I40" s="121"/>
      <c r="J40" s="4"/>
      <c r="K40" s="4"/>
      <c r="L40" s="4"/>
    </row>
    <row r="41" spans="1:12">
      <c r="A41" s="49"/>
      <c r="B41" s="37"/>
      <c r="C41" s="37"/>
      <c r="D41" s="37"/>
      <c r="E41" s="50"/>
      <c r="F41" s="51"/>
      <c r="G41" s="51"/>
      <c r="H41" s="52"/>
      <c r="I41" s="53"/>
      <c r="J41" s="4"/>
      <c r="K41" s="4"/>
      <c r="L41" s="4"/>
    </row>
    <row r="42" spans="1:12">
      <c r="A42" s="45"/>
      <c r="B42" s="46"/>
      <c r="C42" s="47"/>
      <c r="D42" s="48"/>
      <c r="E42" s="14"/>
      <c r="F42" s="47"/>
      <c r="G42" s="48"/>
      <c r="H42" s="14"/>
      <c r="I42" s="24"/>
      <c r="J42" s="4"/>
      <c r="K42" s="4"/>
      <c r="L42" s="4"/>
    </row>
    <row r="43" spans="1:12">
      <c r="A43" s="54"/>
      <c r="B43" s="55"/>
      <c r="C43" s="55"/>
      <c r="D43" s="27"/>
      <c r="E43" s="27"/>
      <c r="F43" s="55"/>
      <c r="G43" s="27"/>
      <c r="H43" s="27"/>
      <c r="I43" s="56"/>
      <c r="J43" s="4"/>
      <c r="K43" s="4"/>
      <c r="L43" s="4"/>
    </row>
    <row r="44" spans="1:12" ht="13.2" customHeight="1">
      <c r="A44" s="136" t="s">
        <v>33</v>
      </c>
      <c r="B44" s="136"/>
      <c r="C44" s="121"/>
      <c r="D44" s="121"/>
      <c r="E44" s="28"/>
      <c r="F44" s="124"/>
      <c r="G44" s="124"/>
      <c r="H44" s="124"/>
      <c r="I44" s="124"/>
      <c r="J44" s="4"/>
      <c r="K44" s="4"/>
      <c r="L44" s="4"/>
    </row>
    <row r="45" spans="1:12">
      <c r="A45" s="45"/>
      <c r="B45" s="46"/>
      <c r="C45" s="135"/>
      <c r="D45" s="135"/>
      <c r="E45" s="14"/>
      <c r="F45" s="135"/>
      <c r="G45" s="135"/>
      <c r="H45" s="57"/>
      <c r="I45" s="58"/>
      <c r="J45" s="4"/>
      <c r="K45" s="4"/>
      <c r="L45" s="4"/>
    </row>
    <row r="46" spans="1:12" ht="13.2" customHeight="1">
      <c r="A46" s="136" t="s">
        <v>34</v>
      </c>
      <c r="B46" s="136"/>
      <c r="C46" s="124" t="s">
        <v>35</v>
      </c>
      <c r="D46" s="124"/>
      <c r="E46" s="124"/>
      <c r="F46" s="124"/>
      <c r="G46" s="124"/>
      <c r="H46" s="124"/>
      <c r="I46" s="124"/>
      <c r="J46" s="4"/>
      <c r="K46" s="4"/>
      <c r="L46" s="4"/>
    </row>
    <row r="47" spans="1:12">
      <c r="A47" s="22"/>
      <c r="B47" s="23"/>
      <c r="C47" s="29" t="s">
        <v>36</v>
      </c>
      <c r="D47" s="14"/>
      <c r="E47" s="14"/>
      <c r="F47" s="14"/>
      <c r="G47" s="14"/>
      <c r="H47" s="14"/>
      <c r="I47" s="24"/>
      <c r="J47" s="4"/>
      <c r="K47" s="4"/>
      <c r="L47" s="4"/>
    </row>
    <row r="48" spans="1:12" ht="13.2" customHeight="1">
      <c r="A48" s="136" t="s">
        <v>37</v>
      </c>
      <c r="B48" s="136"/>
      <c r="C48" s="137" t="s">
        <v>38</v>
      </c>
      <c r="D48" s="137"/>
      <c r="E48" s="137"/>
      <c r="F48" s="14"/>
      <c r="G48" s="32" t="s">
        <v>39</v>
      </c>
      <c r="H48" s="137" t="s">
        <v>40</v>
      </c>
      <c r="I48" s="137"/>
      <c r="J48" s="4"/>
      <c r="K48" s="4"/>
      <c r="L48" s="4"/>
    </row>
    <row r="49" spans="1:12">
      <c r="A49" s="22"/>
      <c r="B49" s="23"/>
      <c r="C49" s="29"/>
      <c r="D49" s="14"/>
      <c r="E49" s="14"/>
      <c r="F49" s="14"/>
      <c r="G49" s="14"/>
      <c r="H49" s="14"/>
      <c r="I49" s="24"/>
      <c r="J49" s="4"/>
      <c r="K49" s="4"/>
      <c r="L49" s="4"/>
    </row>
    <row r="50" spans="1:12" ht="13.2" customHeight="1">
      <c r="A50" s="136" t="s">
        <v>16</v>
      </c>
      <c r="B50" s="136"/>
      <c r="C50" s="138" t="s">
        <v>41</v>
      </c>
      <c r="D50" s="138"/>
      <c r="E50" s="138"/>
      <c r="F50" s="138"/>
      <c r="G50" s="138"/>
      <c r="H50" s="138"/>
      <c r="I50" s="138"/>
      <c r="J50" s="4"/>
      <c r="K50" s="4"/>
      <c r="L50" s="4"/>
    </row>
    <row r="51" spans="1:12">
      <c r="A51" s="22"/>
      <c r="B51" s="23"/>
      <c r="C51" s="14"/>
      <c r="D51" s="14"/>
      <c r="E51" s="14"/>
      <c r="F51" s="14"/>
      <c r="G51" s="14"/>
      <c r="H51" s="14"/>
      <c r="I51" s="24"/>
      <c r="J51" s="4"/>
      <c r="K51" s="4"/>
      <c r="L51" s="4"/>
    </row>
    <row r="52" spans="1:12">
      <c r="A52" s="120" t="s">
        <v>42</v>
      </c>
      <c r="B52" s="120"/>
      <c r="C52" s="137" t="s">
        <v>43</v>
      </c>
      <c r="D52" s="137"/>
      <c r="E52" s="137"/>
      <c r="F52" s="137"/>
      <c r="G52" s="137"/>
      <c r="H52" s="137"/>
      <c r="I52" s="137"/>
      <c r="J52" s="4"/>
      <c r="K52" s="4"/>
      <c r="L52" s="4"/>
    </row>
    <row r="53" spans="1:12">
      <c r="A53" s="59"/>
      <c r="B53" s="27"/>
      <c r="C53" s="139" t="s">
        <v>44</v>
      </c>
      <c r="D53" s="139"/>
      <c r="E53" s="139"/>
      <c r="F53" s="139"/>
      <c r="G53" s="139"/>
      <c r="H53" s="139"/>
      <c r="I53" s="61"/>
      <c r="J53" s="4"/>
      <c r="K53" s="4"/>
      <c r="L53" s="4"/>
    </row>
    <row r="54" spans="1:12">
      <c r="A54" s="59"/>
      <c r="B54" s="27"/>
      <c r="C54" s="60"/>
      <c r="D54" s="60"/>
      <c r="E54" s="60"/>
      <c r="F54" s="60"/>
      <c r="G54" s="60"/>
      <c r="H54" s="60"/>
      <c r="I54" s="61"/>
      <c r="J54" s="4"/>
      <c r="K54" s="4"/>
      <c r="L54" s="4"/>
    </row>
    <row r="55" spans="1:12">
      <c r="A55" s="59"/>
      <c r="B55" s="140" t="s">
        <v>45</v>
      </c>
      <c r="C55" s="140"/>
      <c r="D55" s="140"/>
      <c r="E55" s="140"/>
      <c r="F55" s="62"/>
      <c r="G55" s="62"/>
      <c r="H55" s="62"/>
      <c r="I55" s="63"/>
      <c r="J55" s="4"/>
      <c r="K55" s="4"/>
      <c r="L55" s="4"/>
    </row>
    <row r="56" spans="1:12">
      <c r="A56" s="59"/>
      <c r="B56" s="141" t="s">
        <v>46</v>
      </c>
      <c r="C56" s="141"/>
      <c r="D56" s="141"/>
      <c r="E56" s="141"/>
      <c r="F56" s="141"/>
      <c r="G56" s="141"/>
      <c r="H56" s="141"/>
      <c r="I56" s="141"/>
      <c r="J56" s="4"/>
      <c r="K56" s="4"/>
      <c r="L56" s="4"/>
    </row>
    <row r="57" spans="1:12">
      <c r="A57" s="59"/>
      <c r="B57" s="142" t="s">
        <v>47</v>
      </c>
      <c r="C57" s="142"/>
      <c r="D57" s="142"/>
      <c r="E57" s="142"/>
      <c r="F57" s="142"/>
      <c r="G57" s="142"/>
      <c r="H57" s="142"/>
      <c r="I57" s="63"/>
      <c r="J57" s="4"/>
      <c r="K57" s="4"/>
      <c r="L57" s="4"/>
    </row>
    <row r="58" spans="1:12">
      <c r="A58" s="59"/>
      <c r="B58" s="141" t="s">
        <v>48</v>
      </c>
      <c r="C58" s="141"/>
      <c r="D58" s="141"/>
      <c r="E58" s="141"/>
      <c r="F58" s="141"/>
      <c r="G58" s="141"/>
      <c r="H58" s="141"/>
      <c r="I58" s="141"/>
      <c r="J58" s="4"/>
      <c r="K58" s="4"/>
      <c r="L58" s="4"/>
    </row>
    <row r="59" spans="1:12">
      <c r="A59" s="59"/>
      <c r="B59" s="141" t="s">
        <v>49</v>
      </c>
      <c r="C59" s="141"/>
      <c r="D59" s="141"/>
      <c r="E59" s="141"/>
      <c r="F59" s="141"/>
      <c r="G59" s="141"/>
      <c r="H59" s="141"/>
      <c r="I59" s="141"/>
      <c r="J59" s="4"/>
      <c r="K59" s="4"/>
      <c r="L59" s="4"/>
    </row>
    <row r="60" spans="1:12">
      <c r="A60" s="59"/>
      <c r="B60" s="64"/>
      <c r="C60" s="65"/>
      <c r="D60" s="65"/>
      <c r="E60" s="65"/>
      <c r="F60" s="65"/>
      <c r="G60" s="65"/>
      <c r="H60" s="65"/>
      <c r="I60" s="66"/>
      <c r="J60" s="4"/>
      <c r="K60" s="4"/>
      <c r="L60" s="4"/>
    </row>
    <row r="61" spans="1:12">
      <c r="A61" s="67"/>
      <c r="B61" s="14"/>
      <c r="C61" s="14"/>
      <c r="D61" s="14"/>
      <c r="E61" s="14"/>
      <c r="F61" s="14"/>
      <c r="G61" s="68"/>
      <c r="H61" s="69"/>
      <c r="I61" s="70"/>
      <c r="J61" s="4"/>
      <c r="K61" s="4"/>
      <c r="L61" s="4"/>
    </row>
    <row r="62" spans="1:12">
      <c r="A62" s="13"/>
      <c r="B62" s="14"/>
      <c r="C62" s="14"/>
      <c r="D62" s="14"/>
      <c r="E62" s="27" t="s">
        <v>50</v>
      </c>
      <c r="F62" s="37"/>
      <c r="G62" s="143" t="s">
        <v>51</v>
      </c>
      <c r="H62" s="143"/>
      <c r="I62" s="143"/>
      <c r="J62" s="4"/>
      <c r="K62" s="4"/>
      <c r="L62" s="4"/>
    </row>
    <row r="63" spans="1:12">
      <c r="A63" s="71"/>
      <c r="B63" s="72"/>
      <c r="C63" s="73"/>
      <c r="D63" s="73"/>
      <c r="E63" s="73"/>
      <c r="F63" s="73"/>
      <c r="G63" s="144"/>
      <c r="H63" s="144"/>
      <c r="I63" s="74"/>
      <c r="J63" s="4"/>
      <c r="K63" s="4"/>
      <c r="L63" s="4"/>
    </row>
  </sheetData>
  <sheetProtection selectLockedCells="1" selectUnlockedCells="1"/>
  <mergeCells count="73">
    <mergeCell ref="B56:I56"/>
    <mergeCell ref="B57:H57"/>
    <mergeCell ref="B58:I58"/>
    <mergeCell ref="B59:I59"/>
    <mergeCell ref="G62:I62"/>
    <mergeCell ref="G63:H63"/>
    <mergeCell ref="A50:B50"/>
    <mergeCell ref="C50:I50"/>
    <mergeCell ref="A52:B52"/>
    <mergeCell ref="C52:I52"/>
    <mergeCell ref="C53:H53"/>
    <mergeCell ref="B55:E55"/>
    <mergeCell ref="C45:D45"/>
    <mergeCell ref="F45:G45"/>
    <mergeCell ref="A46:B46"/>
    <mergeCell ref="C46:I46"/>
    <mergeCell ref="A48:B48"/>
    <mergeCell ref="C48:E48"/>
    <mergeCell ref="H48:I48"/>
    <mergeCell ref="A40:D40"/>
    <mergeCell ref="E40:G40"/>
    <mergeCell ref="H40:I40"/>
    <mergeCell ref="A44:B44"/>
    <mergeCell ref="C44:D44"/>
    <mergeCell ref="F44:I44"/>
    <mergeCell ref="A36:D36"/>
    <mergeCell ref="E36:G36"/>
    <mergeCell ref="H36:I36"/>
    <mergeCell ref="C37:D37"/>
    <mergeCell ref="F37:G37"/>
    <mergeCell ref="A38:D38"/>
    <mergeCell ref="E38:G38"/>
    <mergeCell ref="H38:I38"/>
    <mergeCell ref="D31:G31"/>
    <mergeCell ref="A32:D32"/>
    <mergeCell ref="E32:G32"/>
    <mergeCell ref="H32:I32"/>
    <mergeCell ref="A34:D34"/>
    <mergeCell ref="E34:G34"/>
    <mergeCell ref="H34:I34"/>
    <mergeCell ref="A28:D28"/>
    <mergeCell ref="E28:G28"/>
    <mergeCell ref="H28:I28"/>
    <mergeCell ref="A30:D30"/>
    <mergeCell ref="E30:G30"/>
    <mergeCell ref="H30:I30"/>
    <mergeCell ref="A22:B22"/>
    <mergeCell ref="D22:F22"/>
    <mergeCell ref="G22:H22"/>
    <mergeCell ref="A24:B24"/>
    <mergeCell ref="D24:G24"/>
    <mergeCell ref="A26:B26"/>
    <mergeCell ref="G26:H26"/>
    <mergeCell ref="A16:B16"/>
    <mergeCell ref="C16:I16"/>
    <mergeCell ref="A18:B18"/>
    <mergeCell ref="C18:I18"/>
    <mergeCell ref="A20:B20"/>
    <mergeCell ref="C20:I20"/>
    <mergeCell ref="A10:B11"/>
    <mergeCell ref="C10:D10"/>
    <mergeCell ref="A12:B12"/>
    <mergeCell ref="C12:I12"/>
    <mergeCell ref="A14:B14"/>
    <mergeCell ref="C14:D14"/>
    <mergeCell ref="F14:I14"/>
    <mergeCell ref="A1:C1"/>
    <mergeCell ref="A2:D2"/>
    <mergeCell ref="A4:I4"/>
    <mergeCell ref="A6:B6"/>
    <mergeCell ref="C6:D6"/>
    <mergeCell ref="A8:B8"/>
    <mergeCell ref="C8:D8"/>
  </mergeCells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'OPĆI PODACI'!#REF!</formula>
    </cfRule>
  </conditionalFormatting>
  <hyperlinks>
    <hyperlink ref="C18" r:id="rId1"/>
    <hyperlink ref="C20" r:id="rId2"/>
    <hyperlink ref="C50" r:id="rId3"/>
  </hyperlinks>
  <pageMargins left="0.75" right="0.75" top="1" bottom="1" header="0.51180555555555551" footer="0.51180555555555551"/>
  <pageSetup paperSize="9" scale="77" firstPageNumber="0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1"/>
  <sheetViews>
    <sheetView view="pageBreakPreview" topLeftCell="A43" zoomScale="110" zoomScaleSheetLayoutView="110" workbookViewId="0">
      <selection activeCell="K111" sqref="K111"/>
    </sheetView>
  </sheetViews>
  <sheetFormatPr defaultColWidth="9.109375" defaultRowHeight="13.2"/>
  <cols>
    <col min="1" max="9" width="9.109375" style="75"/>
    <col min="10" max="11" width="11.21875" style="75" customWidth="1"/>
    <col min="12" max="16384" width="9.109375" style="75"/>
  </cols>
  <sheetData>
    <row r="1" spans="1:11" ht="12.75" customHeight="1">
      <c r="A1" s="145" t="s">
        <v>52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2.75" customHeight="1">
      <c r="A2" s="146" t="s">
        <v>53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3.5" customHeight="1">
      <c r="A3" s="147" t="s">
        <v>54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21.6" customHeight="1">
      <c r="A4" s="148" t="s">
        <v>55</v>
      </c>
      <c r="B4" s="148"/>
      <c r="C4" s="148"/>
      <c r="D4" s="148"/>
      <c r="E4" s="148"/>
      <c r="F4" s="148"/>
      <c r="G4" s="148"/>
      <c r="H4" s="148"/>
      <c r="I4" s="76" t="s">
        <v>56</v>
      </c>
      <c r="J4" s="77" t="s">
        <v>57</v>
      </c>
      <c r="K4" s="78" t="s">
        <v>58</v>
      </c>
    </row>
    <row r="5" spans="1:11">
      <c r="A5" s="149">
        <v>1</v>
      </c>
      <c r="B5" s="149"/>
      <c r="C5" s="149"/>
      <c r="D5" s="149"/>
      <c r="E5" s="149"/>
      <c r="F5" s="149"/>
      <c r="G5" s="149"/>
      <c r="H5" s="149"/>
      <c r="I5" s="80">
        <v>2</v>
      </c>
      <c r="J5" s="79">
        <v>3</v>
      </c>
      <c r="K5" s="79">
        <v>4</v>
      </c>
    </row>
    <row r="6" spans="1:1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ht="12.9" customHeight="1">
      <c r="A7" s="151" t="s">
        <v>59</v>
      </c>
      <c r="B7" s="151"/>
      <c r="C7" s="151"/>
      <c r="D7" s="151"/>
      <c r="E7" s="151"/>
      <c r="F7" s="151"/>
      <c r="G7" s="151"/>
      <c r="H7" s="151"/>
      <c r="I7" s="81">
        <v>1</v>
      </c>
      <c r="J7" s="82"/>
      <c r="K7" s="82"/>
    </row>
    <row r="8" spans="1:11" ht="13.2" customHeight="1">
      <c r="A8" s="152" t="s">
        <v>60</v>
      </c>
      <c r="B8" s="152"/>
      <c r="C8" s="152"/>
      <c r="D8" s="152"/>
      <c r="E8" s="152"/>
      <c r="F8" s="152"/>
      <c r="G8" s="152"/>
      <c r="H8" s="152"/>
      <c r="I8" s="83">
        <v>2</v>
      </c>
      <c r="J8" s="84">
        <f>J9+J16+J26+J35+J39</f>
        <v>206614831</v>
      </c>
      <c r="K8" s="84">
        <f>K9+K16+K26+K35+K39</f>
        <v>205419275</v>
      </c>
    </row>
    <row r="9" spans="1:11" ht="13.2" customHeight="1">
      <c r="A9" s="153" t="s">
        <v>61</v>
      </c>
      <c r="B9" s="153"/>
      <c r="C9" s="153"/>
      <c r="D9" s="153"/>
      <c r="E9" s="153"/>
      <c r="F9" s="153"/>
      <c r="G9" s="153"/>
      <c r="H9" s="153"/>
      <c r="I9" s="83">
        <v>3</v>
      </c>
      <c r="J9" s="84">
        <f>SUM(J10:J15)</f>
        <v>8</v>
      </c>
      <c r="K9" s="84">
        <f>SUM(K10:K15)</f>
        <v>0</v>
      </c>
    </row>
    <row r="10" spans="1:11" ht="13.2" customHeight="1">
      <c r="A10" s="153" t="s">
        <v>62</v>
      </c>
      <c r="B10" s="153"/>
      <c r="C10" s="153"/>
      <c r="D10" s="153"/>
      <c r="E10" s="153"/>
      <c r="F10" s="153"/>
      <c r="G10" s="153"/>
      <c r="H10" s="153"/>
      <c r="I10" s="83">
        <v>4</v>
      </c>
      <c r="J10" s="85"/>
      <c r="K10" s="85"/>
    </row>
    <row r="11" spans="1:11" ht="13.2" customHeight="1">
      <c r="A11" s="153" t="s">
        <v>63</v>
      </c>
      <c r="B11" s="153"/>
      <c r="C11" s="153"/>
      <c r="D11" s="153"/>
      <c r="E11" s="153"/>
      <c r="F11" s="153"/>
      <c r="G11" s="153"/>
      <c r="H11" s="153"/>
      <c r="I11" s="83">
        <v>5</v>
      </c>
      <c r="J11" s="85">
        <v>8</v>
      </c>
      <c r="K11" s="85">
        <v>0</v>
      </c>
    </row>
    <row r="12" spans="1:11" ht="12.9" customHeight="1">
      <c r="A12" s="153" t="s">
        <v>64</v>
      </c>
      <c r="B12" s="153"/>
      <c r="C12" s="153"/>
      <c r="D12" s="153"/>
      <c r="E12" s="153"/>
      <c r="F12" s="153"/>
      <c r="G12" s="153"/>
      <c r="H12" s="153"/>
      <c r="I12" s="83">
        <v>6</v>
      </c>
      <c r="J12" s="85"/>
      <c r="K12" s="85"/>
    </row>
    <row r="13" spans="1:11" ht="12.9" customHeight="1">
      <c r="A13" s="153" t="s">
        <v>65</v>
      </c>
      <c r="B13" s="153"/>
      <c r="C13" s="153"/>
      <c r="D13" s="153"/>
      <c r="E13" s="153"/>
      <c r="F13" s="153"/>
      <c r="G13" s="153"/>
      <c r="H13" s="153"/>
      <c r="I13" s="83">
        <v>7</v>
      </c>
      <c r="J13" s="85"/>
      <c r="K13" s="85"/>
    </row>
    <row r="14" spans="1:11" ht="12.9" customHeight="1">
      <c r="A14" s="153" t="s">
        <v>66</v>
      </c>
      <c r="B14" s="153"/>
      <c r="C14" s="153"/>
      <c r="D14" s="153"/>
      <c r="E14" s="153"/>
      <c r="F14" s="153"/>
      <c r="G14" s="153"/>
      <c r="H14" s="153"/>
      <c r="I14" s="83">
        <v>8</v>
      </c>
      <c r="J14" s="85"/>
      <c r="K14" s="85"/>
    </row>
    <row r="15" spans="1:11" ht="12.9" customHeight="1">
      <c r="A15" s="153" t="s">
        <v>67</v>
      </c>
      <c r="B15" s="153"/>
      <c r="C15" s="153"/>
      <c r="D15" s="153"/>
      <c r="E15" s="153"/>
      <c r="F15" s="153"/>
      <c r="G15" s="153"/>
      <c r="H15" s="153"/>
      <c r="I15" s="83">
        <v>9</v>
      </c>
      <c r="J15" s="85"/>
      <c r="K15" s="85"/>
    </row>
    <row r="16" spans="1:11" ht="12.9" customHeight="1">
      <c r="A16" s="153" t="s">
        <v>68</v>
      </c>
      <c r="B16" s="153"/>
      <c r="C16" s="153"/>
      <c r="D16" s="153"/>
      <c r="E16" s="153"/>
      <c r="F16" s="153"/>
      <c r="G16" s="153"/>
      <c r="H16" s="153"/>
      <c r="I16" s="83">
        <v>10</v>
      </c>
      <c r="J16" s="84">
        <f>SUM(J17:J25)</f>
        <v>206614823</v>
      </c>
      <c r="K16" s="84">
        <f>SUM(K17:K25)</f>
        <v>205419275</v>
      </c>
    </row>
    <row r="17" spans="1:11" ht="12.9" customHeight="1">
      <c r="A17" s="153" t="s">
        <v>69</v>
      </c>
      <c r="B17" s="153"/>
      <c r="C17" s="153"/>
      <c r="D17" s="153"/>
      <c r="E17" s="153"/>
      <c r="F17" s="153"/>
      <c r="G17" s="153"/>
      <c r="H17" s="153"/>
      <c r="I17" s="83">
        <v>11</v>
      </c>
      <c r="J17" s="85">
        <v>148263047</v>
      </c>
      <c r="K17" s="85">
        <v>148263047</v>
      </c>
    </row>
    <row r="18" spans="1:11" ht="12.9" customHeight="1">
      <c r="A18" s="153" t="s">
        <v>70</v>
      </c>
      <c r="B18" s="153"/>
      <c r="C18" s="153"/>
      <c r="D18" s="153"/>
      <c r="E18" s="153"/>
      <c r="F18" s="153"/>
      <c r="G18" s="153"/>
      <c r="H18" s="153"/>
      <c r="I18" s="83">
        <v>12</v>
      </c>
      <c r="J18" s="85">
        <v>56499173</v>
      </c>
      <c r="K18" s="85">
        <v>55311693</v>
      </c>
    </row>
    <row r="19" spans="1:11" ht="12.9" customHeight="1">
      <c r="A19" s="153" t="s">
        <v>71</v>
      </c>
      <c r="B19" s="153"/>
      <c r="C19" s="153"/>
      <c r="D19" s="153"/>
      <c r="E19" s="153"/>
      <c r="F19" s="153"/>
      <c r="G19" s="153"/>
      <c r="H19" s="153"/>
      <c r="I19" s="83">
        <v>13</v>
      </c>
      <c r="J19" s="85">
        <v>26491</v>
      </c>
      <c r="K19" s="85">
        <v>21840</v>
      </c>
    </row>
    <row r="20" spans="1:11" ht="12.9" customHeight="1">
      <c r="A20" s="153" t="s">
        <v>72</v>
      </c>
      <c r="B20" s="153"/>
      <c r="C20" s="153"/>
      <c r="D20" s="153"/>
      <c r="E20" s="153"/>
      <c r="F20" s="153"/>
      <c r="G20" s="153"/>
      <c r="H20" s="153"/>
      <c r="I20" s="83">
        <v>14</v>
      </c>
      <c r="J20" s="85">
        <v>283609</v>
      </c>
      <c r="K20" s="85">
        <v>280192</v>
      </c>
    </row>
    <row r="21" spans="1:11" ht="12.9" customHeight="1">
      <c r="A21" s="153" t="s">
        <v>73</v>
      </c>
      <c r="B21" s="153"/>
      <c r="C21" s="153"/>
      <c r="D21" s="153"/>
      <c r="E21" s="153"/>
      <c r="F21" s="153"/>
      <c r="G21" s="153"/>
      <c r="H21" s="153"/>
      <c r="I21" s="83">
        <v>15</v>
      </c>
      <c r="J21" s="85"/>
      <c r="K21" s="85"/>
    </row>
    <row r="22" spans="1:11" ht="12.9" customHeight="1">
      <c r="A22" s="153" t="s">
        <v>74</v>
      </c>
      <c r="B22" s="153"/>
      <c r="C22" s="153"/>
      <c r="D22" s="153"/>
      <c r="E22" s="153"/>
      <c r="F22" s="153"/>
      <c r="G22" s="153"/>
      <c r="H22" s="153"/>
      <c r="I22" s="83">
        <v>16</v>
      </c>
      <c r="J22" s="85"/>
      <c r="K22" s="85"/>
    </row>
    <row r="23" spans="1:11" ht="12.9" customHeight="1">
      <c r="A23" s="153" t="s">
        <v>75</v>
      </c>
      <c r="B23" s="153"/>
      <c r="C23" s="153"/>
      <c r="D23" s="153"/>
      <c r="E23" s="153"/>
      <c r="F23" s="153"/>
      <c r="G23" s="153"/>
      <c r="H23" s="153"/>
      <c r="I23" s="83">
        <v>17</v>
      </c>
      <c r="J23" s="85">
        <v>1542503</v>
      </c>
      <c r="K23" s="85">
        <v>1542503</v>
      </c>
    </row>
    <row r="24" spans="1:11" ht="12.9" customHeight="1">
      <c r="A24" s="153" t="s">
        <v>76</v>
      </c>
      <c r="B24" s="153"/>
      <c r="C24" s="153"/>
      <c r="D24" s="153"/>
      <c r="E24" s="153"/>
      <c r="F24" s="153"/>
      <c r="G24" s="153"/>
      <c r="H24" s="153"/>
      <c r="I24" s="83">
        <v>18</v>
      </c>
      <c r="J24" s="85"/>
      <c r="K24" s="85"/>
    </row>
    <row r="25" spans="1:11" ht="12.9" customHeight="1">
      <c r="A25" s="153" t="s">
        <v>77</v>
      </c>
      <c r="B25" s="153"/>
      <c r="C25" s="153"/>
      <c r="D25" s="153"/>
      <c r="E25" s="153"/>
      <c r="F25" s="153"/>
      <c r="G25" s="153"/>
      <c r="H25" s="153"/>
      <c r="I25" s="83">
        <v>19</v>
      </c>
      <c r="J25" s="85"/>
      <c r="K25" s="85"/>
    </row>
    <row r="26" spans="1:11" ht="12.9" customHeight="1">
      <c r="A26" s="153" t="s">
        <v>78</v>
      </c>
      <c r="B26" s="153"/>
      <c r="C26" s="153"/>
      <c r="D26" s="153"/>
      <c r="E26" s="153"/>
      <c r="F26" s="153"/>
      <c r="G26" s="153"/>
      <c r="H26" s="153"/>
      <c r="I26" s="83">
        <v>20</v>
      </c>
      <c r="J26" s="84">
        <f>SUM(J27:J34)</f>
        <v>0</v>
      </c>
      <c r="K26" s="84">
        <f>SUM(K27:K34)</f>
        <v>0</v>
      </c>
    </row>
    <row r="27" spans="1:11" ht="12.9" customHeight="1">
      <c r="A27" s="153" t="s">
        <v>79</v>
      </c>
      <c r="B27" s="153"/>
      <c r="C27" s="153"/>
      <c r="D27" s="153"/>
      <c r="E27" s="153"/>
      <c r="F27" s="153"/>
      <c r="G27" s="153"/>
      <c r="H27" s="153"/>
      <c r="I27" s="83">
        <v>21</v>
      </c>
      <c r="J27" s="85"/>
      <c r="K27" s="85"/>
    </row>
    <row r="28" spans="1:11" ht="12.9" customHeight="1">
      <c r="A28" s="153" t="s">
        <v>80</v>
      </c>
      <c r="B28" s="153"/>
      <c r="C28" s="153"/>
      <c r="D28" s="153"/>
      <c r="E28" s="153"/>
      <c r="F28" s="153"/>
      <c r="G28" s="153"/>
      <c r="H28" s="153"/>
      <c r="I28" s="83">
        <v>22</v>
      </c>
      <c r="J28" s="85"/>
      <c r="K28" s="85"/>
    </row>
    <row r="29" spans="1:11" ht="12.9" customHeight="1">
      <c r="A29" s="153" t="s">
        <v>81</v>
      </c>
      <c r="B29" s="153"/>
      <c r="C29" s="153"/>
      <c r="D29" s="153"/>
      <c r="E29" s="153"/>
      <c r="F29" s="153"/>
      <c r="G29" s="153"/>
      <c r="H29" s="153"/>
      <c r="I29" s="83">
        <v>23</v>
      </c>
      <c r="J29" s="85"/>
      <c r="K29" s="85"/>
    </row>
    <row r="30" spans="1:11" ht="12.9" customHeight="1">
      <c r="A30" s="153" t="s">
        <v>82</v>
      </c>
      <c r="B30" s="153"/>
      <c r="C30" s="153"/>
      <c r="D30" s="153"/>
      <c r="E30" s="153"/>
      <c r="F30" s="153"/>
      <c r="G30" s="153"/>
      <c r="H30" s="153"/>
      <c r="I30" s="83">
        <v>24</v>
      </c>
      <c r="J30" s="85"/>
      <c r="K30" s="85"/>
    </row>
    <row r="31" spans="1:11" ht="12.9" customHeight="1">
      <c r="A31" s="153" t="s">
        <v>83</v>
      </c>
      <c r="B31" s="153"/>
      <c r="C31" s="153"/>
      <c r="D31" s="153"/>
      <c r="E31" s="153"/>
      <c r="F31" s="153"/>
      <c r="G31" s="153"/>
      <c r="H31" s="153"/>
      <c r="I31" s="83">
        <v>25</v>
      </c>
      <c r="J31" s="85"/>
      <c r="K31" s="85"/>
    </row>
    <row r="32" spans="1:11" ht="12.9" customHeight="1">
      <c r="A32" s="153" t="s">
        <v>84</v>
      </c>
      <c r="B32" s="153"/>
      <c r="C32" s="153"/>
      <c r="D32" s="153"/>
      <c r="E32" s="153"/>
      <c r="F32" s="153"/>
      <c r="G32" s="153"/>
      <c r="H32" s="153"/>
      <c r="I32" s="83">
        <v>26</v>
      </c>
      <c r="J32" s="85"/>
      <c r="K32" s="85"/>
    </row>
    <row r="33" spans="1:11" ht="12.9" customHeight="1">
      <c r="A33" s="153" t="s">
        <v>85</v>
      </c>
      <c r="B33" s="153"/>
      <c r="C33" s="153"/>
      <c r="D33" s="153"/>
      <c r="E33" s="153"/>
      <c r="F33" s="153"/>
      <c r="G33" s="153"/>
      <c r="H33" s="153"/>
      <c r="I33" s="83">
        <v>27</v>
      </c>
      <c r="J33" s="85"/>
      <c r="K33" s="85"/>
    </row>
    <row r="34" spans="1:11" ht="12.9" customHeight="1">
      <c r="A34" s="153" t="s">
        <v>86</v>
      </c>
      <c r="B34" s="153"/>
      <c r="C34" s="153"/>
      <c r="D34" s="153"/>
      <c r="E34" s="153"/>
      <c r="F34" s="153"/>
      <c r="G34" s="153"/>
      <c r="H34" s="153"/>
      <c r="I34" s="83">
        <v>28</v>
      </c>
      <c r="J34" s="85"/>
      <c r="K34" s="85"/>
    </row>
    <row r="35" spans="1:11" ht="12.9" customHeight="1">
      <c r="A35" s="153" t="s">
        <v>87</v>
      </c>
      <c r="B35" s="153"/>
      <c r="C35" s="153"/>
      <c r="D35" s="153"/>
      <c r="E35" s="153"/>
      <c r="F35" s="153"/>
      <c r="G35" s="153"/>
      <c r="H35" s="153"/>
      <c r="I35" s="83">
        <v>29</v>
      </c>
      <c r="J35" s="84">
        <f>SUM(J36:J38)</f>
        <v>0</v>
      </c>
      <c r="K35" s="84">
        <f>SUM(K36:K38)</f>
        <v>0</v>
      </c>
    </row>
    <row r="36" spans="1:11" ht="12.9" customHeight="1">
      <c r="A36" s="153" t="s">
        <v>88</v>
      </c>
      <c r="B36" s="153"/>
      <c r="C36" s="153"/>
      <c r="D36" s="153"/>
      <c r="E36" s="153"/>
      <c r="F36" s="153"/>
      <c r="G36" s="153"/>
      <c r="H36" s="153"/>
      <c r="I36" s="83">
        <v>30</v>
      </c>
      <c r="J36" s="85"/>
      <c r="K36" s="85"/>
    </row>
    <row r="37" spans="1:11" ht="12.9" customHeight="1">
      <c r="A37" s="153" t="s">
        <v>89</v>
      </c>
      <c r="B37" s="153"/>
      <c r="C37" s="153"/>
      <c r="D37" s="153"/>
      <c r="E37" s="153"/>
      <c r="F37" s="153"/>
      <c r="G37" s="153"/>
      <c r="H37" s="153"/>
      <c r="I37" s="83">
        <v>31</v>
      </c>
      <c r="J37" s="85"/>
      <c r="K37" s="85"/>
    </row>
    <row r="38" spans="1:11" ht="12.9" customHeight="1">
      <c r="A38" s="153" t="s">
        <v>90</v>
      </c>
      <c r="B38" s="153"/>
      <c r="C38" s="153"/>
      <c r="D38" s="153"/>
      <c r="E38" s="153"/>
      <c r="F38" s="153"/>
      <c r="G38" s="153"/>
      <c r="H38" s="153"/>
      <c r="I38" s="83">
        <v>32</v>
      </c>
      <c r="J38" s="85"/>
      <c r="K38" s="85"/>
    </row>
    <row r="39" spans="1:11" ht="12.9" customHeight="1">
      <c r="A39" s="153" t="s">
        <v>91</v>
      </c>
      <c r="B39" s="153"/>
      <c r="C39" s="153"/>
      <c r="D39" s="153"/>
      <c r="E39" s="153"/>
      <c r="F39" s="153"/>
      <c r="G39" s="153"/>
      <c r="H39" s="153"/>
      <c r="I39" s="83">
        <v>33</v>
      </c>
      <c r="J39" s="85"/>
      <c r="K39" s="85"/>
    </row>
    <row r="40" spans="1:11" ht="12.9" customHeight="1">
      <c r="A40" s="152" t="s">
        <v>92</v>
      </c>
      <c r="B40" s="152"/>
      <c r="C40" s="152"/>
      <c r="D40" s="152"/>
      <c r="E40" s="152"/>
      <c r="F40" s="152"/>
      <c r="G40" s="152"/>
      <c r="H40" s="152"/>
      <c r="I40" s="83">
        <v>34</v>
      </c>
      <c r="J40" s="84">
        <f>J41+J49+J56+J64</f>
        <v>951010</v>
      </c>
      <c r="K40" s="84">
        <f>K41+K49+K56+K64</f>
        <v>1092154</v>
      </c>
    </row>
    <row r="41" spans="1:11" ht="12.9" customHeight="1">
      <c r="A41" s="153" t="s">
        <v>93</v>
      </c>
      <c r="B41" s="153"/>
      <c r="C41" s="153"/>
      <c r="D41" s="153"/>
      <c r="E41" s="153"/>
      <c r="F41" s="153"/>
      <c r="G41" s="153"/>
      <c r="H41" s="153"/>
      <c r="I41" s="83">
        <v>35</v>
      </c>
      <c r="J41" s="84">
        <f>SUM(J42:J48)</f>
        <v>17648</v>
      </c>
      <c r="K41" s="84">
        <f>SUM(K42:K48)</f>
        <v>81722</v>
      </c>
    </row>
    <row r="42" spans="1:11" ht="12.9" customHeight="1">
      <c r="A42" s="153" t="s">
        <v>94</v>
      </c>
      <c r="B42" s="153"/>
      <c r="C42" s="153"/>
      <c r="D42" s="153"/>
      <c r="E42" s="153"/>
      <c r="F42" s="153"/>
      <c r="G42" s="153"/>
      <c r="H42" s="153"/>
      <c r="I42" s="83">
        <v>36</v>
      </c>
      <c r="J42" s="85">
        <v>17648</v>
      </c>
      <c r="K42" s="85">
        <v>69840</v>
      </c>
    </row>
    <row r="43" spans="1:11" ht="12.9" customHeight="1">
      <c r="A43" s="153" t="s">
        <v>95</v>
      </c>
      <c r="B43" s="153"/>
      <c r="C43" s="153"/>
      <c r="D43" s="153"/>
      <c r="E43" s="153"/>
      <c r="F43" s="153"/>
      <c r="G43" s="153"/>
      <c r="H43" s="153"/>
      <c r="I43" s="83">
        <v>37</v>
      </c>
      <c r="J43" s="85"/>
      <c r="K43" s="85"/>
    </row>
    <row r="44" spans="1:11" ht="13.2" customHeight="1">
      <c r="A44" s="153" t="s">
        <v>96</v>
      </c>
      <c r="B44" s="153"/>
      <c r="C44" s="153"/>
      <c r="D44" s="153"/>
      <c r="E44" s="153"/>
      <c r="F44" s="153"/>
      <c r="G44" s="153"/>
      <c r="H44" s="153"/>
      <c r="I44" s="83">
        <v>38</v>
      </c>
      <c r="J44" s="85"/>
      <c r="K44" s="85"/>
    </row>
    <row r="45" spans="1:11" ht="12.9" customHeight="1">
      <c r="A45" s="153" t="s">
        <v>97</v>
      </c>
      <c r="B45" s="153"/>
      <c r="C45" s="153"/>
      <c r="D45" s="153"/>
      <c r="E45" s="153"/>
      <c r="F45" s="153"/>
      <c r="G45" s="153"/>
      <c r="H45" s="153"/>
      <c r="I45" s="83">
        <v>39</v>
      </c>
      <c r="J45" s="85"/>
      <c r="K45" s="85">
        <v>11882</v>
      </c>
    </row>
    <row r="46" spans="1:11" ht="13.2" customHeight="1">
      <c r="A46" s="153" t="s">
        <v>98</v>
      </c>
      <c r="B46" s="153"/>
      <c r="C46" s="153"/>
      <c r="D46" s="153"/>
      <c r="E46" s="153"/>
      <c r="F46" s="153"/>
      <c r="G46" s="153"/>
      <c r="H46" s="153"/>
      <c r="I46" s="83">
        <v>40</v>
      </c>
      <c r="J46" s="85"/>
      <c r="K46" s="85"/>
    </row>
    <row r="47" spans="1:11" ht="12.9" customHeight="1">
      <c r="A47" s="153" t="s">
        <v>99</v>
      </c>
      <c r="B47" s="153"/>
      <c r="C47" s="153"/>
      <c r="D47" s="153"/>
      <c r="E47" s="153"/>
      <c r="F47" s="153"/>
      <c r="G47" s="153"/>
      <c r="H47" s="153"/>
      <c r="I47" s="83">
        <v>41</v>
      </c>
      <c r="J47" s="85"/>
      <c r="K47" s="85"/>
    </row>
    <row r="48" spans="1:11" ht="13.2" customHeight="1">
      <c r="A48" s="153" t="s">
        <v>100</v>
      </c>
      <c r="B48" s="153"/>
      <c r="C48" s="153"/>
      <c r="D48" s="153"/>
      <c r="E48" s="153"/>
      <c r="F48" s="153"/>
      <c r="G48" s="153"/>
      <c r="H48" s="153"/>
      <c r="I48" s="83">
        <v>42</v>
      </c>
      <c r="J48" s="85"/>
      <c r="K48" s="85"/>
    </row>
    <row r="49" spans="1:11" ht="12.9" customHeight="1">
      <c r="A49" s="153" t="s">
        <v>101</v>
      </c>
      <c r="B49" s="153"/>
      <c r="C49" s="153"/>
      <c r="D49" s="153"/>
      <c r="E49" s="153"/>
      <c r="F49" s="153"/>
      <c r="G49" s="153"/>
      <c r="H49" s="153"/>
      <c r="I49" s="83">
        <v>43</v>
      </c>
      <c r="J49" s="84">
        <f>SUM(J50:J55)</f>
        <v>921158</v>
      </c>
      <c r="K49" s="84">
        <f>SUM(K50:K55)</f>
        <v>953636</v>
      </c>
    </row>
    <row r="50" spans="1:11" ht="13.2" customHeight="1">
      <c r="A50" s="153" t="s">
        <v>102</v>
      </c>
      <c r="B50" s="153"/>
      <c r="C50" s="153"/>
      <c r="D50" s="153"/>
      <c r="E50" s="153"/>
      <c r="F50" s="153"/>
      <c r="G50" s="153"/>
      <c r="H50" s="153"/>
      <c r="I50" s="83">
        <v>44</v>
      </c>
      <c r="J50" s="85"/>
      <c r="K50" s="85"/>
    </row>
    <row r="51" spans="1:11" ht="12.9" customHeight="1">
      <c r="A51" s="153" t="s">
        <v>103</v>
      </c>
      <c r="B51" s="153"/>
      <c r="C51" s="153"/>
      <c r="D51" s="153"/>
      <c r="E51" s="153"/>
      <c r="F51" s="153"/>
      <c r="G51" s="153"/>
      <c r="H51" s="153"/>
      <c r="I51" s="83">
        <v>45</v>
      </c>
      <c r="J51" s="85">
        <v>807239</v>
      </c>
      <c r="K51" s="85">
        <v>784535</v>
      </c>
    </row>
    <row r="52" spans="1:11" ht="12.9" customHeight="1">
      <c r="A52" s="153" t="s">
        <v>104</v>
      </c>
      <c r="B52" s="153"/>
      <c r="C52" s="153"/>
      <c r="D52" s="153"/>
      <c r="E52" s="153"/>
      <c r="F52" s="153"/>
      <c r="G52" s="153"/>
      <c r="H52" s="153"/>
      <c r="I52" s="83">
        <v>46</v>
      </c>
      <c r="J52" s="85"/>
      <c r="K52" s="85"/>
    </row>
    <row r="53" spans="1:11" ht="12.9" customHeight="1">
      <c r="A53" s="153" t="s">
        <v>105</v>
      </c>
      <c r="B53" s="153"/>
      <c r="C53" s="153"/>
      <c r="D53" s="153"/>
      <c r="E53" s="153"/>
      <c r="F53" s="153"/>
      <c r="G53" s="153"/>
      <c r="H53" s="153"/>
      <c r="I53" s="83">
        <v>47</v>
      </c>
      <c r="J53" s="85">
        <v>10606</v>
      </c>
      <c r="K53" s="85">
        <v>3878</v>
      </c>
    </row>
    <row r="54" spans="1:11" ht="12.9" customHeight="1">
      <c r="A54" s="153" t="s">
        <v>106</v>
      </c>
      <c r="B54" s="153"/>
      <c r="C54" s="153"/>
      <c r="D54" s="153"/>
      <c r="E54" s="153"/>
      <c r="F54" s="153"/>
      <c r="G54" s="153"/>
      <c r="H54" s="153"/>
      <c r="I54" s="83">
        <v>48</v>
      </c>
      <c r="J54" s="85">
        <v>103313</v>
      </c>
      <c r="K54" s="85">
        <v>165223</v>
      </c>
    </row>
    <row r="55" spans="1:11" ht="12.9" customHeight="1">
      <c r="A55" s="153" t="s">
        <v>107</v>
      </c>
      <c r="B55" s="153"/>
      <c r="C55" s="153"/>
      <c r="D55" s="153"/>
      <c r="E55" s="153"/>
      <c r="F55" s="153"/>
      <c r="G55" s="153"/>
      <c r="H55" s="153"/>
      <c r="I55" s="83">
        <v>49</v>
      </c>
      <c r="J55" s="85"/>
      <c r="K55" s="85"/>
    </row>
    <row r="56" spans="1:11" ht="12.9" customHeight="1">
      <c r="A56" s="153" t="s">
        <v>108</v>
      </c>
      <c r="B56" s="153"/>
      <c r="C56" s="153"/>
      <c r="D56" s="153"/>
      <c r="E56" s="153"/>
      <c r="F56" s="153"/>
      <c r="G56" s="153"/>
      <c r="H56" s="153"/>
      <c r="I56" s="83">
        <v>50</v>
      </c>
      <c r="J56" s="84">
        <f>SUM(J57:J63)</f>
        <v>0</v>
      </c>
      <c r="K56" s="84">
        <f>SUM(K57:K63)</f>
        <v>0</v>
      </c>
    </row>
    <row r="57" spans="1:11" ht="12.9" customHeight="1">
      <c r="A57" s="153" t="s">
        <v>79</v>
      </c>
      <c r="B57" s="153"/>
      <c r="C57" s="153"/>
      <c r="D57" s="153"/>
      <c r="E57" s="153"/>
      <c r="F57" s="153"/>
      <c r="G57" s="153"/>
      <c r="H57" s="153"/>
      <c r="I57" s="83">
        <v>51</v>
      </c>
      <c r="J57" s="85"/>
      <c r="K57" s="85"/>
    </row>
    <row r="58" spans="1:11" ht="12.9" customHeight="1">
      <c r="A58" s="153" t="s">
        <v>80</v>
      </c>
      <c r="B58" s="153"/>
      <c r="C58" s="153"/>
      <c r="D58" s="153"/>
      <c r="E58" s="153"/>
      <c r="F58" s="153"/>
      <c r="G58" s="153"/>
      <c r="H58" s="153"/>
      <c r="I58" s="83">
        <v>52</v>
      </c>
      <c r="J58" s="85"/>
      <c r="K58" s="85"/>
    </row>
    <row r="59" spans="1:11" ht="12.9" customHeight="1">
      <c r="A59" s="153" t="s">
        <v>109</v>
      </c>
      <c r="B59" s="153"/>
      <c r="C59" s="153"/>
      <c r="D59" s="153"/>
      <c r="E59" s="153"/>
      <c r="F59" s="153"/>
      <c r="G59" s="153"/>
      <c r="H59" s="153"/>
      <c r="I59" s="83">
        <v>53</v>
      </c>
      <c r="J59" s="85"/>
      <c r="K59" s="85"/>
    </row>
    <row r="60" spans="1:11" ht="12.9" customHeight="1">
      <c r="A60" s="153" t="s">
        <v>82</v>
      </c>
      <c r="B60" s="153"/>
      <c r="C60" s="153"/>
      <c r="D60" s="153"/>
      <c r="E60" s="153"/>
      <c r="F60" s="153"/>
      <c r="G60" s="153"/>
      <c r="H60" s="153"/>
      <c r="I60" s="83">
        <v>54</v>
      </c>
      <c r="J60" s="85"/>
      <c r="K60" s="85"/>
    </row>
    <row r="61" spans="1:11" ht="12.9" customHeight="1">
      <c r="A61" s="153" t="s">
        <v>83</v>
      </c>
      <c r="B61" s="153"/>
      <c r="C61" s="153"/>
      <c r="D61" s="153"/>
      <c r="E61" s="153"/>
      <c r="F61" s="153"/>
      <c r="G61" s="153"/>
      <c r="H61" s="153"/>
      <c r="I61" s="83">
        <v>55</v>
      </c>
      <c r="J61" s="85"/>
      <c r="K61" s="85"/>
    </row>
    <row r="62" spans="1:11" ht="12.9" customHeight="1">
      <c r="A62" s="153" t="s">
        <v>84</v>
      </c>
      <c r="B62" s="153"/>
      <c r="C62" s="153"/>
      <c r="D62" s="153"/>
      <c r="E62" s="153"/>
      <c r="F62" s="153"/>
      <c r="G62" s="153"/>
      <c r="H62" s="153"/>
      <c r="I62" s="83">
        <v>56</v>
      </c>
      <c r="J62" s="85"/>
      <c r="K62" s="85"/>
    </row>
    <row r="63" spans="1:11" ht="13.2" customHeight="1">
      <c r="A63" s="153" t="s">
        <v>110</v>
      </c>
      <c r="B63" s="153"/>
      <c r="C63" s="153"/>
      <c r="D63" s="153"/>
      <c r="E63" s="153"/>
      <c r="F63" s="153"/>
      <c r="G63" s="153"/>
      <c r="H63" s="153"/>
      <c r="I63" s="83">
        <v>57</v>
      </c>
      <c r="J63" s="85"/>
      <c r="K63" s="85"/>
    </row>
    <row r="64" spans="1:11" ht="12.9" customHeight="1">
      <c r="A64" s="153" t="s">
        <v>111</v>
      </c>
      <c r="B64" s="153"/>
      <c r="C64" s="153"/>
      <c r="D64" s="153"/>
      <c r="E64" s="153"/>
      <c r="F64" s="153"/>
      <c r="G64" s="153"/>
      <c r="H64" s="153"/>
      <c r="I64" s="83">
        <v>58</v>
      </c>
      <c r="J64" s="85">
        <v>12204</v>
      </c>
      <c r="K64" s="85">
        <v>56796</v>
      </c>
    </row>
    <row r="65" spans="1:11" ht="12.9" customHeight="1">
      <c r="A65" s="152" t="s">
        <v>112</v>
      </c>
      <c r="B65" s="152"/>
      <c r="C65" s="152"/>
      <c r="D65" s="152"/>
      <c r="E65" s="152"/>
      <c r="F65" s="152"/>
      <c r="G65" s="152"/>
      <c r="H65" s="152"/>
      <c r="I65" s="83">
        <v>59</v>
      </c>
      <c r="J65" s="85"/>
      <c r="K65" s="85"/>
    </row>
    <row r="66" spans="1:11" ht="12.9" customHeight="1">
      <c r="A66" s="152" t="s">
        <v>113</v>
      </c>
      <c r="B66" s="152"/>
      <c r="C66" s="152"/>
      <c r="D66" s="152"/>
      <c r="E66" s="152"/>
      <c r="F66" s="152"/>
      <c r="G66" s="152"/>
      <c r="H66" s="152"/>
      <c r="I66" s="83">
        <v>60</v>
      </c>
      <c r="J66" s="84">
        <f>J7+J8+J40+J65</f>
        <v>207565841</v>
      </c>
      <c r="K66" s="84">
        <f>K7+K8+K40+K65</f>
        <v>206511429</v>
      </c>
    </row>
    <row r="67" spans="1:11" ht="12.9" customHeight="1">
      <c r="A67" s="154" t="s">
        <v>114</v>
      </c>
      <c r="B67" s="154"/>
      <c r="C67" s="154"/>
      <c r="D67" s="154"/>
      <c r="E67" s="154"/>
      <c r="F67" s="154"/>
      <c r="G67" s="154"/>
      <c r="H67" s="154"/>
      <c r="I67" s="86">
        <v>61</v>
      </c>
      <c r="J67" s="87">
        <v>701530277</v>
      </c>
      <c r="K67" s="87">
        <v>697998277</v>
      </c>
    </row>
    <row r="68" spans="1:11" ht="12.9" customHeight="1">
      <c r="A68" s="155" t="s">
        <v>115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</row>
    <row r="69" spans="1:11" ht="12.9" customHeight="1">
      <c r="A69" s="151" t="s">
        <v>116</v>
      </c>
      <c r="B69" s="151"/>
      <c r="C69" s="151"/>
      <c r="D69" s="151"/>
      <c r="E69" s="151"/>
      <c r="F69" s="151"/>
      <c r="G69" s="151"/>
      <c r="H69" s="151"/>
      <c r="I69" s="81">
        <v>62</v>
      </c>
      <c r="J69" s="88">
        <f>J70+J71+J72+J78+J79+J82+J85</f>
        <v>144665059</v>
      </c>
      <c r="K69" s="88">
        <f>K70+K71+K72+K78+K79+K82+K85</f>
        <v>140833631</v>
      </c>
    </row>
    <row r="70" spans="1:11" ht="12.9" customHeight="1">
      <c r="A70" s="153" t="s">
        <v>117</v>
      </c>
      <c r="B70" s="153"/>
      <c r="C70" s="153"/>
      <c r="D70" s="153"/>
      <c r="E70" s="153"/>
      <c r="F70" s="153"/>
      <c r="G70" s="153"/>
      <c r="H70" s="153"/>
      <c r="I70" s="83">
        <v>63</v>
      </c>
      <c r="J70" s="85">
        <v>214658160</v>
      </c>
      <c r="K70" s="85">
        <v>214658160</v>
      </c>
    </row>
    <row r="71" spans="1:11" ht="12.9" customHeight="1">
      <c r="A71" s="153" t="s">
        <v>118</v>
      </c>
      <c r="B71" s="153"/>
      <c r="C71" s="153"/>
      <c r="D71" s="153"/>
      <c r="E71" s="153"/>
      <c r="F71" s="153"/>
      <c r="G71" s="153"/>
      <c r="H71" s="153"/>
      <c r="I71" s="83">
        <v>64</v>
      </c>
      <c r="J71" s="85"/>
      <c r="K71" s="85"/>
    </row>
    <row r="72" spans="1:11" ht="12.9" customHeight="1">
      <c r="A72" s="153" t="s">
        <v>119</v>
      </c>
      <c r="B72" s="153"/>
      <c r="C72" s="153"/>
      <c r="D72" s="153"/>
      <c r="E72" s="153"/>
      <c r="F72" s="153"/>
      <c r="G72" s="153"/>
      <c r="H72" s="153"/>
      <c r="I72" s="83">
        <v>65</v>
      </c>
      <c r="J72" s="84">
        <f>J73+J74-J75+J76+J77</f>
        <v>49646</v>
      </c>
      <c r="K72" s="84">
        <f>K73+K74-K75+K76+K77</f>
        <v>49646</v>
      </c>
    </row>
    <row r="73" spans="1:11" ht="12.9" customHeight="1">
      <c r="A73" s="153" t="s">
        <v>120</v>
      </c>
      <c r="B73" s="153"/>
      <c r="C73" s="153"/>
      <c r="D73" s="153"/>
      <c r="E73" s="153"/>
      <c r="F73" s="153"/>
      <c r="G73" s="153"/>
      <c r="H73" s="153"/>
      <c r="I73" s="83">
        <v>66</v>
      </c>
      <c r="J73" s="85">
        <v>49646</v>
      </c>
      <c r="K73" s="85">
        <v>49646</v>
      </c>
    </row>
    <row r="74" spans="1:11" ht="12.9" customHeight="1">
      <c r="A74" s="153" t="s">
        <v>121</v>
      </c>
      <c r="B74" s="153"/>
      <c r="C74" s="153"/>
      <c r="D74" s="153"/>
      <c r="E74" s="153"/>
      <c r="F74" s="153"/>
      <c r="G74" s="153"/>
      <c r="H74" s="153"/>
      <c r="I74" s="83">
        <v>67</v>
      </c>
      <c r="J74" s="85"/>
      <c r="K74" s="85"/>
    </row>
    <row r="75" spans="1:11" ht="12.9" customHeight="1">
      <c r="A75" s="153" t="s">
        <v>122</v>
      </c>
      <c r="B75" s="153"/>
      <c r="C75" s="153"/>
      <c r="D75" s="153"/>
      <c r="E75" s="153"/>
      <c r="F75" s="153"/>
      <c r="G75" s="153"/>
      <c r="H75" s="153"/>
      <c r="I75" s="83">
        <v>68</v>
      </c>
      <c r="J75" s="85"/>
      <c r="K75" s="85"/>
    </row>
    <row r="76" spans="1:11" ht="12.9" customHeight="1">
      <c r="A76" s="153" t="s">
        <v>123</v>
      </c>
      <c r="B76" s="153"/>
      <c r="C76" s="153"/>
      <c r="D76" s="153"/>
      <c r="E76" s="153"/>
      <c r="F76" s="153"/>
      <c r="G76" s="153"/>
      <c r="H76" s="153"/>
      <c r="I76" s="83">
        <v>69</v>
      </c>
      <c r="J76" s="85"/>
      <c r="K76" s="85"/>
    </row>
    <row r="77" spans="1:11" ht="12.9" customHeight="1">
      <c r="A77" s="153" t="s">
        <v>124</v>
      </c>
      <c r="B77" s="153"/>
      <c r="C77" s="153"/>
      <c r="D77" s="153"/>
      <c r="E77" s="153"/>
      <c r="F77" s="153"/>
      <c r="G77" s="153"/>
      <c r="H77" s="153"/>
      <c r="I77" s="83">
        <v>70</v>
      </c>
      <c r="J77" s="85"/>
      <c r="K77" s="85"/>
    </row>
    <row r="78" spans="1:11" ht="12.9" customHeight="1">
      <c r="A78" s="153" t="s">
        <v>125</v>
      </c>
      <c r="B78" s="153"/>
      <c r="C78" s="153"/>
      <c r="D78" s="153"/>
      <c r="E78" s="153"/>
      <c r="F78" s="153"/>
      <c r="G78" s="153"/>
      <c r="H78" s="153"/>
      <c r="I78" s="83">
        <v>71</v>
      </c>
      <c r="J78" s="85"/>
      <c r="K78" s="85"/>
    </row>
    <row r="79" spans="1:11" ht="12.9" customHeight="1">
      <c r="A79" s="153" t="s">
        <v>126</v>
      </c>
      <c r="B79" s="153"/>
      <c r="C79" s="153"/>
      <c r="D79" s="153"/>
      <c r="E79" s="153"/>
      <c r="F79" s="153"/>
      <c r="G79" s="153"/>
      <c r="H79" s="153"/>
      <c r="I79" s="83">
        <v>72</v>
      </c>
      <c r="J79" s="84">
        <f>J80-J81</f>
        <v>-63087056</v>
      </c>
      <c r="K79" s="84">
        <f>K80-K81</f>
        <v>-70042747</v>
      </c>
    </row>
    <row r="80" spans="1:11" ht="12.9" customHeight="1">
      <c r="A80" s="156" t="s">
        <v>127</v>
      </c>
      <c r="B80" s="156"/>
      <c r="C80" s="156"/>
      <c r="D80" s="156"/>
      <c r="E80" s="156"/>
      <c r="F80" s="156"/>
      <c r="G80" s="156"/>
      <c r="H80" s="156"/>
      <c r="I80" s="83">
        <v>73</v>
      </c>
      <c r="J80" s="85"/>
      <c r="K80" s="85"/>
    </row>
    <row r="81" spans="1:11" ht="12.9" customHeight="1">
      <c r="A81" s="156" t="s">
        <v>128</v>
      </c>
      <c r="B81" s="156"/>
      <c r="C81" s="156"/>
      <c r="D81" s="156"/>
      <c r="E81" s="156"/>
      <c r="F81" s="156"/>
      <c r="G81" s="156"/>
      <c r="H81" s="156"/>
      <c r="I81" s="83">
        <v>74</v>
      </c>
      <c r="J81" s="85">
        <v>63087056</v>
      </c>
      <c r="K81" s="85">
        <v>70042747</v>
      </c>
    </row>
    <row r="82" spans="1:11" ht="12.9" customHeight="1">
      <c r="A82" s="153" t="s">
        <v>129</v>
      </c>
      <c r="B82" s="153"/>
      <c r="C82" s="153"/>
      <c r="D82" s="153"/>
      <c r="E82" s="153"/>
      <c r="F82" s="153"/>
      <c r="G82" s="153"/>
      <c r="H82" s="153"/>
      <c r="I82" s="83">
        <v>75</v>
      </c>
      <c r="J82" s="84">
        <f>J83-J84</f>
        <v>-6955691</v>
      </c>
      <c r="K82" s="84">
        <f>K83-K84</f>
        <v>-3831428</v>
      </c>
    </row>
    <row r="83" spans="1:11" ht="12.9" customHeight="1">
      <c r="A83" s="156" t="s">
        <v>130</v>
      </c>
      <c r="B83" s="156"/>
      <c r="C83" s="156"/>
      <c r="D83" s="156"/>
      <c r="E83" s="156"/>
      <c r="F83" s="156"/>
      <c r="G83" s="156"/>
      <c r="H83" s="156"/>
      <c r="I83" s="83">
        <v>76</v>
      </c>
      <c r="J83" s="85"/>
      <c r="K83" s="85"/>
    </row>
    <row r="84" spans="1:11" ht="12.9" customHeight="1">
      <c r="A84" s="156" t="s">
        <v>131</v>
      </c>
      <c r="B84" s="156"/>
      <c r="C84" s="156"/>
      <c r="D84" s="156"/>
      <c r="E84" s="156"/>
      <c r="F84" s="156"/>
      <c r="G84" s="156"/>
      <c r="H84" s="156"/>
      <c r="I84" s="83">
        <v>77</v>
      </c>
      <c r="J84" s="85">
        <v>6955691</v>
      </c>
      <c r="K84" s="85">
        <v>3831428</v>
      </c>
    </row>
    <row r="85" spans="1:11" ht="12.9" customHeight="1">
      <c r="A85" s="153" t="s">
        <v>132</v>
      </c>
      <c r="B85" s="153"/>
      <c r="C85" s="153"/>
      <c r="D85" s="153"/>
      <c r="E85" s="153"/>
      <c r="F85" s="153"/>
      <c r="G85" s="153"/>
      <c r="H85" s="153"/>
      <c r="I85" s="83">
        <v>78</v>
      </c>
      <c r="J85" s="85"/>
      <c r="K85" s="85"/>
    </row>
    <row r="86" spans="1:11" ht="12.9" customHeight="1">
      <c r="A86" s="152" t="s">
        <v>133</v>
      </c>
      <c r="B86" s="152"/>
      <c r="C86" s="152"/>
      <c r="D86" s="152"/>
      <c r="E86" s="152"/>
      <c r="F86" s="152"/>
      <c r="G86" s="152"/>
      <c r="H86" s="152"/>
      <c r="I86" s="83">
        <v>79</v>
      </c>
      <c r="J86" s="84">
        <f>SUM(J87:J89)</f>
        <v>580000</v>
      </c>
      <c r="K86" s="84">
        <f>SUM(K87:K89)</f>
        <v>580000</v>
      </c>
    </row>
    <row r="87" spans="1:11" ht="12.9" customHeight="1">
      <c r="A87" s="153" t="s">
        <v>134</v>
      </c>
      <c r="B87" s="153"/>
      <c r="C87" s="153"/>
      <c r="D87" s="153"/>
      <c r="E87" s="153"/>
      <c r="F87" s="153"/>
      <c r="G87" s="153"/>
      <c r="H87" s="153"/>
      <c r="I87" s="83">
        <v>80</v>
      </c>
      <c r="J87" s="85"/>
      <c r="K87" s="85"/>
    </row>
    <row r="88" spans="1:11" ht="12.9" customHeight="1">
      <c r="A88" s="153" t="s">
        <v>135</v>
      </c>
      <c r="B88" s="153"/>
      <c r="C88" s="153"/>
      <c r="D88" s="153"/>
      <c r="E88" s="153"/>
      <c r="F88" s="153"/>
      <c r="G88" s="153"/>
      <c r="H88" s="153"/>
      <c r="I88" s="83">
        <v>81</v>
      </c>
      <c r="J88" s="85"/>
      <c r="K88" s="85"/>
    </row>
    <row r="89" spans="1:11" ht="12.9" customHeight="1">
      <c r="A89" s="153" t="s">
        <v>136</v>
      </c>
      <c r="B89" s="153"/>
      <c r="C89" s="153"/>
      <c r="D89" s="153"/>
      <c r="E89" s="153"/>
      <c r="F89" s="153"/>
      <c r="G89" s="153"/>
      <c r="H89" s="153"/>
      <c r="I89" s="83">
        <v>82</v>
      </c>
      <c r="J89" s="85">
        <v>580000</v>
      </c>
      <c r="K89" s="85">
        <v>580000</v>
      </c>
    </row>
    <row r="90" spans="1:11" ht="12.9" customHeight="1">
      <c r="A90" s="152" t="s">
        <v>137</v>
      </c>
      <c r="B90" s="152"/>
      <c r="C90" s="152"/>
      <c r="D90" s="152"/>
      <c r="E90" s="152"/>
      <c r="F90" s="152"/>
      <c r="G90" s="152"/>
      <c r="H90" s="152"/>
      <c r="I90" s="83">
        <v>83</v>
      </c>
      <c r="J90" s="84">
        <f>SUM(J91:J99)</f>
        <v>60398131</v>
      </c>
      <c r="K90" s="84">
        <f>SUM(K91:K99)</f>
        <v>64580553</v>
      </c>
    </row>
    <row r="91" spans="1:11" ht="12.9" customHeight="1">
      <c r="A91" s="153" t="s">
        <v>138</v>
      </c>
      <c r="B91" s="153"/>
      <c r="C91" s="153"/>
      <c r="D91" s="153"/>
      <c r="E91" s="153"/>
      <c r="F91" s="153"/>
      <c r="G91" s="153"/>
      <c r="H91" s="153"/>
      <c r="I91" s="83">
        <v>84</v>
      </c>
      <c r="J91" s="85"/>
      <c r="K91" s="85"/>
    </row>
    <row r="92" spans="1:11" ht="12.9" customHeight="1">
      <c r="A92" s="153" t="s">
        <v>139</v>
      </c>
      <c r="B92" s="153"/>
      <c r="C92" s="153"/>
      <c r="D92" s="153"/>
      <c r="E92" s="153"/>
      <c r="F92" s="153"/>
      <c r="G92" s="153"/>
      <c r="H92" s="153"/>
      <c r="I92" s="83">
        <v>85</v>
      </c>
      <c r="J92" s="85">
        <v>60398131</v>
      </c>
      <c r="K92" s="85">
        <v>64580553</v>
      </c>
    </row>
    <row r="93" spans="1:11" ht="12.9" customHeight="1">
      <c r="A93" s="153" t="s">
        <v>140</v>
      </c>
      <c r="B93" s="153"/>
      <c r="C93" s="153"/>
      <c r="D93" s="153"/>
      <c r="E93" s="153"/>
      <c r="F93" s="153"/>
      <c r="G93" s="153"/>
      <c r="H93" s="153"/>
      <c r="I93" s="83">
        <v>86</v>
      </c>
      <c r="J93" s="85"/>
      <c r="K93" s="85"/>
    </row>
    <row r="94" spans="1:11" ht="12.9" customHeight="1">
      <c r="A94" s="153" t="s">
        <v>141</v>
      </c>
      <c r="B94" s="153"/>
      <c r="C94" s="153"/>
      <c r="D94" s="153"/>
      <c r="E94" s="153"/>
      <c r="F94" s="153"/>
      <c r="G94" s="153"/>
      <c r="H94" s="153"/>
      <c r="I94" s="83">
        <v>87</v>
      </c>
      <c r="J94" s="85"/>
      <c r="K94" s="85"/>
    </row>
    <row r="95" spans="1:11" ht="12.9" customHeight="1">
      <c r="A95" s="153" t="s">
        <v>142</v>
      </c>
      <c r="B95" s="153"/>
      <c r="C95" s="153"/>
      <c r="D95" s="153"/>
      <c r="E95" s="153"/>
      <c r="F95" s="153"/>
      <c r="G95" s="153"/>
      <c r="H95" s="153"/>
      <c r="I95" s="83">
        <v>88</v>
      </c>
      <c r="J95" s="85"/>
      <c r="K95" s="85"/>
    </row>
    <row r="96" spans="1:11" ht="12.9" customHeight="1">
      <c r="A96" s="153" t="s">
        <v>143</v>
      </c>
      <c r="B96" s="153"/>
      <c r="C96" s="153"/>
      <c r="D96" s="153"/>
      <c r="E96" s="153"/>
      <c r="F96" s="153"/>
      <c r="G96" s="153"/>
      <c r="H96" s="153"/>
      <c r="I96" s="83">
        <v>89</v>
      </c>
      <c r="J96" s="85"/>
      <c r="K96" s="85"/>
    </row>
    <row r="97" spans="1:11" ht="12.9" customHeight="1">
      <c r="A97" s="153" t="s">
        <v>144</v>
      </c>
      <c r="B97" s="153"/>
      <c r="C97" s="153"/>
      <c r="D97" s="153"/>
      <c r="E97" s="153"/>
      <c r="F97" s="153"/>
      <c r="G97" s="153"/>
      <c r="H97" s="153"/>
      <c r="I97" s="83">
        <v>90</v>
      </c>
      <c r="J97" s="85"/>
      <c r="K97" s="85"/>
    </row>
    <row r="98" spans="1:11" ht="12.9" customHeight="1">
      <c r="A98" s="153" t="s">
        <v>145</v>
      </c>
      <c r="B98" s="153"/>
      <c r="C98" s="153"/>
      <c r="D98" s="153"/>
      <c r="E98" s="153"/>
      <c r="F98" s="153"/>
      <c r="G98" s="153"/>
      <c r="H98" s="153"/>
      <c r="I98" s="83">
        <v>91</v>
      </c>
      <c r="J98" s="85"/>
      <c r="K98" s="85"/>
    </row>
    <row r="99" spans="1:11" ht="12.9" customHeight="1">
      <c r="A99" s="153" t="s">
        <v>146</v>
      </c>
      <c r="B99" s="153"/>
      <c r="C99" s="153"/>
      <c r="D99" s="153"/>
      <c r="E99" s="153"/>
      <c r="F99" s="153"/>
      <c r="G99" s="153"/>
      <c r="H99" s="153"/>
      <c r="I99" s="83">
        <v>92</v>
      </c>
      <c r="J99" s="85"/>
      <c r="K99" s="85"/>
    </row>
    <row r="100" spans="1:11" ht="12.9" customHeight="1">
      <c r="A100" s="152" t="s">
        <v>147</v>
      </c>
      <c r="B100" s="152"/>
      <c r="C100" s="152"/>
      <c r="D100" s="152"/>
      <c r="E100" s="152"/>
      <c r="F100" s="152"/>
      <c r="G100" s="152"/>
      <c r="H100" s="152"/>
      <c r="I100" s="83">
        <v>93</v>
      </c>
      <c r="J100" s="84">
        <f>SUM(J101:J112)</f>
        <v>1922651</v>
      </c>
      <c r="K100" s="84">
        <f>SUM(K101:K112)</f>
        <v>517245</v>
      </c>
    </row>
    <row r="101" spans="1:11" ht="12.9" customHeight="1">
      <c r="A101" s="153" t="s">
        <v>138</v>
      </c>
      <c r="B101" s="153"/>
      <c r="C101" s="153"/>
      <c r="D101" s="153"/>
      <c r="E101" s="153"/>
      <c r="F101" s="153"/>
      <c r="G101" s="153"/>
      <c r="H101" s="153"/>
      <c r="I101" s="83">
        <v>94</v>
      </c>
      <c r="J101" s="85">
        <v>115524</v>
      </c>
      <c r="K101" s="85">
        <v>115524</v>
      </c>
    </row>
    <row r="102" spans="1:11" ht="12.9" customHeight="1">
      <c r="A102" s="153" t="s">
        <v>139</v>
      </c>
      <c r="B102" s="153"/>
      <c r="C102" s="153"/>
      <c r="D102" s="153"/>
      <c r="E102" s="153"/>
      <c r="F102" s="153"/>
      <c r="G102" s="153"/>
      <c r="H102" s="153"/>
      <c r="I102" s="83">
        <v>95</v>
      </c>
      <c r="J102" s="85"/>
      <c r="K102" s="85"/>
    </row>
    <row r="103" spans="1:11" ht="12.9" customHeight="1">
      <c r="A103" s="153" t="s">
        <v>140</v>
      </c>
      <c r="B103" s="153"/>
      <c r="C103" s="153"/>
      <c r="D103" s="153"/>
      <c r="E103" s="153"/>
      <c r="F103" s="153"/>
      <c r="G103" s="153"/>
      <c r="H103" s="153"/>
      <c r="I103" s="83">
        <v>96</v>
      </c>
      <c r="J103" s="85"/>
      <c r="K103" s="85"/>
    </row>
    <row r="104" spans="1:11" ht="12.9" customHeight="1">
      <c r="A104" s="153" t="s">
        <v>141</v>
      </c>
      <c r="B104" s="153"/>
      <c r="C104" s="153"/>
      <c r="D104" s="153"/>
      <c r="E104" s="153"/>
      <c r="F104" s="153"/>
      <c r="G104" s="153"/>
      <c r="H104" s="153"/>
      <c r="I104" s="83">
        <v>97</v>
      </c>
      <c r="J104" s="85"/>
      <c r="K104" s="85"/>
    </row>
    <row r="105" spans="1:11" ht="12.9" customHeight="1">
      <c r="A105" s="153" t="s">
        <v>142</v>
      </c>
      <c r="B105" s="153"/>
      <c r="C105" s="153"/>
      <c r="D105" s="153"/>
      <c r="E105" s="153"/>
      <c r="F105" s="153"/>
      <c r="G105" s="153"/>
      <c r="H105" s="153"/>
      <c r="I105" s="83">
        <v>98</v>
      </c>
      <c r="J105" s="85">
        <v>422145</v>
      </c>
      <c r="K105" s="85">
        <v>97703</v>
      </c>
    </row>
    <row r="106" spans="1:11" ht="12.9" customHeight="1">
      <c r="A106" s="153" t="s">
        <v>143</v>
      </c>
      <c r="B106" s="153"/>
      <c r="C106" s="153"/>
      <c r="D106" s="153"/>
      <c r="E106" s="153"/>
      <c r="F106" s="153"/>
      <c r="G106" s="153"/>
      <c r="H106" s="153"/>
      <c r="I106" s="83">
        <v>99</v>
      </c>
      <c r="J106" s="85"/>
      <c r="K106" s="85"/>
    </row>
    <row r="107" spans="1:11" ht="12.9" customHeight="1">
      <c r="A107" s="153" t="s">
        <v>144</v>
      </c>
      <c r="B107" s="153"/>
      <c r="C107" s="153"/>
      <c r="D107" s="153"/>
      <c r="E107" s="153"/>
      <c r="F107" s="153"/>
      <c r="G107" s="153"/>
      <c r="H107" s="153"/>
      <c r="I107" s="83">
        <v>100</v>
      </c>
      <c r="J107" s="85"/>
      <c r="K107" s="85"/>
    </row>
    <row r="108" spans="1:11" ht="12.9" customHeight="1">
      <c r="A108" s="153" t="s">
        <v>148</v>
      </c>
      <c r="B108" s="153"/>
      <c r="C108" s="153"/>
      <c r="D108" s="153"/>
      <c r="E108" s="153"/>
      <c r="F108" s="153"/>
      <c r="G108" s="153"/>
      <c r="H108" s="153"/>
      <c r="I108" s="83">
        <v>101</v>
      </c>
      <c r="J108" s="85">
        <v>758143</v>
      </c>
      <c r="K108" s="85">
        <v>185169</v>
      </c>
    </row>
    <row r="109" spans="1:11" ht="12.9" customHeight="1">
      <c r="A109" s="153" t="s">
        <v>149</v>
      </c>
      <c r="B109" s="153"/>
      <c r="C109" s="153"/>
      <c r="D109" s="153"/>
      <c r="E109" s="153"/>
      <c r="F109" s="153"/>
      <c r="G109" s="153"/>
      <c r="H109" s="153"/>
      <c r="I109" s="83">
        <v>102</v>
      </c>
      <c r="J109" s="85">
        <v>582019</v>
      </c>
      <c r="K109" s="85">
        <v>88107</v>
      </c>
    </row>
    <row r="110" spans="1:11" ht="12.9" customHeight="1">
      <c r="A110" s="153" t="s">
        <v>150</v>
      </c>
      <c r="B110" s="153"/>
      <c r="C110" s="153"/>
      <c r="D110" s="153"/>
      <c r="E110" s="153"/>
      <c r="F110" s="153"/>
      <c r="G110" s="153"/>
      <c r="H110" s="153"/>
      <c r="I110" s="83">
        <v>103</v>
      </c>
      <c r="J110" s="85"/>
      <c r="K110" s="85"/>
    </row>
    <row r="111" spans="1:11" ht="12.9" customHeight="1">
      <c r="A111" s="153" t="s">
        <v>151</v>
      </c>
      <c r="B111" s="153"/>
      <c r="C111" s="153"/>
      <c r="D111" s="153"/>
      <c r="E111" s="153"/>
      <c r="F111" s="153"/>
      <c r="G111" s="153"/>
      <c r="H111" s="153"/>
      <c r="I111" s="83">
        <v>104</v>
      </c>
      <c r="J111" s="85"/>
      <c r="K111" s="85"/>
    </row>
    <row r="112" spans="1:11" ht="12.9" customHeight="1">
      <c r="A112" s="153" t="s">
        <v>152</v>
      </c>
      <c r="B112" s="153"/>
      <c r="C112" s="153"/>
      <c r="D112" s="153"/>
      <c r="E112" s="153"/>
      <c r="F112" s="153"/>
      <c r="G112" s="153"/>
      <c r="H112" s="153"/>
      <c r="I112" s="83">
        <v>105</v>
      </c>
      <c r="J112" s="85">
        <v>44820</v>
      </c>
      <c r="K112" s="85">
        <v>30742</v>
      </c>
    </row>
    <row r="113" spans="1:11" ht="12.9" customHeight="1">
      <c r="A113" s="152" t="s">
        <v>153</v>
      </c>
      <c r="B113" s="152"/>
      <c r="C113" s="152"/>
      <c r="D113" s="152"/>
      <c r="E113" s="152"/>
      <c r="F113" s="152"/>
      <c r="G113" s="152"/>
      <c r="H113" s="152"/>
      <c r="I113" s="83">
        <v>106</v>
      </c>
      <c r="J113" s="85"/>
      <c r="K113" s="85"/>
    </row>
    <row r="114" spans="1:11" ht="12.9" customHeight="1">
      <c r="A114" s="152" t="s">
        <v>154</v>
      </c>
      <c r="B114" s="152"/>
      <c r="C114" s="152"/>
      <c r="D114" s="152"/>
      <c r="E114" s="152"/>
      <c r="F114" s="152"/>
      <c r="G114" s="152"/>
      <c r="H114" s="152"/>
      <c r="I114" s="83">
        <v>107</v>
      </c>
      <c r="J114" s="84">
        <f>J69+J86+J90+J100+J113</f>
        <v>207565841</v>
      </c>
      <c r="K114" s="84">
        <f>K69+K86+K90+K100+K113</f>
        <v>206511429</v>
      </c>
    </row>
    <row r="115" spans="1:11" ht="12.9" customHeight="1">
      <c r="A115" s="157" t="s">
        <v>155</v>
      </c>
      <c r="B115" s="157"/>
      <c r="C115" s="157"/>
      <c r="D115" s="157"/>
      <c r="E115" s="157"/>
      <c r="F115" s="157"/>
      <c r="G115" s="157"/>
      <c r="H115" s="157"/>
      <c r="I115" s="89">
        <v>108</v>
      </c>
      <c r="J115" s="87">
        <v>701530277</v>
      </c>
      <c r="K115" s="87">
        <v>697998277</v>
      </c>
    </row>
    <row r="116" spans="1:11" ht="12.9" customHeight="1">
      <c r="A116" s="155" t="s">
        <v>156</v>
      </c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</row>
    <row r="117" spans="1:11" ht="12.9" customHeight="1">
      <c r="A117" s="151" t="s">
        <v>157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</row>
    <row r="118" spans="1:11" ht="12.9" customHeight="1">
      <c r="A118" s="153" t="s">
        <v>158</v>
      </c>
      <c r="B118" s="153"/>
      <c r="C118" s="153"/>
      <c r="D118" s="153"/>
      <c r="E118" s="153"/>
      <c r="F118" s="153"/>
      <c r="G118" s="153"/>
      <c r="H118" s="153"/>
      <c r="I118" s="83">
        <v>109</v>
      </c>
      <c r="J118" s="85"/>
      <c r="K118" s="85"/>
    </row>
    <row r="119" spans="1:11" ht="12.9" customHeight="1">
      <c r="A119" s="158" t="s">
        <v>159</v>
      </c>
      <c r="B119" s="158"/>
      <c r="C119" s="158"/>
      <c r="D119" s="158"/>
      <c r="E119" s="158"/>
      <c r="F119" s="158"/>
      <c r="G119" s="158"/>
      <c r="H119" s="158"/>
      <c r="I119" s="86">
        <v>110</v>
      </c>
      <c r="J119" s="87"/>
      <c r="K119" s="87"/>
    </row>
    <row r="120" spans="1:11" ht="12.9" customHeight="1">
      <c r="A120" s="159" t="s">
        <v>160</v>
      </c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</row>
    <row r="121" spans="1:11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</row>
  </sheetData>
  <sheetProtection selectLockedCells="1" selectUnlockedCells="1"/>
  <mergeCells count="121">
    <mergeCell ref="A121:K121"/>
    <mergeCell ref="A115:H115"/>
    <mergeCell ref="A116:K116"/>
    <mergeCell ref="A117:K117"/>
    <mergeCell ref="A118:H118"/>
    <mergeCell ref="A119:H119"/>
    <mergeCell ref="A120:K120"/>
    <mergeCell ref="A109:H109"/>
    <mergeCell ref="A110:H110"/>
    <mergeCell ref="A111:H111"/>
    <mergeCell ref="A112:H112"/>
    <mergeCell ref="A113:H113"/>
    <mergeCell ref="A114:H114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7:H67"/>
    <mergeCell ref="A68:K68"/>
    <mergeCell ref="A69:H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H7"/>
    <mergeCell ref="A8:H8"/>
    <mergeCell ref="A9:H9"/>
    <mergeCell ref="A10:H10"/>
    <mergeCell ref="A11:H11"/>
    <mergeCell ref="A12:H12"/>
    <mergeCell ref="A1:K1"/>
    <mergeCell ref="A2:K2"/>
    <mergeCell ref="A3:K3"/>
    <mergeCell ref="A4:H4"/>
    <mergeCell ref="A5:H5"/>
    <mergeCell ref="A6:K6"/>
  </mergeCells>
  <dataValidations count="1">
    <dataValidation allowBlank="1" sqref="A1:XFD248">
      <formula1>0</formula1>
      <formula2>0</formula2>
    </dataValidation>
  </dataValidations>
  <pageMargins left="0.75" right="0.75" top="1" bottom="1" header="0.51180555555555551" footer="0.51180555555555551"/>
  <pageSetup paperSize="9" scale="79" firstPageNumber="0" orientation="portrait" horizontalDpi="300" verticalDpi="300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71"/>
  <sheetViews>
    <sheetView view="pageBreakPreview" topLeftCell="A34" zoomScale="110" zoomScaleSheetLayoutView="110" workbookViewId="0">
      <selection activeCell="M59" sqref="M59"/>
    </sheetView>
  </sheetViews>
  <sheetFormatPr defaultColWidth="9.109375" defaultRowHeight="13.2"/>
  <cols>
    <col min="1" max="9" width="9.109375" style="75"/>
    <col min="10" max="10" width="9.88671875" style="75" customWidth="1"/>
    <col min="11" max="11" width="10" style="75" customWidth="1"/>
    <col min="12" max="12" width="9.88671875" style="75" customWidth="1"/>
    <col min="13" max="13" width="10.33203125" style="75" customWidth="1"/>
    <col min="14" max="16384" width="9.109375" style="75"/>
  </cols>
  <sheetData>
    <row r="1" spans="1:13" ht="12.75" customHeight="1">
      <c r="A1" s="145" t="s">
        <v>161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2.75" customHeight="1">
      <c r="A2" s="161" t="s">
        <v>162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12.75" customHeight="1">
      <c r="A3" s="162" t="s">
        <v>163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22.2" customHeight="1">
      <c r="A4" s="148" t="s">
        <v>55</v>
      </c>
      <c r="B4" s="148"/>
      <c r="C4" s="148"/>
      <c r="D4" s="148"/>
      <c r="E4" s="148"/>
      <c r="F4" s="148"/>
      <c r="G4" s="148"/>
      <c r="H4" s="148"/>
      <c r="I4" s="76" t="s">
        <v>164</v>
      </c>
      <c r="J4" s="163" t="s">
        <v>57</v>
      </c>
      <c r="K4" s="163"/>
      <c r="L4" s="163" t="s">
        <v>58</v>
      </c>
      <c r="M4" s="163"/>
    </row>
    <row r="5" spans="1:13">
      <c r="A5" s="148"/>
      <c r="B5" s="148"/>
      <c r="C5" s="148"/>
      <c r="D5" s="148"/>
      <c r="E5" s="148"/>
      <c r="F5" s="148"/>
      <c r="G5" s="148"/>
      <c r="H5" s="148"/>
      <c r="I5" s="76"/>
      <c r="J5" s="78" t="s">
        <v>165</v>
      </c>
      <c r="K5" s="78" t="s">
        <v>166</v>
      </c>
      <c r="L5" s="78" t="s">
        <v>165</v>
      </c>
      <c r="M5" s="78" t="s">
        <v>166</v>
      </c>
    </row>
    <row r="6" spans="1:13">
      <c r="A6" s="163">
        <v>1</v>
      </c>
      <c r="B6" s="163"/>
      <c r="C6" s="163"/>
      <c r="D6" s="163"/>
      <c r="E6" s="163"/>
      <c r="F6" s="163"/>
      <c r="G6" s="163"/>
      <c r="H6" s="163"/>
      <c r="I6" s="90">
        <v>2</v>
      </c>
      <c r="J6" s="78">
        <v>3</v>
      </c>
      <c r="K6" s="78">
        <v>4</v>
      </c>
      <c r="L6" s="78">
        <v>5</v>
      </c>
      <c r="M6" s="78">
        <v>6</v>
      </c>
    </row>
    <row r="7" spans="1:13" ht="12.9" customHeight="1">
      <c r="A7" s="151" t="s">
        <v>167</v>
      </c>
      <c r="B7" s="151"/>
      <c r="C7" s="151"/>
      <c r="D7" s="151"/>
      <c r="E7" s="151"/>
      <c r="F7" s="151"/>
      <c r="G7" s="151"/>
      <c r="H7" s="151"/>
      <c r="I7" s="81">
        <v>111</v>
      </c>
      <c r="J7" s="88">
        <f>SUM(J8:J9)</f>
        <v>146496</v>
      </c>
      <c r="K7" s="88">
        <f>SUM(K8:K9)</f>
        <v>119985</v>
      </c>
      <c r="L7" s="88">
        <f>SUM(L8:L9)</f>
        <v>105606</v>
      </c>
      <c r="M7" s="88">
        <f>SUM(M8:M9)</f>
        <v>79633</v>
      </c>
    </row>
    <row r="8" spans="1:13" ht="13.2" customHeight="1">
      <c r="A8" s="152" t="s">
        <v>168</v>
      </c>
      <c r="B8" s="152"/>
      <c r="C8" s="152"/>
      <c r="D8" s="152"/>
      <c r="E8" s="152"/>
      <c r="F8" s="152"/>
      <c r="G8" s="152"/>
      <c r="H8" s="152"/>
      <c r="I8" s="83">
        <v>112</v>
      </c>
      <c r="J8" s="85">
        <v>133262</v>
      </c>
      <c r="K8" s="85">
        <v>112486</v>
      </c>
      <c r="L8" s="85">
        <v>97725</v>
      </c>
      <c r="M8" s="85">
        <v>76982</v>
      </c>
    </row>
    <row r="9" spans="1:13" ht="13.2" customHeight="1">
      <c r="A9" s="152" t="s">
        <v>169</v>
      </c>
      <c r="B9" s="152"/>
      <c r="C9" s="152"/>
      <c r="D9" s="152"/>
      <c r="E9" s="152"/>
      <c r="F9" s="152"/>
      <c r="G9" s="152"/>
      <c r="H9" s="152"/>
      <c r="I9" s="83">
        <v>113</v>
      </c>
      <c r="J9" s="85">
        <v>13234</v>
      </c>
      <c r="K9" s="85">
        <v>7499</v>
      </c>
      <c r="L9" s="85">
        <v>7881</v>
      </c>
      <c r="M9" s="85">
        <v>2651</v>
      </c>
    </row>
    <row r="10" spans="1:13" ht="13.2" customHeight="1">
      <c r="A10" s="152" t="s">
        <v>170</v>
      </c>
      <c r="B10" s="152"/>
      <c r="C10" s="152"/>
      <c r="D10" s="152"/>
      <c r="E10" s="152"/>
      <c r="F10" s="152"/>
      <c r="G10" s="152"/>
      <c r="H10" s="152"/>
      <c r="I10" s="83">
        <v>114</v>
      </c>
      <c r="J10" s="84">
        <f>J11+J12+J16+J20+J21+J22+J25+J26</f>
        <v>3152785</v>
      </c>
      <c r="K10" s="84">
        <f>K11+K12+K16+K20+K21+K22+K25+K26</f>
        <v>1659567</v>
      </c>
      <c r="L10" s="84">
        <f>L11+L12+L16+L20+L21+L22+L25+L26</f>
        <v>3267963</v>
      </c>
      <c r="M10" s="84">
        <f>M11+M12+M16+M20+M21+M22+M25+M26</f>
        <v>1695511</v>
      </c>
    </row>
    <row r="11" spans="1:13" ht="13.2" customHeight="1">
      <c r="A11" s="152" t="s">
        <v>171</v>
      </c>
      <c r="B11" s="152"/>
      <c r="C11" s="152"/>
      <c r="D11" s="152"/>
      <c r="E11" s="152"/>
      <c r="F11" s="152"/>
      <c r="G11" s="152"/>
      <c r="H11" s="152"/>
      <c r="I11" s="83">
        <v>115</v>
      </c>
      <c r="J11" s="85"/>
      <c r="K11" s="85"/>
      <c r="L11" s="85"/>
      <c r="M11" s="85"/>
    </row>
    <row r="12" spans="1:13" ht="12.9" customHeight="1">
      <c r="A12" s="152" t="s">
        <v>172</v>
      </c>
      <c r="B12" s="152"/>
      <c r="C12" s="152"/>
      <c r="D12" s="152"/>
      <c r="E12" s="152"/>
      <c r="F12" s="152"/>
      <c r="G12" s="152"/>
      <c r="H12" s="152"/>
      <c r="I12" s="83">
        <v>116</v>
      </c>
      <c r="J12" s="84">
        <f>SUM(J13:J15)</f>
        <v>318607</v>
      </c>
      <c r="K12" s="84">
        <f>SUM(K13:K15)</f>
        <v>224828</v>
      </c>
      <c r="L12" s="84">
        <f>SUM(L13:L15)</f>
        <v>418931</v>
      </c>
      <c r="M12" s="84">
        <f>SUM(M13:M15)</f>
        <v>223559</v>
      </c>
    </row>
    <row r="13" spans="1:13" ht="12.9" customHeight="1">
      <c r="A13" s="153" t="s">
        <v>173</v>
      </c>
      <c r="B13" s="153"/>
      <c r="C13" s="153"/>
      <c r="D13" s="153"/>
      <c r="E13" s="153"/>
      <c r="F13" s="153"/>
      <c r="G13" s="153"/>
      <c r="H13" s="153"/>
      <c r="I13" s="83">
        <v>117</v>
      </c>
      <c r="J13" s="85">
        <v>58329</v>
      </c>
      <c r="K13" s="85">
        <v>38633</v>
      </c>
      <c r="L13" s="85">
        <v>70844</v>
      </c>
      <c r="M13" s="85">
        <v>53613</v>
      </c>
    </row>
    <row r="14" spans="1:13" ht="12.9" customHeight="1">
      <c r="A14" s="153" t="s">
        <v>174</v>
      </c>
      <c r="B14" s="153"/>
      <c r="C14" s="153"/>
      <c r="D14" s="153"/>
      <c r="E14" s="153"/>
      <c r="F14" s="153"/>
      <c r="G14" s="153"/>
      <c r="H14" s="153"/>
      <c r="I14" s="83">
        <v>118</v>
      </c>
      <c r="J14" s="85">
        <v>17208</v>
      </c>
      <c r="K14" s="85">
        <v>17208</v>
      </c>
      <c r="L14" s="85">
        <v>8586</v>
      </c>
      <c r="M14" s="85">
        <v>8586</v>
      </c>
    </row>
    <row r="15" spans="1:13" ht="12.9" customHeight="1">
      <c r="A15" s="153" t="s">
        <v>175</v>
      </c>
      <c r="B15" s="153"/>
      <c r="C15" s="153"/>
      <c r="D15" s="153"/>
      <c r="E15" s="153"/>
      <c r="F15" s="153"/>
      <c r="G15" s="153"/>
      <c r="H15" s="153"/>
      <c r="I15" s="83">
        <v>119</v>
      </c>
      <c r="J15" s="85">
        <v>243070</v>
      </c>
      <c r="K15" s="85">
        <v>168987</v>
      </c>
      <c r="L15" s="85">
        <v>339501</v>
      </c>
      <c r="M15" s="85">
        <v>161360</v>
      </c>
    </row>
    <row r="16" spans="1:13" ht="12.9" customHeight="1">
      <c r="A16" s="152" t="s">
        <v>176</v>
      </c>
      <c r="B16" s="152"/>
      <c r="C16" s="152"/>
      <c r="D16" s="152"/>
      <c r="E16" s="152"/>
      <c r="F16" s="152"/>
      <c r="G16" s="152"/>
      <c r="H16" s="152"/>
      <c r="I16" s="83">
        <v>120</v>
      </c>
      <c r="J16" s="84">
        <f>SUM(J17:J19)</f>
        <v>1516918</v>
      </c>
      <c r="K16" s="84">
        <f>SUM(K17:K19)</f>
        <v>764944</v>
      </c>
      <c r="L16" s="84">
        <f>SUM(L17:L19)</f>
        <v>1581666</v>
      </c>
      <c r="M16" s="84">
        <f>SUM(M17:M19)</f>
        <v>828334</v>
      </c>
    </row>
    <row r="17" spans="1:13" ht="12.9" customHeight="1">
      <c r="A17" s="153" t="s">
        <v>177</v>
      </c>
      <c r="B17" s="153"/>
      <c r="C17" s="153"/>
      <c r="D17" s="153"/>
      <c r="E17" s="153"/>
      <c r="F17" s="153"/>
      <c r="G17" s="153"/>
      <c r="H17" s="153"/>
      <c r="I17" s="83">
        <v>121</v>
      </c>
      <c r="J17" s="85">
        <v>917858</v>
      </c>
      <c r="K17" s="85">
        <v>461276</v>
      </c>
      <c r="L17" s="85">
        <v>949979</v>
      </c>
      <c r="M17" s="85">
        <v>495946</v>
      </c>
    </row>
    <row r="18" spans="1:13" ht="12.9" customHeight="1">
      <c r="A18" s="153" t="s">
        <v>178</v>
      </c>
      <c r="B18" s="153"/>
      <c r="C18" s="153"/>
      <c r="D18" s="153"/>
      <c r="E18" s="153"/>
      <c r="F18" s="153"/>
      <c r="G18" s="153"/>
      <c r="H18" s="153"/>
      <c r="I18" s="83">
        <v>122</v>
      </c>
      <c r="J18" s="85">
        <v>375638</v>
      </c>
      <c r="K18" s="85">
        <v>190604</v>
      </c>
      <c r="L18" s="85">
        <v>399565</v>
      </c>
      <c r="M18" s="85">
        <v>210823</v>
      </c>
    </row>
    <row r="19" spans="1:13" ht="12.9" customHeight="1">
      <c r="A19" s="153" t="s">
        <v>179</v>
      </c>
      <c r="B19" s="153"/>
      <c r="C19" s="153"/>
      <c r="D19" s="153"/>
      <c r="E19" s="153"/>
      <c r="F19" s="153"/>
      <c r="G19" s="153"/>
      <c r="H19" s="153"/>
      <c r="I19" s="83">
        <v>123</v>
      </c>
      <c r="J19" s="85">
        <v>223422</v>
      </c>
      <c r="K19" s="85">
        <v>113064</v>
      </c>
      <c r="L19" s="85">
        <v>232122</v>
      </c>
      <c r="M19" s="85">
        <v>121565</v>
      </c>
    </row>
    <row r="20" spans="1:13" ht="12.9" customHeight="1">
      <c r="A20" s="152" t="s">
        <v>180</v>
      </c>
      <c r="B20" s="152"/>
      <c r="C20" s="152"/>
      <c r="D20" s="152"/>
      <c r="E20" s="152"/>
      <c r="F20" s="152"/>
      <c r="G20" s="152"/>
      <c r="H20" s="152"/>
      <c r="I20" s="83">
        <v>124</v>
      </c>
      <c r="J20" s="85">
        <v>1202202</v>
      </c>
      <c r="K20" s="85">
        <v>601097</v>
      </c>
      <c r="L20" s="85">
        <v>1200191</v>
      </c>
      <c r="M20" s="85">
        <v>600091</v>
      </c>
    </row>
    <row r="21" spans="1:13" ht="12.9" customHeight="1">
      <c r="A21" s="152" t="s">
        <v>181</v>
      </c>
      <c r="B21" s="152"/>
      <c r="C21" s="152"/>
      <c r="D21" s="152"/>
      <c r="E21" s="152"/>
      <c r="F21" s="152"/>
      <c r="G21" s="152"/>
      <c r="H21" s="152"/>
      <c r="I21" s="83">
        <v>125</v>
      </c>
      <c r="J21" s="85">
        <v>75315</v>
      </c>
      <c r="K21" s="85">
        <v>62880</v>
      </c>
      <c r="L21" s="85">
        <v>59735</v>
      </c>
      <c r="M21" s="85">
        <v>36087</v>
      </c>
    </row>
    <row r="22" spans="1:13" ht="12.9" customHeight="1">
      <c r="A22" s="152" t="s">
        <v>182</v>
      </c>
      <c r="B22" s="152"/>
      <c r="C22" s="152"/>
      <c r="D22" s="152"/>
      <c r="E22" s="152"/>
      <c r="F22" s="152"/>
      <c r="G22" s="152"/>
      <c r="H22" s="152"/>
      <c r="I22" s="83">
        <v>126</v>
      </c>
      <c r="J22" s="84">
        <f>SUM(J23:J24)</f>
        <v>0</v>
      </c>
      <c r="K22" s="84">
        <f>SUM(K23:K24)</f>
        <v>0</v>
      </c>
      <c r="L22" s="84">
        <f>SUM(L23:L24)</f>
        <v>0</v>
      </c>
      <c r="M22" s="84">
        <f>SUM(M23:M24)</f>
        <v>0</v>
      </c>
    </row>
    <row r="23" spans="1:13" ht="12.9" customHeight="1">
      <c r="A23" s="153" t="s">
        <v>183</v>
      </c>
      <c r="B23" s="153"/>
      <c r="C23" s="153"/>
      <c r="D23" s="153"/>
      <c r="E23" s="153"/>
      <c r="F23" s="153"/>
      <c r="G23" s="153"/>
      <c r="H23" s="153"/>
      <c r="I23" s="83">
        <v>127</v>
      </c>
      <c r="J23" s="85"/>
      <c r="K23" s="85"/>
      <c r="L23" s="85"/>
      <c r="M23" s="85"/>
    </row>
    <row r="24" spans="1:13" ht="12.9" customHeight="1">
      <c r="A24" s="153" t="s">
        <v>184</v>
      </c>
      <c r="B24" s="153"/>
      <c r="C24" s="153"/>
      <c r="D24" s="153"/>
      <c r="E24" s="153"/>
      <c r="F24" s="153"/>
      <c r="G24" s="153"/>
      <c r="H24" s="153"/>
      <c r="I24" s="83">
        <v>128</v>
      </c>
      <c r="J24" s="85"/>
      <c r="K24" s="85"/>
      <c r="L24" s="85"/>
      <c r="M24" s="85"/>
    </row>
    <row r="25" spans="1:13" ht="12.9" customHeight="1">
      <c r="A25" s="152" t="s">
        <v>185</v>
      </c>
      <c r="B25" s="152"/>
      <c r="C25" s="152"/>
      <c r="D25" s="152"/>
      <c r="E25" s="152"/>
      <c r="F25" s="152"/>
      <c r="G25" s="152"/>
      <c r="H25" s="152"/>
      <c r="I25" s="83">
        <v>129</v>
      </c>
      <c r="J25" s="85"/>
      <c r="K25" s="85"/>
      <c r="L25" s="85"/>
      <c r="M25" s="85"/>
    </row>
    <row r="26" spans="1:13" ht="12.9" customHeight="1">
      <c r="A26" s="152" t="s">
        <v>186</v>
      </c>
      <c r="B26" s="152"/>
      <c r="C26" s="152"/>
      <c r="D26" s="152"/>
      <c r="E26" s="152"/>
      <c r="F26" s="152"/>
      <c r="G26" s="152"/>
      <c r="H26" s="152"/>
      <c r="I26" s="83">
        <v>130</v>
      </c>
      <c r="J26" s="85">
        <v>39743</v>
      </c>
      <c r="K26" s="85">
        <v>5818</v>
      </c>
      <c r="L26" s="85">
        <v>7440</v>
      </c>
      <c r="M26" s="85">
        <v>7440</v>
      </c>
    </row>
    <row r="27" spans="1:13" ht="12.9" customHeight="1">
      <c r="A27" s="152" t="s">
        <v>187</v>
      </c>
      <c r="B27" s="152"/>
      <c r="C27" s="152"/>
      <c r="D27" s="152"/>
      <c r="E27" s="152"/>
      <c r="F27" s="152"/>
      <c r="G27" s="152"/>
      <c r="H27" s="152"/>
      <c r="I27" s="83">
        <v>131</v>
      </c>
      <c r="J27" s="84">
        <f>SUM(J28:J32)</f>
        <v>3</v>
      </c>
      <c r="K27" s="84">
        <f>SUM(K28:K32)</f>
        <v>1</v>
      </c>
      <c r="L27" s="84">
        <f>SUM(L28:L32)</f>
        <v>1</v>
      </c>
      <c r="M27" s="84">
        <f>SUM(M28:M32)</f>
        <v>1</v>
      </c>
    </row>
    <row r="28" spans="1:13" ht="23.85" customHeight="1">
      <c r="A28" s="152" t="s">
        <v>188</v>
      </c>
      <c r="B28" s="152"/>
      <c r="C28" s="152"/>
      <c r="D28" s="152"/>
      <c r="E28" s="152"/>
      <c r="F28" s="152"/>
      <c r="G28" s="152"/>
      <c r="H28" s="152"/>
      <c r="I28" s="83">
        <v>132</v>
      </c>
      <c r="J28" s="85"/>
      <c r="K28" s="85"/>
      <c r="L28" s="85"/>
      <c r="M28" s="85"/>
    </row>
    <row r="29" spans="1:13" ht="23.7" customHeight="1">
      <c r="A29" s="152" t="s">
        <v>189</v>
      </c>
      <c r="B29" s="152"/>
      <c r="C29" s="152"/>
      <c r="D29" s="152"/>
      <c r="E29" s="152"/>
      <c r="F29" s="152"/>
      <c r="G29" s="152"/>
      <c r="H29" s="152"/>
      <c r="I29" s="83">
        <v>133</v>
      </c>
      <c r="J29" s="85">
        <v>3</v>
      </c>
      <c r="K29" s="85">
        <v>1</v>
      </c>
      <c r="L29" s="85">
        <v>1</v>
      </c>
      <c r="M29" s="85">
        <v>1</v>
      </c>
    </row>
    <row r="30" spans="1:13" ht="12.9" customHeight="1">
      <c r="A30" s="152" t="s">
        <v>190</v>
      </c>
      <c r="B30" s="152"/>
      <c r="C30" s="152"/>
      <c r="D30" s="152"/>
      <c r="E30" s="152"/>
      <c r="F30" s="152"/>
      <c r="G30" s="152"/>
      <c r="H30" s="152"/>
      <c r="I30" s="83">
        <v>134</v>
      </c>
      <c r="J30" s="85"/>
      <c r="K30" s="85"/>
      <c r="L30" s="85"/>
      <c r="M30" s="85"/>
    </row>
    <row r="31" spans="1:13" ht="12.9" customHeight="1">
      <c r="A31" s="152" t="s">
        <v>191</v>
      </c>
      <c r="B31" s="152"/>
      <c r="C31" s="152"/>
      <c r="D31" s="152"/>
      <c r="E31" s="152"/>
      <c r="F31" s="152"/>
      <c r="G31" s="152"/>
      <c r="H31" s="152"/>
      <c r="I31" s="83">
        <v>135</v>
      </c>
      <c r="J31" s="85"/>
      <c r="K31" s="85"/>
      <c r="L31" s="85"/>
      <c r="M31" s="85"/>
    </row>
    <row r="32" spans="1:13" ht="12.9" customHeight="1">
      <c r="A32" s="152" t="s">
        <v>192</v>
      </c>
      <c r="B32" s="152"/>
      <c r="C32" s="152"/>
      <c r="D32" s="152"/>
      <c r="E32" s="152"/>
      <c r="F32" s="152"/>
      <c r="G32" s="152"/>
      <c r="H32" s="152"/>
      <c r="I32" s="83">
        <v>136</v>
      </c>
      <c r="J32" s="85"/>
      <c r="K32" s="85"/>
      <c r="L32" s="85"/>
      <c r="M32" s="85"/>
    </row>
    <row r="33" spans="1:13" ht="12.9" customHeight="1">
      <c r="A33" s="152" t="s">
        <v>193</v>
      </c>
      <c r="B33" s="152"/>
      <c r="C33" s="152"/>
      <c r="D33" s="152"/>
      <c r="E33" s="152"/>
      <c r="F33" s="152"/>
      <c r="G33" s="152"/>
      <c r="H33" s="152"/>
      <c r="I33" s="83">
        <v>137</v>
      </c>
      <c r="J33" s="84">
        <f>SUM(J34:J37)</f>
        <v>613186</v>
      </c>
      <c r="K33" s="84">
        <f>SUM(K34:K37)</f>
        <v>309111</v>
      </c>
      <c r="L33" s="84">
        <f>SUM(L34:L37)</f>
        <v>669072</v>
      </c>
      <c r="M33" s="84">
        <f>SUM(M34:M37)</f>
        <v>331717</v>
      </c>
    </row>
    <row r="34" spans="1:13" ht="12.9" customHeight="1">
      <c r="A34" s="152" t="s">
        <v>194</v>
      </c>
      <c r="B34" s="152"/>
      <c r="C34" s="152"/>
      <c r="D34" s="152"/>
      <c r="E34" s="152"/>
      <c r="F34" s="152"/>
      <c r="G34" s="152"/>
      <c r="H34" s="152"/>
      <c r="I34" s="83">
        <v>138</v>
      </c>
      <c r="J34" s="85"/>
      <c r="K34" s="85"/>
      <c r="L34" s="85"/>
      <c r="M34" s="85"/>
    </row>
    <row r="35" spans="1:13" ht="23.7" customHeight="1">
      <c r="A35" s="152" t="s">
        <v>195</v>
      </c>
      <c r="B35" s="152"/>
      <c r="C35" s="152"/>
      <c r="D35" s="152"/>
      <c r="E35" s="152"/>
      <c r="F35" s="152"/>
      <c r="G35" s="152"/>
      <c r="H35" s="152"/>
      <c r="I35" s="83">
        <v>139</v>
      </c>
      <c r="J35" s="85">
        <v>613186</v>
      </c>
      <c r="K35" s="85">
        <v>309111</v>
      </c>
      <c r="L35" s="85">
        <v>669072</v>
      </c>
      <c r="M35" s="85">
        <v>331717</v>
      </c>
    </row>
    <row r="36" spans="1:13" ht="12.9" customHeight="1">
      <c r="A36" s="152" t="s">
        <v>196</v>
      </c>
      <c r="B36" s="152"/>
      <c r="C36" s="152"/>
      <c r="D36" s="152"/>
      <c r="E36" s="152"/>
      <c r="F36" s="152"/>
      <c r="G36" s="152"/>
      <c r="H36" s="152"/>
      <c r="I36" s="83">
        <v>140</v>
      </c>
      <c r="J36" s="85"/>
      <c r="K36" s="85"/>
      <c r="L36" s="85"/>
      <c r="M36" s="85"/>
    </row>
    <row r="37" spans="1:13" ht="12.9" customHeight="1">
      <c r="A37" s="152" t="s">
        <v>197</v>
      </c>
      <c r="B37" s="152"/>
      <c r="C37" s="152"/>
      <c r="D37" s="152"/>
      <c r="E37" s="152"/>
      <c r="F37" s="152"/>
      <c r="G37" s="152"/>
      <c r="H37" s="152"/>
      <c r="I37" s="83">
        <v>141</v>
      </c>
      <c r="J37" s="85"/>
      <c r="K37" s="85"/>
      <c r="L37" s="85"/>
      <c r="M37" s="85"/>
    </row>
    <row r="38" spans="1:13" ht="12.9" customHeight="1">
      <c r="A38" s="152" t="s">
        <v>198</v>
      </c>
      <c r="B38" s="152"/>
      <c r="C38" s="152"/>
      <c r="D38" s="152"/>
      <c r="E38" s="152"/>
      <c r="F38" s="152"/>
      <c r="G38" s="152"/>
      <c r="H38" s="152"/>
      <c r="I38" s="83">
        <v>142</v>
      </c>
      <c r="J38" s="85"/>
      <c r="K38" s="85"/>
      <c r="L38" s="85"/>
      <c r="M38" s="85"/>
    </row>
    <row r="39" spans="1:13" ht="12.9" customHeight="1">
      <c r="A39" s="152" t="s">
        <v>199</v>
      </c>
      <c r="B39" s="152"/>
      <c r="C39" s="152"/>
      <c r="D39" s="152"/>
      <c r="E39" s="152"/>
      <c r="F39" s="152"/>
      <c r="G39" s="152"/>
      <c r="H39" s="152"/>
      <c r="I39" s="83">
        <v>143</v>
      </c>
      <c r="J39" s="85"/>
      <c r="K39" s="85"/>
      <c r="L39" s="85"/>
      <c r="M39" s="85"/>
    </row>
    <row r="40" spans="1:13" ht="12.9" customHeight="1">
      <c r="A40" s="152" t="s">
        <v>200</v>
      </c>
      <c r="B40" s="152"/>
      <c r="C40" s="152"/>
      <c r="D40" s="152"/>
      <c r="E40" s="152"/>
      <c r="F40" s="152"/>
      <c r="G40" s="152"/>
      <c r="H40" s="152"/>
      <c r="I40" s="83">
        <v>144</v>
      </c>
      <c r="J40" s="85"/>
      <c r="K40" s="85"/>
      <c r="L40" s="85"/>
      <c r="M40" s="85"/>
    </row>
    <row r="41" spans="1:13" ht="12.9" customHeight="1">
      <c r="A41" s="152" t="s">
        <v>201</v>
      </c>
      <c r="B41" s="152"/>
      <c r="C41" s="152"/>
      <c r="D41" s="152"/>
      <c r="E41" s="152"/>
      <c r="F41" s="152"/>
      <c r="G41" s="152"/>
      <c r="H41" s="152"/>
      <c r="I41" s="83">
        <v>145</v>
      </c>
      <c r="J41" s="85"/>
      <c r="K41" s="85"/>
      <c r="L41" s="85"/>
      <c r="M41" s="85"/>
    </row>
    <row r="42" spans="1:13" ht="12.9" customHeight="1">
      <c r="A42" s="152" t="s">
        <v>202</v>
      </c>
      <c r="B42" s="152"/>
      <c r="C42" s="152"/>
      <c r="D42" s="152"/>
      <c r="E42" s="152"/>
      <c r="F42" s="152"/>
      <c r="G42" s="152"/>
      <c r="H42" s="152"/>
      <c r="I42" s="83">
        <v>146</v>
      </c>
      <c r="J42" s="84">
        <f>J7+J27+J38+J40</f>
        <v>146499</v>
      </c>
      <c r="K42" s="84">
        <f>K7+K27+K38+K40</f>
        <v>119986</v>
      </c>
      <c r="L42" s="84">
        <f>L7+L27+L38+L40</f>
        <v>105607</v>
      </c>
      <c r="M42" s="84">
        <f>M7+M27+M38+M40</f>
        <v>79634</v>
      </c>
    </row>
    <row r="43" spans="1:13" ht="12.9" customHeight="1">
      <c r="A43" s="152" t="s">
        <v>203</v>
      </c>
      <c r="B43" s="152"/>
      <c r="C43" s="152"/>
      <c r="D43" s="152"/>
      <c r="E43" s="152"/>
      <c r="F43" s="152"/>
      <c r="G43" s="152"/>
      <c r="H43" s="152"/>
      <c r="I43" s="83">
        <v>147</v>
      </c>
      <c r="J43" s="84">
        <f>J10+J33+J39+J41</f>
        <v>3765971</v>
      </c>
      <c r="K43" s="84">
        <f>K10+K33+K39+K41</f>
        <v>1968678</v>
      </c>
      <c r="L43" s="84">
        <f>L10+L33+L39+L41</f>
        <v>3937035</v>
      </c>
      <c r="M43" s="84">
        <f>M10+M33+M39+M41</f>
        <v>2027228</v>
      </c>
    </row>
    <row r="44" spans="1:13" ht="13.2" customHeight="1">
      <c r="A44" s="152" t="s">
        <v>204</v>
      </c>
      <c r="B44" s="152"/>
      <c r="C44" s="152"/>
      <c r="D44" s="152"/>
      <c r="E44" s="152"/>
      <c r="F44" s="152"/>
      <c r="G44" s="152"/>
      <c r="H44" s="152"/>
      <c r="I44" s="83">
        <v>148</v>
      </c>
      <c r="J44" s="84">
        <f>J42-J43</f>
        <v>-3619472</v>
      </c>
      <c r="K44" s="84">
        <f>K42-K43</f>
        <v>-1848692</v>
      </c>
      <c r="L44" s="84">
        <f>L42-L43</f>
        <v>-3831428</v>
      </c>
      <c r="M44" s="84">
        <f>M42-M43</f>
        <v>-1947594</v>
      </c>
    </row>
    <row r="45" spans="1:13" ht="12.9" customHeight="1">
      <c r="A45" s="156" t="s">
        <v>205</v>
      </c>
      <c r="B45" s="156"/>
      <c r="C45" s="156"/>
      <c r="D45" s="156"/>
      <c r="E45" s="156"/>
      <c r="F45" s="156"/>
      <c r="G45" s="156"/>
      <c r="H45" s="156"/>
      <c r="I45" s="83">
        <v>149</v>
      </c>
      <c r="J45" s="84">
        <f>IF(J42&gt;J43,J42-J43,0)</f>
        <v>0</v>
      </c>
      <c r="K45" s="84">
        <f>IF(K42&gt;K43,K42-K43,0)</f>
        <v>0</v>
      </c>
      <c r="L45" s="84">
        <f>IF(L42&gt;L43,L42-L43,0)</f>
        <v>0</v>
      </c>
      <c r="M45" s="84">
        <f>IF(M42&gt;M43,M42-M43,0)</f>
        <v>0</v>
      </c>
    </row>
    <row r="46" spans="1:13" ht="13.2" customHeight="1">
      <c r="A46" s="156" t="s">
        <v>206</v>
      </c>
      <c r="B46" s="156"/>
      <c r="C46" s="156"/>
      <c r="D46" s="156"/>
      <c r="E46" s="156"/>
      <c r="F46" s="156"/>
      <c r="G46" s="156"/>
      <c r="H46" s="156"/>
      <c r="I46" s="83">
        <v>150</v>
      </c>
      <c r="J46" s="84">
        <f>IF(J43&gt;J42,J43-J42,0)</f>
        <v>3619472</v>
      </c>
      <c r="K46" s="84">
        <f>IF(K43&gt;K42,K43-K42,0)</f>
        <v>1848692</v>
      </c>
      <c r="L46" s="84">
        <f>IF(L43&gt;L42,L43-L42,0)</f>
        <v>3831428</v>
      </c>
      <c r="M46" s="84">
        <f>IF(M43&gt;M42,M43-M42,0)</f>
        <v>1947594</v>
      </c>
    </row>
    <row r="47" spans="1:13" ht="12.9" customHeight="1">
      <c r="A47" s="152" t="s">
        <v>207</v>
      </c>
      <c r="B47" s="152"/>
      <c r="C47" s="152"/>
      <c r="D47" s="152"/>
      <c r="E47" s="152"/>
      <c r="F47" s="152"/>
      <c r="G47" s="152"/>
      <c r="H47" s="152"/>
      <c r="I47" s="83">
        <v>151</v>
      </c>
      <c r="J47" s="85"/>
      <c r="K47" s="85"/>
      <c r="L47" s="85"/>
      <c r="M47" s="85"/>
    </row>
    <row r="48" spans="1:13" ht="13.2" customHeight="1">
      <c r="A48" s="152" t="s">
        <v>208</v>
      </c>
      <c r="B48" s="152"/>
      <c r="C48" s="152"/>
      <c r="D48" s="152"/>
      <c r="E48" s="152"/>
      <c r="F48" s="152"/>
      <c r="G48" s="152"/>
      <c r="H48" s="152"/>
      <c r="I48" s="83">
        <v>152</v>
      </c>
      <c r="J48" s="84">
        <f>J44-J47</f>
        <v>-3619472</v>
      </c>
      <c r="K48" s="84">
        <f>K44-K47</f>
        <v>-1848692</v>
      </c>
      <c r="L48" s="84">
        <f>L44-L47</f>
        <v>-3831428</v>
      </c>
      <c r="M48" s="84">
        <f>M44-M47</f>
        <v>-1947594</v>
      </c>
    </row>
    <row r="49" spans="1:13" ht="12.9" customHeight="1">
      <c r="A49" s="156" t="s">
        <v>209</v>
      </c>
      <c r="B49" s="156"/>
      <c r="C49" s="156"/>
      <c r="D49" s="156"/>
      <c r="E49" s="156"/>
      <c r="F49" s="156"/>
      <c r="G49" s="156"/>
      <c r="H49" s="156"/>
      <c r="I49" s="83">
        <v>153</v>
      </c>
      <c r="J49" s="84">
        <f>IF(J48&gt;0,J48,0)</f>
        <v>0</v>
      </c>
      <c r="K49" s="84">
        <f>IF(K48&gt;0,K48,0)</f>
        <v>0</v>
      </c>
      <c r="L49" s="84">
        <f>IF(L48&gt;0,L48,0)</f>
        <v>0</v>
      </c>
      <c r="M49" s="84">
        <f>IF(M48&gt;0,M48,0)</f>
        <v>0</v>
      </c>
    </row>
    <row r="50" spans="1:13" ht="13.2" customHeight="1">
      <c r="A50" s="164" t="s">
        <v>210</v>
      </c>
      <c r="B50" s="164"/>
      <c r="C50" s="164"/>
      <c r="D50" s="164"/>
      <c r="E50" s="164"/>
      <c r="F50" s="164"/>
      <c r="G50" s="164"/>
      <c r="H50" s="164"/>
      <c r="I50" s="89">
        <v>154</v>
      </c>
      <c r="J50" s="91">
        <f>IF(J48&lt;0,-J48,0)</f>
        <v>3619472</v>
      </c>
      <c r="K50" s="91">
        <f>IF(K48&lt;0,-K48,0)</f>
        <v>1848692</v>
      </c>
      <c r="L50" s="91">
        <f>IF(L48&lt;0,-L48,0)</f>
        <v>3831428</v>
      </c>
      <c r="M50" s="91">
        <f>IF(M48&lt;0,-M48,0)</f>
        <v>1947594</v>
      </c>
    </row>
    <row r="51" spans="1:13" ht="12.75" customHeight="1">
      <c r="A51" s="165" t="s">
        <v>211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</row>
    <row r="52" spans="1:13" ht="12.75" customHeight="1">
      <c r="A52" s="166" t="s">
        <v>212</v>
      </c>
      <c r="B52" s="166"/>
      <c r="C52" s="166"/>
      <c r="D52" s="166"/>
      <c r="E52" s="166"/>
      <c r="F52" s="166"/>
      <c r="G52" s="166"/>
      <c r="H52" s="166"/>
      <c r="I52" s="92"/>
      <c r="J52" s="92"/>
      <c r="K52" s="92"/>
      <c r="L52" s="92"/>
      <c r="M52" s="93"/>
    </row>
    <row r="53" spans="1:13" ht="12.9" customHeight="1">
      <c r="A53" s="167" t="s">
        <v>213</v>
      </c>
      <c r="B53" s="167"/>
      <c r="C53" s="167"/>
      <c r="D53" s="167"/>
      <c r="E53" s="167"/>
      <c r="F53" s="167"/>
      <c r="G53" s="167"/>
      <c r="H53" s="167"/>
      <c r="I53" s="83">
        <v>155</v>
      </c>
      <c r="J53" s="85"/>
      <c r="K53" s="85"/>
      <c r="L53" s="85"/>
      <c r="M53" s="85"/>
    </row>
    <row r="54" spans="1:13" ht="12.9" customHeight="1">
      <c r="A54" s="167" t="s">
        <v>214</v>
      </c>
      <c r="B54" s="167"/>
      <c r="C54" s="167"/>
      <c r="D54" s="167"/>
      <c r="E54" s="167"/>
      <c r="F54" s="167"/>
      <c r="G54" s="167"/>
      <c r="H54" s="167"/>
      <c r="I54" s="83">
        <v>156</v>
      </c>
      <c r="J54" s="87"/>
      <c r="K54" s="87"/>
      <c r="L54" s="87"/>
      <c r="M54" s="87"/>
    </row>
    <row r="55" spans="1:13" ht="12.75" customHeight="1">
      <c r="A55" s="165" t="s">
        <v>215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</row>
    <row r="56" spans="1:13" ht="12.9" customHeight="1">
      <c r="A56" s="151" t="s">
        <v>216</v>
      </c>
      <c r="B56" s="151"/>
      <c r="C56" s="151"/>
      <c r="D56" s="151"/>
      <c r="E56" s="151"/>
      <c r="F56" s="151"/>
      <c r="G56" s="151"/>
      <c r="H56" s="151"/>
      <c r="I56" s="94">
        <v>157</v>
      </c>
      <c r="J56" s="82">
        <v>-3619472</v>
      </c>
      <c r="K56" s="82">
        <v>-1848692</v>
      </c>
      <c r="L56" s="82">
        <v>-3831428</v>
      </c>
      <c r="M56" s="82">
        <v>-1947594</v>
      </c>
    </row>
    <row r="57" spans="1:13" ht="12.9" customHeight="1">
      <c r="A57" s="152" t="s">
        <v>217</v>
      </c>
      <c r="B57" s="152"/>
      <c r="C57" s="152"/>
      <c r="D57" s="152"/>
      <c r="E57" s="152"/>
      <c r="F57" s="152"/>
      <c r="G57" s="152"/>
      <c r="H57" s="152"/>
      <c r="I57" s="83">
        <v>158</v>
      </c>
      <c r="J57" s="84">
        <f>SUM(J58:J64)</f>
        <v>0</v>
      </c>
      <c r="K57" s="84">
        <f>SUM(K58:K64)</f>
        <v>0</v>
      </c>
      <c r="L57" s="84">
        <f>SUM(L58:L64)</f>
        <v>0</v>
      </c>
      <c r="M57" s="84">
        <f>SUM(M58:M64)</f>
        <v>0</v>
      </c>
    </row>
    <row r="58" spans="1:13" ht="12.9" customHeight="1">
      <c r="A58" s="152" t="s">
        <v>218</v>
      </c>
      <c r="B58" s="152"/>
      <c r="C58" s="152"/>
      <c r="D58" s="152"/>
      <c r="E58" s="152"/>
      <c r="F58" s="152"/>
      <c r="G58" s="152"/>
      <c r="H58" s="152"/>
      <c r="I58" s="83">
        <v>159</v>
      </c>
      <c r="J58" s="85"/>
      <c r="K58" s="85"/>
      <c r="L58" s="85"/>
      <c r="M58" s="85"/>
    </row>
    <row r="59" spans="1:13" ht="23.85" customHeight="1">
      <c r="A59" s="152" t="s">
        <v>219</v>
      </c>
      <c r="B59" s="152"/>
      <c r="C59" s="152"/>
      <c r="D59" s="152"/>
      <c r="E59" s="152"/>
      <c r="F59" s="152"/>
      <c r="G59" s="152"/>
      <c r="H59" s="152"/>
      <c r="I59" s="83">
        <v>160</v>
      </c>
      <c r="J59" s="85"/>
      <c r="K59" s="85"/>
      <c r="L59" s="85"/>
      <c r="M59" s="85"/>
    </row>
    <row r="60" spans="1:13" ht="23.85" customHeight="1">
      <c r="A60" s="152" t="s">
        <v>220</v>
      </c>
      <c r="B60" s="152"/>
      <c r="C60" s="152"/>
      <c r="D60" s="152"/>
      <c r="E60" s="152"/>
      <c r="F60" s="152"/>
      <c r="G60" s="152"/>
      <c r="H60" s="152"/>
      <c r="I60" s="83">
        <v>161</v>
      </c>
      <c r="J60" s="85"/>
      <c r="K60" s="85"/>
      <c r="L60" s="85"/>
      <c r="M60" s="85"/>
    </row>
    <row r="61" spans="1:13" ht="12.9" customHeight="1">
      <c r="A61" s="152" t="s">
        <v>221</v>
      </c>
      <c r="B61" s="152"/>
      <c r="C61" s="152"/>
      <c r="D61" s="152"/>
      <c r="E61" s="152"/>
      <c r="F61" s="152"/>
      <c r="G61" s="152"/>
      <c r="H61" s="152"/>
      <c r="I61" s="83">
        <v>162</v>
      </c>
      <c r="J61" s="85"/>
      <c r="K61" s="85"/>
      <c r="L61" s="85"/>
      <c r="M61" s="85"/>
    </row>
    <row r="62" spans="1:13" ht="12.9" customHeight="1">
      <c r="A62" s="152" t="s">
        <v>222</v>
      </c>
      <c r="B62" s="152"/>
      <c r="C62" s="152"/>
      <c r="D62" s="152"/>
      <c r="E62" s="152"/>
      <c r="F62" s="152"/>
      <c r="G62" s="152"/>
      <c r="H62" s="152"/>
      <c r="I62" s="83">
        <v>163</v>
      </c>
      <c r="J62" s="85"/>
      <c r="K62" s="85"/>
      <c r="L62" s="85"/>
      <c r="M62" s="85"/>
    </row>
    <row r="63" spans="1:13" ht="13.2" customHeight="1">
      <c r="A63" s="152" t="s">
        <v>223</v>
      </c>
      <c r="B63" s="152"/>
      <c r="C63" s="152"/>
      <c r="D63" s="152"/>
      <c r="E63" s="152"/>
      <c r="F63" s="152"/>
      <c r="G63" s="152"/>
      <c r="H63" s="152"/>
      <c r="I63" s="83">
        <v>164</v>
      </c>
      <c r="J63" s="85"/>
      <c r="K63" s="85"/>
      <c r="L63" s="85"/>
      <c r="M63" s="85"/>
    </row>
    <row r="64" spans="1:13" ht="12.9" customHeight="1">
      <c r="A64" s="152" t="s">
        <v>224</v>
      </c>
      <c r="B64" s="152"/>
      <c r="C64" s="152"/>
      <c r="D64" s="152"/>
      <c r="E64" s="152"/>
      <c r="F64" s="152"/>
      <c r="G64" s="152"/>
      <c r="H64" s="152"/>
      <c r="I64" s="83">
        <v>165</v>
      </c>
      <c r="J64" s="85"/>
      <c r="K64" s="85"/>
      <c r="L64" s="85"/>
      <c r="M64" s="85"/>
    </row>
    <row r="65" spans="1:13" ht="12.9" customHeight="1">
      <c r="A65" s="152" t="s">
        <v>225</v>
      </c>
      <c r="B65" s="152"/>
      <c r="C65" s="152"/>
      <c r="D65" s="152"/>
      <c r="E65" s="152"/>
      <c r="F65" s="152"/>
      <c r="G65" s="152"/>
      <c r="H65" s="152"/>
      <c r="I65" s="83">
        <v>166</v>
      </c>
      <c r="J65" s="85"/>
      <c r="K65" s="85"/>
      <c r="L65" s="85"/>
      <c r="M65" s="85"/>
    </row>
    <row r="66" spans="1:13" ht="23.85" customHeight="1">
      <c r="A66" s="152" t="s">
        <v>226</v>
      </c>
      <c r="B66" s="152"/>
      <c r="C66" s="152"/>
      <c r="D66" s="152"/>
      <c r="E66" s="152"/>
      <c r="F66" s="152"/>
      <c r="G66" s="152"/>
      <c r="H66" s="152"/>
      <c r="I66" s="83">
        <v>167</v>
      </c>
      <c r="J66" s="84">
        <f>J57-J65</f>
        <v>0</v>
      </c>
      <c r="K66" s="84">
        <f>K57-K65</f>
        <v>0</v>
      </c>
      <c r="L66" s="84">
        <f>L57-L65</f>
        <v>0</v>
      </c>
      <c r="M66" s="84">
        <f>M57-M65</f>
        <v>0</v>
      </c>
    </row>
    <row r="67" spans="1:13" ht="12.9" customHeight="1">
      <c r="A67" s="152" t="s">
        <v>227</v>
      </c>
      <c r="B67" s="152"/>
      <c r="C67" s="152"/>
      <c r="D67" s="152"/>
      <c r="E67" s="152"/>
      <c r="F67" s="152"/>
      <c r="G67" s="152"/>
      <c r="H67" s="152"/>
      <c r="I67" s="83">
        <v>168</v>
      </c>
      <c r="J67" s="91">
        <f>J56+J66</f>
        <v>-3619472</v>
      </c>
      <c r="K67" s="91">
        <f>K56+K66</f>
        <v>-1848692</v>
      </c>
      <c r="L67" s="91">
        <f>L56+L66</f>
        <v>-3831428</v>
      </c>
      <c r="M67" s="91">
        <f>M56+M66</f>
        <v>-1947594</v>
      </c>
    </row>
    <row r="68" spans="1:13" ht="12.75" customHeight="1">
      <c r="A68" s="168" t="s">
        <v>228</v>
      </c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</row>
    <row r="69" spans="1:13" ht="12.75" customHeight="1">
      <c r="A69" s="169" t="s">
        <v>229</v>
      </c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</row>
    <row r="70" spans="1:13" ht="12.9" customHeight="1">
      <c r="A70" s="167" t="s">
        <v>213</v>
      </c>
      <c r="B70" s="167"/>
      <c r="C70" s="167"/>
      <c r="D70" s="167"/>
      <c r="E70" s="167"/>
      <c r="F70" s="167"/>
      <c r="G70" s="167"/>
      <c r="H70" s="167"/>
      <c r="I70" s="83">
        <v>169</v>
      </c>
      <c r="J70" s="85"/>
      <c r="K70" s="85"/>
      <c r="L70" s="85"/>
      <c r="M70" s="85"/>
    </row>
    <row r="71" spans="1:13" ht="12.9" customHeight="1">
      <c r="A71" s="170" t="s">
        <v>214</v>
      </c>
      <c r="B71" s="170"/>
      <c r="C71" s="170"/>
      <c r="D71" s="170"/>
      <c r="E71" s="170"/>
      <c r="F71" s="170"/>
      <c r="G71" s="170"/>
      <c r="H71" s="170"/>
      <c r="I71" s="86">
        <v>170</v>
      </c>
      <c r="J71" s="87"/>
      <c r="K71" s="87"/>
      <c r="L71" s="87"/>
      <c r="M71" s="87"/>
    </row>
  </sheetData>
  <sheetProtection selectLockedCells="1" selectUnlockedCells="1"/>
  <mergeCells count="73">
    <mergeCell ref="A71:H71"/>
    <mergeCell ref="A65:H65"/>
    <mergeCell ref="A66:H66"/>
    <mergeCell ref="A67:H67"/>
    <mergeCell ref="A68:M68"/>
    <mergeCell ref="A69:M69"/>
    <mergeCell ref="A70:H70"/>
    <mergeCell ref="A59:H59"/>
    <mergeCell ref="A60:H60"/>
    <mergeCell ref="A61:H61"/>
    <mergeCell ref="A62:H62"/>
    <mergeCell ref="A63:H63"/>
    <mergeCell ref="A64:H64"/>
    <mergeCell ref="A53:H53"/>
    <mergeCell ref="A54:H54"/>
    <mergeCell ref="A55:M55"/>
    <mergeCell ref="A56:H56"/>
    <mergeCell ref="A57:H57"/>
    <mergeCell ref="A58:H58"/>
    <mergeCell ref="A47:H47"/>
    <mergeCell ref="A48:H48"/>
    <mergeCell ref="A49:H49"/>
    <mergeCell ref="A50:H50"/>
    <mergeCell ref="A51:M51"/>
    <mergeCell ref="A52:H52"/>
    <mergeCell ref="A41:H41"/>
    <mergeCell ref="A42:H42"/>
    <mergeCell ref="A43:H43"/>
    <mergeCell ref="A44:H44"/>
    <mergeCell ref="A45:H45"/>
    <mergeCell ref="A46:H46"/>
    <mergeCell ref="A35:H35"/>
    <mergeCell ref="A36:H36"/>
    <mergeCell ref="A37:H37"/>
    <mergeCell ref="A38:H38"/>
    <mergeCell ref="A39:H39"/>
    <mergeCell ref="A40:H40"/>
    <mergeCell ref="A29:H29"/>
    <mergeCell ref="A30:H30"/>
    <mergeCell ref="A31:H31"/>
    <mergeCell ref="A32:H32"/>
    <mergeCell ref="A33:H33"/>
    <mergeCell ref="A34:H34"/>
    <mergeCell ref="A23:H23"/>
    <mergeCell ref="A24:H24"/>
    <mergeCell ref="A25:H25"/>
    <mergeCell ref="A26:H26"/>
    <mergeCell ref="A27:H27"/>
    <mergeCell ref="A28:H28"/>
    <mergeCell ref="A17:H17"/>
    <mergeCell ref="A18:H18"/>
    <mergeCell ref="A19:H19"/>
    <mergeCell ref="A20:H20"/>
    <mergeCell ref="A21:H21"/>
    <mergeCell ref="A22:H22"/>
    <mergeCell ref="A11:H11"/>
    <mergeCell ref="A12:H12"/>
    <mergeCell ref="A13:H13"/>
    <mergeCell ref="A14:H14"/>
    <mergeCell ref="A15:H15"/>
    <mergeCell ref="A16:H16"/>
    <mergeCell ref="A5:H5"/>
    <mergeCell ref="A6:H6"/>
    <mergeCell ref="A7:H7"/>
    <mergeCell ref="A8:H8"/>
    <mergeCell ref="A9:H9"/>
    <mergeCell ref="A10:H10"/>
    <mergeCell ref="A1:M1"/>
    <mergeCell ref="A2:M2"/>
    <mergeCell ref="A3:M3"/>
    <mergeCell ref="A4:H4"/>
    <mergeCell ref="J4:K4"/>
    <mergeCell ref="L4:M4"/>
  </mergeCells>
  <dataValidations count="1">
    <dataValidation allowBlank="1" sqref="A1:XFD199">
      <formula1>0</formula1>
      <formula2>0</formula2>
    </dataValidation>
  </dataValidations>
  <pageMargins left="0.75" right="0.75" top="1" bottom="1" header="0.51180555555555551" footer="0.51180555555555551"/>
  <pageSetup paperSize="9" scale="68" firstPageNumber="0" orientation="portrait" horizontalDpi="300" verticalDpi="300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52"/>
  <sheetViews>
    <sheetView view="pageBreakPreview" zoomScale="110" zoomScaleSheetLayoutView="110" workbookViewId="0"/>
  </sheetViews>
  <sheetFormatPr defaultColWidth="9.109375" defaultRowHeight="13.2"/>
  <cols>
    <col min="1" max="16384" width="9.109375" style="75"/>
  </cols>
  <sheetData>
    <row r="1" spans="1:11" ht="12.75" customHeight="1">
      <c r="A1" s="171" t="s">
        <v>230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2.75" customHeight="1">
      <c r="A2" s="172" t="s">
        <v>231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12.9" customHeight="1">
      <c r="A3" s="173" t="s">
        <v>232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22.2" customHeight="1">
      <c r="A4" s="174" t="s">
        <v>55</v>
      </c>
      <c r="B4" s="174"/>
      <c r="C4" s="174"/>
      <c r="D4" s="174"/>
      <c r="E4" s="174"/>
      <c r="F4" s="174"/>
      <c r="G4" s="174"/>
      <c r="H4" s="174"/>
      <c r="I4" s="95" t="s">
        <v>164</v>
      </c>
      <c r="J4" s="96" t="s">
        <v>57</v>
      </c>
      <c r="K4" s="96" t="s">
        <v>58</v>
      </c>
    </row>
    <row r="5" spans="1:11">
      <c r="A5" s="175">
        <v>1</v>
      </c>
      <c r="B5" s="175"/>
      <c r="C5" s="175"/>
      <c r="D5" s="175"/>
      <c r="E5" s="175"/>
      <c r="F5" s="175"/>
      <c r="G5" s="175"/>
      <c r="H5" s="175"/>
      <c r="I5" s="97">
        <v>2</v>
      </c>
      <c r="J5" s="98" t="s">
        <v>233</v>
      </c>
      <c r="K5" s="98" t="s">
        <v>234</v>
      </c>
    </row>
    <row r="6" spans="1:11" ht="12.9" customHeight="1">
      <c r="A6" s="155" t="s">
        <v>235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1" ht="12.9" customHeight="1">
      <c r="A7" s="176" t="s">
        <v>236</v>
      </c>
      <c r="B7" s="176"/>
      <c r="C7" s="176"/>
      <c r="D7" s="176"/>
      <c r="E7" s="176"/>
      <c r="F7" s="176"/>
      <c r="G7" s="176"/>
      <c r="H7" s="176"/>
      <c r="I7" s="83">
        <v>1</v>
      </c>
      <c r="J7" s="99"/>
      <c r="K7" s="85"/>
    </row>
    <row r="8" spans="1:11" ht="13.2" customHeight="1">
      <c r="A8" s="176" t="s">
        <v>237</v>
      </c>
      <c r="B8" s="176"/>
      <c r="C8" s="176"/>
      <c r="D8" s="176"/>
      <c r="E8" s="176"/>
      <c r="F8" s="176"/>
      <c r="G8" s="176"/>
      <c r="H8" s="176"/>
      <c r="I8" s="83">
        <v>2</v>
      </c>
      <c r="J8" s="99"/>
      <c r="K8" s="85"/>
    </row>
    <row r="9" spans="1:11" ht="13.2" customHeight="1">
      <c r="A9" s="176" t="s">
        <v>238</v>
      </c>
      <c r="B9" s="176"/>
      <c r="C9" s="176"/>
      <c r="D9" s="176"/>
      <c r="E9" s="176"/>
      <c r="F9" s="176"/>
      <c r="G9" s="176"/>
      <c r="H9" s="176"/>
      <c r="I9" s="83">
        <v>3</v>
      </c>
      <c r="J9" s="99"/>
      <c r="K9" s="85"/>
    </row>
    <row r="10" spans="1:11" ht="13.2" customHeight="1">
      <c r="A10" s="176" t="s">
        <v>239</v>
      </c>
      <c r="B10" s="176"/>
      <c r="C10" s="176"/>
      <c r="D10" s="176"/>
      <c r="E10" s="176"/>
      <c r="F10" s="176"/>
      <c r="G10" s="176"/>
      <c r="H10" s="176"/>
      <c r="I10" s="83">
        <v>4</v>
      </c>
      <c r="J10" s="99"/>
      <c r="K10" s="85"/>
    </row>
    <row r="11" spans="1:11" ht="13.2" customHeight="1">
      <c r="A11" s="176" t="s">
        <v>240</v>
      </c>
      <c r="B11" s="176"/>
      <c r="C11" s="176"/>
      <c r="D11" s="176"/>
      <c r="E11" s="176"/>
      <c r="F11" s="176"/>
      <c r="G11" s="176"/>
      <c r="H11" s="176"/>
      <c r="I11" s="83">
        <v>5</v>
      </c>
      <c r="J11" s="99"/>
      <c r="K11" s="85"/>
    </row>
    <row r="12" spans="1:11" ht="12.9" customHeight="1">
      <c r="A12" s="176" t="s">
        <v>241</v>
      </c>
      <c r="B12" s="176"/>
      <c r="C12" s="176"/>
      <c r="D12" s="176"/>
      <c r="E12" s="176"/>
      <c r="F12" s="176"/>
      <c r="G12" s="176"/>
      <c r="H12" s="176"/>
      <c r="I12" s="83">
        <v>6</v>
      </c>
      <c r="J12" s="99"/>
      <c r="K12" s="85"/>
    </row>
    <row r="13" spans="1:11" ht="12.9" customHeight="1">
      <c r="A13" s="177" t="s">
        <v>242</v>
      </c>
      <c r="B13" s="177"/>
      <c r="C13" s="177"/>
      <c r="D13" s="177"/>
      <c r="E13" s="177"/>
      <c r="F13" s="177"/>
      <c r="G13" s="177"/>
      <c r="H13" s="177"/>
      <c r="I13" s="83">
        <v>7</v>
      </c>
      <c r="J13" s="100">
        <f>SUM(J7:J12)</f>
        <v>0</v>
      </c>
      <c r="K13" s="84">
        <f>SUM(K7:K12)</f>
        <v>0</v>
      </c>
    </row>
    <row r="14" spans="1:11" ht="12.9" customHeight="1">
      <c r="A14" s="176" t="s">
        <v>243</v>
      </c>
      <c r="B14" s="176"/>
      <c r="C14" s="176"/>
      <c r="D14" s="176"/>
      <c r="E14" s="176"/>
      <c r="F14" s="176"/>
      <c r="G14" s="176"/>
      <c r="H14" s="176"/>
      <c r="I14" s="83">
        <v>8</v>
      </c>
      <c r="J14" s="99"/>
      <c r="K14" s="85"/>
    </row>
    <row r="15" spans="1:11" ht="12.9" customHeight="1">
      <c r="A15" s="176" t="s">
        <v>244</v>
      </c>
      <c r="B15" s="176"/>
      <c r="C15" s="176"/>
      <c r="D15" s="176"/>
      <c r="E15" s="176"/>
      <c r="F15" s="176"/>
      <c r="G15" s="176"/>
      <c r="H15" s="176"/>
      <c r="I15" s="83">
        <v>9</v>
      </c>
      <c r="J15" s="99"/>
      <c r="K15" s="85"/>
    </row>
    <row r="16" spans="1:11" ht="12.9" customHeight="1">
      <c r="A16" s="176" t="s">
        <v>245</v>
      </c>
      <c r="B16" s="176"/>
      <c r="C16" s="176"/>
      <c r="D16" s="176"/>
      <c r="E16" s="176"/>
      <c r="F16" s="176"/>
      <c r="G16" s="176"/>
      <c r="H16" s="176"/>
      <c r="I16" s="83">
        <v>10</v>
      </c>
      <c r="J16" s="99"/>
      <c r="K16" s="85"/>
    </row>
    <row r="17" spans="1:11" ht="12.9" customHeight="1">
      <c r="A17" s="176" t="s">
        <v>246</v>
      </c>
      <c r="B17" s="176"/>
      <c r="C17" s="176"/>
      <c r="D17" s="176"/>
      <c r="E17" s="176"/>
      <c r="F17" s="176"/>
      <c r="G17" s="176"/>
      <c r="H17" s="176"/>
      <c r="I17" s="83">
        <v>11</v>
      </c>
      <c r="J17" s="99"/>
      <c r="K17" s="85"/>
    </row>
    <row r="18" spans="1:11" ht="12.9" customHeight="1">
      <c r="A18" s="177" t="s">
        <v>247</v>
      </c>
      <c r="B18" s="177"/>
      <c r="C18" s="177"/>
      <c r="D18" s="177"/>
      <c r="E18" s="177"/>
      <c r="F18" s="177"/>
      <c r="G18" s="177"/>
      <c r="H18" s="177"/>
      <c r="I18" s="83">
        <v>12</v>
      </c>
      <c r="J18" s="100">
        <f>SUM(J14:J17)</f>
        <v>0</v>
      </c>
      <c r="K18" s="84">
        <f>SUM(K14:K17)</f>
        <v>0</v>
      </c>
    </row>
    <row r="19" spans="1:11" ht="23.85" customHeight="1">
      <c r="A19" s="177" t="s">
        <v>248</v>
      </c>
      <c r="B19" s="177"/>
      <c r="C19" s="177"/>
      <c r="D19" s="177"/>
      <c r="E19" s="177"/>
      <c r="F19" s="177"/>
      <c r="G19" s="177"/>
      <c r="H19" s="177"/>
      <c r="I19" s="83">
        <v>13</v>
      </c>
      <c r="J19" s="100">
        <f>IF(J13&gt;J18,J13-J18,0)</f>
        <v>0</v>
      </c>
      <c r="K19" s="84">
        <f>IF(K13&gt;K18,K13-K18,0)</f>
        <v>0</v>
      </c>
    </row>
    <row r="20" spans="1:11" ht="23.85" customHeight="1">
      <c r="A20" s="177" t="s">
        <v>249</v>
      </c>
      <c r="B20" s="177"/>
      <c r="C20" s="177"/>
      <c r="D20" s="177"/>
      <c r="E20" s="177"/>
      <c r="F20" s="177"/>
      <c r="G20" s="177"/>
      <c r="H20" s="177"/>
      <c r="I20" s="83">
        <v>14</v>
      </c>
      <c r="J20" s="100">
        <f>IF(J18&gt;J13,J18-J13,0)</f>
        <v>0</v>
      </c>
      <c r="K20" s="84">
        <f>IF(K18&gt;K13,K18-K13,0)</f>
        <v>0</v>
      </c>
    </row>
    <row r="21" spans="1:11" ht="12.9" customHeight="1">
      <c r="A21" s="155" t="s">
        <v>250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1" ht="12.9" customHeight="1">
      <c r="A22" s="176" t="s">
        <v>251</v>
      </c>
      <c r="B22" s="176"/>
      <c r="C22" s="176"/>
      <c r="D22" s="176"/>
      <c r="E22" s="176"/>
      <c r="F22" s="176"/>
      <c r="G22" s="176"/>
      <c r="H22" s="176"/>
      <c r="I22" s="83">
        <v>15</v>
      </c>
      <c r="J22" s="99"/>
      <c r="K22" s="85"/>
    </row>
    <row r="23" spans="1:11" ht="12.9" customHeight="1">
      <c r="A23" s="176" t="s">
        <v>252</v>
      </c>
      <c r="B23" s="176"/>
      <c r="C23" s="176"/>
      <c r="D23" s="176"/>
      <c r="E23" s="176"/>
      <c r="F23" s="176"/>
      <c r="G23" s="176"/>
      <c r="H23" s="176"/>
      <c r="I23" s="83">
        <v>16</v>
      </c>
      <c r="J23" s="99"/>
      <c r="K23" s="85"/>
    </row>
    <row r="24" spans="1:11" ht="12.9" customHeight="1">
      <c r="A24" s="176" t="s">
        <v>253</v>
      </c>
      <c r="B24" s="176"/>
      <c r="C24" s="176"/>
      <c r="D24" s="176"/>
      <c r="E24" s="176"/>
      <c r="F24" s="176"/>
      <c r="G24" s="176"/>
      <c r="H24" s="176"/>
      <c r="I24" s="83">
        <v>17</v>
      </c>
      <c r="J24" s="99"/>
      <c r="K24" s="85"/>
    </row>
    <row r="25" spans="1:11" ht="12.9" customHeight="1">
      <c r="A25" s="176" t="s">
        <v>254</v>
      </c>
      <c r="B25" s="176"/>
      <c r="C25" s="176"/>
      <c r="D25" s="176"/>
      <c r="E25" s="176"/>
      <c r="F25" s="176"/>
      <c r="G25" s="176"/>
      <c r="H25" s="176"/>
      <c r="I25" s="83">
        <v>18</v>
      </c>
      <c r="J25" s="99"/>
      <c r="K25" s="85"/>
    </row>
    <row r="26" spans="1:11" ht="12.9" customHeight="1">
      <c r="A26" s="176" t="s">
        <v>255</v>
      </c>
      <c r="B26" s="176"/>
      <c r="C26" s="176"/>
      <c r="D26" s="176"/>
      <c r="E26" s="176"/>
      <c r="F26" s="176"/>
      <c r="G26" s="176"/>
      <c r="H26" s="176"/>
      <c r="I26" s="83">
        <v>19</v>
      </c>
      <c r="J26" s="99"/>
      <c r="K26" s="85"/>
    </row>
    <row r="27" spans="1:11" ht="12.9" customHeight="1">
      <c r="A27" s="177" t="s">
        <v>256</v>
      </c>
      <c r="B27" s="177"/>
      <c r="C27" s="177"/>
      <c r="D27" s="177"/>
      <c r="E27" s="177"/>
      <c r="F27" s="177"/>
      <c r="G27" s="177"/>
      <c r="H27" s="177"/>
      <c r="I27" s="83">
        <v>20</v>
      </c>
      <c r="J27" s="100">
        <f>SUM(J22:J26)</f>
        <v>0</v>
      </c>
      <c r="K27" s="84">
        <f>SUM(K22:K26)</f>
        <v>0</v>
      </c>
    </row>
    <row r="28" spans="1:11" ht="12.9" customHeight="1">
      <c r="A28" s="176" t="s">
        <v>257</v>
      </c>
      <c r="B28" s="176"/>
      <c r="C28" s="176"/>
      <c r="D28" s="176"/>
      <c r="E28" s="176"/>
      <c r="F28" s="176"/>
      <c r="G28" s="176"/>
      <c r="H28" s="176"/>
      <c r="I28" s="83">
        <v>21</v>
      </c>
      <c r="J28" s="99"/>
      <c r="K28" s="85"/>
    </row>
    <row r="29" spans="1:11" ht="12.9" customHeight="1">
      <c r="A29" s="176" t="s">
        <v>258</v>
      </c>
      <c r="B29" s="176"/>
      <c r="C29" s="176"/>
      <c r="D29" s="176"/>
      <c r="E29" s="176"/>
      <c r="F29" s="176"/>
      <c r="G29" s="176"/>
      <c r="H29" s="176"/>
      <c r="I29" s="83">
        <v>22</v>
      </c>
      <c r="J29" s="99"/>
      <c r="K29" s="85"/>
    </row>
    <row r="30" spans="1:11" ht="12.9" customHeight="1">
      <c r="A30" s="176" t="s">
        <v>259</v>
      </c>
      <c r="B30" s="176"/>
      <c r="C30" s="176"/>
      <c r="D30" s="176"/>
      <c r="E30" s="176"/>
      <c r="F30" s="176"/>
      <c r="G30" s="176"/>
      <c r="H30" s="176"/>
      <c r="I30" s="83">
        <v>23</v>
      </c>
      <c r="J30" s="99"/>
      <c r="K30" s="85"/>
    </row>
    <row r="31" spans="1:11" ht="12.9" customHeight="1">
      <c r="A31" s="177" t="s">
        <v>260</v>
      </c>
      <c r="B31" s="177"/>
      <c r="C31" s="177"/>
      <c r="D31" s="177"/>
      <c r="E31" s="177"/>
      <c r="F31" s="177"/>
      <c r="G31" s="177"/>
      <c r="H31" s="177"/>
      <c r="I31" s="83">
        <v>24</v>
      </c>
      <c r="J31" s="100">
        <f>SUM(J28:J30)</f>
        <v>0</v>
      </c>
      <c r="K31" s="84">
        <f>SUM(K28:K30)</f>
        <v>0</v>
      </c>
    </row>
    <row r="32" spans="1:11" ht="23.85" customHeight="1">
      <c r="A32" s="177" t="s">
        <v>261</v>
      </c>
      <c r="B32" s="177"/>
      <c r="C32" s="177"/>
      <c r="D32" s="177"/>
      <c r="E32" s="177"/>
      <c r="F32" s="177"/>
      <c r="G32" s="177"/>
      <c r="H32" s="177"/>
      <c r="I32" s="83">
        <v>25</v>
      </c>
      <c r="J32" s="100">
        <f>IF(J27&gt;J31,J27-J31,0)</f>
        <v>0</v>
      </c>
      <c r="K32" s="84">
        <f>IF(K27&gt;K31,K27-K31,0)</f>
        <v>0</v>
      </c>
    </row>
    <row r="33" spans="1:11" ht="23.85" customHeight="1">
      <c r="A33" s="177" t="s">
        <v>262</v>
      </c>
      <c r="B33" s="177"/>
      <c r="C33" s="177"/>
      <c r="D33" s="177"/>
      <c r="E33" s="177"/>
      <c r="F33" s="177"/>
      <c r="G33" s="177"/>
      <c r="H33" s="177"/>
      <c r="I33" s="83">
        <v>26</v>
      </c>
      <c r="J33" s="100">
        <f>IF(J31&gt;J27,J31-J27,0)</f>
        <v>0</v>
      </c>
      <c r="K33" s="84">
        <f>IF(K31&gt;K27,K31-K27,0)</f>
        <v>0</v>
      </c>
    </row>
    <row r="34" spans="1:11" ht="12.9" customHeight="1">
      <c r="A34" s="155" t="s">
        <v>263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1:11" ht="12.9" customHeight="1">
      <c r="A35" s="176" t="s">
        <v>264</v>
      </c>
      <c r="B35" s="176"/>
      <c r="C35" s="176"/>
      <c r="D35" s="176"/>
      <c r="E35" s="176"/>
      <c r="F35" s="176"/>
      <c r="G35" s="176"/>
      <c r="H35" s="176"/>
      <c r="I35" s="83">
        <v>27</v>
      </c>
      <c r="J35" s="99"/>
      <c r="K35" s="85"/>
    </row>
    <row r="36" spans="1:11" ht="12.9" customHeight="1">
      <c r="A36" s="176" t="s">
        <v>265</v>
      </c>
      <c r="B36" s="176"/>
      <c r="C36" s="176"/>
      <c r="D36" s="176"/>
      <c r="E36" s="176"/>
      <c r="F36" s="176"/>
      <c r="G36" s="176"/>
      <c r="H36" s="176"/>
      <c r="I36" s="83">
        <v>28</v>
      </c>
      <c r="J36" s="99"/>
      <c r="K36" s="85"/>
    </row>
    <row r="37" spans="1:11" ht="12.9" customHeight="1">
      <c r="A37" s="176" t="s">
        <v>266</v>
      </c>
      <c r="B37" s="176"/>
      <c r="C37" s="176"/>
      <c r="D37" s="176"/>
      <c r="E37" s="176"/>
      <c r="F37" s="176"/>
      <c r="G37" s="176"/>
      <c r="H37" s="176"/>
      <c r="I37" s="83">
        <v>29</v>
      </c>
      <c r="J37" s="99"/>
      <c r="K37" s="85"/>
    </row>
    <row r="38" spans="1:11" ht="12.9" customHeight="1">
      <c r="A38" s="177" t="s">
        <v>267</v>
      </c>
      <c r="B38" s="177"/>
      <c r="C38" s="177"/>
      <c r="D38" s="177"/>
      <c r="E38" s="177"/>
      <c r="F38" s="177"/>
      <c r="G38" s="177"/>
      <c r="H38" s="177"/>
      <c r="I38" s="83">
        <v>30</v>
      </c>
      <c r="J38" s="100">
        <f>SUM(J35:J37)</f>
        <v>0</v>
      </c>
      <c r="K38" s="84">
        <f>SUM(K35:K37)</f>
        <v>0</v>
      </c>
    </row>
    <row r="39" spans="1:11" ht="12.9" customHeight="1">
      <c r="A39" s="176" t="s">
        <v>268</v>
      </c>
      <c r="B39" s="176"/>
      <c r="C39" s="176"/>
      <c r="D39" s="176"/>
      <c r="E39" s="176"/>
      <c r="F39" s="176"/>
      <c r="G39" s="176"/>
      <c r="H39" s="176"/>
      <c r="I39" s="83">
        <v>31</v>
      </c>
      <c r="J39" s="99"/>
      <c r="K39" s="85"/>
    </row>
    <row r="40" spans="1:11" ht="12.9" customHeight="1">
      <c r="A40" s="176" t="s">
        <v>269</v>
      </c>
      <c r="B40" s="176"/>
      <c r="C40" s="176"/>
      <c r="D40" s="176"/>
      <c r="E40" s="176"/>
      <c r="F40" s="176"/>
      <c r="G40" s="176"/>
      <c r="H40" s="176"/>
      <c r="I40" s="83">
        <v>32</v>
      </c>
      <c r="J40" s="99"/>
      <c r="K40" s="85"/>
    </row>
    <row r="41" spans="1:11" ht="12.9" customHeight="1">
      <c r="A41" s="176" t="s">
        <v>270</v>
      </c>
      <c r="B41" s="176"/>
      <c r="C41" s="176"/>
      <c r="D41" s="176"/>
      <c r="E41" s="176"/>
      <c r="F41" s="176"/>
      <c r="G41" s="176"/>
      <c r="H41" s="176"/>
      <c r="I41" s="83">
        <v>33</v>
      </c>
      <c r="J41" s="99"/>
      <c r="K41" s="85"/>
    </row>
    <row r="42" spans="1:11" ht="12.9" customHeight="1">
      <c r="A42" s="176" t="s">
        <v>271</v>
      </c>
      <c r="B42" s="176"/>
      <c r="C42" s="176"/>
      <c r="D42" s="176"/>
      <c r="E42" s="176"/>
      <c r="F42" s="176"/>
      <c r="G42" s="176"/>
      <c r="H42" s="176"/>
      <c r="I42" s="83">
        <v>34</v>
      </c>
      <c r="J42" s="99"/>
      <c r="K42" s="85"/>
    </row>
    <row r="43" spans="1:11" ht="12.9" customHeight="1">
      <c r="A43" s="176" t="s">
        <v>272</v>
      </c>
      <c r="B43" s="176"/>
      <c r="C43" s="176"/>
      <c r="D43" s="176"/>
      <c r="E43" s="176"/>
      <c r="F43" s="176"/>
      <c r="G43" s="176"/>
      <c r="H43" s="176"/>
      <c r="I43" s="83">
        <v>35</v>
      </c>
      <c r="J43" s="99"/>
      <c r="K43" s="85"/>
    </row>
    <row r="44" spans="1:11" ht="13.2" customHeight="1">
      <c r="A44" s="177" t="s">
        <v>273</v>
      </c>
      <c r="B44" s="177"/>
      <c r="C44" s="177"/>
      <c r="D44" s="177"/>
      <c r="E44" s="177"/>
      <c r="F44" s="177"/>
      <c r="G44" s="177"/>
      <c r="H44" s="177"/>
      <c r="I44" s="83">
        <v>36</v>
      </c>
      <c r="J44" s="100">
        <f>SUM(J39:J43)</f>
        <v>0</v>
      </c>
      <c r="K44" s="84">
        <f>SUM(K39:K43)</f>
        <v>0</v>
      </c>
    </row>
    <row r="45" spans="1:11" ht="23.85" customHeight="1">
      <c r="A45" s="177" t="s">
        <v>274</v>
      </c>
      <c r="B45" s="177"/>
      <c r="C45" s="177"/>
      <c r="D45" s="177"/>
      <c r="E45" s="177"/>
      <c r="F45" s="177"/>
      <c r="G45" s="177"/>
      <c r="H45" s="177"/>
      <c r="I45" s="83">
        <v>37</v>
      </c>
      <c r="J45" s="100">
        <f>IF(J38&gt;J44,J38-J44,0)</f>
        <v>0</v>
      </c>
      <c r="K45" s="84">
        <f>IF(K38&gt;K44,K38-K44,0)</f>
        <v>0</v>
      </c>
    </row>
    <row r="46" spans="1:11" ht="13.2" customHeight="1">
      <c r="A46" s="177" t="s">
        <v>275</v>
      </c>
      <c r="B46" s="177"/>
      <c r="C46" s="177"/>
      <c r="D46" s="177"/>
      <c r="E46" s="177"/>
      <c r="F46" s="177"/>
      <c r="G46" s="177"/>
      <c r="H46" s="177"/>
      <c r="I46" s="83">
        <v>38</v>
      </c>
      <c r="J46" s="100">
        <f>IF(J44&gt;J38,J44-J38,0)</f>
        <v>0</v>
      </c>
      <c r="K46" s="84">
        <f>IF(K44&gt;K38,K44-K38,0)</f>
        <v>0</v>
      </c>
    </row>
    <row r="47" spans="1:11" ht="12.9" customHeight="1">
      <c r="A47" s="176" t="s">
        <v>276</v>
      </c>
      <c r="B47" s="176"/>
      <c r="C47" s="176"/>
      <c r="D47" s="176"/>
      <c r="E47" s="176"/>
      <c r="F47" s="176"/>
      <c r="G47" s="176"/>
      <c r="H47" s="176"/>
      <c r="I47" s="83">
        <v>39</v>
      </c>
      <c r="J47" s="100">
        <f>IF(J19-J20+J32-J33+J45-J46&gt;0,J19-J20+J32-J33+J45-J46,0)</f>
        <v>0</v>
      </c>
      <c r="K47" s="84">
        <f>IF(K19-K20+K32-K33+K45-K46&gt;0,K19-K20+K32-K33+K45-K46,0)</f>
        <v>0</v>
      </c>
    </row>
    <row r="48" spans="1:11" ht="13.2" customHeight="1">
      <c r="A48" s="176" t="s">
        <v>277</v>
      </c>
      <c r="B48" s="176"/>
      <c r="C48" s="176"/>
      <c r="D48" s="176"/>
      <c r="E48" s="176"/>
      <c r="F48" s="176"/>
      <c r="G48" s="176"/>
      <c r="H48" s="176"/>
      <c r="I48" s="83">
        <v>40</v>
      </c>
      <c r="J48" s="100">
        <f>IF(J20-J19+J33-J32+J46-J45&gt;0,J20-J19+J33-J32+J46-J45,0)</f>
        <v>0</v>
      </c>
      <c r="K48" s="84">
        <f>IF(K20-K19+K33-K32+K46-K45&gt;0,K20-K19+K33-K32+K46-K45,0)</f>
        <v>0</v>
      </c>
    </row>
    <row r="49" spans="1:11" ht="12.9" customHeight="1">
      <c r="A49" s="176" t="s">
        <v>278</v>
      </c>
      <c r="B49" s="176"/>
      <c r="C49" s="176"/>
      <c r="D49" s="176"/>
      <c r="E49" s="176"/>
      <c r="F49" s="176"/>
      <c r="G49" s="176"/>
      <c r="H49" s="176"/>
      <c r="I49" s="83">
        <v>41</v>
      </c>
      <c r="J49" s="99"/>
      <c r="K49" s="85"/>
    </row>
    <row r="50" spans="1:11" ht="13.2" customHeight="1">
      <c r="A50" s="176" t="s">
        <v>279</v>
      </c>
      <c r="B50" s="176"/>
      <c r="C50" s="176"/>
      <c r="D50" s="176"/>
      <c r="E50" s="176"/>
      <c r="F50" s="176"/>
      <c r="G50" s="176"/>
      <c r="H50" s="176"/>
      <c r="I50" s="83">
        <v>42</v>
      </c>
      <c r="J50" s="99"/>
      <c r="K50" s="85"/>
    </row>
    <row r="51" spans="1:11" ht="12.9" customHeight="1">
      <c r="A51" s="176" t="s">
        <v>280</v>
      </c>
      <c r="B51" s="176"/>
      <c r="C51" s="176"/>
      <c r="D51" s="176"/>
      <c r="E51" s="176"/>
      <c r="F51" s="176"/>
      <c r="G51" s="176"/>
      <c r="H51" s="176"/>
      <c r="I51" s="83">
        <v>43</v>
      </c>
      <c r="J51" s="99"/>
      <c r="K51" s="85"/>
    </row>
    <row r="52" spans="1:11" ht="12.9" customHeight="1">
      <c r="A52" s="178" t="s">
        <v>281</v>
      </c>
      <c r="B52" s="178"/>
      <c r="C52" s="178"/>
      <c r="D52" s="178"/>
      <c r="E52" s="178"/>
      <c r="F52" s="178"/>
      <c r="G52" s="178"/>
      <c r="H52" s="178"/>
      <c r="I52" s="86">
        <v>44</v>
      </c>
      <c r="J52" s="101">
        <f>J49+J50-J51</f>
        <v>0</v>
      </c>
      <c r="K52" s="91">
        <f>K49+K50-K51</f>
        <v>0</v>
      </c>
    </row>
  </sheetData>
  <sheetProtection selectLockedCells="1" selectUnlockedCells="1"/>
  <mergeCells count="52">
    <mergeCell ref="A49:H49"/>
    <mergeCell ref="A50:H50"/>
    <mergeCell ref="A51:H51"/>
    <mergeCell ref="A52:H52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K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K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H7"/>
    <mergeCell ref="A8:H8"/>
    <mergeCell ref="A9:H9"/>
    <mergeCell ref="A10:H10"/>
    <mergeCell ref="A11:H11"/>
    <mergeCell ref="A12:H12"/>
    <mergeCell ref="A1:K1"/>
    <mergeCell ref="A2:K2"/>
    <mergeCell ref="A3:K3"/>
    <mergeCell ref="A4:H4"/>
    <mergeCell ref="A5:H5"/>
    <mergeCell ref="A6:K6"/>
  </mergeCells>
  <dataValidations count="1">
    <dataValidation allowBlank="1" sqref="A1:XFD180">
      <formula1>0</formula1>
      <formula2>0</formula2>
    </dataValidation>
  </dataValidations>
  <pageMargins left="0.75" right="0.75" top="1" bottom="1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4"/>
  <sheetViews>
    <sheetView view="pageBreakPreview" topLeftCell="A31" zoomScale="110" zoomScaleSheetLayoutView="110" workbookViewId="0">
      <selection activeCell="K52" sqref="K52"/>
    </sheetView>
  </sheetViews>
  <sheetFormatPr defaultColWidth="9.109375" defaultRowHeight="13.2"/>
  <cols>
    <col min="1" max="16384" width="9.109375" style="75"/>
  </cols>
  <sheetData>
    <row r="1" spans="1:11" ht="12.75" customHeight="1">
      <c r="A1" s="171" t="s">
        <v>282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2.75" customHeight="1">
      <c r="A2" s="179" t="s">
        <v>283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12.9" customHeight="1">
      <c r="A3" s="173" t="s">
        <v>163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22.2" customHeight="1">
      <c r="A4" s="174" t="s">
        <v>55</v>
      </c>
      <c r="B4" s="174"/>
      <c r="C4" s="174"/>
      <c r="D4" s="174"/>
      <c r="E4" s="174"/>
      <c r="F4" s="174"/>
      <c r="G4" s="174"/>
      <c r="H4" s="174"/>
      <c r="I4" s="95" t="s">
        <v>164</v>
      </c>
      <c r="J4" s="96" t="s">
        <v>57</v>
      </c>
      <c r="K4" s="96" t="s">
        <v>58</v>
      </c>
    </row>
    <row r="5" spans="1:11">
      <c r="A5" s="180">
        <v>1</v>
      </c>
      <c r="B5" s="180"/>
      <c r="C5" s="180"/>
      <c r="D5" s="180"/>
      <c r="E5" s="180"/>
      <c r="F5" s="180"/>
      <c r="G5" s="180"/>
      <c r="H5" s="180"/>
      <c r="I5" s="102">
        <v>2</v>
      </c>
      <c r="J5" s="103" t="s">
        <v>233</v>
      </c>
      <c r="K5" s="103" t="s">
        <v>234</v>
      </c>
    </row>
    <row r="6" spans="1:11" ht="12.9" customHeight="1">
      <c r="A6" s="155" t="s">
        <v>235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1" ht="12.9" customHeight="1">
      <c r="A7" s="176" t="s">
        <v>284</v>
      </c>
      <c r="B7" s="176"/>
      <c r="C7" s="176"/>
      <c r="D7" s="176"/>
      <c r="E7" s="176"/>
      <c r="F7" s="176"/>
      <c r="G7" s="176"/>
      <c r="H7" s="176"/>
      <c r="I7" s="83">
        <v>1</v>
      </c>
      <c r="J7" s="99">
        <v>185145</v>
      </c>
      <c r="K7" s="85">
        <v>145569</v>
      </c>
    </row>
    <row r="8" spans="1:11" ht="13.2" customHeight="1">
      <c r="A8" s="176" t="s">
        <v>285</v>
      </c>
      <c r="B8" s="176"/>
      <c r="C8" s="176"/>
      <c r="D8" s="176"/>
      <c r="E8" s="176"/>
      <c r="F8" s="176"/>
      <c r="G8" s="176"/>
      <c r="H8" s="176"/>
      <c r="I8" s="83">
        <v>2</v>
      </c>
      <c r="J8" s="99"/>
      <c r="K8" s="85"/>
    </row>
    <row r="9" spans="1:11" ht="13.2" customHeight="1">
      <c r="A9" s="176" t="s">
        <v>286</v>
      </c>
      <c r="B9" s="176"/>
      <c r="C9" s="176"/>
      <c r="D9" s="176"/>
      <c r="E9" s="176"/>
      <c r="F9" s="176"/>
      <c r="G9" s="176"/>
      <c r="H9" s="176"/>
      <c r="I9" s="83">
        <v>3</v>
      </c>
      <c r="J9" s="99"/>
      <c r="K9" s="85"/>
    </row>
    <row r="10" spans="1:11" ht="13.2" customHeight="1">
      <c r="A10" s="176" t="s">
        <v>287</v>
      </c>
      <c r="B10" s="176"/>
      <c r="C10" s="176"/>
      <c r="D10" s="176"/>
      <c r="E10" s="176"/>
      <c r="F10" s="176"/>
      <c r="G10" s="176"/>
      <c r="H10" s="176"/>
      <c r="I10" s="83">
        <v>4</v>
      </c>
      <c r="J10" s="99"/>
      <c r="K10" s="85">
        <v>6082</v>
      </c>
    </row>
    <row r="11" spans="1:11" ht="13.2" customHeight="1">
      <c r="A11" s="176" t="s">
        <v>288</v>
      </c>
      <c r="B11" s="176"/>
      <c r="C11" s="176"/>
      <c r="D11" s="176"/>
      <c r="E11" s="176"/>
      <c r="F11" s="176"/>
      <c r="G11" s="176"/>
      <c r="H11" s="176"/>
      <c r="I11" s="83">
        <v>5</v>
      </c>
      <c r="J11" s="99">
        <v>71500</v>
      </c>
      <c r="K11" s="85"/>
    </row>
    <row r="12" spans="1:11" ht="12.9" customHeight="1">
      <c r="A12" s="177" t="s">
        <v>289</v>
      </c>
      <c r="B12" s="177"/>
      <c r="C12" s="177"/>
      <c r="D12" s="177"/>
      <c r="E12" s="177"/>
      <c r="F12" s="177"/>
      <c r="G12" s="177"/>
      <c r="H12" s="177"/>
      <c r="I12" s="83">
        <v>6</v>
      </c>
      <c r="J12" s="100">
        <f>SUM(J7:J11)</f>
        <v>256645</v>
      </c>
      <c r="K12" s="84">
        <f>SUM(K7:K11)</f>
        <v>151651</v>
      </c>
    </row>
    <row r="13" spans="1:11" ht="12.9" customHeight="1">
      <c r="A13" s="176" t="s">
        <v>290</v>
      </c>
      <c r="B13" s="176"/>
      <c r="C13" s="176"/>
      <c r="D13" s="176"/>
      <c r="E13" s="176"/>
      <c r="F13" s="176"/>
      <c r="G13" s="176"/>
      <c r="H13" s="176"/>
      <c r="I13" s="83">
        <v>7</v>
      </c>
      <c r="J13" s="99">
        <v>513676</v>
      </c>
      <c r="K13" s="85">
        <v>926269</v>
      </c>
    </row>
    <row r="14" spans="1:11" ht="12.9" customHeight="1">
      <c r="A14" s="176" t="s">
        <v>291</v>
      </c>
      <c r="B14" s="176"/>
      <c r="C14" s="176"/>
      <c r="D14" s="176"/>
      <c r="E14" s="176"/>
      <c r="F14" s="176"/>
      <c r="G14" s="176"/>
      <c r="H14" s="176"/>
      <c r="I14" s="83">
        <v>8</v>
      </c>
      <c r="J14" s="99">
        <v>1448287</v>
      </c>
      <c r="K14" s="85">
        <v>2579074</v>
      </c>
    </row>
    <row r="15" spans="1:11" ht="12.9" customHeight="1">
      <c r="A15" s="176" t="s">
        <v>292</v>
      </c>
      <c r="B15" s="176"/>
      <c r="C15" s="176"/>
      <c r="D15" s="176"/>
      <c r="E15" s="176"/>
      <c r="F15" s="176"/>
      <c r="G15" s="176"/>
      <c r="H15" s="176"/>
      <c r="I15" s="83">
        <v>9</v>
      </c>
      <c r="J15" s="99"/>
      <c r="K15" s="85"/>
    </row>
    <row r="16" spans="1:11" ht="12.9" customHeight="1">
      <c r="A16" s="176" t="s">
        <v>293</v>
      </c>
      <c r="B16" s="176"/>
      <c r="C16" s="176"/>
      <c r="D16" s="176"/>
      <c r="E16" s="176"/>
      <c r="F16" s="176"/>
      <c r="G16" s="176"/>
      <c r="H16" s="176"/>
      <c r="I16" s="83">
        <v>10</v>
      </c>
      <c r="J16" s="99">
        <v>183</v>
      </c>
      <c r="K16" s="85"/>
    </row>
    <row r="17" spans="1:11" ht="12.9" customHeight="1">
      <c r="A17" s="176" t="s">
        <v>294</v>
      </c>
      <c r="B17" s="176"/>
      <c r="C17" s="176"/>
      <c r="D17" s="176"/>
      <c r="E17" s="176"/>
      <c r="F17" s="176"/>
      <c r="G17" s="176"/>
      <c r="H17" s="176"/>
      <c r="I17" s="83">
        <v>11</v>
      </c>
      <c r="J17" s="99"/>
      <c r="K17" s="85"/>
    </row>
    <row r="18" spans="1:11" ht="12.9" customHeight="1">
      <c r="A18" s="176" t="s">
        <v>295</v>
      </c>
      <c r="B18" s="176"/>
      <c r="C18" s="176"/>
      <c r="D18" s="176"/>
      <c r="E18" s="176"/>
      <c r="F18" s="176"/>
      <c r="G18" s="176"/>
      <c r="H18" s="176"/>
      <c r="I18" s="83">
        <v>12</v>
      </c>
      <c r="J18" s="99">
        <v>98727</v>
      </c>
      <c r="K18" s="85">
        <v>133716</v>
      </c>
    </row>
    <row r="19" spans="1:11" ht="12.9" customHeight="1">
      <c r="A19" s="177" t="s">
        <v>296</v>
      </c>
      <c r="B19" s="177"/>
      <c r="C19" s="177"/>
      <c r="D19" s="177"/>
      <c r="E19" s="177"/>
      <c r="F19" s="177"/>
      <c r="G19" s="177"/>
      <c r="H19" s="177"/>
      <c r="I19" s="83">
        <v>13</v>
      </c>
      <c r="J19" s="100">
        <f>SUM(J13:J18)</f>
        <v>2060873</v>
      </c>
      <c r="K19" s="84">
        <f>SUM(K13:K18)</f>
        <v>3639059</v>
      </c>
    </row>
    <row r="20" spans="1:11" ht="23.85" customHeight="1">
      <c r="A20" s="152" t="s">
        <v>297</v>
      </c>
      <c r="B20" s="152"/>
      <c r="C20" s="152"/>
      <c r="D20" s="152"/>
      <c r="E20" s="152"/>
      <c r="F20" s="152"/>
      <c r="G20" s="152"/>
      <c r="H20" s="152"/>
      <c r="I20" s="83">
        <v>14</v>
      </c>
      <c r="J20" s="100">
        <f>IF(J12&gt;J19,J12-J19,0)</f>
        <v>0</v>
      </c>
      <c r="K20" s="84">
        <f>IF(K12&gt;K19,K12-K19,0)</f>
        <v>0</v>
      </c>
    </row>
    <row r="21" spans="1:11" ht="23.85" customHeight="1">
      <c r="A21" s="154" t="s">
        <v>298</v>
      </c>
      <c r="B21" s="154"/>
      <c r="C21" s="154"/>
      <c r="D21" s="154"/>
      <c r="E21" s="154"/>
      <c r="F21" s="154"/>
      <c r="G21" s="154"/>
      <c r="H21" s="154"/>
      <c r="I21" s="83">
        <v>15</v>
      </c>
      <c r="J21" s="100">
        <f>IF(J19&gt;J12,J19-J12,0)</f>
        <v>1804228</v>
      </c>
      <c r="K21" s="84">
        <f>IF(K19&gt;K12,K19-K12,0)</f>
        <v>3487408</v>
      </c>
    </row>
    <row r="22" spans="1:11" ht="12.9" customHeight="1">
      <c r="A22" s="155" t="s">
        <v>250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</row>
    <row r="23" spans="1:11" ht="12.9" customHeight="1">
      <c r="A23" s="176" t="s">
        <v>299</v>
      </c>
      <c r="B23" s="176"/>
      <c r="C23" s="176"/>
      <c r="D23" s="176"/>
      <c r="E23" s="176"/>
      <c r="F23" s="176"/>
      <c r="G23" s="176"/>
      <c r="H23" s="176"/>
      <c r="I23" s="83">
        <v>16</v>
      </c>
      <c r="J23" s="99"/>
      <c r="K23" s="85"/>
    </row>
    <row r="24" spans="1:11" ht="12.9" customHeight="1">
      <c r="A24" s="176" t="s">
        <v>300</v>
      </c>
      <c r="B24" s="176"/>
      <c r="C24" s="176"/>
      <c r="D24" s="176"/>
      <c r="E24" s="176"/>
      <c r="F24" s="176"/>
      <c r="G24" s="176"/>
      <c r="H24" s="176"/>
      <c r="I24" s="83">
        <v>17</v>
      </c>
      <c r="J24" s="99"/>
      <c r="K24" s="85"/>
    </row>
    <row r="25" spans="1:11" ht="12.9" customHeight="1">
      <c r="A25" s="176" t="s">
        <v>301</v>
      </c>
      <c r="B25" s="176"/>
      <c r="C25" s="176"/>
      <c r="D25" s="176"/>
      <c r="E25" s="176"/>
      <c r="F25" s="176"/>
      <c r="G25" s="176"/>
      <c r="H25" s="176"/>
      <c r="I25" s="83">
        <v>18</v>
      </c>
      <c r="J25" s="99"/>
      <c r="K25" s="85"/>
    </row>
    <row r="26" spans="1:11" ht="12.9" customHeight="1">
      <c r="A26" s="176" t="s">
        <v>302</v>
      </c>
      <c r="B26" s="176"/>
      <c r="C26" s="176"/>
      <c r="D26" s="176"/>
      <c r="E26" s="176"/>
      <c r="F26" s="176"/>
      <c r="G26" s="176"/>
      <c r="H26" s="176"/>
      <c r="I26" s="83">
        <v>19</v>
      </c>
      <c r="J26" s="99"/>
      <c r="K26" s="85"/>
    </row>
    <row r="27" spans="1:11" ht="12.9" customHeight="1">
      <c r="A27" s="176" t="s">
        <v>303</v>
      </c>
      <c r="B27" s="176"/>
      <c r="C27" s="176"/>
      <c r="D27" s="176"/>
      <c r="E27" s="176"/>
      <c r="F27" s="176"/>
      <c r="G27" s="176"/>
      <c r="H27" s="176"/>
      <c r="I27" s="83">
        <v>20</v>
      </c>
      <c r="J27" s="99"/>
      <c r="K27" s="85"/>
    </row>
    <row r="28" spans="1:11" ht="12.9" customHeight="1">
      <c r="A28" s="177" t="s">
        <v>304</v>
      </c>
      <c r="B28" s="177"/>
      <c r="C28" s="177"/>
      <c r="D28" s="177"/>
      <c r="E28" s="177"/>
      <c r="F28" s="177"/>
      <c r="G28" s="177"/>
      <c r="H28" s="177"/>
      <c r="I28" s="83">
        <v>21</v>
      </c>
      <c r="J28" s="100">
        <f>SUM(J23:J27)</f>
        <v>0</v>
      </c>
      <c r="K28" s="84">
        <f>SUM(K23:K27)</f>
        <v>0</v>
      </c>
    </row>
    <row r="29" spans="1:11" ht="12.9" customHeight="1">
      <c r="A29" s="176" t="s">
        <v>305</v>
      </c>
      <c r="B29" s="176"/>
      <c r="C29" s="176"/>
      <c r="D29" s="176"/>
      <c r="E29" s="176"/>
      <c r="F29" s="176"/>
      <c r="G29" s="176"/>
      <c r="H29" s="176"/>
      <c r="I29" s="83">
        <v>22</v>
      </c>
      <c r="J29" s="99"/>
      <c r="K29" s="85"/>
    </row>
    <row r="30" spans="1:11" ht="12.9" customHeight="1">
      <c r="A30" s="176" t="s">
        <v>306</v>
      </c>
      <c r="B30" s="176"/>
      <c r="C30" s="176"/>
      <c r="D30" s="176"/>
      <c r="E30" s="176"/>
      <c r="F30" s="176"/>
      <c r="G30" s="176"/>
      <c r="H30" s="176"/>
      <c r="I30" s="83">
        <v>23</v>
      </c>
      <c r="J30" s="99"/>
      <c r="K30" s="85"/>
    </row>
    <row r="31" spans="1:11" ht="12.9" customHeight="1">
      <c r="A31" s="176" t="s">
        <v>307</v>
      </c>
      <c r="B31" s="176"/>
      <c r="C31" s="176"/>
      <c r="D31" s="176"/>
      <c r="E31" s="176"/>
      <c r="F31" s="176"/>
      <c r="G31" s="176"/>
      <c r="H31" s="176"/>
      <c r="I31" s="83">
        <v>24</v>
      </c>
      <c r="J31" s="99"/>
      <c r="K31" s="85"/>
    </row>
    <row r="32" spans="1:11" ht="12.9" customHeight="1">
      <c r="A32" s="177" t="s">
        <v>308</v>
      </c>
      <c r="B32" s="177"/>
      <c r="C32" s="177"/>
      <c r="D32" s="177"/>
      <c r="E32" s="177"/>
      <c r="F32" s="177"/>
      <c r="G32" s="177"/>
      <c r="H32" s="177"/>
      <c r="I32" s="83">
        <v>25</v>
      </c>
      <c r="J32" s="100">
        <f>SUM(J29:J31)</f>
        <v>0</v>
      </c>
      <c r="K32" s="84">
        <f>SUM(K29:K31)</f>
        <v>0</v>
      </c>
    </row>
    <row r="33" spans="1:11" ht="23.85" customHeight="1">
      <c r="A33" s="177" t="s">
        <v>309</v>
      </c>
      <c r="B33" s="177"/>
      <c r="C33" s="177"/>
      <c r="D33" s="177"/>
      <c r="E33" s="177"/>
      <c r="F33" s="177"/>
      <c r="G33" s="177"/>
      <c r="H33" s="177"/>
      <c r="I33" s="83">
        <v>26</v>
      </c>
      <c r="J33" s="100">
        <f>IF(J28&gt;J32,J28-J32,0)</f>
        <v>0</v>
      </c>
      <c r="K33" s="84">
        <f>IF(K28&gt;K32,K28-K32,0)</f>
        <v>0</v>
      </c>
    </row>
    <row r="34" spans="1:11" ht="23.85" customHeight="1">
      <c r="A34" s="177" t="s">
        <v>310</v>
      </c>
      <c r="B34" s="177"/>
      <c r="C34" s="177"/>
      <c r="D34" s="177"/>
      <c r="E34" s="177"/>
      <c r="F34" s="177"/>
      <c r="G34" s="177"/>
      <c r="H34" s="177"/>
      <c r="I34" s="83">
        <v>27</v>
      </c>
      <c r="J34" s="100">
        <f>IF(J32&gt;J28,J32-J28,0)</f>
        <v>0</v>
      </c>
      <c r="K34" s="84">
        <f>IF(K32&gt;K28,K32-K28,0)</f>
        <v>0</v>
      </c>
    </row>
    <row r="35" spans="1:11" ht="12.9" customHeight="1">
      <c r="A35" s="155" t="s">
        <v>263</v>
      </c>
      <c r="B35" s="155"/>
      <c r="C35" s="155"/>
      <c r="D35" s="155"/>
      <c r="E35" s="155"/>
      <c r="F35" s="155"/>
      <c r="G35" s="155"/>
      <c r="H35" s="155"/>
      <c r="I35" s="155">
        <v>0</v>
      </c>
      <c r="J35" s="155"/>
      <c r="K35" s="155"/>
    </row>
    <row r="36" spans="1:11" ht="12.9" customHeight="1">
      <c r="A36" s="176" t="s">
        <v>264</v>
      </c>
      <c r="B36" s="176"/>
      <c r="C36" s="176"/>
      <c r="D36" s="176"/>
      <c r="E36" s="176"/>
      <c r="F36" s="176"/>
      <c r="G36" s="176"/>
      <c r="H36" s="176"/>
      <c r="I36" s="83">
        <v>28</v>
      </c>
      <c r="J36" s="99"/>
      <c r="K36" s="85"/>
    </row>
    <row r="37" spans="1:11" ht="12.9" customHeight="1">
      <c r="A37" s="176" t="s">
        <v>265</v>
      </c>
      <c r="B37" s="176"/>
      <c r="C37" s="176"/>
      <c r="D37" s="176"/>
      <c r="E37" s="176"/>
      <c r="F37" s="176"/>
      <c r="G37" s="176"/>
      <c r="H37" s="176"/>
      <c r="I37" s="83">
        <v>29</v>
      </c>
      <c r="J37" s="99">
        <v>1408500</v>
      </c>
      <c r="K37" s="85">
        <v>3532000</v>
      </c>
    </row>
    <row r="38" spans="1:11" ht="12.9" customHeight="1">
      <c r="A38" s="176" t="s">
        <v>266</v>
      </c>
      <c r="B38" s="176"/>
      <c r="C38" s="176"/>
      <c r="D38" s="176"/>
      <c r="E38" s="176"/>
      <c r="F38" s="176"/>
      <c r="G38" s="176"/>
      <c r="H38" s="176"/>
      <c r="I38" s="83">
        <v>30</v>
      </c>
      <c r="J38" s="99"/>
      <c r="K38" s="85"/>
    </row>
    <row r="39" spans="1:11" ht="12.9" customHeight="1">
      <c r="A39" s="177" t="s">
        <v>311</v>
      </c>
      <c r="B39" s="177"/>
      <c r="C39" s="177"/>
      <c r="D39" s="177"/>
      <c r="E39" s="177"/>
      <c r="F39" s="177"/>
      <c r="G39" s="177"/>
      <c r="H39" s="177"/>
      <c r="I39" s="83">
        <v>31</v>
      </c>
      <c r="J39" s="100">
        <f>SUM(J36:J38)</f>
        <v>1408500</v>
      </c>
      <c r="K39" s="84">
        <f>SUM(K36:K38)</f>
        <v>3532000</v>
      </c>
    </row>
    <row r="40" spans="1:11" ht="12.9" customHeight="1">
      <c r="A40" s="176" t="s">
        <v>268</v>
      </c>
      <c r="B40" s="176"/>
      <c r="C40" s="176"/>
      <c r="D40" s="176"/>
      <c r="E40" s="176"/>
      <c r="F40" s="176"/>
      <c r="G40" s="176"/>
      <c r="H40" s="176"/>
      <c r="I40" s="83">
        <v>32</v>
      </c>
      <c r="J40" s="99"/>
      <c r="K40" s="85"/>
    </row>
    <row r="41" spans="1:11" ht="12.9" customHeight="1">
      <c r="A41" s="176" t="s">
        <v>269</v>
      </c>
      <c r="B41" s="176"/>
      <c r="C41" s="176"/>
      <c r="D41" s="176"/>
      <c r="E41" s="176"/>
      <c r="F41" s="176"/>
      <c r="G41" s="176"/>
      <c r="H41" s="176"/>
      <c r="I41" s="83">
        <v>33</v>
      </c>
      <c r="J41" s="99"/>
      <c r="K41" s="85"/>
    </row>
    <row r="42" spans="1:11" ht="12.9" customHeight="1">
      <c r="A42" s="176" t="s">
        <v>270</v>
      </c>
      <c r="B42" s="176"/>
      <c r="C42" s="176"/>
      <c r="D42" s="176"/>
      <c r="E42" s="176"/>
      <c r="F42" s="176"/>
      <c r="G42" s="176"/>
      <c r="H42" s="176"/>
      <c r="I42" s="83">
        <v>34</v>
      </c>
      <c r="J42" s="99"/>
      <c r="K42" s="85"/>
    </row>
    <row r="43" spans="1:11" ht="12.9" customHeight="1">
      <c r="A43" s="176" t="s">
        <v>271</v>
      </c>
      <c r="B43" s="176"/>
      <c r="C43" s="176"/>
      <c r="D43" s="176"/>
      <c r="E43" s="176"/>
      <c r="F43" s="176"/>
      <c r="G43" s="176"/>
      <c r="H43" s="176"/>
      <c r="I43" s="83">
        <v>35</v>
      </c>
      <c r="J43" s="99"/>
      <c r="K43" s="85"/>
    </row>
    <row r="44" spans="1:11" ht="13.2" customHeight="1">
      <c r="A44" s="176" t="s">
        <v>272</v>
      </c>
      <c r="B44" s="176"/>
      <c r="C44" s="176"/>
      <c r="D44" s="176"/>
      <c r="E44" s="176"/>
      <c r="F44" s="176"/>
      <c r="G44" s="176"/>
      <c r="H44" s="176"/>
      <c r="I44" s="83">
        <v>36</v>
      </c>
      <c r="J44" s="99"/>
      <c r="K44" s="85"/>
    </row>
    <row r="45" spans="1:11" ht="12.9" customHeight="1">
      <c r="A45" s="177" t="s">
        <v>312</v>
      </c>
      <c r="B45" s="177"/>
      <c r="C45" s="177"/>
      <c r="D45" s="177"/>
      <c r="E45" s="177"/>
      <c r="F45" s="177"/>
      <c r="G45" s="177"/>
      <c r="H45" s="177"/>
      <c r="I45" s="83">
        <v>37</v>
      </c>
      <c r="J45" s="100">
        <f>SUM(J40:J44)</f>
        <v>0</v>
      </c>
      <c r="K45" s="84">
        <f>SUM(K40:K44)</f>
        <v>0</v>
      </c>
    </row>
    <row r="46" spans="1:11" ht="13.2" customHeight="1">
      <c r="A46" s="177" t="s">
        <v>313</v>
      </c>
      <c r="B46" s="177"/>
      <c r="C46" s="177"/>
      <c r="D46" s="177"/>
      <c r="E46" s="177"/>
      <c r="F46" s="177"/>
      <c r="G46" s="177"/>
      <c r="H46" s="177"/>
      <c r="I46" s="83">
        <v>38</v>
      </c>
      <c r="J46" s="100">
        <f>IF(J39&gt;J45,J39-J45,0)</f>
        <v>1408500</v>
      </c>
      <c r="K46" s="84">
        <f>IF(K39&gt;K45,K39-K45,0)</f>
        <v>3532000</v>
      </c>
    </row>
    <row r="47" spans="1:11" ht="23.85" customHeight="1">
      <c r="A47" s="177" t="s">
        <v>314</v>
      </c>
      <c r="B47" s="177"/>
      <c r="C47" s="177"/>
      <c r="D47" s="177"/>
      <c r="E47" s="177"/>
      <c r="F47" s="177"/>
      <c r="G47" s="177"/>
      <c r="H47" s="177"/>
      <c r="I47" s="83">
        <v>39</v>
      </c>
      <c r="J47" s="100">
        <f>IF(J45&gt;J39,J45-J39,0)</f>
        <v>0</v>
      </c>
      <c r="K47" s="84">
        <f>IF(K45&gt;K39,K45-K39,0)</f>
        <v>0</v>
      </c>
    </row>
    <row r="48" spans="1:11" ht="13.2" customHeight="1">
      <c r="A48" s="177" t="s">
        <v>315</v>
      </c>
      <c r="B48" s="177"/>
      <c r="C48" s="177"/>
      <c r="D48" s="177"/>
      <c r="E48" s="177"/>
      <c r="F48" s="177"/>
      <c r="G48" s="177"/>
      <c r="H48" s="177"/>
      <c r="I48" s="83">
        <v>40</v>
      </c>
      <c r="J48" s="100">
        <f>IF(J20-J21+J33-J34+J46-J47&gt;0,J20-J21+J33-J34+J46-J47,0)</f>
        <v>0</v>
      </c>
      <c r="K48" s="84">
        <f>IF(K20-K21+K33-K34+K46-K47&gt;0,K20-K21+K33-K34+K46-K47,0)</f>
        <v>44592</v>
      </c>
    </row>
    <row r="49" spans="1:11" ht="12.9" customHeight="1">
      <c r="A49" s="177" t="s">
        <v>316</v>
      </c>
      <c r="B49" s="177"/>
      <c r="C49" s="177"/>
      <c r="D49" s="177"/>
      <c r="E49" s="177"/>
      <c r="F49" s="177"/>
      <c r="G49" s="177"/>
      <c r="H49" s="177"/>
      <c r="I49" s="83">
        <v>41</v>
      </c>
      <c r="J49" s="100">
        <f>IF(J21-J20+J34-J33+J47-J46&gt;0,J21-J20+J34-J33+J47-J46,0)</f>
        <v>395728</v>
      </c>
      <c r="K49" s="84">
        <f>IF(K21-K20+K34-K33+K47-K46&gt;0,K21-K20+K34-K33+K47-K46,0)</f>
        <v>0</v>
      </c>
    </row>
    <row r="50" spans="1:11" ht="13.2" customHeight="1">
      <c r="A50" s="177" t="s">
        <v>278</v>
      </c>
      <c r="B50" s="177"/>
      <c r="C50" s="177"/>
      <c r="D50" s="177"/>
      <c r="E50" s="177"/>
      <c r="F50" s="177"/>
      <c r="G50" s="177"/>
      <c r="H50" s="177"/>
      <c r="I50" s="83">
        <v>42</v>
      </c>
      <c r="J50" s="99">
        <v>414715</v>
      </c>
      <c r="K50" s="85">
        <v>12204</v>
      </c>
    </row>
    <row r="51" spans="1:11" ht="12.9" customHeight="1">
      <c r="A51" s="177" t="s">
        <v>279</v>
      </c>
      <c r="B51" s="177"/>
      <c r="C51" s="177"/>
      <c r="D51" s="177"/>
      <c r="E51" s="177"/>
      <c r="F51" s="177"/>
      <c r="G51" s="177"/>
      <c r="H51" s="177"/>
      <c r="I51" s="83">
        <v>43</v>
      </c>
      <c r="J51" s="99"/>
      <c r="K51" s="85">
        <v>44592</v>
      </c>
    </row>
    <row r="52" spans="1:11" ht="12.9" customHeight="1">
      <c r="A52" s="177" t="s">
        <v>280</v>
      </c>
      <c r="B52" s="177"/>
      <c r="C52" s="177"/>
      <c r="D52" s="177"/>
      <c r="E52" s="177"/>
      <c r="F52" s="177"/>
      <c r="G52" s="177"/>
      <c r="H52" s="177"/>
      <c r="I52" s="83">
        <v>44</v>
      </c>
      <c r="J52" s="99">
        <v>395728</v>
      </c>
      <c r="K52" s="85"/>
    </row>
    <row r="53" spans="1:11" ht="12.9" customHeight="1">
      <c r="A53" s="181" t="s">
        <v>281</v>
      </c>
      <c r="B53" s="181"/>
      <c r="C53" s="181"/>
      <c r="D53" s="181"/>
      <c r="E53" s="181"/>
      <c r="F53" s="181"/>
      <c r="G53" s="181"/>
      <c r="H53" s="181"/>
      <c r="I53" s="86">
        <v>45</v>
      </c>
      <c r="J53" s="101">
        <f>J50+J51-J52</f>
        <v>18987</v>
      </c>
      <c r="K53" s="91">
        <f>K50+K51-K52</f>
        <v>56796</v>
      </c>
    </row>
    <row r="54" spans="1:11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sheetProtection selectLockedCells="1" selectUnlockedCells="1"/>
  <mergeCells count="53">
    <mergeCell ref="A49:H49"/>
    <mergeCell ref="A50:H50"/>
    <mergeCell ref="A51:H51"/>
    <mergeCell ref="A52:H52"/>
    <mergeCell ref="A53:H53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K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K22"/>
    <mergeCell ref="A23:H23"/>
    <mergeCell ref="A24:H24"/>
    <mergeCell ref="A13:H13"/>
    <mergeCell ref="A14:H14"/>
    <mergeCell ref="A15:H15"/>
    <mergeCell ref="A16:H16"/>
    <mergeCell ref="A17:H17"/>
    <mergeCell ref="A18:H18"/>
    <mergeCell ref="A7:H7"/>
    <mergeCell ref="A8:H8"/>
    <mergeCell ref="A9:H9"/>
    <mergeCell ref="A10:H10"/>
    <mergeCell ref="A11:H11"/>
    <mergeCell ref="A12:H12"/>
    <mergeCell ref="A1:K1"/>
    <mergeCell ref="A2:K2"/>
    <mergeCell ref="A3:K3"/>
    <mergeCell ref="A4:H4"/>
    <mergeCell ref="A5:H5"/>
    <mergeCell ref="A6:K6"/>
  </mergeCells>
  <dataValidations count="1">
    <dataValidation allowBlank="1" sqref="A1:XFD181">
      <formula1>0</formula1>
      <formula2>0</formula2>
    </dataValidation>
  </dataValidations>
  <pageMargins left="0.75" right="0.75" top="1" bottom="1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5"/>
  <sheetViews>
    <sheetView view="pageBreakPreview" zoomScale="125" zoomScaleSheetLayoutView="125" workbookViewId="0">
      <selection activeCell="K18" sqref="K18"/>
    </sheetView>
  </sheetViews>
  <sheetFormatPr defaultColWidth="9.109375" defaultRowHeight="13.2"/>
  <cols>
    <col min="1" max="4" width="9.109375" style="105"/>
    <col min="5" max="5" width="10.109375" style="105" customWidth="1"/>
    <col min="6" max="9" width="9.109375" style="105"/>
    <col min="10" max="11" width="10.77734375" style="105" customWidth="1"/>
    <col min="12" max="16384" width="9.109375" style="105"/>
  </cols>
  <sheetData>
    <row r="1" spans="1:12" ht="15.6" customHeight="1">
      <c r="A1" s="182" t="s">
        <v>317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07"/>
    </row>
    <row r="2" spans="1:12" ht="15.6" customHeight="1">
      <c r="A2" s="106"/>
      <c r="B2" s="108"/>
      <c r="C2" s="183" t="s">
        <v>318</v>
      </c>
      <c r="D2" s="183"/>
      <c r="E2" s="110">
        <v>43101</v>
      </c>
      <c r="F2" s="109" t="s">
        <v>2</v>
      </c>
      <c r="G2" s="184">
        <v>43281</v>
      </c>
      <c r="H2" s="184"/>
      <c r="I2" s="108"/>
      <c r="J2" s="108"/>
      <c r="K2" s="108"/>
      <c r="L2" s="111"/>
    </row>
    <row r="3" spans="1:12" ht="23.1" customHeight="1">
      <c r="A3" s="174" t="s">
        <v>55</v>
      </c>
      <c r="B3" s="174"/>
      <c r="C3" s="174"/>
      <c r="D3" s="174"/>
      <c r="E3" s="174"/>
      <c r="F3" s="174"/>
      <c r="G3" s="174"/>
      <c r="H3" s="174"/>
      <c r="I3" s="95" t="s">
        <v>164</v>
      </c>
      <c r="J3" s="96" t="s">
        <v>319</v>
      </c>
      <c r="K3" s="96" t="s">
        <v>320</v>
      </c>
    </row>
    <row r="4" spans="1:12" ht="13.2" customHeight="1">
      <c r="A4" s="185">
        <v>1</v>
      </c>
      <c r="B4" s="185"/>
      <c r="C4" s="185"/>
      <c r="D4" s="185"/>
      <c r="E4" s="185"/>
      <c r="F4" s="185"/>
      <c r="G4" s="185"/>
      <c r="H4" s="185"/>
      <c r="I4" s="112">
        <v>2</v>
      </c>
      <c r="J4" s="98" t="s">
        <v>233</v>
      </c>
      <c r="K4" s="98" t="s">
        <v>234</v>
      </c>
    </row>
    <row r="5" spans="1:12" ht="12.9" customHeight="1">
      <c r="A5" s="176" t="s">
        <v>321</v>
      </c>
      <c r="B5" s="176"/>
      <c r="C5" s="176"/>
      <c r="D5" s="176"/>
      <c r="E5" s="176"/>
      <c r="F5" s="176"/>
      <c r="G5" s="176"/>
      <c r="H5" s="176"/>
      <c r="I5" s="83">
        <v>1</v>
      </c>
      <c r="J5" s="82">
        <v>214658160</v>
      </c>
      <c r="K5" s="82">
        <v>214658160</v>
      </c>
    </row>
    <row r="6" spans="1:12" ht="12.9" customHeight="1">
      <c r="A6" s="176" t="s">
        <v>322</v>
      </c>
      <c r="B6" s="176"/>
      <c r="C6" s="176"/>
      <c r="D6" s="176"/>
      <c r="E6" s="176"/>
      <c r="F6" s="176"/>
      <c r="G6" s="176"/>
      <c r="H6" s="176"/>
      <c r="I6" s="83">
        <v>2</v>
      </c>
      <c r="J6" s="85"/>
      <c r="K6" s="85"/>
    </row>
    <row r="7" spans="1:12" ht="12.9" customHeight="1">
      <c r="A7" s="176" t="s">
        <v>323</v>
      </c>
      <c r="B7" s="176"/>
      <c r="C7" s="176"/>
      <c r="D7" s="176"/>
      <c r="E7" s="176"/>
      <c r="F7" s="176"/>
      <c r="G7" s="176"/>
      <c r="H7" s="176"/>
      <c r="I7" s="83">
        <v>3</v>
      </c>
      <c r="J7" s="85">
        <v>49464</v>
      </c>
      <c r="K7" s="85">
        <v>49646</v>
      </c>
    </row>
    <row r="8" spans="1:12" ht="13.2" customHeight="1">
      <c r="A8" s="176" t="s">
        <v>324</v>
      </c>
      <c r="B8" s="176"/>
      <c r="C8" s="176"/>
      <c r="D8" s="176"/>
      <c r="E8" s="176"/>
      <c r="F8" s="176"/>
      <c r="G8" s="176"/>
      <c r="H8" s="176"/>
      <c r="I8" s="83">
        <v>4</v>
      </c>
      <c r="J8" s="85">
        <v>-63087056</v>
      </c>
      <c r="K8" s="85">
        <v>-70042747</v>
      </c>
    </row>
    <row r="9" spans="1:12" ht="13.2" customHeight="1">
      <c r="A9" s="176" t="s">
        <v>325</v>
      </c>
      <c r="B9" s="176"/>
      <c r="C9" s="176"/>
      <c r="D9" s="176"/>
      <c r="E9" s="176"/>
      <c r="F9" s="176"/>
      <c r="G9" s="176"/>
      <c r="H9" s="176"/>
      <c r="I9" s="83">
        <v>5</v>
      </c>
      <c r="J9" s="85">
        <v>-3619472</v>
      </c>
      <c r="K9" s="85">
        <v>-3831428</v>
      </c>
    </row>
    <row r="10" spans="1:12" ht="13.2" customHeight="1">
      <c r="A10" s="176" t="s">
        <v>326</v>
      </c>
      <c r="B10" s="176"/>
      <c r="C10" s="176"/>
      <c r="D10" s="176"/>
      <c r="E10" s="176"/>
      <c r="F10" s="176"/>
      <c r="G10" s="176"/>
      <c r="H10" s="176"/>
      <c r="I10" s="83">
        <v>6</v>
      </c>
      <c r="J10" s="85"/>
      <c r="K10" s="85"/>
    </row>
    <row r="11" spans="1:12" ht="13.2" customHeight="1">
      <c r="A11" s="176" t="s">
        <v>327</v>
      </c>
      <c r="B11" s="176"/>
      <c r="C11" s="176"/>
      <c r="D11" s="176"/>
      <c r="E11" s="176"/>
      <c r="F11" s="176"/>
      <c r="G11" s="176"/>
      <c r="H11" s="176"/>
      <c r="I11" s="83">
        <v>7</v>
      </c>
      <c r="J11" s="85"/>
      <c r="K11" s="85"/>
    </row>
    <row r="12" spans="1:12" ht="12.9" customHeight="1">
      <c r="A12" s="176" t="s">
        <v>328</v>
      </c>
      <c r="B12" s="176"/>
      <c r="C12" s="176"/>
      <c r="D12" s="176"/>
      <c r="E12" s="176"/>
      <c r="F12" s="176"/>
      <c r="G12" s="176"/>
      <c r="H12" s="176"/>
      <c r="I12" s="83">
        <v>8</v>
      </c>
      <c r="J12" s="85"/>
      <c r="K12" s="85"/>
    </row>
    <row r="13" spans="1:12" ht="12.9" customHeight="1">
      <c r="A13" s="176" t="s">
        <v>329</v>
      </c>
      <c r="B13" s="176"/>
      <c r="C13" s="176"/>
      <c r="D13" s="176"/>
      <c r="E13" s="176"/>
      <c r="F13" s="176"/>
      <c r="G13" s="176"/>
      <c r="H13" s="176"/>
      <c r="I13" s="83">
        <v>9</v>
      </c>
      <c r="J13" s="85"/>
      <c r="K13" s="85"/>
    </row>
    <row r="14" spans="1:12" ht="12.9" customHeight="1">
      <c r="A14" s="177" t="s">
        <v>330</v>
      </c>
      <c r="B14" s="177"/>
      <c r="C14" s="177"/>
      <c r="D14" s="177"/>
      <c r="E14" s="177"/>
      <c r="F14" s="177"/>
      <c r="G14" s="177"/>
      <c r="H14" s="177"/>
      <c r="I14" s="83">
        <v>10</v>
      </c>
      <c r="J14" s="84">
        <f>SUM(J5:J13)</f>
        <v>148001096</v>
      </c>
      <c r="K14" s="84">
        <f>SUM(K5:K13)</f>
        <v>140833631</v>
      </c>
    </row>
    <row r="15" spans="1:12" ht="12.9" customHeight="1">
      <c r="A15" s="176" t="s">
        <v>331</v>
      </c>
      <c r="B15" s="176"/>
      <c r="C15" s="176"/>
      <c r="D15" s="176"/>
      <c r="E15" s="176"/>
      <c r="F15" s="176"/>
      <c r="G15" s="176"/>
      <c r="H15" s="176"/>
      <c r="I15" s="83">
        <v>11</v>
      </c>
      <c r="J15" s="85"/>
      <c r="K15" s="85"/>
    </row>
    <row r="16" spans="1:12" ht="12.9" customHeight="1">
      <c r="A16" s="176" t="s">
        <v>332</v>
      </c>
      <c r="B16" s="176"/>
      <c r="C16" s="176"/>
      <c r="D16" s="176"/>
      <c r="E16" s="176"/>
      <c r="F16" s="176"/>
      <c r="G16" s="176"/>
      <c r="H16" s="176"/>
      <c r="I16" s="83">
        <v>12</v>
      </c>
      <c r="J16" s="85"/>
      <c r="K16" s="85"/>
    </row>
    <row r="17" spans="1:11" ht="12.9" customHeight="1">
      <c r="A17" s="176" t="s">
        <v>333</v>
      </c>
      <c r="B17" s="176"/>
      <c r="C17" s="176"/>
      <c r="D17" s="176"/>
      <c r="E17" s="176"/>
      <c r="F17" s="176"/>
      <c r="G17" s="176"/>
      <c r="H17" s="176"/>
      <c r="I17" s="83">
        <v>13</v>
      </c>
      <c r="J17" s="85"/>
      <c r="K17" s="85"/>
    </row>
    <row r="18" spans="1:11" ht="12.9" customHeight="1">
      <c r="A18" s="176" t="s">
        <v>334</v>
      </c>
      <c r="B18" s="176"/>
      <c r="C18" s="176"/>
      <c r="D18" s="176"/>
      <c r="E18" s="176"/>
      <c r="F18" s="176"/>
      <c r="G18" s="176"/>
      <c r="H18" s="176"/>
      <c r="I18" s="83">
        <v>14</v>
      </c>
      <c r="J18" s="85"/>
      <c r="K18" s="85"/>
    </row>
    <row r="19" spans="1:11" ht="12.9" customHeight="1">
      <c r="A19" s="176" t="s">
        <v>335</v>
      </c>
      <c r="B19" s="176"/>
      <c r="C19" s="176"/>
      <c r="D19" s="176"/>
      <c r="E19" s="176"/>
      <c r="F19" s="176"/>
      <c r="G19" s="176"/>
      <c r="H19" s="176"/>
      <c r="I19" s="83">
        <v>15</v>
      </c>
      <c r="J19" s="85"/>
      <c r="K19" s="85"/>
    </row>
    <row r="20" spans="1:11" ht="12.9" customHeight="1">
      <c r="A20" s="176" t="s">
        <v>336</v>
      </c>
      <c r="B20" s="176"/>
      <c r="C20" s="176"/>
      <c r="D20" s="176"/>
      <c r="E20" s="176"/>
      <c r="F20" s="176"/>
      <c r="G20" s="176"/>
      <c r="H20" s="176"/>
      <c r="I20" s="83">
        <v>16</v>
      </c>
      <c r="J20" s="85">
        <v>3619472</v>
      </c>
      <c r="K20" s="85">
        <v>-3831428</v>
      </c>
    </row>
    <row r="21" spans="1:11" ht="12.9" customHeight="1">
      <c r="A21" s="177" t="s">
        <v>337</v>
      </c>
      <c r="B21" s="177"/>
      <c r="C21" s="177"/>
      <c r="D21" s="177"/>
      <c r="E21" s="177"/>
      <c r="F21" s="177"/>
      <c r="G21" s="177"/>
      <c r="H21" s="177"/>
      <c r="I21" s="83">
        <v>17</v>
      </c>
      <c r="J21" s="91">
        <f>SUM(J15:J20)</f>
        <v>3619472</v>
      </c>
      <c r="K21" s="91">
        <f>SUM(K15:K20)</f>
        <v>-3831428</v>
      </c>
    </row>
    <row r="22" spans="1:11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</row>
    <row r="23" spans="1:11" ht="12.9" customHeight="1">
      <c r="A23" s="186" t="s">
        <v>338</v>
      </c>
      <c r="B23" s="186"/>
      <c r="C23" s="186"/>
      <c r="D23" s="186"/>
      <c r="E23" s="186"/>
      <c r="F23" s="186"/>
      <c r="G23" s="186"/>
      <c r="H23" s="186"/>
      <c r="I23" s="94">
        <v>18</v>
      </c>
      <c r="J23" s="82"/>
      <c r="K23" s="82"/>
    </row>
    <row r="24" spans="1:11" ht="17.25" customHeight="1">
      <c r="A24" s="178" t="s">
        <v>339</v>
      </c>
      <c r="B24" s="178"/>
      <c r="C24" s="178"/>
      <c r="D24" s="178"/>
      <c r="E24" s="178"/>
      <c r="F24" s="178"/>
      <c r="G24" s="178"/>
      <c r="H24" s="178"/>
      <c r="I24" s="86">
        <v>19</v>
      </c>
      <c r="J24" s="91"/>
      <c r="K24" s="91"/>
    </row>
    <row r="25" spans="1:11" ht="30" customHeight="1">
      <c r="A25" s="187" t="s">
        <v>340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</row>
  </sheetData>
  <sheetProtection selectLockedCells="1" selectUnlockedCells="1"/>
  <mergeCells count="26">
    <mergeCell ref="A24:H24"/>
    <mergeCell ref="A25:K25"/>
    <mergeCell ref="A18:H18"/>
    <mergeCell ref="A19:H19"/>
    <mergeCell ref="A20:H20"/>
    <mergeCell ref="A21:H21"/>
    <mergeCell ref="A22:K22"/>
    <mergeCell ref="A23:H23"/>
    <mergeCell ref="A12:H12"/>
    <mergeCell ref="A13:H13"/>
    <mergeCell ref="A14:H14"/>
    <mergeCell ref="A15:H15"/>
    <mergeCell ref="A16:H16"/>
    <mergeCell ref="A17:H17"/>
    <mergeCell ref="A6:H6"/>
    <mergeCell ref="A7:H7"/>
    <mergeCell ref="A8:H8"/>
    <mergeCell ref="A9:H9"/>
    <mergeCell ref="A10:H10"/>
    <mergeCell ref="A11:H11"/>
    <mergeCell ref="A1:K1"/>
    <mergeCell ref="C2:D2"/>
    <mergeCell ref="G2:H2"/>
    <mergeCell ref="A3:H3"/>
    <mergeCell ref="A4:H4"/>
    <mergeCell ref="A5:H5"/>
  </mergeCells>
  <conditionalFormatting sqref="G2">
    <cfRule type="cellIs" dxfId="0" priority="1" stopIfTrue="1" operator="lessThan">
      <formula>PK!#REF!</formula>
    </cfRule>
  </conditionalFormatting>
  <dataValidations count="1">
    <dataValidation allowBlank="1" sqref="A1:XFD153">
      <formula1>0</formula1>
      <formula2>0</formula2>
    </dataValidation>
  </dataValidation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8"/>
  <sheetViews>
    <sheetView view="pageBreakPreview" zoomScale="110" zoomScaleSheetLayoutView="110" workbookViewId="0">
      <selection activeCell="A4" sqref="A4"/>
    </sheetView>
  </sheetViews>
  <sheetFormatPr defaultRowHeight="13.2"/>
  <sheetData>
    <row r="1" spans="1:1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.6" customHeight="1">
      <c r="A2" s="188" t="s">
        <v>341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2.75" customHeight="1">
      <c r="A4" t="s">
        <v>342</v>
      </c>
    </row>
    <row r="5" spans="1:10" ht="12.7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0" ht="12.75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0" ht="12.7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</row>
    <row r="8" spans="1:10" ht="12.75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0" ht="12.75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0" ht="12.75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</row>
    <row r="11" spans="1:10" ht="13.2" customHeight="1">
      <c r="A11" s="189"/>
      <c r="B11" s="189"/>
      <c r="C11" s="189"/>
      <c r="D11" s="189"/>
      <c r="E11" s="189"/>
      <c r="F11" s="189"/>
      <c r="G11" s="189"/>
      <c r="H11" s="189"/>
      <c r="I11" s="189"/>
      <c r="J11" s="189"/>
    </row>
    <row r="12" spans="1:10">
      <c r="A12" s="115"/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10">
      <c r="A13" s="115"/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0">
      <c r="A14" s="115"/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>
      <c r="A15" s="115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>
      <c r="A16" s="115"/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0">
      <c r="A17" s="115"/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>
      <c r="A19" s="115"/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>
      <c r="A21" s="115"/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>
      <c r="A22" s="115"/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15">
      <c r="A26" s="115"/>
      <c r="B26" s="115"/>
      <c r="C26" s="115"/>
      <c r="D26" s="115"/>
      <c r="E26" s="115"/>
      <c r="F26" s="115"/>
      <c r="G26" s="115"/>
      <c r="H26" s="115"/>
      <c r="I26" s="116"/>
      <c r="J26" s="115"/>
    </row>
    <row r="27" spans="1:10">
      <c r="A27" s="115"/>
      <c r="B27" s="115"/>
      <c r="C27" s="115"/>
      <c r="D27" s="115"/>
      <c r="E27" s="115"/>
      <c r="F27" s="115"/>
      <c r="G27" s="115"/>
      <c r="H27" s="115"/>
      <c r="I27" s="115"/>
      <c r="J27" s="115"/>
    </row>
    <row r="28" spans="1:10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</sheetData>
  <sheetProtection selectLockedCells="1" selectUnlockedCells="1"/>
  <mergeCells count="2">
    <mergeCell ref="A2:J2"/>
    <mergeCell ref="A11:J11"/>
  </mergeCells>
  <pageMargins left="0.75" right="0.75" top="1" bottom="1" header="0.51180555555555551" footer="0.51180555555555551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Pranić -Željko</dc:creator>
  <cp:lastModifiedBy>HHM</cp:lastModifiedBy>
  <dcterms:created xsi:type="dcterms:W3CDTF">2018-07-30T12:27:25Z</dcterms:created>
  <dcterms:modified xsi:type="dcterms:W3CDTF">2018-07-30T12:27:25Z</dcterms:modified>
</cp:coreProperties>
</file>