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miness-my.sharepoint.com/personal/tajana_vlasic_aminess_com/Documents/Desktop/objave/"/>
    </mc:Choice>
  </mc:AlternateContent>
  <xr:revisionPtr revIDLastSave="0" documentId="8_{394D6307-A1F5-4D0D-AA89-FBD1BE643243}" xr6:coauthVersionLast="47" xr6:coauthVersionMax="47" xr10:uidLastSave="{00000000-0000-0000-0000-000000000000}"/>
  <bookViews>
    <workbookView xWindow="-108" yWindow="-108" windowWidth="23256" windowHeight="12576" activeTab="1" xr2:uid="{7787ACE1-2A1A-4D57-BEC9-24258FB05751}"/>
  </bookViews>
  <sheets>
    <sheet name="RDG" sheetId="1" r:id="rId1"/>
    <sheet name="BIL" sheetId="2" r:id="rId2"/>
    <sheet name="NT" sheetId="3" r:id="rId3"/>
    <sheet name="PK" sheetId="4" r:id="rId4"/>
  </sheets>
  <externalReferences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1" i="2" l="1"/>
  <c r="B19" i="1"/>
  <c r="B29" i="2"/>
  <c r="F10" i="4" l="1"/>
  <c r="F7" i="4"/>
  <c r="F6" i="4"/>
  <c r="E4" i="4"/>
  <c r="E8" i="4" s="1"/>
  <c r="E11" i="4" s="1"/>
  <c r="D4" i="4"/>
  <c r="D8" i="4" s="1"/>
  <c r="D11" i="4" s="1"/>
  <c r="C4" i="4"/>
  <c r="C8" i="4" s="1"/>
  <c r="C11" i="4" s="1"/>
  <c r="B4" i="4"/>
  <c r="F4" i="4" s="1"/>
  <c r="F8" i="4" s="1"/>
  <c r="F3" i="4"/>
  <c r="F2" i="4"/>
  <c r="B46" i="3"/>
  <c r="C39" i="3"/>
  <c r="B39" i="3"/>
  <c r="C33" i="3"/>
  <c r="B33" i="3"/>
  <c r="C15" i="3"/>
  <c r="C19" i="3" s="1"/>
  <c r="C24" i="3" s="1"/>
  <c r="B15" i="3"/>
  <c r="B19" i="3" s="1"/>
  <c r="B24" i="3" s="1"/>
  <c r="D25" i="2"/>
  <c r="C25" i="2"/>
  <c r="B25" i="2"/>
  <c r="D20" i="2"/>
  <c r="C20" i="2"/>
  <c r="B20" i="2"/>
  <c r="D16" i="2"/>
  <c r="B16" i="2"/>
  <c r="C14" i="2"/>
  <c r="C16" i="2" s="1"/>
  <c r="D11" i="2"/>
  <c r="B11" i="2"/>
  <c r="C8" i="2"/>
  <c r="C11" i="2" s="1"/>
  <c r="D6" i="2"/>
  <c r="B6" i="2"/>
  <c r="C3" i="2"/>
  <c r="C6" i="2" s="1"/>
  <c r="C12" i="1"/>
  <c r="B12" i="1"/>
  <c r="C9" i="1"/>
  <c r="B9" i="1"/>
  <c r="D12" i="2" l="1"/>
  <c r="B12" i="2"/>
  <c r="F11" i="4"/>
  <c r="B8" i="4"/>
  <c r="B11" i="4" s="1"/>
  <c r="B13" i="1"/>
  <c r="B15" i="1" s="1"/>
  <c r="C42" i="3"/>
  <c r="B42" i="3"/>
  <c r="C12" i="2"/>
  <c r="D26" i="2"/>
  <c r="C26" i="2"/>
  <c r="B26" i="2"/>
  <c r="C13" i="1"/>
  <c r="C15" i="1" s="1"/>
  <c r="C46" i="3" l="1"/>
</calcChain>
</file>

<file path=xl/sharedStrings.xml><?xml version="1.0" encoding="utf-8"?>
<sst xmlns="http://schemas.openxmlformats.org/spreadsheetml/2006/main" count="94" uniqueCount="90">
  <si>
    <t>Prihodi od prodaje</t>
  </si>
  <si>
    <t>Ostali prihodi</t>
  </si>
  <si>
    <t xml:space="preserve">Troškovi materijala i usluga </t>
  </si>
  <si>
    <t>Troškovi zaposlenih</t>
  </si>
  <si>
    <t>Amortizacija</t>
  </si>
  <si>
    <t>Vrijednsono usklađenje imovine</t>
  </si>
  <si>
    <t>Ostali poslovni rashodi</t>
  </si>
  <si>
    <t>Gubitak iz poslovanja</t>
  </si>
  <si>
    <t>Financijski prihodi</t>
  </si>
  <si>
    <t>Financijski rashodi</t>
  </si>
  <si>
    <t>Neto financijski rashod</t>
  </si>
  <si>
    <t>Gubitak prije poreza</t>
  </si>
  <si>
    <t>Porez na dobit</t>
  </si>
  <si>
    <t>Dobit za godinu</t>
  </si>
  <si>
    <t>Zarada do dionici (u kunama)</t>
  </si>
  <si>
    <t xml:space="preserve">Pozicija </t>
  </si>
  <si>
    <t xml:space="preserve">Nematerijalna imovina </t>
  </si>
  <si>
    <t xml:space="preserve">Nekretnine, postrojenja i oprema </t>
  </si>
  <si>
    <t>Imovina s pravom korištenja</t>
  </si>
  <si>
    <t>Odgođena porezna imovina</t>
  </si>
  <si>
    <t xml:space="preserve">Ukupno dugotrajna imovina </t>
  </si>
  <si>
    <t xml:space="preserve">Zalihe </t>
  </si>
  <si>
    <t xml:space="preserve">Potraživanja od kupaca i ostala potraživanja </t>
  </si>
  <si>
    <t xml:space="preserve">Potraživanje za predujmove poreza na dobit </t>
  </si>
  <si>
    <t xml:space="preserve">Novac i novčani ekvivalenti </t>
  </si>
  <si>
    <t xml:space="preserve">Ukupno kratkotrajna imovina </t>
  </si>
  <si>
    <t xml:space="preserve">Ukupno imovina </t>
  </si>
  <si>
    <t xml:space="preserve">Kapital i rezerve </t>
  </si>
  <si>
    <t xml:space="preserve">Temeljni (upisani) kapital </t>
  </si>
  <si>
    <t xml:space="preserve">Pričuve </t>
  </si>
  <si>
    <t>Zadržana dobit</t>
  </si>
  <si>
    <t xml:space="preserve">Dugoročne obveze </t>
  </si>
  <si>
    <t xml:space="preserve">Posudbe </t>
  </si>
  <si>
    <t xml:space="preserve">Obveze po najmovima </t>
  </si>
  <si>
    <t xml:space="preserve">Rezerviranja </t>
  </si>
  <si>
    <t xml:space="preserve">Kratkoročne obveze </t>
  </si>
  <si>
    <t xml:space="preserve">Obveze prema dobavljačima i ostale obveze </t>
  </si>
  <si>
    <t xml:space="preserve">Ukupno kapital  i obveze </t>
  </si>
  <si>
    <t xml:space="preserve">POZICIJA </t>
  </si>
  <si>
    <t>31.12.2020.*</t>
  </si>
  <si>
    <t>1.1.2020.*</t>
  </si>
  <si>
    <t>Dobit/gubitak za godinu</t>
  </si>
  <si>
    <t>Usklađenje za:</t>
  </si>
  <si>
    <t>Vrijednosno usklađenje zaliha</t>
  </si>
  <si>
    <t>Promjena rezerviranja</t>
  </si>
  <si>
    <t>Dobit od prodaje materijalne imovine</t>
  </si>
  <si>
    <t>Umanjenje vrijednosti nekretnina, postrojenja i opreme</t>
  </si>
  <si>
    <t>Prihodi od kamata</t>
  </si>
  <si>
    <t>Rashodi od kamata</t>
  </si>
  <si>
    <t>Nerealizirane tečajne razlike</t>
  </si>
  <si>
    <t>Novčani tok iz poslovnih aktivnosti prije promjena u neto radnom kapitalu</t>
  </si>
  <si>
    <t>(Povećanje) / smanjenje zaliha</t>
  </si>
  <si>
    <t>(Povećanje)/smanjenje potraživanja od kupaca i ostalih potraživanja</t>
  </si>
  <si>
    <t>Povećanje / (smanjenje) obveza prema dobavljačima i ostalih obveza</t>
  </si>
  <si>
    <t>Neto novčani priljev od poslovnih aktinosti</t>
  </si>
  <si>
    <t>Plaćen porez na dobit</t>
  </si>
  <si>
    <t xml:space="preserve">Plaćena kamata </t>
  </si>
  <si>
    <t>Neto novčani priljev od poslovnih aktivnosti</t>
  </si>
  <si>
    <t>Novčani tok od ulagačkih aktivnosti</t>
  </si>
  <si>
    <t>Nabava nekretnina, postrojenja i opreme</t>
  </si>
  <si>
    <t>Nabava nematerijalne imovine</t>
  </si>
  <si>
    <t>Primici od prodaje nekretnina, postrojenja i opreme</t>
  </si>
  <si>
    <t>Primljene kamate</t>
  </si>
  <si>
    <t>Neto novčani priljev iz ulagačkih aktivnosti</t>
  </si>
  <si>
    <t>Novčani tok od financijske aktivnosti</t>
  </si>
  <si>
    <t>Otplata kredita</t>
  </si>
  <si>
    <t>Otplata najmova</t>
  </si>
  <si>
    <t>Neto novčani odljev iz financijskih aktivnosti</t>
  </si>
  <si>
    <t>Ukupno povećanje (smanjenje) novčanog toka</t>
  </si>
  <si>
    <t>Novac i novčani ekvivalenti na početku  razdoblja</t>
  </si>
  <si>
    <t>Novac i novčani ekvivalenti na kraju razdoblja</t>
  </si>
  <si>
    <t>Pozicija</t>
  </si>
  <si>
    <t>2021.</t>
  </si>
  <si>
    <t>2020.</t>
  </si>
  <si>
    <t>Temeljni kapital</t>
  </si>
  <si>
    <t>Revalorizacijske rezerve</t>
  </si>
  <si>
    <t>Zakonske i ostale rezerve</t>
  </si>
  <si>
    <t>Zadržana dobit/(preneseni gubitak)</t>
  </si>
  <si>
    <t>Ukupno</t>
  </si>
  <si>
    <r>
      <t>Stanje 01. siječnja 2020.g.</t>
    </r>
    <r>
      <rPr>
        <b/>
        <i/>
        <sz val="8"/>
        <color rgb="FF000000"/>
        <rFont val="Calibri"/>
        <family val="2"/>
        <charset val="238"/>
      </rPr>
      <t xml:space="preserve"> (prethodno objavljeno)</t>
    </r>
  </si>
  <si>
    <t>Ispravak prethodnog radoblja  (bilješka br.3)</t>
  </si>
  <si>
    <r>
      <t xml:space="preserve">Stanje 01. siječnja 2020.g. </t>
    </r>
    <r>
      <rPr>
        <b/>
        <i/>
        <sz val="8"/>
        <color rgb="FF000000"/>
        <rFont val="Calibri"/>
        <family val="2"/>
        <charset val="238"/>
      </rPr>
      <t>(prepravljeno)</t>
    </r>
  </si>
  <si>
    <t>Prijenos u zakonske rezerve</t>
  </si>
  <si>
    <r>
      <t xml:space="preserve">Rezultat 2020.g. </t>
    </r>
    <r>
      <rPr>
        <i/>
        <sz val="8"/>
        <color rgb="FF000000"/>
        <rFont val="Calibri"/>
        <family val="2"/>
        <charset val="238"/>
      </rPr>
      <t>(prepravljeno)</t>
    </r>
  </si>
  <si>
    <r>
      <t xml:space="preserve">Stanje 31. prosinca 2020. godine </t>
    </r>
    <r>
      <rPr>
        <b/>
        <i/>
        <sz val="8"/>
        <color rgb="FF000000"/>
        <rFont val="Calibri"/>
        <family val="2"/>
        <charset val="238"/>
      </rPr>
      <t>(prepravljeno)</t>
    </r>
  </si>
  <si>
    <t xml:space="preserve">Rezultat 2021.g. </t>
  </si>
  <si>
    <t>Stanje 31. prosinca 2021. godine</t>
  </si>
  <si>
    <t>POZICIJA</t>
  </si>
  <si>
    <t>Obveze za predujmove</t>
  </si>
  <si>
    <t>net dug kroz cash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</si>
</sst>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* _(#,##0_);* \(#,##0\);* _(&quot;-&quot;_);* _(@_)"/>
    <numFmt numFmtId="165" formatCode="* _(#,##0.00_);* \(#,##0.00\);* _(&quot;-&quot;_);* _(@_)"/>
    <numFmt numFmtId="166" formatCode="_-* #,##0.00\ _k_n_-;\-* #,##0.00\ _k_n_-;_-* &quot;-&quot;??\ _k_n_-;_-@_-"/>
    <numFmt numFmtId="167" formatCode="#,##0;\(#,##0\);\-"/>
  </numFmts>
  <fonts count="24" x14ac:knownFonts="1">
    <font>
      <sz val="11"/>
      <color theme="1"/>
      <name val="Calibri"/>
      <family val="2"/>
      <charset val="238"/>
      <scheme val="minor"/>
    </font>
    <font>
      <sz val="9"/>
      <color rgb="FF000000"/>
      <name val="Calibri"/>
      <family val="2"/>
      <charset val="238"/>
    </font>
    <font>
      <b/>
      <sz val="9"/>
      <color rgb="FF000000"/>
      <name val="Calibri"/>
      <family val="2"/>
      <charset val="238"/>
    </font>
    <font>
      <b/>
      <sz val="8"/>
      <color rgb="FF000000"/>
      <name val="Calibri"/>
      <family val="2"/>
      <charset val="238"/>
    </font>
    <font>
      <sz val="8"/>
      <color rgb="FF000000"/>
      <name val="Calibri"/>
      <family val="2"/>
      <charset val="238"/>
    </font>
    <font>
      <sz val="8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i/>
      <sz val="9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rgb="FF00000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i/>
      <sz val="10"/>
      <color theme="1"/>
      <name val="Calibri"/>
      <family val="2"/>
      <scheme val="minor"/>
    </font>
    <font>
      <b/>
      <sz val="9"/>
      <color rgb="FF000000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b/>
      <i/>
      <sz val="8"/>
      <color rgb="FF000000"/>
      <name val="Calibri"/>
      <family val="2"/>
      <charset val="238"/>
    </font>
    <font>
      <i/>
      <sz val="8"/>
      <color rgb="FF000000"/>
      <name val="Calibri"/>
      <family val="2"/>
      <charset val="238"/>
    </font>
    <font>
      <sz val="8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2" borderId="0" xfId="0" applyFont="1" applyFill="1" applyAlignment="1">
      <alignment vertical="center"/>
    </xf>
    <xf numFmtId="14" fontId="2" fillId="2" borderId="1" xfId="0" applyNumberFormat="1" applyFont="1" applyFill="1" applyBorder="1" applyAlignment="1">
      <alignment horizontal="center" vertical="center"/>
    </xf>
    <xf numFmtId="3" fontId="1" fillId="2" borderId="0" xfId="0" applyNumberFormat="1" applyFont="1" applyFill="1" applyAlignment="1">
      <alignment horizontal="right" vertical="center"/>
    </xf>
    <xf numFmtId="164" fontId="1" fillId="2" borderId="0" xfId="0" applyNumberFormat="1" applyFont="1" applyFill="1" applyAlignment="1">
      <alignment horizontal="right" vertical="center"/>
    </xf>
    <xf numFmtId="164" fontId="0" fillId="0" borderId="0" xfId="0" applyNumberFormat="1"/>
    <xf numFmtId="164" fontId="1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164" fontId="2" fillId="2" borderId="2" xfId="0" applyNumberFormat="1" applyFont="1" applyFill="1" applyBorder="1" applyAlignment="1">
      <alignment horizontal="right" vertical="center"/>
    </xf>
    <xf numFmtId="164" fontId="1" fillId="2" borderId="1" xfId="0" applyNumberFormat="1" applyFont="1" applyFill="1" applyBorder="1" applyAlignment="1">
      <alignment horizontal="right" vertical="center"/>
    </xf>
    <xf numFmtId="164" fontId="2" fillId="2" borderId="1" xfId="0" applyNumberFormat="1" applyFont="1" applyFill="1" applyBorder="1" applyAlignment="1">
      <alignment horizontal="right" vertical="center"/>
    </xf>
    <xf numFmtId="164" fontId="1" fillId="2" borderId="2" xfId="0" applyNumberFormat="1" applyFont="1" applyFill="1" applyBorder="1" applyAlignment="1">
      <alignment horizontal="right" vertical="center"/>
    </xf>
    <xf numFmtId="4" fontId="0" fillId="0" borderId="0" xfId="0" applyNumberFormat="1"/>
    <xf numFmtId="3" fontId="0" fillId="0" borderId="0" xfId="0" applyNumberFormat="1"/>
    <xf numFmtId="165" fontId="2" fillId="2" borderId="2" xfId="0" applyNumberFormat="1" applyFont="1" applyFill="1" applyBorder="1" applyAlignment="1">
      <alignment horizontal="right"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3" fontId="5" fillId="2" borderId="0" xfId="0" applyNumberFormat="1" applyFont="1" applyFill="1" applyAlignment="1">
      <alignment horizontal="right" vertical="center"/>
    </xf>
    <xf numFmtId="3" fontId="4" fillId="2" borderId="0" xfId="0" applyNumberFormat="1" applyFont="1" applyFill="1" applyAlignment="1">
      <alignment horizontal="right" vertical="center"/>
    </xf>
    <xf numFmtId="0" fontId="6" fillId="0" borderId="0" xfId="0" applyFont="1"/>
    <xf numFmtId="3" fontId="4" fillId="2" borderId="1" xfId="0" applyNumberFormat="1" applyFont="1" applyFill="1" applyBorder="1" applyAlignment="1">
      <alignment horizontal="right" vertical="center"/>
    </xf>
    <xf numFmtId="3" fontId="3" fillId="2" borderId="2" xfId="0" applyNumberFormat="1" applyFont="1" applyFill="1" applyBorder="1" applyAlignment="1">
      <alignment horizontal="right" vertical="center"/>
    </xf>
    <xf numFmtId="3" fontId="4" fillId="2" borderId="0" xfId="0" applyNumberFormat="1" applyFont="1" applyFill="1" applyAlignment="1">
      <alignment vertical="center"/>
    </xf>
    <xf numFmtId="3" fontId="3" fillId="2" borderId="1" xfId="0" applyNumberFormat="1" applyFont="1" applyFill="1" applyBorder="1" applyAlignment="1">
      <alignment horizontal="right" vertical="center"/>
    </xf>
    <xf numFmtId="0" fontId="7" fillId="0" borderId="0" xfId="0" applyFont="1"/>
    <xf numFmtId="166" fontId="4" fillId="2" borderId="1" xfId="0" applyNumberFormat="1" applyFont="1" applyFill="1" applyBorder="1" applyAlignment="1">
      <alignment horizontal="right" vertical="center"/>
    </xf>
    <xf numFmtId="0" fontId="3" fillId="2" borderId="0" xfId="0" applyFont="1" applyFill="1"/>
    <xf numFmtId="3" fontId="3" fillId="2" borderId="2" xfId="0" applyNumberFormat="1" applyFont="1" applyFill="1" applyBorder="1" applyAlignment="1">
      <alignment horizontal="right"/>
    </xf>
    <xf numFmtId="167" fontId="10" fillId="3" borderId="0" xfId="0" applyNumberFormat="1" applyFont="1" applyFill="1"/>
    <xf numFmtId="0" fontId="10" fillId="0" borderId="0" xfId="0" applyFont="1"/>
    <xf numFmtId="1" fontId="9" fillId="3" borderId="1" xfId="0" applyNumberFormat="1" applyFont="1" applyFill="1" applyBorder="1" applyAlignment="1">
      <alignment horizontal="center" vertical="center"/>
    </xf>
    <xf numFmtId="0" fontId="10" fillId="3" borderId="0" xfId="0" applyFont="1" applyFill="1" applyAlignment="1">
      <alignment vertical="center" wrapText="1"/>
    </xf>
    <xf numFmtId="0" fontId="9" fillId="3" borderId="0" xfId="0" applyFont="1" applyFill="1" applyAlignment="1">
      <alignment vertical="center" wrapText="1"/>
    </xf>
    <xf numFmtId="167" fontId="9" fillId="3" borderId="0" xfId="0" applyNumberFormat="1" applyFont="1" applyFill="1" applyAlignment="1">
      <alignment horizontal="right" vertical="center" wrapText="1"/>
    </xf>
    <xf numFmtId="0" fontId="11" fillId="3" borderId="0" xfId="0" applyFont="1" applyFill="1" applyAlignment="1">
      <alignment vertical="center" wrapText="1"/>
    </xf>
    <xf numFmtId="167" fontId="10" fillId="3" borderId="0" xfId="0" applyNumberFormat="1" applyFont="1" applyFill="1" applyAlignment="1">
      <alignment vertical="center" wrapText="1"/>
    </xf>
    <xf numFmtId="0" fontId="10" fillId="3" borderId="0" xfId="0" applyFont="1" applyFill="1"/>
    <xf numFmtId="167" fontId="12" fillId="3" borderId="0" xfId="0" applyNumberFormat="1" applyFont="1" applyFill="1" applyAlignment="1">
      <alignment horizontal="right" vertical="center" wrapText="1"/>
    </xf>
    <xf numFmtId="167" fontId="12" fillId="3" borderId="1" xfId="0" applyNumberFormat="1" applyFont="1" applyFill="1" applyBorder="1" applyAlignment="1">
      <alignment horizontal="right" vertical="center" wrapText="1"/>
    </xf>
    <xf numFmtId="0" fontId="13" fillId="3" borderId="0" xfId="0" applyFont="1" applyFill="1" applyAlignment="1">
      <alignment wrapText="1"/>
    </xf>
    <xf numFmtId="167" fontId="9" fillId="3" borderId="1" xfId="0" applyNumberFormat="1" applyFont="1" applyFill="1" applyBorder="1" applyAlignment="1">
      <alignment horizontal="right" vertical="center" wrapText="1"/>
    </xf>
    <xf numFmtId="167" fontId="9" fillId="3" borderId="2" xfId="0" applyNumberFormat="1" applyFont="1" applyFill="1" applyBorder="1" applyAlignment="1">
      <alignment horizontal="right" vertical="center" wrapText="1"/>
    </xf>
    <xf numFmtId="167" fontId="10" fillId="0" borderId="0" xfId="0" applyNumberFormat="1" applyFont="1"/>
    <xf numFmtId="0" fontId="10" fillId="3" borderId="0" xfId="0" applyFont="1" applyFill="1" applyAlignment="1">
      <alignment wrapText="1"/>
    </xf>
    <xf numFmtId="167" fontId="14" fillId="3" borderId="0" xfId="0" applyNumberFormat="1" applyFont="1" applyFill="1" applyAlignment="1">
      <alignment horizontal="right" vertical="center" wrapText="1"/>
    </xf>
    <xf numFmtId="167" fontId="9" fillId="3" borderId="3" xfId="0" applyNumberFormat="1" applyFont="1" applyFill="1" applyBorder="1" applyAlignment="1">
      <alignment horizontal="right" vertical="center" wrapText="1"/>
    </xf>
    <xf numFmtId="167" fontId="15" fillId="3" borderId="0" xfId="0" applyNumberFormat="1" applyFont="1" applyFill="1" applyAlignment="1">
      <alignment vertical="center" wrapText="1"/>
    </xf>
    <xf numFmtId="0" fontId="12" fillId="3" borderId="0" xfId="0" applyFont="1" applyFill="1" applyAlignment="1">
      <alignment vertical="center" wrapText="1"/>
    </xf>
    <xf numFmtId="0" fontId="16" fillId="3" borderId="0" xfId="0" applyFont="1" applyFill="1"/>
    <xf numFmtId="167" fontId="17" fillId="3" borderId="3" xfId="0" applyNumberFormat="1" applyFont="1" applyFill="1" applyBorder="1" applyAlignment="1">
      <alignment horizontal="right" vertical="center" wrapText="1"/>
    </xf>
    <xf numFmtId="167" fontId="12" fillId="3" borderId="3" xfId="0" applyNumberFormat="1" applyFont="1" applyFill="1" applyBorder="1" applyAlignment="1">
      <alignment horizontal="right" vertical="center" wrapText="1"/>
    </xf>
    <xf numFmtId="0" fontId="18" fillId="3" borderId="0" xfId="0" applyFont="1" applyFill="1"/>
    <xf numFmtId="0" fontId="18" fillId="3" borderId="0" xfId="0" applyFont="1" applyFill="1" applyAlignment="1">
      <alignment wrapText="1"/>
    </xf>
    <xf numFmtId="0" fontId="19" fillId="0" borderId="0" xfId="0" applyFont="1"/>
    <xf numFmtId="0" fontId="14" fillId="3" borderId="0" xfId="0" applyFont="1" applyFill="1" applyAlignment="1">
      <alignment vertical="center" wrapText="1"/>
    </xf>
    <xf numFmtId="1" fontId="2" fillId="2" borderId="1" xfId="0" applyNumberFormat="1" applyFont="1" applyFill="1" applyBorder="1" applyAlignment="1">
      <alignment horizontal="center" vertical="center"/>
    </xf>
    <xf numFmtId="0" fontId="20" fillId="3" borderId="1" xfId="0" applyFont="1" applyFill="1" applyBorder="1" applyAlignment="1">
      <alignment vertical="top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vertical="center"/>
    </xf>
    <xf numFmtId="164" fontId="3" fillId="3" borderId="2" xfId="0" applyNumberFormat="1" applyFont="1" applyFill="1" applyBorder="1" applyAlignment="1">
      <alignment horizontal="right" vertical="center"/>
    </xf>
    <xf numFmtId="0" fontId="4" fillId="3" borderId="0" xfId="0" applyFont="1" applyFill="1" applyAlignment="1">
      <alignment vertical="center"/>
    </xf>
    <xf numFmtId="164" fontId="4" fillId="3" borderId="0" xfId="0" applyNumberFormat="1" applyFont="1" applyFill="1" applyAlignment="1">
      <alignment horizontal="right" vertical="center"/>
    </xf>
    <xf numFmtId="0" fontId="22" fillId="3" borderId="0" xfId="0" applyFont="1" applyFill="1" applyAlignment="1">
      <alignment vertical="center"/>
    </xf>
    <xf numFmtId="164" fontId="23" fillId="3" borderId="0" xfId="0" applyNumberFormat="1" applyFont="1" applyFill="1"/>
    <xf numFmtId="0" fontId="4" fillId="3" borderId="1" xfId="0" applyFont="1" applyFill="1" applyBorder="1" applyAlignment="1">
      <alignment vertical="center"/>
    </xf>
    <xf numFmtId="164" fontId="4" fillId="3" borderId="1" xfId="0" applyNumberFormat="1" applyFont="1" applyFill="1" applyBorder="1" applyAlignment="1">
      <alignment horizontal="right" vertical="center"/>
    </xf>
    <xf numFmtId="0" fontId="3" fillId="3" borderId="1" xfId="0" applyFont="1" applyFill="1" applyBorder="1" applyAlignment="1">
      <alignment vertical="center"/>
    </xf>
    <xf numFmtId="164" fontId="3" fillId="3" borderId="1" xfId="0" applyNumberFormat="1" applyFont="1" applyFill="1" applyBorder="1" applyAlignment="1">
      <alignment horizontal="right" vertical="center"/>
    </xf>
    <xf numFmtId="3" fontId="5" fillId="4" borderId="0" xfId="0" applyNumberFormat="1" applyFont="1" applyFill="1" applyAlignment="1">
      <alignment horizontal="right" vertical="center"/>
    </xf>
    <xf numFmtId="3" fontId="4" fillId="4" borderId="0" xfId="0" applyNumberFormat="1" applyFont="1" applyFill="1" applyAlignment="1">
      <alignment horizontal="right" vertical="center"/>
    </xf>
    <xf numFmtId="3" fontId="4" fillId="4" borderId="1" xfId="0" applyNumberFormat="1" applyFont="1" applyFill="1" applyBorder="1" applyAlignment="1">
      <alignment horizontal="right" vertical="center"/>
    </xf>
    <xf numFmtId="0" fontId="8" fillId="3" borderId="0" xfId="0" applyFont="1" applyFill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irena_greblo_aminess_com/Documents/Radna%20povr&#353;ina/XBRL/HTPK/GFI_tablice_2021%20_HTP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B 2021"/>
      <sheetName val="HTPK BB_1-12_2020"/>
      <sheetName val="BB nakon zatvaranja"/>
      <sheetName val="RDG"/>
      <sheetName val="BIL"/>
      <sheetName val="NT"/>
      <sheetName val="PK"/>
      <sheetName val="imovina s pravom korištenja"/>
      <sheetName val="PK_prepr"/>
      <sheetName val="Restatement note"/>
      <sheetName val="nematerijalna imovina"/>
      <sheetName val="materijalna imovina"/>
      <sheetName val="najmovi"/>
      <sheetName val="najmovi (2)"/>
      <sheetName val="Dug.fin.,imovina"/>
      <sheetName val="Odgođena porezna imovina"/>
      <sheetName val="Zalihe"/>
      <sheetName val="Potraživanja"/>
      <sheetName val="Novac i novčani ekvivalenti"/>
      <sheetName val="Kapital"/>
      <sheetName val="Pričuve"/>
      <sheetName val="Rezerviranja"/>
      <sheetName val="Posudbe"/>
      <sheetName val="Obveze dobav+ostale"/>
      <sheetName val="Prihodi od prodaje"/>
      <sheetName val="Trans.povezane osobe"/>
      <sheetName val="Ostali prihodi"/>
      <sheetName val="Troškovi mat. i usl."/>
      <sheetName val="Troškovi zaposlenih"/>
      <sheetName val="Amortizacija"/>
      <sheetName val="Ostali rashodi"/>
      <sheetName val="Financijski PiR"/>
      <sheetName val="Porez na dobit"/>
      <sheetName val="Fin.rizik_Fin.instr."/>
      <sheetName val="Kreditni rizik"/>
      <sheetName val="Valutni rizik"/>
      <sheetName val="Rizik likvidnosti"/>
      <sheetName val="ugovori obveze"/>
      <sheetName val="Sheet1 (2)"/>
      <sheetName val="Sheet1"/>
    </sheetNames>
    <sheetDataSet>
      <sheetData sheetId="0"/>
      <sheetData sheetId="1"/>
      <sheetData sheetId="2"/>
      <sheetData sheetId="3"/>
      <sheetData sheetId="4">
        <row r="13">
          <cell r="C13">
            <v>17025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A8EFC0-E01F-424C-AE07-3BA0276968E0}">
  <sheetPr>
    <tabColor theme="9" tint="-0.249977111117893"/>
  </sheetPr>
  <dimension ref="A1:D23"/>
  <sheetViews>
    <sheetView workbookViewId="0">
      <selection activeCell="A26" sqref="A26"/>
    </sheetView>
  </sheetViews>
  <sheetFormatPr defaultRowHeight="14.4" x14ac:dyDescent="0.3"/>
  <cols>
    <col min="1" max="1" width="26.33203125" customWidth="1"/>
    <col min="2" max="2" width="12.6640625" customWidth="1"/>
    <col min="3" max="3" width="13.44140625" customWidth="1"/>
  </cols>
  <sheetData>
    <row r="1" spans="1:4" x14ac:dyDescent="0.3">
      <c r="A1" t="s">
        <v>15</v>
      </c>
      <c r="B1" s="55" t="s">
        <v>72</v>
      </c>
      <c r="C1" s="55" t="s">
        <v>73</v>
      </c>
    </row>
    <row r="2" spans="1:4" x14ac:dyDescent="0.3">
      <c r="A2" s="1" t="s">
        <v>0</v>
      </c>
      <c r="B2" s="3">
        <v>36349</v>
      </c>
      <c r="C2" s="3">
        <v>16406</v>
      </c>
    </row>
    <row r="3" spans="1:4" x14ac:dyDescent="0.3">
      <c r="A3" s="1" t="s">
        <v>1</v>
      </c>
      <c r="B3" s="3">
        <v>5389</v>
      </c>
      <c r="C3" s="3">
        <v>15492</v>
      </c>
    </row>
    <row r="4" spans="1:4" x14ac:dyDescent="0.3">
      <c r="A4" s="1" t="s">
        <v>2</v>
      </c>
      <c r="B4" s="4">
        <v>-16656</v>
      </c>
      <c r="C4" s="4">
        <v>-9084</v>
      </c>
    </row>
    <row r="5" spans="1:4" x14ac:dyDescent="0.3">
      <c r="A5" s="1" t="s">
        <v>3</v>
      </c>
      <c r="B5" s="6">
        <v>-14591</v>
      </c>
      <c r="C5" s="6">
        <v>-13201</v>
      </c>
    </row>
    <row r="6" spans="1:4" x14ac:dyDescent="0.3">
      <c r="A6" s="1" t="s">
        <v>4</v>
      </c>
      <c r="B6" s="4">
        <v>-14139</v>
      </c>
      <c r="C6" s="4">
        <v>-14279</v>
      </c>
    </row>
    <row r="7" spans="1:4" x14ac:dyDescent="0.3">
      <c r="A7" s="1" t="s">
        <v>5</v>
      </c>
      <c r="B7" s="4">
        <v>0</v>
      </c>
      <c r="C7" s="4">
        <v>-722</v>
      </c>
    </row>
    <row r="8" spans="1:4" x14ac:dyDescent="0.3">
      <c r="A8" s="1" t="s">
        <v>6</v>
      </c>
      <c r="B8" s="6">
        <v>-4052</v>
      </c>
      <c r="C8" s="6">
        <v>-3529</v>
      </c>
    </row>
    <row r="9" spans="1:4" x14ac:dyDescent="0.3">
      <c r="A9" s="7" t="s">
        <v>7</v>
      </c>
      <c r="B9" s="8">
        <f>SUM(B2:B8)</f>
        <v>-7700</v>
      </c>
      <c r="C9" s="8">
        <f>SUM(C2:C8)</f>
        <v>-8917</v>
      </c>
    </row>
    <row r="10" spans="1:4" x14ac:dyDescent="0.3">
      <c r="A10" s="1" t="s">
        <v>8</v>
      </c>
      <c r="B10" s="4">
        <v>189</v>
      </c>
      <c r="C10" s="4">
        <v>1</v>
      </c>
    </row>
    <row r="11" spans="1:4" x14ac:dyDescent="0.3">
      <c r="A11" s="1" t="s">
        <v>9</v>
      </c>
      <c r="B11" s="9">
        <v>-1271</v>
      </c>
      <c r="C11" s="9">
        <v>-2050</v>
      </c>
    </row>
    <row r="12" spans="1:4" x14ac:dyDescent="0.3">
      <c r="A12" s="7" t="s">
        <v>10</v>
      </c>
      <c r="B12" s="8">
        <f>SUM(B10:B11)</f>
        <v>-1082</v>
      </c>
      <c r="C12" s="8">
        <f>SUM(C10:C11)</f>
        <v>-2049</v>
      </c>
    </row>
    <row r="13" spans="1:4" x14ac:dyDescent="0.3">
      <c r="A13" s="7" t="s">
        <v>11</v>
      </c>
      <c r="B13" s="10">
        <f>+B9+B12</f>
        <v>-8782</v>
      </c>
      <c r="C13" s="10">
        <f>+C9+C12</f>
        <v>-10966</v>
      </c>
      <c r="D13" s="5"/>
    </row>
    <row r="14" spans="1:4" x14ac:dyDescent="0.3">
      <c r="A14" s="1" t="s">
        <v>12</v>
      </c>
      <c r="B14" s="11">
        <v>2215</v>
      </c>
      <c r="C14" s="11">
        <v>3132</v>
      </c>
      <c r="D14" s="5"/>
    </row>
    <row r="15" spans="1:4" x14ac:dyDescent="0.3">
      <c r="A15" s="7" t="s">
        <v>13</v>
      </c>
      <c r="B15" s="10">
        <f>+B13+B14</f>
        <v>-6567</v>
      </c>
      <c r="C15" s="8">
        <f>+C13+C14</f>
        <v>-7834</v>
      </c>
      <c r="D15" s="5"/>
    </row>
    <row r="16" spans="1:4" x14ac:dyDescent="0.3">
      <c r="A16" s="7" t="s">
        <v>14</v>
      </c>
      <c r="B16" s="14">
        <v>-2.66</v>
      </c>
      <c r="C16" s="14">
        <v>-3.17</v>
      </c>
      <c r="D16" s="5"/>
    </row>
    <row r="19" spans="2:2" x14ac:dyDescent="0.3">
      <c r="B19" s="13">
        <f>+B2+B3</f>
        <v>41738</v>
      </c>
    </row>
    <row r="20" spans="2:2" x14ac:dyDescent="0.3">
      <c r="B20">
        <v>-45306</v>
      </c>
    </row>
    <row r="21" spans="2:2" x14ac:dyDescent="0.3">
      <c r="B21">
        <v>14139</v>
      </c>
    </row>
    <row r="23" spans="2:2" x14ac:dyDescent="0.3">
      <c r="B23" s="13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1F60B0-5662-43D1-8544-5102FFA96316}">
  <sheetPr>
    <tabColor theme="4" tint="0.39997558519241921"/>
    <pageSetUpPr fitToPage="1"/>
  </sheetPr>
  <dimension ref="A1:G33"/>
  <sheetViews>
    <sheetView tabSelected="1" workbookViewId="0">
      <selection activeCell="C29" sqref="C29:C31"/>
    </sheetView>
  </sheetViews>
  <sheetFormatPr defaultRowHeight="14.4" x14ac:dyDescent="0.3"/>
  <cols>
    <col min="1" max="1" width="31.5546875" bestFit="1" customWidth="1"/>
    <col min="2" max="2" width="11.44140625" customWidth="1"/>
    <col min="3" max="3" width="10.88671875" customWidth="1"/>
    <col min="4" max="4" width="10.5546875" customWidth="1"/>
    <col min="5" max="5" width="13.88671875" bestFit="1" customWidth="1"/>
    <col min="7" max="7" width="14.5546875" bestFit="1" customWidth="1"/>
  </cols>
  <sheetData>
    <row r="1" spans="1:7" ht="12.9" customHeight="1" x14ac:dyDescent="0.3">
      <c r="A1" s="1" t="s">
        <v>38</v>
      </c>
      <c r="B1" s="2">
        <v>44561</v>
      </c>
      <c r="C1" s="2" t="s">
        <v>39</v>
      </c>
      <c r="D1" s="2" t="s">
        <v>40</v>
      </c>
    </row>
    <row r="2" spans="1:7" ht="12.9" customHeight="1" x14ac:dyDescent="0.3">
      <c r="A2" s="16" t="s">
        <v>16</v>
      </c>
      <c r="B2" s="17">
        <v>1341</v>
      </c>
      <c r="C2" s="18">
        <v>1802</v>
      </c>
      <c r="D2" s="18">
        <v>2686</v>
      </c>
    </row>
    <row r="3" spans="1:7" ht="12.9" customHeight="1" x14ac:dyDescent="0.3">
      <c r="A3" s="16" t="s">
        <v>17</v>
      </c>
      <c r="B3" s="68">
        <v>182090</v>
      </c>
      <c r="C3" s="69">
        <f>243922-50425</f>
        <v>193497</v>
      </c>
      <c r="D3" s="18">
        <v>202903</v>
      </c>
      <c r="E3" s="12"/>
      <c r="F3" s="19"/>
      <c r="G3" s="13"/>
    </row>
    <row r="4" spans="1:7" ht="12.9" customHeight="1" x14ac:dyDescent="0.3">
      <c r="A4" s="16" t="s">
        <v>18</v>
      </c>
      <c r="B4" s="17">
        <v>833</v>
      </c>
      <c r="C4" s="18">
        <v>1012</v>
      </c>
      <c r="D4" s="18">
        <v>1191</v>
      </c>
      <c r="F4" s="19"/>
    </row>
    <row r="5" spans="1:7" ht="12.9" customHeight="1" x14ac:dyDescent="0.3">
      <c r="A5" s="16" t="s">
        <v>19</v>
      </c>
      <c r="B5" s="20">
        <v>5347</v>
      </c>
      <c r="C5" s="18">
        <v>3132</v>
      </c>
      <c r="D5" s="25">
        <v>0</v>
      </c>
      <c r="F5" s="19"/>
    </row>
    <row r="6" spans="1:7" ht="12.9" customHeight="1" x14ac:dyDescent="0.3">
      <c r="A6" s="15" t="s">
        <v>20</v>
      </c>
      <c r="B6" s="21">
        <f>SUM(B2:B5)</f>
        <v>189611</v>
      </c>
      <c r="C6" s="21">
        <f>SUM(C2:C5)</f>
        <v>199443</v>
      </c>
      <c r="D6" s="21">
        <f>SUM(D2:D5)</f>
        <v>206780</v>
      </c>
      <c r="F6" s="19"/>
    </row>
    <row r="7" spans="1:7" ht="12.9" customHeight="1" x14ac:dyDescent="0.3">
      <c r="A7" s="16" t="s">
        <v>21</v>
      </c>
      <c r="B7" s="22">
        <v>442</v>
      </c>
      <c r="C7" s="18">
        <v>270</v>
      </c>
      <c r="D7" s="18">
        <v>1410</v>
      </c>
      <c r="F7" s="19"/>
    </row>
    <row r="8" spans="1:7" ht="12.9" customHeight="1" x14ac:dyDescent="0.3">
      <c r="A8" s="16" t="s">
        <v>22</v>
      </c>
      <c r="B8" s="22">
        <v>1318</v>
      </c>
      <c r="C8" s="18">
        <f>2557-963</f>
        <v>1594</v>
      </c>
      <c r="D8" s="18">
        <v>1487</v>
      </c>
      <c r="F8" s="19"/>
    </row>
    <row r="9" spans="1:7" ht="12.9" customHeight="1" x14ac:dyDescent="0.3">
      <c r="A9" s="16" t="s">
        <v>23</v>
      </c>
      <c r="B9" s="22">
        <v>963</v>
      </c>
      <c r="C9" s="18">
        <v>963</v>
      </c>
      <c r="D9" s="18">
        <v>577</v>
      </c>
      <c r="F9" s="19"/>
    </row>
    <row r="10" spans="1:7" ht="12.9" customHeight="1" x14ac:dyDescent="0.3">
      <c r="A10" s="16" t="s">
        <v>24</v>
      </c>
      <c r="B10" s="69">
        <v>17025</v>
      </c>
      <c r="C10" s="69">
        <v>23258</v>
      </c>
      <c r="D10" s="18">
        <v>23251</v>
      </c>
      <c r="F10" s="19"/>
    </row>
    <row r="11" spans="1:7" ht="12.9" customHeight="1" x14ac:dyDescent="0.3">
      <c r="A11" s="15" t="s">
        <v>25</v>
      </c>
      <c r="B11" s="21">
        <f>SUM(B7:B10)</f>
        <v>19748</v>
      </c>
      <c r="C11" s="21">
        <f>SUM(C7:C10)</f>
        <v>26085</v>
      </c>
      <c r="D11" s="21">
        <f>SUM(D7:D10)</f>
        <v>26725</v>
      </c>
      <c r="F11" s="19"/>
    </row>
    <row r="12" spans="1:7" ht="12.9" customHeight="1" x14ac:dyDescent="0.3">
      <c r="A12" s="15" t="s">
        <v>26</v>
      </c>
      <c r="B12" s="23">
        <f>+B6+B11</f>
        <v>209359</v>
      </c>
      <c r="C12" s="23">
        <f>+C6+C11</f>
        <v>225528</v>
      </c>
      <c r="D12" s="23">
        <f>+D6+D11</f>
        <v>233505</v>
      </c>
      <c r="F12" s="19"/>
    </row>
    <row r="13" spans="1:7" ht="12.9" customHeight="1" x14ac:dyDescent="0.3">
      <c r="A13" s="16" t="s">
        <v>28</v>
      </c>
      <c r="B13" s="69">
        <v>123443</v>
      </c>
      <c r="C13" s="69">
        <v>123443</v>
      </c>
      <c r="D13" s="18">
        <v>123443</v>
      </c>
      <c r="F13" s="24"/>
    </row>
    <row r="14" spans="1:7" ht="12.9" customHeight="1" x14ac:dyDescent="0.3">
      <c r="A14" s="16" t="s">
        <v>29</v>
      </c>
      <c r="B14" s="18">
        <v>4102</v>
      </c>
      <c r="C14" s="18">
        <f>54527-50425</f>
        <v>4102</v>
      </c>
      <c r="D14" s="18">
        <v>4102</v>
      </c>
      <c r="F14" s="19"/>
    </row>
    <row r="15" spans="1:7" ht="12.9" customHeight="1" x14ac:dyDescent="0.3">
      <c r="A15" s="16" t="s">
        <v>30</v>
      </c>
      <c r="B15" s="70">
        <v>14176</v>
      </c>
      <c r="C15" s="70">
        <v>20743</v>
      </c>
      <c r="D15" s="20">
        <v>28577</v>
      </c>
      <c r="F15" s="19"/>
    </row>
    <row r="16" spans="1:7" ht="12.9" customHeight="1" x14ac:dyDescent="0.3">
      <c r="A16" s="15" t="s">
        <v>27</v>
      </c>
      <c r="B16" s="21">
        <f>SUM(B13:B15)</f>
        <v>141721</v>
      </c>
      <c r="C16" s="21">
        <f>SUM(C13:C15)</f>
        <v>148288</v>
      </c>
      <c r="D16" s="21">
        <f>SUM(D13:D15)</f>
        <v>156122</v>
      </c>
      <c r="F16" s="19"/>
    </row>
    <row r="17" spans="1:7" ht="12.9" customHeight="1" x14ac:dyDescent="0.3">
      <c r="A17" s="16" t="s">
        <v>32</v>
      </c>
      <c r="B17" s="18">
        <v>50190</v>
      </c>
      <c r="C17" s="69">
        <v>61129</v>
      </c>
      <c r="D17" s="18">
        <v>60445</v>
      </c>
      <c r="E17" s="13"/>
      <c r="F17" s="19"/>
    </row>
    <row r="18" spans="1:7" ht="12.9" customHeight="1" x14ac:dyDescent="0.3">
      <c r="A18" s="16" t="s">
        <v>33</v>
      </c>
      <c r="B18" s="18">
        <v>686</v>
      </c>
      <c r="C18" s="18">
        <v>886</v>
      </c>
      <c r="D18" s="18">
        <v>1032</v>
      </c>
      <c r="F18" s="24"/>
      <c r="G18" s="12"/>
    </row>
    <row r="19" spans="1:7" ht="12.9" customHeight="1" x14ac:dyDescent="0.3">
      <c r="A19" s="16" t="s">
        <v>34</v>
      </c>
      <c r="B19" s="18">
        <v>985</v>
      </c>
      <c r="C19" s="18">
        <v>643</v>
      </c>
      <c r="D19" s="18">
        <v>721</v>
      </c>
      <c r="F19" s="19"/>
    </row>
    <row r="20" spans="1:7" ht="12.9" customHeight="1" x14ac:dyDescent="0.3">
      <c r="A20" s="15" t="s">
        <v>31</v>
      </c>
      <c r="B20" s="21">
        <f>SUM(B17:B19)</f>
        <v>51861</v>
      </c>
      <c r="C20" s="21">
        <f>SUM(C17:C19)</f>
        <v>62658</v>
      </c>
      <c r="D20" s="21">
        <f>SUM(D17:D19)</f>
        <v>62198</v>
      </c>
      <c r="F20" s="19"/>
    </row>
    <row r="21" spans="1:7" ht="12.9" customHeight="1" x14ac:dyDescent="0.3">
      <c r="A21" s="16" t="s">
        <v>32</v>
      </c>
      <c r="B21" s="18">
        <v>10766</v>
      </c>
      <c r="C21" s="69">
        <v>10342</v>
      </c>
      <c r="D21" s="18">
        <v>10673</v>
      </c>
      <c r="E21" s="12"/>
      <c r="F21" s="19"/>
    </row>
    <row r="22" spans="1:7" ht="12.9" customHeight="1" x14ac:dyDescent="0.3">
      <c r="A22" s="16" t="s">
        <v>33</v>
      </c>
      <c r="B22" s="18">
        <v>194</v>
      </c>
      <c r="C22" s="18">
        <v>194</v>
      </c>
      <c r="D22" s="18">
        <v>171</v>
      </c>
      <c r="F22" s="19"/>
    </row>
    <row r="23" spans="1:7" ht="12.9" customHeight="1" x14ac:dyDescent="0.3">
      <c r="A23" s="16" t="s">
        <v>88</v>
      </c>
      <c r="B23" s="18">
        <v>217</v>
      </c>
      <c r="C23" s="18">
        <v>427</v>
      </c>
      <c r="D23" s="18">
        <v>433</v>
      </c>
      <c r="F23" s="19"/>
    </row>
    <row r="24" spans="1:7" ht="12.9" customHeight="1" x14ac:dyDescent="0.3">
      <c r="A24" s="16" t="s">
        <v>36</v>
      </c>
      <c r="B24" s="18">
        <v>4600</v>
      </c>
      <c r="C24" s="18">
        <v>3619</v>
      </c>
      <c r="D24" s="18">
        <v>3908</v>
      </c>
      <c r="E24" s="12"/>
      <c r="F24" s="24"/>
    </row>
    <row r="25" spans="1:7" ht="12.9" customHeight="1" x14ac:dyDescent="0.3">
      <c r="A25" s="15" t="s">
        <v>35</v>
      </c>
      <c r="B25" s="21">
        <f>SUM(B21:B24)</f>
        <v>15777</v>
      </c>
      <c r="C25" s="21">
        <f>SUM(C21:C24)</f>
        <v>14582</v>
      </c>
      <c r="D25" s="21">
        <f>SUM(D21:D24)</f>
        <v>15185</v>
      </c>
      <c r="F25" s="19"/>
    </row>
    <row r="26" spans="1:7" ht="12.9" customHeight="1" x14ac:dyDescent="0.3">
      <c r="A26" s="26" t="s">
        <v>37</v>
      </c>
      <c r="B26" s="27">
        <f>+B25+B20+B16</f>
        <v>209359</v>
      </c>
      <c r="C26" s="27">
        <f>+C25+C20+C16</f>
        <v>225528</v>
      </c>
      <c r="D26" s="27">
        <f>+D25+D20+D16</f>
        <v>233505</v>
      </c>
      <c r="F26" s="19"/>
    </row>
    <row r="27" spans="1:7" x14ac:dyDescent="0.3">
      <c r="F27" s="19"/>
    </row>
    <row r="29" spans="1:7" x14ac:dyDescent="0.3">
      <c r="B29" s="13">
        <f>+B17+B21</f>
        <v>60956</v>
      </c>
      <c r="C29">
        <v>17025</v>
      </c>
    </row>
    <row r="30" spans="1:7" x14ac:dyDescent="0.3">
      <c r="B30">
        <v>-60969</v>
      </c>
      <c r="C30">
        <v>-60956</v>
      </c>
    </row>
    <row r="31" spans="1:7" x14ac:dyDescent="0.3">
      <c r="C31">
        <f>SUM(C29:C30)</f>
        <v>-43931</v>
      </c>
    </row>
    <row r="33" spans="2:2" x14ac:dyDescent="0.3">
      <c r="B33" t="s">
        <v>89</v>
      </c>
    </row>
  </sheetData>
  <pageMargins left="0.7" right="0.7" top="0.75" bottom="0.75" header="0.3" footer="0.3"/>
  <pageSetup paperSize="9" scale="6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BE0C7C-6F86-4307-9030-289DDCFC713B}">
  <sheetPr>
    <tabColor rgb="FFFF0000"/>
  </sheetPr>
  <dimension ref="A1:F50"/>
  <sheetViews>
    <sheetView topLeftCell="A22" workbookViewId="0">
      <selection activeCell="C34" sqref="C34"/>
    </sheetView>
  </sheetViews>
  <sheetFormatPr defaultColWidth="9.109375" defaultRowHeight="12" x14ac:dyDescent="0.25"/>
  <cols>
    <col min="1" max="1" width="39.44140625" style="29" customWidth="1"/>
    <col min="2" max="2" width="14.33203125" style="29" customWidth="1"/>
    <col min="3" max="3" width="9.5546875" style="29" customWidth="1"/>
    <col min="4" max="16384" width="9.109375" style="29"/>
  </cols>
  <sheetData>
    <row r="1" spans="1:6" x14ac:dyDescent="0.25">
      <c r="A1" s="71" t="s">
        <v>71</v>
      </c>
      <c r="B1" s="28"/>
      <c r="C1" s="28"/>
    </row>
    <row r="2" spans="1:6" x14ac:dyDescent="0.25">
      <c r="A2" s="71"/>
      <c r="B2" s="30">
        <v>2021</v>
      </c>
      <c r="C2" s="30">
        <v>2020</v>
      </c>
    </row>
    <row r="3" spans="1:6" x14ac:dyDescent="0.25">
      <c r="A3" s="31"/>
      <c r="B3" s="28"/>
      <c r="C3" s="28"/>
    </row>
    <row r="4" spans="1:6" x14ac:dyDescent="0.25">
      <c r="A4" s="32" t="s">
        <v>41</v>
      </c>
      <c r="B4" s="33">
        <v>-6567</v>
      </c>
      <c r="C4" s="33">
        <v>-7834</v>
      </c>
    </row>
    <row r="5" spans="1:6" x14ac:dyDescent="0.25">
      <c r="A5" s="34" t="s">
        <v>42</v>
      </c>
      <c r="B5" s="35"/>
      <c r="C5" s="35"/>
    </row>
    <row r="6" spans="1:6" x14ac:dyDescent="0.25">
      <c r="A6" s="36" t="s">
        <v>12</v>
      </c>
      <c r="B6" s="35">
        <v>-2215</v>
      </c>
      <c r="C6" s="35">
        <v>-3132</v>
      </c>
    </row>
    <row r="7" spans="1:6" x14ac:dyDescent="0.25">
      <c r="A7" s="36" t="s">
        <v>4</v>
      </c>
      <c r="B7" s="37">
        <v>14139</v>
      </c>
      <c r="C7" s="37">
        <v>14279</v>
      </c>
    </row>
    <row r="8" spans="1:6" x14ac:dyDescent="0.25">
      <c r="A8" s="36" t="s">
        <v>43</v>
      </c>
      <c r="B8" s="37">
        <v>0</v>
      </c>
      <c r="C8" s="37">
        <v>722</v>
      </c>
    </row>
    <row r="9" spans="1:6" x14ac:dyDescent="0.25">
      <c r="A9" s="36" t="s">
        <v>44</v>
      </c>
      <c r="B9" s="37">
        <v>342</v>
      </c>
      <c r="C9" s="37">
        <v>-78</v>
      </c>
    </row>
    <row r="10" spans="1:6" x14ac:dyDescent="0.25">
      <c r="A10" s="36" t="s">
        <v>45</v>
      </c>
      <c r="B10" s="37">
        <v>-14</v>
      </c>
      <c r="C10" s="37">
        <v>-8421</v>
      </c>
    </row>
    <row r="11" spans="1:6" x14ac:dyDescent="0.25">
      <c r="A11" s="36" t="s">
        <v>46</v>
      </c>
      <c r="B11" s="37">
        <v>0</v>
      </c>
      <c r="C11" s="37">
        <v>80</v>
      </c>
    </row>
    <row r="12" spans="1:6" x14ac:dyDescent="0.25">
      <c r="A12" s="36" t="s">
        <v>47</v>
      </c>
      <c r="B12" s="37">
        <v>-1</v>
      </c>
      <c r="C12" s="37">
        <v>-1</v>
      </c>
    </row>
    <row r="13" spans="1:6" x14ac:dyDescent="0.25">
      <c r="A13" s="36" t="s">
        <v>48</v>
      </c>
      <c r="B13" s="37">
        <v>1309</v>
      </c>
      <c r="C13" s="37">
        <v>1345</v>
      </c>
    </row>
    <row r="14" spans="1:6" x14ac:dyDescent="0.25">
      <c r="A14" s="36" t="s">
        <v>49</v>
      </c>
      <c r="B14" s="38">
        <v>-129</v>
      </c>
      <c r="C14" s="38">
        <v>404</v>
      </c>
    </row>
    <row r="15" spans="1:6" ht="24" x14ac:dyDescent="0.25">
      <c r="A15" s="39" t="s">
        <v>50</v>
      </c>
      <c r="B15" s="40">
        <f>SUM(B4:B14)</f>
        <v>6864</v>
      </c>
      <c r="C15" s="41">
        <f>SUM(C4:C14)</f>
        <v>-2636</v>
      </c>
      <c r="E15" s="42"/>
      <c r="F15" s="42"/>
    </row>
    <row r="16" spans="1:6" x14ac:dyDescent="0.25">
      <c r="A16" s="43" t="s">
        <v>51</v>
      </c>
      <c r="B16" s="44">
        <v>-172</v>
      </c>
      <c r="C16" s="44">
        <v>418</v>
      </c>
      <c r="E16" s="42"/>
      <c r="F16" s="42"/>
    </row>
    <row r="17" spans="1:6" ht="24" x14ac:dyDescent="0.25">
      <c r="A17" s="43" t="s">
        <v>52</v>
      </c>
      <c r="B17" s="44">
        <v>276</v>
      </c>
      <c r="C17" s="44">
        <v>-107</v>
      </c>
      <c r="E17" s="42"/>
      <c r="F17" s="42"/>
    </row>
    <row r="18" spans="1:6" ht="24" x14ac:dyDescent="0.25">
      <c r="A18" s="43" t="s">
        <v>53</v>
      </c>
      <c r="B18" s="44">
        <v>771</v>
      </c>
      <c r="C18" s="44">
        <v>-317</v>
      </c>
      <c r="E18" s="42"/>
      <c r="F18" s="42"/>
    </row>
    <row r="19" spans="1:6" ht="12.6" thickBot="1" x14ac:dyDescent="0.3">
      <c r="A19" s="32" t="s">
        <v>54</v>
      </c>
      <c r="B19" s="45">
        <f>SUM(B15:B18)</f>
        <v>7739</v>
      </c>
      <c r="C19" s="45">
        <f>SUM(C15:C18)</f>
        <v>-2642</v>
      </c>
      <c r="E19" s="42"/>
      <c r="F19" s="42"/>
    </row>
    <row r="20" spans="1:6" x14ac:dyDescent="0.25">
      <c r="A20" s="31"/>
      <c r="B20" s="46"/>
      <c r="C20" s="46"/>
    </row>
    <row r="21" spans="1:6" x14ac:dyDescent="0.25">
      <c r="A21" s="47" t="s">
        <v>55</v>
      </c>
      <c r="B21" s="37">
        <v>0</v>
      </c>
      <c r="C21" s="37">
        <v>-386</v>
      </c>
    </row>
    <row r="22" spans="1:6" x14ac:dyDescent="0.25">
      <c r="A22" s="47" t="s">
        <v>56</v>
      </c>
      <c r="B22" s="38">
        <v>-1309</v>
      </c>
      <c r="C22" s="38">
        <v>-1323</v>
      </c>
    </row>
    <row r="23" spans="1:6" x14ac:dyDescent="0.25">
      <c r="A23" s="47"/>
      <c r="B23" s="37"/>
      <c r="C23" s="37"/>
    </row>
    <row r="24" spans="1:6" ht="14.4" thickBot="1" x14ac:dyDescent="0.35">
      <c r="A24" s="48" t="s">
        <v>57</v>
      </c>
      <c r="B24" s="49">
        <f>+B19+B21+B22</f>
        <v>6430</v>
      </c>
      <c r="C24" s="50">
        <f>+C19+C21+C22</f>
        <v>-4351</v>
      </c>
    </row>
    <row r="25" spans="1:6" x14ac:dyDescent="0.25">
      <c r="A25" s="47"/>
      <c r="B25" s="37"/>
      <c r="C25" s="37"/>
    </row>
    <row r="26" spans="1:6" x14ac:dyDescent="0.25">
      <c r="A26" s="32" t="s">
        <v>58</v>
      </c>
      <c r="B26" s="35"/>
      <c r="C26" s="35"/>
    </row>
    <row r="27" spans="1:6" x14ac:dyDescent="0.25">
      <c r="A27" s="32"/>
      <c r="B27" s="35"/>
      <c r="C27" s="35"/>
    </row>
    <row r="28" spans="1:6" ht="13.8" x14ac:dyDescent="0.3">
      <c r="A28" s="51" t="s">
        <v>59</v>
      </c>
      <c r="B28" s="35">
        <v>-1616</v>
      </c>
      <c r="C28" s="35">
        <v>-4744</v>
      </c>
    </row>
    <row r="29" spans="1:6" ht="13.8" x14ac:dyDescent="0.3">
      <c r="A29" s="51" t="s">
        <v>60</v>
      </c>
      <c r="B29" s="37">
        <v>-482</v>
      </c>
      <c r="C29" s="37">
        <v>-273</v>
      </c>
    </row>
    <row r="30" spans="1:6" ht="27.6" x14ac:dyDescent="0.3">
      <c r="A30" s="52" t="s">
        <v>61</v>
      </c>
      <c r="B30" s="37">
        <v>20</v>
      </c>
      <c r="C30" s="37">
        <v>9548</v>
      </c>
    </row>
    <row r="31" spans="1:6" ht="13.8" x14ac:dyDescent="0.3">
      <c r="A31" s="51" t="s">
        <v>62</v>
      </c>
      <c r="B31" s="37">
        <v>1</v>
      </c>
      <c r="C31" s="37">
        <v>1</v>
      </c>
    </row>
    <row r="32" spans="1:6" ht="13.8" x14ac:dyDescent="0.3">
      <c r="A32" s="51"/>
      <c r="B32" s="37"/>
      <c r="C32" s="37"/>
    </row>
    <row r="33" spans="1:6" ht="14.4" thickBot="1" x14ac:dyDescent="0.35">
      <c r="A33" s="48" t="s">
        <v>63</v>
      </c>
      <c r="B33" s="45">
        <f>+SUM(B28:B31)</f>
        <v>-2077</v>
      </c>
      <c r="C33" s="45">
        <f>+SUM(C28:C31)</f>
        <v>4532</v>
      </c>
    </row>
    <row r="34" spans="1:6" x14ac:dyDescent="0.25">
      <c r="A34" s="31"/>
      <c r="B34" s="35"/>
      <c r="C34" s="35"/>
    </row>
    <row r="35" spans="1:6" x14ac:dyDescent="0.25">
      <c r="A35" s="32" t="s">
        <v>64</v>
      </c>
      <c r="B35" s="35"/>
      <c r="C35" s="35"/>
    </row>
    <row r="36" spans="1:6" ht="13.8" x14ac:dyDescent="0.3">
      <c r="A36" s="51" t="s">
        <v>65</v>
      </c>
      <c r="B36" s="37">
        <v>-10386</v>
      </c>
      <c r="C36" s="37">
        <v>-51</v>
      </c>
    </row>
    <row r="37" spans="1:6" ht="13.8" x14ac:dyDescent="0.3">
      <c r="A37" s="51" t="s">
        <v>66</v>
      </c>
      <c r="B37" s="37">
        <v>-200</v>
      </c>
      <c r="C37" s="37">
        <v>-123</v>
      </c>
    </row>
    <row r="38" spans="1:6" ht="13.8" x14ac:dyDescent="0.3">
      <c r="A38" s="51"/>
      <c r="B38" s="37"/>
      <c r="C38" s="37"/>
    </row>
    <row r="39" spans="1:6" ht="14.4" thickBot="1" x14ac:dyDescent="0.35">
      <c r="A39" s="48" t="s">
        <v>67</v>
      </c>
      <c r="B39" s="45">
        <f>SUM(B36:B37)</f>
        <v>-10586</v>
      </c>
      <c r="C39" s="45">
        <f>SUM(C36:C37)</f>
        <v>-174</v>
      </c>
      <c r="F39" s="53"/>
    </row>
    <row r="40" spans="1:6" x14ac:dyDescent="0.25">
      <c r="A40" s="36"/>
      <c r="B40" s="28"/>
      <c r="C40" s="28"/>
    </row>
    <row r="41" spans="1:6" x14ac:dyDescent="0.25">
      <c r="A41" s="31"/>
      <c r="B41" s="35"/>
      <c r="C41" s="35"/>
    </row>
    <row r="42" spans="1:6" x14ac:dyDescent="0.25">
      <c r="A42" s="54" t="s">
        <v>68</v>
      </c>
      <c r="B42" s="44">
        <f>+B39+B33+B24</f>
        <v>-6233</v>
      </c>
      <c r="C42" s="44">
        <f>+C39+C33+C24</f>
        <v>7</v>
      </c>
    </row>
    <row r="43" spans="1:6" x14ac:dyDescent="0.25">
      <c r="A43" s="31"/>
      <c r="B43" s="35"/>
      <c r="C43" s="35"/>
    </row>
    <row r="44" spans="1:6" x14ac:dyDescent="0.25">
      <c r="A44" s="47" t="s">
        <v>69</v>
      </c>
      <c r="B44" s="37">
        <v>23258</v>
      </c>
      <c r="C44" s="37">
        <v>23251</v>
      </c>
    </row>
    <row r="45" spans="1:6" x14ac:dyDescent="0.25">
      <c r="A45" s="31"/>
      <c r="B45" s="35"/>
      <c r="C45" s="35"/>
    </row>
    <row r="46" spans="1:6" x14ac:dyDescent="0.25">
      <c r="A46" s="32" t="s">
        <v>70</v>
      </c>
      <c r="B46" s="33">
        <f>+[1]BIL!C13</f>
        <v>17025</v>
      </c>
      <c r="C46" s="33">
        <f>+C42+C44</f>
        <v>23258</v>
      </c>
    </row>
    <row r="47" spans="1:6" x14ac:dyDescent="0.25">
      <c r="B47" s="42"/>
      <c r="C47" s="42"/>
    </row>
    <row r="48" spans="1:6" ht="14.4" x14ac:dyDescent="0.3">
      <c r="A48"/>
      <c r="B48"/>
      <c r="C48"/>
      <c r="D48"/>
    </row>
    <row r="49" spans="1:4" ht="14.4" x14ac:dyDescent="0.3">
      <c r="A49"/>
      <c r="B49"/>
      <c r="C49"/>
      <c r="D49"/>
    </row>
    <row r="50" spans="1:4" ht="14.4" x14ac:dyDescent="0.3">
      <c r="A50"/>
      <c r="B50"/>
      <c r="C50"/>
      <c r="D50"/>
    </row>
  </sheetData>
  <mergeCells count="1">
    <mergeCell ref="A1:A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CA5E6B-B988-430E-B19C-1D583FBBB585}">
  <dimension ref="A1:F15"/>
  <sheetViews>
    <sheetView zoomScaleNormal="100" workbookViewId="0">
      <selection activeCell="C14" sqref="C14"/>
    </sheetView>
  </sheetViews>
  <sheetFormatPr defaultColWidth="9.109375" defaultRowHeight="14.4" x14ac:dyDescent="0.3"/>
  <cols>
    <col min="1" max="1" width="34.109375" customWidth="1"/>
    <col min="2" max="2" width="11.5546875" bestFit="1" customWidth="1"/>
    <col min="3" max="3" width="11.88671875" customWidth="1"/>
    <col min="4" max="4" width="12.88671875" customWidth="1"/>
    <col min="5" max="5" width="16.44140625" customWidth="1"/>
  </cols>
  <sheetData>
    <row r="1" spans="1:6" ht="35.25" customHeight="1" x14ac:dyDescent="0.3">
      <c r="A1" s="56" t="s">
        <v>87</v>
      </c>
      <c r="B1" s="57" t="s">
        <v>74</v>
      </c>
      <c r="C1" s="57" t="s">
        <v>75</v>
      </c>
      <c r="D1" s="57" t="s">
        <v>76</v>
      </c>
      <c r="E1" s="57" t="s">
        <v>77</v>
      </c>
      <c r="F1" s="57" t="s">
        <v>78</v>
      </c>
    </row>
    <row r="2" spans="1:6" x14ac:dyDescent="0.3">
      <c r="A2" s="58" t="s">
        <v>79</v>
      </c>
      <c r="B2" s="59">
        <v>123443</v>
      </c>
      <c r="C2" s="59">
        <v>1601</v>
      </c>
      <c r="D2" s="59">
        <v>54527</v>
      </c>
      <c r="E2" s="59">
        <v>31318</v>
      </c>
      <c r="F2" s="59">
        <f>SUM(B2:E2)</f>
        <v>210889</v>
      </c>
    </row>
    <row r="3" spans="1:6" x14ac:dyDescent="0.3">
      <c r="A3" s="60" t="s">
        <v>80</v>
      </c>
      <c r="B3" s="61"/>
      <c r="C3" s="61">
        <v>-1601</v>
      </c>
      <c r="D3" s="61">
        <v>-50425</v>
      </c>
      <c r="E3" s="61">
        <v>-2741</v>
      </c>
      <c r="F3" s="59">
        <f>SUM(B3:E3)</f>
        <v>-54767</v>
      </c>
    </row>
    <row r="4" spans="1:6" x14ac:dyDescent="0.3">
      <c r="A4" s="58" t="s">
        <v>81</v>
      </c>
      <c r="B4" s="59">
        <f>+B2+B3</f>
        <v>123443</v>
      </c>
      <c r="C4" s="59">
        <f t="shared" ref="C4:D4" si="0">+C2+C3</f>
        <v>0</v>
      </c>
      <c r="D4" s="59">
        <f t="shared" si="0"/>
        <v>4102</v>
      </c>
      <c r="E4" s="59">
        <f>+E2+E3</f>
        <v>28577</v>
      </c>
      <c r="F4" s="59">
        <f>SUM(B4:E4)</f>
        <v>156122</v>
      </c>
    </row>
    <row r="5" spans="1:6" x14ac:dyDescent="0.3">
      <c r="A5" s="62"/>
      <c r="B5" s="63"/>
      <c r="C5" s="63"/>
      <c r="D5" s="63"/>
      <c r="E5" s="63"/>
      <c r="F5" s="63"/>
    </row>
    <row r="6" spans="1:6" x14ac:dyDescent="0.3">
      <c r="A6" s="60" t="s">
        <v>82</v>
      </c>
      <c r="B6" s="61">
        <v>0</v>
      </c>
      <c r="C6" s="61">
        <v>0</v>
      </c>
      <c r="D6" s="61">
        <v>0</v>
      </c>
      <c r="E6" s="61"/>
      <c r="F6" s="61">
        <f>SUM(B6:E6)</f>
        <v>0</v>
      </c>
    </row>
    <row r="7" spans="1:6" x14ac:dyDescent="0.3">
      <c r="A7" s="64" t="s">
        <v>83</v>
      </c>
      <c r="B7" s="65">
        <v>0</v>
      </c>
      <c r="C7" s="65">
        <v>0</v>
      </c>
      <c r="D7" s="65">
        <v>0</v>
      </c>
      <c r="E7" s="65">
        <v>-7834</v>
      </c>
      <c r="F7" s="65">
        <f>SUM(B7:E7)</f>
        <v>-7834</v>
      </c>
    </row>
    <row r="8" spans="1:6" x14ac:dyDescent="0.3">
      <c r="A8" s="66" t="s">
        <v>84</v>
      </c>
      <c r="B8" s="67">
        <f>SUM(B4:B7)</f>
        <v>123443</v>
      </c>
      <c r="C8" s="67">
        <f t="shared" ref="C8:F8" si="1">SUM(C4:C7)</f>
        <v>0</v>
      </c>
      <c r="D8" s="67">
        <f t="shared" si="1"/>
        <v>4102</v>
      </c>
      <c r="E8" s="67">
        <f t="shared" si="1"/>
        <v>20743</v>
      </c>
      <c r="F8" s="67">
        <f t="shared" si="1"/>
        <v>148288</v>
      </c>
    </row>
    <row r="9" spans="1:6" x14ac:dyDescent="0.3">
      <c r="A9" s="60"/>
      <c r="B9" s="61"/>
      <c r="C9" s="61"/>
      <c r="D9" s="61"/>
      <c r="E9" s="61"/>
      <c r="F9" s="61"/>
    </row>
    <row r="10" spans="1:6" x14ac:dyDescent="0.3">
      <c r="A10" s="60" t="s">
        <v>85</v>
      </c>
      <c r="B10" s="61">
        <v>0</v>
      </c>
      <c r="C10" s="61">
        <v>0</v>
      </c>
      <c r="D10" s="61">
        <v>0</v>
      </c>
      <c r="E10" s="61">
        <v>-6567</v>
      </c>
      <c r="F10" s="61">
        <f>SUM(B10:E10)</f>
        <v>-6567</v>
      </c>
    </row>
    <row r="11" spans="1:6" x14ac:dyDescent="0.3">
      <c r="A11" s="58" t="s">
        <v>86</v>
      </c>
      <c r="B11" s="59">
        <f t="shared" ref="B11:F11" si="2">+SUM(B8:B10)</f>
        <v>123443</v>
      </c>
      <c r="C11" s="59">
        <f t="shared" si="2"/>
        <v>0</v>
      </c>
      <c r="D11" s="59">
        <f t="shared" si="2"/>
        <v>4102</v>
      </c>
      <c r="E11" s="59">
        <f t="shared" si="2"/>
        <v>14176</v>
      </c>
      <c r="F11" s="59">
        <f t="shared" si="2"/>
        <v>141721</v>
      </c>
    </row>
    <row r="13" spans="1:6" x14ac:dyDescent="0.3">
      <c r="B13" s="13"/>
      <c r="C13" s="13"/>
      <c r="D13" s="13"/>
      <c r="E13" s="13"/>
    </row>
    <row r="14" spans="1:6" x14ac:dyDescent="0.3">
      <c r="B14" s="13"/>
      <c r="D14" s="5"/>
    </row>
    <row r="15" spans="1:6" x14ac:dyDescent="0.3">
      <c r="E15" s="5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RDG</vt:lpstr>
      <vt:lpstr>BIL</vt:lpstr>
      <vt:lpstr>NT</vt:lpstr>
      <vt:lpstr>PK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Manuela Radojković</dc:creator>
  <cp:lastModifiedBy>Tajana Vlašić</cp:lastModifiedBy>
  <dcterms:created xsi:type="dcterms:W3CDTF">2022-04-25T14:26:17Z</dcterms:created>
  <dcterms:modified xsi:type="dcterms:W3CDTF">2022-04-30T17:51:26Z</dcterms:modified>
</cp:coreProperties>
</file>