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tajana_vlasic_aminess_com/Documents/Desktop/objave/"/>
    </mc:Choice>
  </mc:AlternateContent>
  <xr:revisionPtr revIDLastSave="0" documentId="8_{610D5E44-33F6-467B-BF15-B974980E8554}" xr6:coauthVersionLast="47" xr6:coauthVersionMax="47" xr10:uidLastSave="{00000000-0000-0000-0000-000000000000}"/>
  <bookViews>
    <workbookView xWindow="-108" yWindow="-108" windowWidth="23256" windowHeight="12576" activeTab="1" xr2:uid="{798E62E1-520A-4F62-A9BB-BF9814B008F7}"/>
  </bookViews>
  <sheets>
    <sheet name="RDG" sheetId="1" r:id="rId1"/>
    <sheet name="BIL" sheetId="3" r:id="rId2"/>
    <sheet name="NT" sheetId="4" r:id="rId3"/>
    <sheet name="PK 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3" l="1"/>
  <c r="G33" i="3"/>
  <c r="G12" i="3"/>
  <c r="F12" i="3"/>
  <c r="C9" i="2" l="1"/>
  <c r="D9" i="2"/>
  <c r="E9" i="2"/>
  <c r="F9" i="2"/>
  <c r="B9" i="2"/>
  <c r="B14" i="4" l="1"/>
  <c r="B20" i="4" s="1"/>
  <c r="B24" i="4" s="1"/>
  <c r="C14" i="4"/>
  <c r="C20" i="4" s="1"/>
  <c r="C24" i="4" s="1"/>
  <c r="B34" i="4"/>
  <c r="C34" i="4"/>
  <c r="B37" i="4"/>
  <c r="C37" i="4"/>
  <c r="D25" i="3"/>
  <c r="C25" i="3"/>
  <c r="B25" i="3"/>
  <c r="D20" i="3"/>
  <c r="C20" i="3"/>
  <c r="B20" i="3"/>
  <c r="D17" i="3"/>
  <c r="C17" i="3"/>
  <c r="B17" i="3"/>
  <c r="D12" i="3"/>
  <c r="C12" i="3"/>
  <c r="B12" i="3"/>
  <c r="D6" i="3"/>
  <c r="C6" i="3"/>
  <c r="B6" i="3"/>
  <c r="F8" i="2"/>
  <c r="F6" i="2"/>
  <c r="F5" i="2"/>
  <c r="E4" i="2"/>
  <c r="E7" i="2" s="1"/>
  <c r="D4" i="2"/>
  <c r="D7" i="2" s="1"/>
  <c r="C4" i="2"/>
  <c r="B4" i="2"/>
  <c r="B7" i="2" s="1"/>
  <c r="F3" i="2"/>
  <c r="F2" i="2"/>
  <c r="B9" i="1"/>
  <c r="C9" i="1"/>
  <c r="B12" i="1"/>
  <c r="C12" i="1"/>
  <c r="C40" i="4" l="1"/>
  <c r="B40" i="4"/>
  <c r="D13" i="3"/>
  <c r="C26" i="3"/>
  <c r="B13" i="3"/>
  <c r="C13" i="3"/>
  <c r="B26" i="3"/>
  <c r="D26" i="3"/>
  <c r="C13" i="1"/>
  <c r="C15" i="1" s="1"/>
  <c r="B13" i="1"/>
  <c r="B15" i="1" s="1"/>
  <c r="F4" i="2"/>
  <c r="F7" i="2" s="1"/>
  <c r="C44" i="4"/>
  <c r="C7" i="2"/>
  <c r="B44" i="4" l="1"/>
</calcChain>
</file>

<file path=xl/sharedStrings.xml><?xml version="1.0" encoding="utf-8"?>
<sst xmlns="http://schemas.openxmlformats.org/spreadsheetml/2006/main" count="96" uniqueCount="89">
  <si>
    <t xml:space="preserve"> </t>
  </si>
  <si>
    <t>Zarada do dionici (u kunama)</t>
  </si>
  <si>
    <t>Dobit za godinu</t>
  </si>
  <si>
    <t>Porez na dobit</t>
  </si>
  <si>
    <t>Gubitak prije poreza</t>
  </si>
  <si>
    <t>Neto financijski rashod</t>
  </si>
  <si>
    <t>Financijski rashodi</t>
  </si>
  <si>
    <t>Financijski prihodi</t>
  </si>
  <si>
    <t>Dobit iz poslovanja</t>
  </si>
  <si>
    <t>Ostali poslovni rashodi</t>
  </si>
  <si>
    <t>Amortizacija</t>
  </si>
  <si>
    <t>Troškovi zaposlenih</t>
  </si>
  <si>
    <t xml:space="preserve">Troškovi materijala i usluga </t>
  </si>
  <si>
    <t>Ostali prihodi</t>
  </si>
  <si>
    <t>Prihodi od prodaje</t>
  </si>
  <si>
    <t>2020* (prepravljeno)</t>
  </si>
  <si>
    <t>2021.</t>
  </si>
  <si>
    <t>Temeljni kapital</t>
  </si>
  <si>
    <t>Revalorizacijske rezerve</t>
  </si>
  <si>
    <t>Zakonske rezerve</t>
  </si>
  <si>
    <t>Zadržana dobit/ preneseni gubitak</t>
  </si>
  <si>
    <t>Ukupno</t>
  </si>
  <si>
    <r>
      <t xml:space="preserve">Stanje 01. siječnja 2020.g. </t>
    </r>
    <r>
      <rPr>
        <b/>
        <i/>
        <sz val="8"/>
        <color rgb="FF000000"/>
        <rFont val="Calibri"/>
        <family val="2"/>
        <charset val="238"/>
      </rPr>
      <t>(prethodno objavljeno)</t>
    </r>
  </si>
  <si>
    <t>Ispravak prethodnog razdoblja (bilješka br.3.)</t>
  </si>
  <si>
    <r>
      <t>Stanje 01. siječnja 2020.g.</t>
    </r>
    <r>
      <rPr>
        <b/>
        <i/>
        <sz val="8"/>
        <color rgb="FF000000"/>
        <rFont val="Calibri"/>
        <family val="2"/>
        <charset val="238"/>
      </rPr>
      <t xml:space="preserve"> (prepravljeno)</t>
    </r>
  </si>
  <si>
    <t>Prijenos u zakonske rezerve</t>
  </si>
  <si>
    <t>Gubitak za godinu</t>
  </si>
  <si>
    <r>
      <t xml:space="preserve">Stanje 31. prosinca 2020. godine* </t>
    </r>
    <r>
      <rPr>
        <b/>
        <i/>
        <sz val="8"/>
        <color rgb="FF000000"/>
        <rFont val="Calibri"/>
        <family val="2"/>
        <charset val="238"/>
      </rPr>
      <t>(prepravljeno)</t>
    </r>
  </si>
  <si>
    <t>Stanje 31. prosinca 2021. godine</t>
  </si>
  <si>
    <t>31.12.2020*</t>
  </si>
  <si>
    <t>1.1.2020*</t>
  </si>
  <si>
    <t xml:space="preserve">Nematerijalna imovina </t>
  </si>
  <si>
    <t xml:space="preserve">Nekretnine, postrojenja i oprema </t>
  </si>
  <si>
    <t>Dugotrajna financijska imovina</t>
  </si>
  <si>
    <t>Odgođena porezna imovina</t>
  </si>
  <si>
    <t xml:space="preserve">Ukupno dugotrajna imovina </t>
  </si>
  <si>
    <t xml:space="preserve">Zalihe </t>
  </si>
  <si>
    <t xml:space="preserve">Potraživanja od kupaca i ostala potraživanja </t>
  </si>
  <si>
    <t xml:space="preserve">Potraživanje za predujmove poreza na dobit </t>
  </si>
  <si>
    <t>Kratkotrajna financsijka imovina</t>
  </si>
  <si>
    <t xml:space="preserve">Novac i novčani ekvivalenti </t>
  </si>
  <si>
    <t xml:space="preserve">Ukupno kratkotrajna imovina </t>
  </si>
  <si>
    <t xml:space="preserve">Ukupno imovina </t>
  </si>
  <si>
    <t xml:space="preserve">Kapital i rezerve </t>
  </si>
  <si>
    <t xml:space="preserve">Temeljni (upisani) kapital </t>
  </si>
  <si>
    <t xml:space="preserve">Pričuve </t>
  </si>
  <si>
    <t>Zadržana dobit</t>
  </si>
  <si>
    <t xml:space="preserve">Dugoročne obveze </t>
  </si>
  <si>
    <t xml:space="preserve">Posudbe </t>
  </si>
  <si>
    <t>Rezerviranja</t>
  </si>
  <si>
    <t xml:space="preserve">Kratkoročne obveze </t>
  </si>
  <si>
    <t>Obveze za predujmove</t>
  </si>
  <si>
    <t xml:space="preserve">Obveze prema dobavljačima i ostale obveze </t>
  </si>
  <si>
    <t xml:space="preserve">Obveza za porez na dobit </t>
  </si>
  <si>
    <t xml:space="preserve">Ukupno glavnica i obveze </t>
  </si>
  <si>
    <t>Novac i novčani ekvivalenti na kraju razdoblja</t>
  </si>
  <si>
    <t>Novac i novčani ekvivalenti na početku  razdoblja</t>
  </si>
  <si>
    <t>Ukupno povećanje (smanjenje) novčanog toka</t>
  </si>
  <si>
    <t>Neto novčani odljev iz financijskih aktivnosti</t>
  </si>
  <si>
    <t>Novčani izdaci za otplatu kredita</t>
  </si>
  <si>
    <t>Neto novčani odljev od ulagačke aktivnosti</t>
  </si>
  <si>
    <t>Primljene kamate</t>
  </si>
  <si>
    <t>Primici od kratkoročnih depozita</t>
  </si>
  <si>
    <t>Dani kratkoročni depoziti</t>
  </si>
  <si>
    <t>Primici od prodaje nekretnina, postrojenja i opreme</t>
  </si>
  <si>
    <t>Nabava nematerijalne imovine</t>
  </si>
  <si>
    <t>Nabava nekretnina, postrojenja i opreme</t>
  </si>
  <si>
    <t>Novčani tok od ulagačkih aktivnosti</t>
  </si>
  <si>
    <t>Neto novčani priljev od poslovnih aktinosti</t>
  </si>
  <si>
    <t xml:space="preserve">Plaćena kamata </t>
  </si>
  <si>
    <t>Plaćen porez na dobit</t>
  </si>
  <si>
    <t>Novčani priljev od poslovnih aktivnosti</t>
  </si>
  <si>
    <t>Povećanje / (smanjenje) obveza prema dobavljačima i ostalih obveza</t>
  </si>
  <si>
    <t>(Povećanje) potraživanja od prodaje i ostalih potraživanja</t>
  </si>
  <si>
    <t>(Povećanje)/smanjenje zaliha</t>
  </si>
  <si>
    <t>Promjene u obrtnom kapitalu</t>
  </si>
  <si>
    <t>Novčani tok iz poslovnih aktivnosti prije promjena u neto radnom kapitalu</t>
  </si>
  <si>
    <t>Nerealizirane tečajne razlike</t>
  </si>
  <si>
    <t>Rashodi od kamata</t>
  </si>
  <si>
    <t>Prihodi od kamata</t>
  </si>
  <si>
    <t>Umanjenje vrijednosti nematerijlane imovine</t>
  </si>
  <si>
    <t>Neto dobici od prodaje nekretnina i opreme</t>
  </si>
  <si>
    <t>Promjena rezerviranja</t>
  </si>
  <si>
    <t>Vrijensonso usklađenje potraživanja od kupaca</t>
  </si>
  <si>
    <t>Usklađenje za:</t>
  </si>
  <si>
    <t>Dobit/gubitak za godinu</t>
  </si>
  <si>
    <t>POZICIJA</t>
  </si>
  <si>
    <t>Pozicija</t>
  </si>
  <si>
    <t xml:space="preserve">POZICIJA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</si>
</sst>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* _(#,##0_);* \(#,##0\);* _(&quot;-&quot;_);* _(@_)"/>
    <numFmt numFmtId="165" formatCode="* _(#,##0.000_);* \(#,##0.000\);* _(&quot;-&quot;_);* _(@_)"/>
    <numFmt numFmtId="166" formatCode="* _(#,##0.00_);* \(#,##0.00\);* _(&quot;-&quot;_);* _(@_)"/>
    <numFmt numFmtId="167" formatCode="#,##0;\(#,##0\);\-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i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i/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165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2" fillId="2" borderId="1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3" fontId="0" fillId="0" borderId="0" xfId="0" applyNumberFormat="1"/>
    <xf numFmtId="1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164" fontId="8" fillId="3" borderId="0" xfId="0" applyNumberFormat="1" applyFont="1" applyFill="1"/>
    <xf numFmtId="0" fontId="7" fillId="3" borderId="2" xfId="0" applyFont="1" applyFill="1" applyBorder="1" applyAlignment="1">
      <alignment vertical="center"/>
    </xf>
    <xf numFmtId="164" fontId="8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1" xfId="0" applyNumberFormat="1" applyFont="1" applyFill="1" applyBorder="1" applyAlignment="1">
      <alignment horizontal="right"/>
    </xf>
    <xf numFmtId="0" fontId="10" fillId="0" borderId="0" xfId="0" applyFont="1"/>
    <xf numFmtId="167" fontId="10" fillId="0" borderId="0" xfId="0" applyNumberFormat="1" applyFont="1"/>
    <xf numFmtId="167" fontId="11" fillId="3" borderId="0" xfId="0" applyNumberFormat="1" applyFont="1" applyFill="1" applyAlignment="1">
      <alignment horizontal="right" vertical="center" wrapText="1"/>
    </xf>
    <xf numFmtId="167" fontId="10" fillId="3" borderId="0" xfId="0" applyNumberFormat="1" applyFont="1" applyFill="1"/>
    <xf numFmtId="0" fontId="11" fillId="3" borderId="0" xfId="0" applyFont="1" applyFill="1" applyAlignment="1">
      <alignment vertical="center" wrapText="1"/>
    </xf>
    <xf numFmtId="167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167" fontId="12" fillId="3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vertical="center" wrapText="1"/>
    </xf>
    <xf numFmtId="167" fontId="11" fillId="3" borderId="2" xfId="0" applyNumberFormat="1" applyFont="1" applyFill="1" applyBorder="1" applyAlignment="1">
      <alignment horizontal="right" vertical="center" wrapText="1"/>
    </xf>
    <xf numFmtId="0" fontId="10" fillId="3" borderId="0" xfId="0" applyFont="1" applyFill="1"/>
    <xf numFmtId="167" fontId="11" fillId="3" borderId="1" xfId="0" applyNumberFormat="1" applyFont="1" applyFill="1" applyBorder="1" applyAlignment="1">
      <alignment horizontal="right" vertical="center" wrapText="1"/>
    </xf>
    <xf numFmtId="167" fontId="12" fillId="3" borderId="2" xfId="0" applyNumberFormat="1" applyFont="1" applyFill="1" applyBorder="1" applyAlignment="1">
      <alignment horizontal="right" vertical="center" wrapText="1"/>
    </xf>
    <xf numFmtId="0" fontId="13" fillId="3" borderId="0" xfId="0" applyFont="1" applyFill="1"/>
    <xf numFmtId="0" fontId="13" fillId="3" borderId="0" xfId="0" applyFont="1" applyFill="1" applyAlignment="1">
      <alignment wrapText="1"/>
    </xf>
    <xf numFmtId="167" fontId="12" fillId="3" borderId="4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167" fontId="12" fillId="0" borderId="0" xfId="0" applyNumberFormat="1" applyFont="1" applyAlignment="1">
      <alignment horizontal="right" vertical="center" wrapText="1"/>
    </xf>
    <xf numFmtId="0" fontId="15" fillId="3" borderId="0" xfId="0" applyFont="1" applyFill="1" applyAlignment="1">
      <alignment wrapText="1"/>
    </xf>
    <xf numFmtId="1" fontId="11" fillId="3" borderId="2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204D-D6B5-401B-8348-FB725CA3FB18}">
  <sheetPr>
    <tabColor theme="9" tint="-0.249977111117893"/>
  </sheetPr>
  <dimension ref="A1:C16"/>
  <sheetViews>
    <sheetView workbookViewId="0">
      <selection activeCell="C3" sqref="C3:C4"/>
    </sheetView>
  </sheetViews>
  <sheetFormatPr defaultRowHeight="14.4" x14ac:dyDescent="0.3"/>
  <cols>
    <col min="1" max="1" width="26.33203125" customWidth="1"/>
    <col min="2" max="2" width="14.6640625" customWidth="1"/>
    <col min="3" max="3" width="14.88671875" customWidth="1"/>
  </cols>
  <sheetData>
    <row r="1" spans="1:3" x14ac:dyDescent="0.3">
      <c r="A1" s="4"/>
      <c r="B1" s="4"/>
      <c r="C1" s="17" t="s">
        <v>0</v>
      </c>
    </row>
    <row r="2" spans="1:3" x14ac:dyDescent="0.3">
      <c r="A2" s="16" t="s">
        <v>86</v>
      </c>
      <c r="B2" s="15" t="s">
        <v>16</v>
      </c>
      <c r="C2" s="15" t="s">
        <v>15</v>
      </c>
    </row>
    <row r="3" spans="1:3" x14ac:dyDescent="0.3">
      <c r="A3" s="4" t="s">
        <v>14</v>
      </c>
      <c r="B3" s="13">
        <v>12610</v>
      </c>
      <c r="C3" s="13">
        <v>5851</v>
      </c>
    </row>
    <row r="4" spans="1:3" x14ac:dyDescent="0.3">
      <c r="A4" s="4" t="s">
        <v>13</v>
      </c>
      <c r="B4" s="13">
        <v>2737</v>
      </c>
      <c r="C4" s="13">
        <v>5237</v>
      </c>
    </row>
    <row r="5" spans="1:3" x14ac:dyDescent="0.3">
      <c r="A5" s="4" t="s">
        <v>12</v>
      </c>
      <c r="B5" s="6">
        <v>-6941</v>
      </c>
      <c r="C5" s="6">
        <v>-2987</v>
      </c>
    </row>
    <row r="6" spans="1:3" x14ac:dyDescent="0.3">
      <c r="A6" s="4" t="s">
        <v>11</v>
      </c>
      <c r="B6" s="12">
        <v>-5032</v>
      </c>
      <c r="C6" s="12">
        <v>-4644</v>
      </c>
    </row>
    <row r="7" spans="1:3" x14ac:dyDescent="0.3">
      <c r="A7" s="4" t="s">
        <v>10</v>
      </c>
      <c r="B7" s="6">
        <v>-3086</v>
      </c>
      <c r="C7" s="6">
        <v>-3283</v>
      </c>
    </row>
    <row r="8" spans="1:3" x14ac:dyDescent="0.3">
      <c r="A8" s="4" t="s">
        <v>9</v>
      </c>
      <c r="B8" s="11">
        <v>-1248</v>
      </c>
      <c r="C8" s="11">
        <v>-1293</v>
      </c>
    </row>
    <row r="9" spans="1:3" x14ac:dyDescent="0.3">
      <c r="A9" s="5" t="s">
        <v>8</v>
      </c>
      <c r="B9" s="7">
        <f>SUM(B3:B8)</f>
        <v>-960</v>
      </c>
      <c r="C9" s="7">
        <f>SUM(C3:C8)</f>
        <v>-1119</v>
      </c>
    </row>
    <row r="10" spans="1:3" x14ac:dyDescent="0.3">
      <c r="A10" s="4" t="s">
        <v>7</v>
      </c>
      <c r="B10" s="6">
        <v>15</v>
      </c>
      <c r="C10" s="6">
        <v>70</v>
      </c>
    </row>
    <row r="11" spans="1:3" x14ac:dyDescent="0.3">
      <c r="A11" s="4" t="s">
        <v>6</v>
      </c>
      <c r="B11" s="11">
        <v>-339</v>
      </c>
      <c r="C11" s="11">
        <v>-456</v>
      </c>
    </row>
    <row r="12" spans="1:3" x14ac:dyDescent="0.3">
      <c r="A12" s="5" t="s">
        <v>5</v>
      </c>
      <c r="B12" s="7">
        <f>SUM(B10:B11)</f>
        <v>-324</v>
      </c>
      <c r="C12" s="7">
        <f>SUM(C10:C11)</f>
        <v>-386</v>
      </c>
    </row>
    <row r="13" spans="1:3" x14ac:dyDescent="0.3">
      <c r="A13" s="5" t="s">
        <v>4</v>
      </c>
      <c r="B13" s="8">
        <f>+B9+B12</f>
        <v>-1284</v>
      </c>
      <c r="C13" s="8">
        <f>+C9+C12</f>
        <v>-1505</v>
      </c>
    </row>
    <row r="14" spans="1:3" x14ac:dyDescent="0.3">
      <c r="A14" s="4" t="s">
        <v>3</v>
      </c>
      <c r="B14" s="10">
        <v>499</v>
      </c>
      <c r="C14" s="10">
        <v>659</v>
      </c>
    </row>
    <row r="15" spans="1:3" x14ac:dyDescent="0.3">
      <c r="A15" s="5" t="s">
        <v>2</v>
      </c>
      <c r="B15" s="8">
        <f>+B13+B14</f>
        <v>-785</v>
      </c>
      <c r="C15" s="7">
        <f>+C13+C14</f>
        <v>-846</v>
      </c>
    </row>
    <row r="16" spans="1:3" x14ac:dyDescent="0.3">
      <c r="A16" s="5" t="s">
        <v>1</v>
      </c>
      <c r="B16" s="3">
        <v>-1.65</v>
      </c>
      <c r="C16" s="2">
        <v>-1.78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859E-6F0E-4A13-8AAE-726A58035248}">
  <sheetPr>
    <tabColor theme="4" tint="0.39997558519241921"/>
    <pageSetUpPr fitToPage="1"/>
  </sheetPr>
  <dimension ref="A1:I33"/>
  <sheetViews>
    <sheetView tabSelected="1" workbookViewId="0">
      <selection activeCell="J22" sqref="J22"/>
    </sheetView>
  </sheetViews>
  <sheetFormatPr defaultRowHeight="14.4" x14ac:dyDescent="0.3"/>
  <cols>
    <col min="1" max="1" width="31.5546875" bestFit="1" customWidth="1"/>
    <col min="2" max="2" width="8.44140625" bestFit="1" customWidth="1"/>
    <col min="3" max="3" width="8.6640625" bestFit="1" customWidth="1"/>
    <col min="4" max="4" width="7.6640625" bestFit="1" customWidth="1"/>
    <col min="5" max="5" width="13.88671875" bestFit="1" customWidth="1"/>
    <col min="7" max="7" width="14.5546875" bestFit="1" customWidth="1"/>
  </cols>
  <sheetData>
    <row r="1" spans="1:7" ht="12.9" customHeight="1" x14ac:dyDescent="0.3">
      <c r="A1" s="16" t="s">
        <v>87</v>
      </c>
      <c r="B1" s="30">
        <v>44561</v>
      </c>
      <c r="C1" s="30" t="s">
        <v>29</v>
      </c>
      <c r="D1" s="30" t="s">
        <v>30</v>
      </c>
    </row>
    <row r="2" spans="1:7" ht="12.9" customHeight="1" x14ac:dyDescent="0.3">
      <c r="A2" s="32" t="s">
        <v>31</v>
      </c>
      <c r="B2" s="33">
        <v>465</v>
      </c>
      <c r="C2" s="34">
        <v>460</v>
      </c>
      <c r="D2" s="34">
        <v>1161</v>
      </c>
      <c r="E2" s="9"/>
      <c r="G2" s="14"/>
    </row>
    <row r="3" spans="1:7" ht="12.9" customHeight="1" x14ac:dyDescent="0.3">
      <c r="A3" s="32" t="s">
        <v>32</v>
      </c>
      <c r="B3" s="33">
        <v>47330</v>
      </c>
      <c r="C3" s="34">
        <v>49364</v>
      </c>
      <c r="D3" s="34">
        <v>51991</v>
      </c>
      <c r="E3" s="9"/>
      <c r="G3" s="14"/>
    </row>
    <row r="4" spans="1:7" ht="12.9" customHeight="1" x14ac:dyDescent="0.3">
      <c r="A4" s="32" t="s">
        <v>33</v>
      </c>
      <c r="B4" s="33">
        <v>0</v>
      </c>
      <c r="C4" s="34">
        <v>0</v>
      </c>
      <c r="D4" s="34">
        <v>39</v>
      </c>
    </row>
    <row r="5" spans="1:7" ht="12.9" customHeight="1" x14ac:dyDescent="0.3">
      <c r="A5" s="32" t="s">
        <v>34</v>
      </c>
      <c r="B5" s="33">
        <v>1158</v>
      </c>
      <c r="C5" s="34">
        <v>659</v>
      </c>
      <c r="D5" s="34">
        <v>0</v>
      </c>
    </row>
    <row r="6" spans="1:7" ht="12.9" customHeight="1" x14ac:dyDescent="0.3">
      <c r="A6" s="31" t="s">
        <v>35</v>
      </c>
      <c r="B6" s="35">
        <f>SUM(B2:B5)</f>
        <v>48953</v>
      </c>
      <c r="C6" s="35">
        <f>SUM(C2:C5)</f>
        <v>50483</v>
      </c>
      <c r="D6" s="35">
        <f>SUM(D2:D5)</f>
        <v>53191</v>
      </c>
    </row>
    <row r="7" spans="1:7" ht="12.9" customHeight="1" x14ac:dyDescent="0.3">
      <c r="A7" s="32" t="s">
        <v>36</v>
      </c>
      <c r="B7" s="36">
        <v>120</v>
      </c>
      <c r="C7" s="34">
        <v>183</v>
      </c>
      <c r="D7" s="34">
        <v>246</v>
      </c>
    </row>
    <row r="8" spans="1:7" ht="12.9" customHeight="1" x14ac:dyDescent="0.3">
      <c r="A8" s="32" t="s">
        <v>37</v>
      </c>
      <c r="B8" s="36">
        <v>1580</v>
      </c>
      <c r="C8" s="34">
        <v>1316</v>
      </c>
      <c r="D8" s="34">
        <v>961</v>
      </c>
    </row>
    <row r="9" spans="1:7" ht="12.9" customHeight="1" x14ac:dyDescent="0.3">
      <c r="A9" s="32" t="s">
        <v>38</v>
      </c>
      <c r="B9" s="36">
        <v>105</v>
      </c>
      <c r="C9" s="34">
        <v>105</v>
      </c>
      <c r="D9" s="34">
        <v>0</v>
      </c>
    </row>
    <row r="10" spans="1:7" ht="12.9" customHeight="1" x14ac:dyDescent="0.3">
      <c r="A10" s="32" t="s">
        <v>39</v>
      </c>
      <c r="B10" s="36">
        <v>0</v>
      </c>
      <c r="C10" s="34">
        <v>6776</v>
      </c>
      <c r="D10" s="34">
        <v>5210</v>
      </c>
    </row>
    <row r="11" spans="1:7" ht="12.9" customHeight="1" x14ac:dyDescent="0.3">
      <c r="A11" s="32" t="s">
        <v>40</v>
      </c>
      <c r="B11" s="34">
        <v>9563</v>
      </c>
      <c r="C11" s="34">
        <v>1932</v>
      </c>
      <c r="D11" s="34">
        <v>2909</v>
      </c>
    </row>
    <row r="12" spans="1:7" ht="12.9" customHeight="1" x14ac:dyDescent="0.3">
      <c r="A12" s="31" t="s">
        <v>41</v>
      </c>
      <c r="B12" s="35">
        <f>SUM(B7:B11)</f>
        <v>11368</v>
      </c>
      <c r="C12" s="35">
        <f>SUM(C7:C11)</f>
        <v>10312</v>
      </c>
      <c r="D12" s="35">
        <f>SUM(D7:D11)</f>
        <v>9326</v>
      </c>
      <c r="F12" s="1">
        <f>+B12-B25</f>
        <v>8252</v>
      </c>
      <c r="G12" s="1">
        <f>+C12-C25</f>
        <v>8549</v>
      </c>
    </row>
    <row r="13" spans="1:7" ht="12.9" customHeight="1" x14ac:dyDescent="0.3">
      <c r="A13" s="31" t="s">
        <v>42</v>
      </c>
      <c r="B13" s="37">
        <f>+B6+B12</f>
        <v>60321</v>
      </c>
      <c r="C13" s="37">
        <f>+C6+C12</f>
        <v>60795</v>
      </c>
      <c r="D13" s="37">
        <f>+D6+D12</f>
        <v>62517</v>
      </c>
    </row>
    <row r="14" spans="1:7" ht="12.9" customHeight="1" x14ac:dyDescent="0.3">
      <c r="A14" s="32" t="s">
        <v>44</v>
      </c>
      <c r="B14" s="34">
        <v>47582</v>
      </c>
      <c r="C14" s="34">
        <v>47582</v>
      </c>
      <c r="D14" s="34">
        <v>47582</v>
      </c>
    </row>
    <row r="15" spans="1:7" ht="12.9" customHeight="1" x14ac:dyDescent="0.3">
      <c r="A15" s="32" t="s">
        <v>45</v>
      </c>
      <c r="B15" s="34">
        <v>272</v>
      </c>
      <c r="C15" s="34">
        <v>272</v>
      </c>
      <c r="D15" s="34">
        <v>181</v>
      </c>
    </row>
    <row r="16" spans="1:7" ht="12.9" customHeight="1" x14ac:dyDescent="0.3">
      <c r="A16" s="32" t="s">
        <v>46</v>
      </c>
      <c r="B16" s="38">
        <v>715</v>
      </c>
      <c r="C16" s="38">
        <v>1500</v>
      </c>
      <c r="D16" s="38">
        <v>2437</v>
      </c>
    </row>
    <row r="17" spans="1:9" ht="12.9" customHeight="1" x14ac:dyDescent="0.3">
      <c r="A17" s="31" t="s">
        <v>43</v>
      </c>
      <c r="B17" s="35">
        <f>SUM(B14:B16)</f>
        <v>48569</v>
      </c>
      <c r="C17" s="35">
        <f>SUM(C14:C16)</f>
        <v>49354</v>
      </c>
      <c r="D17" s="35">
        <f>SUM(D14:D16)</f>
        <v>50200</v>
      </c>
    </row>
    <row r="18" spans="1:9" ht="12.9" customHeight="1" x14ac:dyDescent="0.3">
      <c r="A18" s="32" t="s">
        <v>48</v>
      </c>
      <c r="B18" s="34">
        <v>8536</v>
      </c>
      <c r="C18" s="34">
        <v>9576</v>
      </c>
      <c r="D18" s="34">
        <v>9483</v>
      </c>
      <c r="E18" s="14"/>
    </row>
    <row r="19" spans="1:9" ht="12.9" customHeight="1" x14ac:dyDescent="0.3">
      <c r="A19" s="32" t="s">
        <v>49</v>
      </c>
      <c r="B19" s="34">
        <v>100</v>
      </c>
      <c r="C19" s="34">
        <v>102</v>
      </c>
      <c r="D19" s="34">
        <v>132</v>
      </c>
      <c r="E19" s="14"/>
    </row>
    <row r="20" spans="1:9" ht="12.9" customHeight="1" x14ac:dyDescent="0.3">
      <c r="A20" s="31" t="s">
        <v>47</v>
      </c>
      <c r="B20" s="35">
        <f>SUM(B18:B19)</f>
        <v>8636</v>
      </c>
      <c r="C20" s="35">
        <f>SUM(C18:C19)</f>
        <v>9678</v>
      </c>
      <c r="D20" s="35">
        <f>SUM(D18:D19)</f>
        <v>9615</v>
      </c>
    </row>
    <row r="21" spans="1:9" ht="12.9" customHeight="1" x14ac:dyDescent="0.3">
      <c r="A21" s="32" t="s">
        <v>48</v>
      </c>
      <c r="B21" s="34">
        <v>1009</v>
      </c>
      <c r="C21" s="34">
        <v>1007</v>
      </c>
      <c r="D21" s="34">
        <v>994</v>
      </c>
      <c r="E21" s="9"/>
    </row>
    <row r="22" spans="1:9" ht="12.9" customHeight="1" x14ac:dyDescent="0.3">
      <c r="A22" s="32" t="s">
        <v>51</v>
      </c>
      <c r="B22" s="34">
        <v>360</v>
      </c>
      <c r="C22" s="34">
        <v>136</v>
      </c>
      <c r="D22" s="34">
        <v>363</v>
      </c>
      <c r="E22" s="9"/>
    </row>
    <row r="23" spans="1:9" ht="12.9" customHeight="1" x14ac:dyDescent="0.3">
      <c r="A23" s="32" t="s">
        <v>52</v>
      </c>
      <c r="B23" s="34">
        <v>1747</v>
      </c>
      <c r="C23" s="34">
        <v>620</v>
      </c>
      <c r="D23" s="34">
        <v>1251</v>
      </c>
      <c r="E23" s="9"/>
    </row>
    <row r="24" spans="1:9" ht="12.9" customHeight="1" x14ac:dyDescent="0.3">
      <c r="A24" s="32" t="s">
        <v>53</v>
      </c>
      <c r="B24" s="38">
        <v>0</v>
      </c>
      <c r="C24" s="38">
        <v>0</v>
      </c>
      <c r="D24" s="38">
        <v>94</v>
      </c>
    </row>
    <row r="25" spans="1:9" ht="12.9" customHeight="1" x14ac:dyDescent="0.3">
      <c r="A25" s="31" t="s">
        <v>50</v>
      </c>
      <c r="B25" s="35">
        <f>SUM(B21:B24)</f>
        <v>3116</v>
      </c>
      <c r="C25" s="35">
        <f>SUM(C21:C24)</f>
        <v>1763</v>
      </c>
      <c r="D25" s="35">
        <f>SUM(D21:D24)</f>
        <v>2702</v>
      </c>
    </row>
    <row r="26" spans="1:9" ht="12.9" customHeight="1" x14ac:dyDescent="0.3">
      <c r="A26" s="39" t="s">
        <v>54</v>
      </c>
      <c r="B26" s="40">
        <f>+B25+B20+B17</f>
        <v>60321</v>
      </c>
      <c r="C26" s="40">
        <f>+C25+C20+C17</f>
        <v>60795</v>
      </c>
      <c r="D26" s="40">
        <f>+D25+D20+D17</f>
        <v>62517</v>
      </c>
      <c r="H26">
        <v>48953</v>
      </c>
      <c r="I26">
        <v>8708</v>
      </c>
    </row>
    <row r="27" spans="1:9" x14ac:dyDescent="0.3">
      <c r="H27">
        <v>8253</v>
      </c>
      <c r="I27">
        <v>-10583</v>
      </c>
    </row>
    <row r="28" spans="1:9" x14ac:dyDescent="0.3">
      <c r="H28">
        <v>9563</v>
      </c>
    </row>
    <row r="29" spans="1:9" x14ac:dyDescent="0.3">
      <c r="H29">
        <v>-9545</v>
      </c>
    </row>
    <row r="31" spans="1:9" x14ac:dyDescent="0.3">
      <c r="G31">
        <v>47582</v>
      </c>
      <c r="H31">
        <v>47582</v>
      </c>
    </row>
    <row r="32" spans="1:9" x14ac:dyDescent="0.3">
      <c r="G32">
        <v>716</v>
      </c>
      <c r="H32">
        <v>1500</v>
      </c>
    </row>
    <row r="33" spans="7:8" x14ac:dyDescent="0.3">
      <c r="G33">
        <f>SUM(G31:G32)</f>
        <v>48298</v>
      </c>
      <c r="H33">
        <f>SUM(H31:H32)</f>
        <v>49082</v>
      </c>
    </row>
  </sheetData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CD1F-9348-4B90-83D2-3B1BE9906789}">
  <sheetPr>
    <tabColor rgb="FFFF0000"/>
  </sheetPr>
  <dimension ref="A1:F45"/>
  <sheetViews>
    <sheetView workbookViewId="0">
      <selection activeCell="C17" sqref="C17"/>
    </sheetView>
  </sheetViews>
  <sheetFormatPr defaultColWidth="9.109375" defaultRowHeight="10.199999999999999" x14ac:dyDescent="0.2"/>
  <cols>
    <col min="1" max="1" width="48.33203125" style="41" customWidth="1"/>
    <col min="2" max="2" width="15.6640625" style="41" customWidth="1"/>
    <col min="3" max="3" width="15.5546875" style="41" customWidth="1"/>
    <col min="4" max="16384" width="9.109375" style="41"/>
  </cols>
  <sheetData>
    <row r="1" spans="1:6" x14ac:dyDescent="0.2">
      <c r="A1" s="61" t="s">
        <v>88</v>
      </c>
      <c r="B1" s="44"/>
      <c r="C1" s="44"/>
    </row>
    <row r="2" spans="1:6" x14ac:dyDescent="0.2">
      <c r="A2" s="61"/>
      <c r="B2" s="60">
        <v>2021</v>
      </c>
      <c r="C2" s="60" t="s">
        <v>15</v>
      </c>
    </row>
    <row r="3" spans="1:6" x14ac:dyDescent="0.2">
      <c r="A3" s="45" t="s">
        <v>85</v>
      </c>
      <c r="B3" s="43">
        <v>-785</v>
      </c>
      <c r="C3" s="43">
        <v>-846</v>
      </c>
    </row>
    <row r="4" spans="1:6" x14ac:dyDescent="0.2">
      <c r="A4" s="57" t="s">
        <v>84</v>
      </c>
      <c r="B4" s="46"/>
      <c r="C4" s="46"/>
    </row>
    <row r="5" spans="1:6" x14ac:dyDescent="0.2">
      <c r="A5" s="49" t="s">
        <v>3</v>
      </c>
      <c r="B5" s="46">
        <v>-499</v>
      </c>
      <c r="C5" s="46">
        <v>-659</v>
      </c>
    </row>
    <row r="6" spans="1:6" x14ac:dyDescent="0.2">
      <c r="A6" s="49" t="s">
        <v>10</v>
      </c>
      <c r="B6" s="48">
        <v>3086</v>
      </c>
      <c r="C6" s="48">
        <v>3283</v>
      </c>
    </row>
    <row r="7" spans="1:6" x14ac:dyDescent="0.2">
      <c r="A7" s="49" t="s">
        <v>83</v>
      </c>
      <c r="B7" s="48"/>
      <c r="C7" s="48">
        <v>10</v>
      </c>
    </row>
    <row r="8" spans="1:6" x14ac:dyDescent="0.2">
      <c r="A8" s="49" t="s">
        <v>82</v>
      </c>
      <c r="B8" s="48">
        <v>-2</v>
      </c>
      <c r="C8" s="48">
        <v>-30</v>
      </c>
    </row>
    <row r="9" spans="1:6" x14ac:dyDescent="0.2">
      <c r="A9" s="49" t="s">
        <v>81</v>
      </c>
      <c r="B9" s="48">
        <v>-997</v>
      </c>
      <c r="C9" s="48">
        <v>-2685</v>
      </c>
    </row>
    <row r="10" spans="1:6" x14ac:dyDescent="0.2">
      <c r="A10" s="51" t="s">
        <v>80</v>
      </c>
      <c r="B10" s="48"/>
      <c r="C10" s="48">
        <v>317</v>
      </c>
    </row>
    <row r="11" spans="1:6" x14ac:dyDescent="0.2">
      <c r="A11" s="49" t="s">
        <v>79</v>
      </c>
      <c r="B11" s="48">
        <v>-15</v>
      </c>
      <c r="C11" s="48">
        <v>-70</v>
      </c>
    </row>
    <row r="12" spans="1:6" x14ac:dyDescent="0.2">
      <c r="A12" s="49" t="s">
        <v>78</v>
      </c>
      <c r="B12" s="48">
        <v>314</v>
      </c>
      <c r="C12" s="48">
        <v>380</v>
      </c>
    </row>
    <row r="13" spans="1:6" x14ac:dyDescent="0.2">
      <c r="A13" s="49" t="s">
        <v>77</v>
      </c>
      <c r="B13" s="53">
        <v>-40</v>
      </c>
      <c r="C13" s="53">
        <v>40</v>
      </c>
    </row>
    <row r="14" spans="1:6" ht="16.5" customHeight="1" x14ac:dyDescent="0.2">
      <c r="A14" s="59" t="s">
        <v>76</v>
      </c>
      <c r="B14" s="43">
        <f>SUM(B3:B13)</f>
        <v>1062</v>
      </c>
      <c r="C14" s="43">
        <f>SUM(C3:C13)</f>
        <v>-260</v>
      </c>
      <c r="D14" s="58" t="s">
        <v>0</v>
      </c>
      <c r="E14" s="58"/>
      <c r="F14" s="58"/>
    </row>
    <row r="15" spans="1:6" x14ac:dyDescent="0.2">
      <c r="A15" s="47"/>
      <c r="B15" s="48"/>
      <c r="C15" s="48"/>
    </row>
    <row r="16" spans="1:6" x14ac:dyDescent="0.2">
      <c r="A16" s="57" t="s">
        <v>75</v>
      </c>
      <c r="B16" s="48"/>
      <c r="C16" s="48"/>
    </row>
    <row r="17" spans="1:5" x14ac:dyDescent="0.2">
      <c r="A17" s="49" t="s">
        <v>74</v>
      </c>
      <c r="B17" s="48">
        <v>63</v>
      </c>
      <c r="C17" s="48">
        <v>63</v>
      </c>
    </row>
    <row r="18" spans="1:5" x14ac:dyDescent="0.2">
      <c r="A18" s="55" t="s">
        <v>73</v>
      </c>
      <c r="B18" s="48">
        <v>-264</v>
      </c>
      <c r="C18" s="48">
        <v>-277</v>
      </c>
    </row>
    <row r="19" spans="1:5" x14ac:dyDescent="0.2">
      <c r="A19" s="55" t="s">
        <v>72</v>
      </c>
      <c r="B19" s="48">
        <v>1350</v>
      </c>
      <c r="C19" s="48">
        <v>-858</v>
      </c>
    </row>
    <row r="20" spans="1:5" x14ac:dyDescent="0.2">
      <c r="A20" s="45" t="s">
        <v>71</v>
      </c>
      <c r="B20" s="52">
        <f>SUM(B14:B19)</f>
        <v>2211</v>
      </c>
      <c r="C20" s="52">
        <f>SUM(C14:C19)</f>
        <v>-1332</v>
      </c>
      <c r="E20" s="42"/>
    </row>
    <row r="21" spans="1:5" x14ac:dyDescent="0.2">
      <c r="A21" s="47"/>
      <c r="B21" s="46"/>
      <c r="C21" s="46"/>
    </row>
    <row r="22" spans="1:5" x14ac:dyDescent="0.2">
      <c r="A22" s="49" t="s">
        <v>70</v>
      </c>
      <c r="B22" s="48">
        <v>0</v>
      </c>
      <c r="C22" s="48">
        <v>-199</v>
      </c>
    </row>
    <row r="23" spans="1:5" ht="10.8" thickBot="1" x14ac:dyDescent="0.25">
      <c r="A23" s="49" t="s">
        <v>69</v>
      </c>
      <c r="B23" s="56">
        <v>-314</v>
      </c>
      <c r="C23" s="53">
        <v>-380</v>
      </c>
    </row>
    <row r="24" spans="1:5" x14ac:dyDescent="0.2">
      <c r="A24" s="45" t="s">
        <v>68</v>
      </c>
      <c r="B24" s="52">
        <f>B20+B22+B23</f>
        <v>1897</v>
      </c>
      <c r="C24" s="52">
        <f>C20+C22+C23</f>
        <v>-1911</v>
      </c>
    </row>
    <row r="25" spans="1:5" x14ac:dyDescent="0.2">
      <c r="A25" s="47"/>
      <c r="B25" s="46"/>
      <c r="C25" s="46"/>
    </row>
    <row r="26" spans="1:5" x14ac:dyDescent="0.2">
      <c r="A26" s="45" t="s">
        <v>67</v>
      </c>
      <c r="B26" s="46"/>
      <c r="C26" s="46"/>
    </row>
    <row r="27" spans="1:5" x14ac:dyDescent="0.2">
      <c r="A27" s="45"/>
      <c r="B27" s="46"/>
      <c r="C27" s="46"/>
    </row>
    <row r="28" spans="1:5" x14ac:dyDescent="0.2">
      <c r="A28" s="54" t="s">
        <v>66</v>
      </c>
      <c r="B28" s="46">
        <v>-864</v>
      </c>
      <c r="C28" s="46">
        <v>-274</v>
      </c>
    </row>
    <row r="29" spans="1:5" x14ac:dyDescent="0.2">
      <c r="A29" s="54" t="s">
        <v>65</v>
      </c>
      <c r="B29" s="48">
        <v>-270</v>
      </c>
      <c r="C29" s="48">
        <v>-18</v>
      </c>
    </row>
    <row r="30" spans="1:5" x14ac:dyDescent="0.2">
      <c r="A30" s="55" t="s">
        <v>64</v>
      </c>
      <c r="B30" s="48">
        <v>1074</v>
      </c>
      <c r="C30" s="48">
        <v>2705</v>
      </c>
    </row>
    <row r="31" spans="1:5" ht="13.5" customHeight="1" x14ac:dyDescent="0.2">
      <c r="A31" s="54" t="s">
        <v>63</v>
      </c>
      <c r="B31" s="48">
        <v>0</v>
      </c>
      <c r="C31" s="48">
        <v>-2500</v>
      </c>
    </row>
    <row r="32" spans="1:5" x14ac:dyDescent="0.2">
      <c r="A32" s="54" t="s">
        <v>62</v>
      </c>
      <c r="B32" s="48">
        <v>6776</v>
      </c>
      <c r="C32" s="48">
        <v>1000</v>
      </c>
    </row>
    <row r="33" spans="1:3" x14ac:dyDescent="0.2">
      <c r="A33" s="54" t="s">
        <v>61</v>
      </c>
      <c r="B33" s="48">
        <v>15</v>
      </c>
      <c r="C33" s="48">
        <v>21</v>
      </c>
    </row>
    <row r="34" spans="1:3" x14ac:dyDescent="0.2">
      <c r="A34" s="45" t="s">
        <v>60</v>
      </c>
      <c r="B34" s="52">
        <f>+SUM(B28:B33)</f>
        <v>6731</v>
      </c>
      <c r="C34" s="52">
        <f>+SUM(C28:C33)</f>
        <v>934</v>
      </c>
    </row>
    <row r="35" spans="1:3" x14ac:dyDescent="0.2">
      <c r="A35" s="47"/>
      <c r="B35" s="46"/>
      <c r="C35" s="46"/>
    </row>
    <row r="36" spans="1:3" x14ac:dyDescent="0.2">
      <c r="A36" s="49" t="s">
        <v>59</v>
      </c>
      <c r="B36" s="53">
        <v>-997</v>
      </c>
      <c r="C36" s="53"/>
    </row>
    <row r="37" spans="1:3" x14ac:dyDescent="0.2">
      <c r="A37" s="45" t="s">
        <v>58</v>
      </c>
      <c r="B37" s="52">
        <f>SUM(B36:B36)</f>
        <v>-997</v>
      </c>
      <c r="C37" s="52">
        <f>SUM(C36:C36)</f>
        <v>0</v>
      </c>
    </row>
    <row r="38" spans="1:3" x14ac:dyDescent="0.2">
      <c r="A38" s="51"/>
      <c r="B38" s="44"/>
      <c r="C38" s="44"/>
    </row>
    <row r="39" spans="1:3" x14ac:dyDescent="0.2">
      <c r="A39" s="47"/>
      <c r="B39" s="46"/>
      <c r="C39" s="46"/>
    </row>
    <row r="40" spans="1:3" x14ac:dyDescent="0.2">
      <c r="A40" s="45" t="s">
        <v>57</v>
      </c>
      <c r="B40" s="50">
        <f>+B24+B34+B37</f>
        <v>7631</v>
      </c>
      <c r="C40" s="50">
        <f>C37+C34+C24</f>
        <v>-977</v>
      </c>
    </row>
    <row r="41" spans="1:3" x14ac:dyDescent="0.2">
      <c r="A41" s="47"/>
      <c r="B41" s="46"/>
      <c r="C41" s="46"/>
    </row>
    <row r="42" spans="1:3" x14ac:dyDescent="0.2">
      <c r="A42" s="49" t="s">
        <v>56</v>
      </c>
      <c r="B42" s="48">
        <v>1932</v>
      </c>
      <c r="C42" s="48">
        <v>2909</v>
      </c>
    </row>
    <row r="43" spans="1:3" x14ac:dyDescent="0.2">
      <c r="A43" s="47"/>
      <c r="B43" s="46"/>
      <c r="C43" s="46"/>
    </row>
    <row r="44" spans="1:3" x14ac:dyDescent="0.2">
      <c r="A44" s="45" t="s">
        <v>55</v>
      </c>
      <c r="B44" s="43">
        <f>+B40+B42</f>
        <v>9563</v>
      </c>
      <c r="C44" s="43">
        <f>+C40+C42</f>
        <v>1932</v>
      </c>
    </row>
    <row r="45" spans="1:3" x14ac:dyDescent="0.2">
      <c r="B45" s="42"/>
      <c r="C45" s="42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E910-C38E-4E5D-96DE-B7815A6034AD}">
  <dimension ref="A1:F13"/>
  <sheetViews>
    <sheetView zoomScaleNormal="100" workbookViewId="0">
      <selection activeCell="E15" sqref="E15"/>
    </sheetView>
  </sheetViews>
  <sheetFormatPr defaultColWidth="9.109375" defaultRowHeight="14.4" x14ac:dyDescent="0.3"/>
  <cols>
    <col min="1" max="1" width="33.5546875" customWidth="1"/>
    <col min="2" max="2" width="11.5546875" bestFit="1" customWidth="1"/>
    <col min="3" max="3" width="12.88671875" bestFit="1" customWidth="1"/>
    <col min="4" max="4" width="12.33203125" bestFit="1" customWidth="1"/>
    <col min="5" max="5" width="12.88671875" bestFit="1" customWidth="1"/>
  </cols>
  <sheetData>
    <row r="1" spans="1:6" ht="27.75" customHeight="1" x14ac:dyDescent="0.3">
      <c r="A1" s="18" t="s">
        <v>86</v>
      </c>
      <c r="B1" s="19" t="s">
        <v>17</v>
      </c>
      <c r="C1" s="19" t="s">
        <v>18</v>
      </c>
      <c r="D1" s="19" t="s">
        <v>19</v>
      </c>
      <c r="E1" s="19" t="s">
        <v>20</v>
      </c>
      <c r="F1" s="19" t="s">
        <v>21</v>
      </c>
    </row>
    <row r="2" spans="1:6" x14ac:dyDescent="0.3">
      <c r="A2" s="20" t="s">
        <v>22</v>
      </c>
      <c r="B2" s="21">
        <v>47582</v>
      </c>
      <c r="C2" s="21">
        <v>9456</v>
      </c>
      <c r="D2" s="21">
        <v>181</v>
      </c>
      <c r="E2" s="21">
        <v>5239</v>
      </c>
      <c r="F2" s="21">
        <f>SUM(B2:E2)</f>
        <v>62458</v>
      </c>
    </row>
    <row r="3" spans="1:6" x14ac:dyDescent="0.3">
      <c r="A3" s="22" t="s">
        <v>23</v>
      </c>
      <c r="B3" s="23"/>
      <c r="C3" s="23">
        <v>-9456</v>
      </c>
      <c r="D3" s="23"/>
      <c r="E3" s="23">
        <v>-2802</v>
      </c>
      <c r="F3" s="21">
        <f>SUM(B3:E3)</f>
        <v>-12258</v>
      </c>
    </row>
    <row r="4" spans="1:6" x14ac:dyDescent="0.3">
      <c r="A4" s="20" t="s">
        <v>24</v>
      </c>
      <c r="B4" s="21">
        <f>+B2+B3</f>
        <v>47582</v>
      </c>
      <c r="C4" s="21">
        <f>+C2+C3</f>
        <v>0</v>
      </c>
      <c r="D4" s="21">
        <f t="shared" ref="D4:E4" si="0">+D2+D3</f>
        <v>181</v>
      </c>
      <c r="E4" s="21">
        <f t="shared" si="0"/>
        <v>2437</v>
      </c>
      <c r="F4" s="21">
        <f>SUM(B4:E4)</f>
        <v>50200</v>
      </c>
    </row>
    <row r="5" spans="1:6" x14ac:dyDescent="0.3">
      <c r="A5" s="22" t="s">
        <v>25</v>
      </c>
      <c r="B5" s="24">
        <v>0</v>
      </c>
      <c r="C5" s="23">
        <v>0</v>
      </c>
      <c r="D5" s="23">
        <v>91</v>
      </c>
      <c r="E5" s="23">
        <v>-91</v>
      </c>
      <c r="F5" s="23">
        <f>SUM(B5:E5)</f>
        <v>0</v>
      </c>
    </row>
    <row r="6" spans="1:6" x14ac:dyDescent="0.3">
      <c r="A6" s="25" t="s">
        <v>26</v>
      </c>
      <c r="B6" s="26"/>
      <c r="C6" s="27"/>
      <c r="D6" s="27"/>
      <c r="E6" s="27">
        <v>-846</v>
      </c>
      <c r="F6" s="27">
        <f>SUM(B6:E6)</f>
        <v>-846</v>
      </c>
    </row>
    <row r="7" spans="1:6" ht="15" thickBot="1" x14ac:dyDescent="0.35">
      <c r="A7" s="28" t="s">
        <v>27</v>
      </c>
      <c r="B7" s="29">
        <f>+B4</f>
        <v>47582</v>
      </c>
      <c r="C7" s="29">
        <f>+C4</f>
        <v>0</v>
      </c>
      <c r="D7" s="29">
        <f>SUM(D4:D6)</f>
        <v>272</v>
      </c>
      <c r="E7" s="29">
        <f>SUM(E4:E6)</f>
        <v>1500</v>
      </c>
      <c r="F7" s="29">
        <f>SUM(F4:F6)</f>
        <v>49354</v>
      </c>
    </row>
    <row r="8" spans="1:6" ht="15" thickTop="1" x14ac:dyDescent="0.3">
      <c r="A8" s="22" t="s">
        <v>26</v>
      </c>
      <c r="B8" s="23">
        <v>0</v>
      </c>
      <c r="C8" s="23">
        <v>0</v>
      </c>
      <c r="D8" s="23">
        <v>0</v>
      </c>
      <c r="E8" s="23">
        <v>-785</v>
      </c>
      <c r="F8" s="23">
        <f>SUM(B8:E8)</f>
        <v>-785</v>
      </c>
    </row>
    <row r="9" spans="1:6" x14ac:dyDescent="0.3">
      <c r="A9" s="20" t="s">
        <v>28</v>
      </c>
      <c r="B9" s="21">
        <f>+B7+B8</f>
        <v>47582</v>
      </c>
      <c r="C9" s="21">
        <f t="shared" ref="C9:F9" si="1">+C7+C8</f>
        <v>0</v>
      </c>
      <c r="D9" s="21">
        <f t="shared" si="1"/>
        <v>272</v>
      </c>
      <c r="E9" s="21">
        <f t="shared" si="1"/>
        <v>715</v>
      </c>
      <c r="F9" s="21">
        <f t="shared" si="1"/>
        <v>48569</v>
      </c>
    </row>
    <row r="11" spans="1:6" x14ac:dyDescent="0.3">
      <c r="B11" s="14"/>
      <c r="C11" s="14"/>
      <c r="D11" s="14"/>
      <c r="E11" s="14"/>
    </row>
    <row r="12" spans="1:6" x14ac:dyDescent="0.3">
      <c r="B12" s="14"/>
      <c r="F12" s="1"/>
    </row>
    <row r="13" spans="1:6" x14ac:dyDescent="0.3">
      <c r="E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RDG</vt:lpstr>
      <vt:lpstr>BIL</vt:lpstr>
      <vt:lpstr>NT</vt:lpstr>
      <vt:lpstr>PK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Radojković</dc:creator>
  <cp:lastModifiedBy>Tajana Vlašić</cp:lastModifiedBy>
  <dcterms:created xsi:type="dcterms:W3CDTF">2022-04-27T11:53:38Z</dcterms:created>
  <dcterms:modified xsi:type="dcterms:W3CDTF">2022-04-30T17:34:29Z</dcterms:modified>
</cp:coreProperties>
</file>