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C:\Users\zvonimir.seletkovic\Desktop\OBJAVE\2024\2024 04 30 INGRA TFI Q1 2024\"/>
    </mc:Choice>
  </mc:AlternateContent>
  <xr:revisionPtr revIDLastSave="0" documentId="13_ncr:1_{22C50CD4-39F6-4407-A101-0B0F30726AB6}" xr6:coauthVersionLast="47" xr6:coauthVersionMax="47"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Hlk128355215" localSheetId="6">Bilješke!$A$114</definedName>
    <definedName name="_Hlk133667614" localSheetId="6">Bilješke!$A$248</definedName>
    <definedName name="OLE_LINK2" localSheetId="6">Bilješke!$A$42</definedName>
    <definedName name="_xlnm.Print_Area" localSheetId="1">Bilanca!$A$1:$I$134</definedName>
    <definedName name="_xlnm.Print_Area" localSheetId="6">Bilješke!$A$1:$L$409</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18" l="1"/>
  <c r="I53" i="18"/>
  <c r="H94"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4" i="26"/>
  <c r="I51" i="21"/>
  <c r="I53" i="21" s="1"/>
  <c r="H51" i="21"/>
  <c r="H53" i="21" s="1"/>
  <c r="H68" i="26" l="1"/>
  <c r="I67" i="26"/>
  <c r="I68" i="26"/>
  <c r="J66" i="26"/>
  <c r="J68" i="26"/>
  <c r="K67" i="26"/>
  <c r="K68" i="26"/>
  <c r="H66" i="26"/>
  <c r="H67" i="26"/>
  <c r="I85" i="18"/>
  <c r="H85" i="18"/>
  <c r="I78" i="18" l="1"/>
  <c r="H78" i="18"/>
  <c r="H54" i="20" l="1"/>
  <c r="H48" i="20"/>
  <c r="H41" i="20"/>
  <c r="H35" i="20"/>
  <c r="H19" i="20"/>
  <c r="I9" i="20"/>
  <c r="H117" i="18"/>
  <c r="H105" i="18"/>
  <c r="H98" i="18"/>
  <c r="H91" i="18"/>
  <c r="H60" i="18"/>
  <c r="H45" i="18"/>
  <c r="H38" i="18"/>
  <c r="H27" i="18"/>
  <c r="H17" i="18"/>
  <c r="H10" i="18"/>
  <c r="H63" i="22"/>
  <c r="H61" i="22"/>
  <c r="H62" i="22" s="1"/>
  <c r="H39" i="22"/>
  <c r="H59" i="22" s="1"/>
  <c r="H34" i="22"/>
  <c r="H32" i="22"/>
  <c r="H33" i="22" s="1"/>
  <c r="K10" i="22"/>
  <c r="H42" i="20" l="1"/>
  <c r="H55" i="20"/>
  <c r="H9" i="18"/>
  <c r="H75"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45" i="18"/>
  <c r="I38" i="18"/>
  <c r="I27" i="18"/>
  <c r="I17" i="18"/>
  <c r="I10" i="18"/>
  <c r="H57" i="20" l="1"/>
  <c r="H59" i="20" s="1"/>
  <c r="H133" i="18"/>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<sst xmlns="http://schemas.openxmlformats.org/spreadsheetml/2006/main" count="991" uniqueCount="751">
  <si>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</si>
  <si>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</si>
  <si>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</si>
  <si>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</si>
  <si>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</si>
  <si>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</si>
  <si>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</si>
  <si>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</si>
  <si>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</si>
  <si>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</si>
  <si>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</si>
  <si>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</si>
  <si>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</si>
  <si>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</si>
  <si>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</si>
  <si>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</si>
  <si>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</si>
  <si>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</si>
  <si>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</si>
  <si>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</si>
  <si>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</si>
  <si>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</si>
  <si>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</si>
  <si>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</si>
  <si>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</si>
  <si>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</si>
  <si>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</si>
  <si>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</si>
  <si>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</si>
  <si>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</si>
  <si>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</si>
  <si>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</si>
  <si>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</si>
  <si>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</si>
  <si>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</si>
  <si>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</si>
  <si>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</si>
  <si>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</si>
  <si>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</si>
  <si>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</si>
  <si>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</si>
  <si>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</si>
  <si>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</si>
  <si>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</si>
  <si>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</si>
  <si>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</si>
  <si>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</si>
  <si>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</si>
  <si>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</si>
  <si>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</si>
  <si>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</si>
  <si>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</si>
  <si>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</si>
  <si>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</si>
  <si>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</si>
  <si>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</si>
  <si>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</si>
  <si>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</si>
  <si>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</si>
  <si>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</si>
  <si>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</si>
  <si>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</si>
  <si>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</si>
  <si>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</si>
  <si>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</si>
  <si>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</si>
  <si>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</si>
  <si>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</si>
  <si>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</si>
  <si>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</si>
  <si>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</si>
  <si>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</si>
  <si>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</si>
  <si>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</si>
  <si>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</si>
  <si>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</si>
  <si>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</si>
  <si>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</si>
  <si>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</si>
  <si>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</si>
  <si>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</si>
  <si>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</si>
  <si>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</si>
  <si>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</si>
  <si>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</si>
  <si>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</si>
  <si>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</si>
  <si>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</si>
  <si>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</si>
  <si>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</si>
  <si>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</si>
  <si>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</si>
  <si>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</si>
  <si>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</si>
  <si>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</si>
  <si>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</si>
  <si>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</si>
  <si>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</si>
  <si>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</si>
  <si>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</si>
  <si>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</si>
  <si>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</si>
  <si>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</si>
  <si>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</si>
  <si>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</si>
  <si>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</si>
  <si>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</si>
  <si>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</si>
  <si>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</si>
  <si>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</si>
  <si>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</si>
  <si>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</si>
  <si>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</si>
  <si>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</si>
  <si>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</si>
  <si>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</si>
  <si>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</si>
  <si>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</si>
  <si>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</si>
  <si>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</si>
  <si>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</si>
  <si>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</si>
  <si>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</si>
  <si>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</si>
  <si>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</si>
  <si>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</si>
  <si>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</si>
  <si>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</si>
  <si>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</si>
  <si>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</si>
  <si>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</si>
  <si>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</si>
  <si>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</si>
  <si>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</si>
  <si>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</si>
  <si>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</si>
  <si>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</si>
  <si>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</si>
  <si>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</si>
  <si>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</si>
  <si>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</si>
  <si>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</si>
  <si>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</si>
  <si>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</si>
  <si>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</si>
  <si>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</si>
  <si>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</si>
  <si>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</si>
  <si>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</si>
  <si>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</si>
  <si>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</si>
  <si>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</si>
  <si>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</si>
  <si>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</si>
  <si>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</si>
  <si>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</si>
  <si>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</si>
  <si>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</si>
  <si>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</si>
  <si>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</si>
  <si>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</si>
  <si>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</si>
  <si>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</si>
  <si>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</si>
  <si>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</si>
  <si>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</si>
  <si>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</si>
  <si>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</si>
  <si>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</si>
  <si>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</si>
  <si>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</si>
  <si>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</si>
  <si>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</si>
  <si>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</si>
  <si>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</si>
  <si>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</si>
  <si>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</si>
  <si>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</si>
  <si>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</si>
  <si>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</si>
  <si>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</si>
  <si>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</si>
  <si>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</si>
  <si>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</si>
  <si>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</si>
  <si>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</si>
  <si>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</si>
  <si>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</si>
  <si>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</si>
  <si>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</si>
  <si>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</si>
  <si>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</si>
  <si>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</si>
  <si>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</si>
  <si>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</si>
  <si>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</si>
  <si>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</si>
  <si>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</si>
  <si>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</si>
  <si>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</si>
  <si>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</si>
  <si>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</si>
  <si>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</si>
  <si>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</si>
  <si>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</si>
  <si>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</si>
  <si>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</si>
  <si>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</si>
  <si>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</si>
  <si>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</si>
  <si>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</si>
  <si>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</si>
  <si>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</si>
  <si>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</si>
  <si>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</si>
  <si>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</si>
  <si>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</si>
  <si>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</si>
  <si>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</si>
  <si>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</si>
  <si>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</si>
  <si>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</si>
  <si>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</si>
  <si>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</si>
  <si>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</si>
  <si>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</si>
  <si>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</si>
  <si>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</si>
  <si>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</si>
  <si>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</si>
  <si>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</si>
  <si>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</si>
  <si>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</si>
  <si>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</si>
  <si>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</si>
  <si>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</si>
  <si>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</si>
  <si>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</si>
  <si>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</si>
  <si>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</si>
  <si>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</si>
  <si>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</si>
  <si>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</si>
  <si>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</si>
  <si>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</si>
  <si>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</si>
  <si>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</si>
  <si>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</si>
  <si>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</si>
  <si>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</si>
  <si>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</si>
  <si>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</si>
  <si>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</si>
  <si>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</si>
  <si>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</si>
  <si>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</si>
  <si>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</si>
  <si>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</si>
  <si>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</si>
  <si>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</si>
  <si>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</si>
  <si>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</si>
  <si>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</si>
  <si>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</si>
  <si>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</si>
  <si>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</si>
  <si>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</si>
  <si>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</si>
  <si>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</si>
  <si>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</si>
  <si>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</si>
  <si>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</si>
  <si>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</si>
  <si>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</si>
  <si>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</si>
  <si>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</si>
  <si>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</si>
  <si>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</si>
  <si>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</si>
  <si>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</si>
  <si>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</si>
  <si>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</si>
  <si>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</si>
  <si>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</si>
  <si>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</si>
  <si>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</si>
  <si>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</si>
  <si>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</si>
  <si>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</si>
  <si>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</si>
  <si>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</si>
  <si>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</si>
  <si>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</si>
  <si>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</si>
  <si>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</si>
  <si>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</si>
  <si>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</si>
  <si>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</si>
  <si>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</si>
  <si>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</si>
  <si>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</si>
  <si>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</si>
  <si>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</si>
  <si>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</si>
  <si>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</si>
  <si>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</si>
  <si>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</si>
  <si>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</si>
  <si>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</si>
  <si>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</si>
  <si>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</si>
  <si>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</si>
  <si>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</si>
  <si>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</si>
  <si>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</si>
  <si>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</si>
  <si>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</si>
  <si>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</si>
  <si>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</si>
  <si>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</si>
  <si>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</si>
  <si>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</si>
  <si>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</si>
  <si>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</si>
  <si>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</si>
  <si>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</si>
  <si>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</si>
  <si>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</si>
  <si>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</si>
  <si>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</si>
  <si>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</si>
  <si>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</si>
  <si>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</si>
  <si>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</si>
  <si>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</si>
  <si>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</si>
  <si>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</si>
  <si>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</si>
  <si>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</si>
  <si>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</si>
  <si>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</si>
  <si>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</si>
  <si>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</si>
  <si>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</si>
  <si>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</si>
  <si>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</si>
  <si>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</si>
  <si>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</si>
  <si>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</si>
  <si>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</si>
  <si>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</si>
  <si>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</si>
  <si>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</si>
  <si>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</si>
  <si>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</si>
  <si>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</si>
  <si>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</si>
  <si>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</si>
  <si>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</si>
  <si>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</si>
  <si>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</si>
  <si>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</si>
  <si>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</si>
  <si>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</si>
  <si>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</si>
  <si>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</si>
  <si>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</si>
  <si>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</si>
  <si>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</si>
  <si>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</si>
  <si>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</si>
  <si>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</si>
  <si>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</si>
  <si>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</si>
  <si>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</si>
  <si>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</si>
  <si>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</si>
  <si>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</si>
  <si>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</si>
  <si>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</si>
  <si>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</si>
  <si>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</si>
  <si>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</si>
  <si>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</si>
  <si>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</si>
  <si>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</si>
  <si>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</si>
  <si>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</si>
  <si>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</si>
  <si>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</si>
  <si>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</si>
  <si>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</si>
  <si>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</si>
  <si>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</si>
  <si>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</si>
  <si>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</si>
  <si>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</si>
  <si>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</si>
  <si>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</si>
  <si>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</si>
  <si>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</si>
  <si>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</si>
  <si>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</si>
  <si>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</si>
  <si>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</si>
  <si>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</si>
  <si>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</si>
  <si>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</si>
  <si>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</si>
  <si>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</si>
  <si>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</si>
  <si>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</si>
  <si>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</si>
  <si>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</si>
  <si>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</si>
  <si>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</si>
  <si>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</si>
  <si>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</si>
  <si>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</si>
  <si>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</si>
  <si>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</si>
  <si>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</si>
  <si>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</si>
  <si>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</si>
  <si>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</si>
  <si>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</si>
  <si>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</si>
  <si>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</si>
  <si>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</si>
  <si>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</si>
  <si>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</si>
  <si>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</si>
  <si>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</si>
  <si>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</si>
  <si>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</si>
  <si>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</si>
  <si>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</si>
  <si>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</si>
  <si>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</si>
  <si>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</si>
  <si>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</si>
  <si>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</si>
  <si>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</si>
  <si>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</si>
  <si>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</si>
  <si>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</si>
  <si>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</si>
  <si>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</si>
  <si>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03277267</t>
  </si>
  <si>
    <t>7478000040JHIQLL5W26</t>
  </si>
  <si>
    <t>HR</t>
  </si>
  <si>
    <t>080020443</t>
  </si>
  <si>
    <t>14049708426</t>
  </si>
  <si>
    <t>2457</t>
  </si>
  <si>
    <t>INGRA d.d.</t>
  </si>
  <si>
    <t>ZAGREB</t>
  </si>
  <si>
    <t>Alexandera von Humboldta 4b</t>
  </si>
  <si>
    <t>ivan.asic@ingra.hr</t>
  </si>
  <si>
    <t>016102548</t>
  </si>
  <si>
    <t>Asić Ivan</t>
  </si>
  <si>
    <t>www.ingra.hr</t>
  </si>
  <si>
    <t>LANIŠTE d.o.o.</t>
  </si>
  <si>
    <t xml:space="preserve">ALEXANDERA VON HUMBOLDTA 4B, ZAGREB </t>
  </si>
  <si>
    <t>INGRA NEKRETNINE d.o.o.</t>
  </si>
  <si>
    <t>04592212</t>
  </si>
  <si>
    <t>Obveznik: Grupa Ingra</t>
  </si>
  <si>
    <t>ir@ingra.hr</t>
  </si>
  <si>
    <t>GREENGRA d.o.o.</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</si>
  <si>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</si>
  <si>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Osnovne značajke razdoblja</t>
  </si>
  <si>
    <t>Najznačajniji pokazatelji poslovanja:</t>
  </si>
  <si>
    <t xml:space="preserve"> </t>
  </si>
  <si>
    <t>2023.</t>
  </si>
  <si>
    <t>(EUR '000)</t>
  </si>
  <si>
    <t>Poslovni prihodi</t>
  </si>
  <si>
    <t>Prihodi od prodaje</t>
  </si>
  <si>
    <t>EBITDA</t>
  </si>
  <si>
    <t>Financijski rashodi - neto</t>
  </si>
  <si>
    <t>Neto dobit</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</si>
  <si>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</si>
  <si>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</si>
  <si>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</si>
  <si>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</si>
  <si>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</si>
  <si>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</si>
  <si>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</si>
  <si>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</si>
  <si>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</si>
  <si>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</si>
  <si>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</si>
  <si>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</si>
  <si>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</si>
  <si>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</si>
  <si>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</si>
  <si>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</si>
  <si>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</si>
  <si>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</si>
  <si>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</si>
  <si>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</si>
  <si>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</si>
  <si>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</si>
  <si>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 xml:space="preserve">Pristup godišnjim financijskim izvještajima omogućen je na internet stranicama Zagrebačke burze www.zse.hr </t>
  </si>
  <si>
    <t>Računovodstvene politike ostale su nepromijenjene u odnosu na godišnje revidirane financijske izvještaje.</t>
  </si>
  <si>
    <t xml:space="preserve">Računovodstvene politike ostale su nepromijenjene u odnosu na prethodno razdoblje. </t>
  </si>
  <si>
    <r>
      <t>Rezultat iz poslovanja</t>
    </r>
    <r>
      <rPr>
        <sz val="10"/>
        <rFont val="Trebuchet MS"/>
        <family val="2"/>
        <charset val="238"/>
      </rPr>
      <t xml:space="preserve"> </t>
    </r>
    <r>
      <rPr>
        <b/>
        <sz val="11"/>
        <rFont val="Trebuchet MS"/>
        <family val="2"/>
        <charset val="238"/>
      </rPr>
      <t>prije jednokratnih usklada</t>
    </r>
  </si>
  <si>
    <t>EUR '000</t>
  </si>
  <si>
    <t xml:space="preserve">Prihodi od zakupa Arene Zagreb </t>
  </si>
  <si>
    <t>Ostali poslovni prihodi</t>
  </si>
  <si>
    <t>Ukupni poslovni prihodi</t>
  </si>
  <si>
    <t>Troškovi materijala</t>
  </si>
  <si>
    <t>Troškovi usluga</t>
  </si>
  <si>
    <t>Troškovi osoblja</t>
  </si>
  <si>
    <t>Ostali troškovi</t>
  </si>
  <si>
    <t>Ukupni operativni rashodi</t>
  </si>
  <si>
    <t>EBITDA prilagođeni *</t>
  </si>
  <si>
    <r>
      <t>*</t>
    </r>
    <r>
      <rPr>
        <sz val="8"/>
        <rFont val="Trebuchet MS"/>
        <family val="2"/>
        <charset val="238"/>
      </rPr>
      <t xml:space="preserve"> eng. „adjusted earnings before interest, taxes, depreciation and amortization“ – rezultat prije kamata, poreza, deprecijacije i amortizacije isključujući jednokratne usklade iz restrukturiranja (vrijednosna usklađivanja imovine, rezerviranja, ostali dobici/gubici).</t>
    </r>
  </si>
  <si>
    <r>
      <t>Rezultat iz poslovanja</t>
    </r>
    <r>
      <rPr>
        <sz val="10"/>
        <rFont val="Trebuchet MS"/>
        <family val="2"/>
        <charset val="238"/>
      </rPr>
      <t xml:space="preserve"> </t>
    </r>
  </si>
  <si>
    <t>EBITDA prilagođeni</t>
  </si>
  <si>
    <t xml:space="preserve">Dobici od umanjenja obveza </t>
  </si>
  <si>
    <t xml:space="preserve">Vrijednosno usklađenje imovine </t>
  </si>
  <si>
    <t>Ostali dobici / (gubici) - neto</t>
  </si>
  <si>
    <t>Rezultat po segmentima</t>
  </si>
  <si>
    <t>Arena</t>
  </si>
  <si>
    <t>Zagreb</t>
  </si>
  <si>
    <t>Izvođački projekti</t>
  </si>
  <si>
    <t xml:space="preserve">Energetika i ostali projekti </t>
  </si>
  <si>
    <t>Nekretninsko poslovanje</t>
  </si>
  <si>
    <t>Uprava, opći i zajednički troškovi i neraspoređeno</t>
  </si>
  <si>
    <t>Ukupno</t>
  </si>
  <si>
    <t>-</t>
  </si>
  <si>
    <t>Prihodi od kamata po osnovi koncesijskog ugovora</t>
  </si>
  <si>
    <t>EBITDA - Dobit prije kamate, poreza i amortizacije</t>
  </si>
  <si>
    <t>Amortizacija</t>
  </si>
  <si>
    <t>EBIT - Dobit prije kamate i poreza</t>
  </si>
  <si>
    <t>Financijski (rashodi) / prihodi - neto</t>
  </si>
  <si>
    <t>EBT - Rezultat prije oporezivanja</t>
  </si>
  <si>
    <t>Porez na dobit</t>
  </si>
  <si>
    <t>Neto rezultat</t>
  </si>
  <si>
    <t xml:space="preserve">Najznačajniji poslovni prihodi </t>
  </si>
  <si>
    <t>Prihodi od izvođenja projekata /i/</t>
  </si>
  <si>
    <t xml:space="preserve">Prihodi od održavanja Arene Zagreb </t>
  </si>
  <si>
    <t>Ostali prihodi od prodaje</t>
  </si>
  <si>
    <t>Ukupni prihodi od prodaje</t>
  </si>
  <si>
    <t>Prihodi od zakupa Arene Zagreb /ii/</t>
  </si>
  <si>
    <t>Prihodi od zakupa poslovnih prostora /iii/</t>
  </si>
  <si>
    <t>Ostali prihodi</t>
  </si>
  <si>
    <t>Ukupni ostali poslovni prihodi</t>
  </si>
  <si>
    <t>Ukupni poslovni prihodi *</t>
  </si>
  <si>
    <r>
      <t>*</t>
    </r>
    <r>
      <rPr>
        <sz val="8"/>
        <rFont val="Trebuchet MS"/>
        <family val="2"/>
        <charset val="238"/>
      </rPr>
      <t xml:space="preserve"> ne uključuju dobitke od umanjenja obveza i ostale dobitke iz restrukturiranja.</t>
    </r>
  </si>
  <si>
    <t xml:space="preserve">/i/ Odnosi se na dva ugovora za izvođenje dijela građevinskih i montažerskih radova u </t>
  </si>
  <si>
    <t xml:space="preserve">okviru izgradnje vodnokomunalne infrastrukture aglomeracija. </t>
  </si>
  <si>
    <t>/ii/ Iskazano uslijed primjene MSFI-jeva.</t>
  </si>
  <si>
    <r>
      <t>/iii/</t>
    </r>
    <r>
      <rPr>
        <i/>
        <sz val="11"/>
        <rFont val="Trebuchet MS"/>
        <family val="2"/>
        <charset val="238"/>
      </rPr>
      <t xml:space="preserve"> </t>
    </r>
    <r>
      <rPr>
        <sz val="11"/>
        <rFont val="Trebuchet MS"/>
        <family val="2"/>
        <charset val="238"/>
      </rPr>
      <t>Odnosi se na zakup poslovne zgrade.</t>
    </r>
  </si>
  <si>
    <t>Ključne značajke u izvještaju o financijskom položaju</t>
  </si>
  <si>
    <t>Materijalna imovina</t>
  </si>
  <si>
    <t>31. prosinca 2023.</t>
  </si>
  <si>
    <t>Zemljišta</t>
  </si>
  <si>
    <t>Poslovna zgrada</t>
  </si>
  <si>
    <t>Postrojenja i oprema</t>
  </si>
  <si>
    <t>Automobili leasing</t>
  </si>
  <si>
    <t>Ostala imovina</t>
  </si>
  <si>
    <t>Imovina u izgradnji /i/</t>
  </si>
  <si>
    <t>Ulaganje u nekretnine - zemljište</t>
  </si>
  <si>
    <t>Ulaganje u nekretnine - građevinski dio</t>
  </si>
  <si>
    <t>Ukupno materijalna imovina</t>
  </si>
  <si>
    <r>
      <t>/</t>
    </r>
    <r>
      <rPr>
        <sz val="11"/>
        <rFont val="Trebuchet MS"/>
        <family val="2"/>
        <charset val="238"/>
      </rPr>
      <t>i/ Najvećim dijelom odnosi se na projekt izgradnje sunčane elektrane.</t>
    </r>
  </si>
  <si>
    <t>Dugotrajni dani zajmovi i depoziti</t>
  </si>
  <si>
    <t xml:space="preserve">Depoziti/i/ </t>
  </si>
  <si>
    <t>(Kratkotrajni dio dugotrajnih depozita)</t>
  </si>
  <si>
    <t>Zajmovi</t>
  </si>
  <si>
    <t>(Kratkotrajni dio dugotrajnih zajmova)</t>
  </si>
  <si>
    <t>Ulaganje u dužničke vrijednosne papire</t>
  </si>
  <si>
    <t>Ulaganje u fondove</t>
  </si>
  <si>
    <t>Ukupno dugotrajna financijska imovina</t>
  </si>
  <si>
    <t>/i/ Odnosi se na jamstveni depozit primljen od javnog partnera u skladu s Ugovorom o zakupu Arene Zagreb. Iskazani depozit služi kao osiguranje za kreditne obveze prema  banci koja je financirala izgradnju Arene Zagreb.</t>
  </si>
  <si>
    <t>Dugotrajna potraživanja</t>
  </si>
  <si>
    <t>Potraživanje od zakupnika - zakup Arene Zagreb</t>
  </si>
  <si>
    <t>(Potraživanje od zakupnika - nedospjeli kratkotrajni dio)</t>
  </si>
  <si>
    <t>(Potraživanje od zakupnika - dospjeli kratkotrajni dio)</t>
  </si>
  <si>
    <t>Ukupna dugotrajna potraživanja</t>
  </si>
  <si>
    <t xml:space="preserve">Kratkotrajna potraživanja </t>
  </si>
  <si>
    <t>Potraživanje od zakupnika - nedospjeli kratkotrajni dio</t>
  </si>
  <si>
    <t>Potraživanje od zakupnika - dospjeli kratkotrajni dio</t>
  </si>
  <si>
    <t>Ostala potraživanja kupaca /i/</t>
  </si>
  <si>
    <t>Ugovorna imovina (ukalkulirana potraživanja)</t>
  </si>
  <si>
    <t>Dani predujmovi</t>
  </si>
  <si>
    <t>Ostala potraživanja</t>
  </si>
  <si>
    <t>Ukupna kratkotrajna potraživanja</t>
  </si>
  <si>
    <t xml:space="preserve">/i/ Najvećim dijelom odnosi se na izvođačke projekte. </t>
  </si>
  <si>
    <t>Dugoročne financijske obveze</t>
  </si>
  <si>
    <t xml:space="preserve">Krediti </t>
  </si>
  <si>
    <t>(Kratkoročni dio dugoročnih kredita)</t>
  </si>
  <si>
    <t>Izdane obveznice</t>
  </si>
  <si>
    <t>(Kratkoročni dio izdanih obveznica)</t>
  </si>
  <si>
    <t>Obveze za najam</t>
  </si>
  <si>
    <t>(Kratkoročni dio dugoročnih najmova)</t>
  </si>
  <si>
    <t>Ukupne dugoročne financijske obveze</t>
  </si>
  <si>
    <t>Kratkoročne financijske obveze</t>
  </si>
  <si>
    <t>Kratkoročni dio dugoročnih kredita</t>
  </si>
  <si>
    <t>Kratkoročni dio izdanih obveznica</t>
  </si>
  <si>
    <t>Kratkoročni dio dugoročnih najmova</t>
  </si>
  <si>
    <t>Kratkoročni primljeni zajmovi</t>
  </si>
  <si>
    <t>Ukupne kratkoročne financijske obveze</t>
  </si>
  <si>
    <t>Izračun neto duga prikazan je u nastavku:</t>
  </si>
  <si>
    <t>Ukupne financijske obveze</t>
  </si>
  <si>
    <t>Umanjeno za novac i novčane ekvivalente</t>
  </si>
  <si>
    <t>Neto dug</t>
  </si>
  <si>
    <t>Kratkoročne obveze za poreze</t>
  </si>
  <si>
    <t>Obveza za porez na dobit</t>
  </si>
  <si>
    <t>Obveza za PDV</t>
  </si>
  <si>
    <t>Ostali porezi</t>
  </si>
  <si>
    <t>Ukupne kratkoročne obveze za poreze</t>
  </si>
  <si>
    <t xml:space="preserve">Izdavatelj: INGRA d.d. </t>
  </si>
  <si>
    <t>Adresa: Alexandera von Humboldta 4b, 10000 Zagreb</t>
  </si>
  <si>
    <t>MBS: 080020443</t>
  </si>
  <si>
    <t>OIB: 14049708426</t>
  </si>
  <si>
    <t xml:space="preserve">Tržište: Zagrebačka burza d.d. – Redovito tržište </t>
  </si>
  <si>
    <t>LEI: 7478000040JHIQLL5W26</t>
  </si>
  <si>
    <t>Matična država članica: Hrvatska</t>
  </si>
  <si>
    <t xml:space="preserve">ISIN: HRINGRRA0001 </t>
  </si>
  <si>
    <t>Burzovna oznaka: INGR</t>
  </si>
  <si>
    <t>Financijske obveze - garancije</t>
  </si>
  <si>
    <t>Ostale obveze - obveze prema državi za akontacije poreza na dobit</t>
  </si>
  <si>
    <t>Najznačajniji poslovni rashodi</t>
  </si>
  <si>
    <t>Troškovi sirovina i materijala</t>
  </si>
  <si>
    <t>Usluge kooperanata</t>
  </si>
  <si>
    <t>Ostale vanjske usluge /i/</t>
  </si>
  <si>
    <t>Usluge na održavanju imovine</t>
  </si>
  <si>
    <t>Komunalne usluge</t>
  </si>
  <si>
    <t>Premija osiguranja</t>
  </si>
  <si>
    <t>Najam imovine</t>
  </si>
  <si>
    <t>Energija i gorivo</t>
  </si>
  <si>
    <t>Reprezentacija i marketing</t>
  </si>
  <si>
    <t>Bankarske usluge</t>
  </si>
  <si>
    <t>Telekomunikacijske usluge</t>
  </si>
  <si>
    <t>Troškovi prijevoza</t>
  </si>
  <si>
    <t>Ukupno materijalni troškovi</t>
  </si>
  <si>
    <t>/i/ Odnose se na usluge revizora, odvjetnika i ostale opće troškove.</t>
  </si>
  <si>
    <t>Financijski prihodi i rashodi</t>
  </si>
  <si>
    <t>Kamatni prihodi po osnovi ulaganja u dužničke instrumente</t>
  </si>
  <si>
    <t>Prihodi od kamata po osnovi depozita</t>
  </si>
  <si>
    <t>Prihodi od ostalih kamata</t>
  </si>
  <si>
    <t>Prihodi od fer vrednovanja financijske imovine kroz P&amp;L</t>
  </si>
  <si>
    <t>Ukupni financijski prihodi</t>
  </si>
  <si>
    <t>Kamate po osnovi kredita</t>
  </si>
  <si>
    <t>Kamate po osnovi izdanih obveznica</t>
  </si>
  <si>
    <t>Kamatni rashodi po osnovi najmova</t>
  </si>
  <si>
    <t>Ostali kamatni rashodi</t>
  </si>
  <si>
    <t>Gubici od fer vrednovanja financijske imovine kroz P&amp;L</t>
  </si>
  <si>
    <t>Ukupni financijski rashodi</t>
  </si>
  <si>
    <t>Financijski rashodi – neto</t>
  </si>
  <si>
    <t>Kamatna stopa</t>
  </si>
  <si>
    <t>Nominalni iznos</t>
  </si>
  <si>
    <t>Dospijeće</t>
  </si>
  <si>
    <t>Način otplate glavnice</t>
  </si>
  <si>
    <t xml:space="preserve">Knjigovodstveni iznos </t>
  </si>
  <si>
    <t>Vrste osiguranja</t>
  </si>
  <si>
    <t>Kredit 1</t>
  </si>
  <si>
    <t xml:space="preserve"> 3,75%, promjenjiva</t>
  </si>
  <si>
    <t>2031.</t>
  </si>
  <si>
    <t>Kvartalni anuiteti</t>
  </si>
  <si>
    <t>Zalog na nekretnini Arena Zagreb, asignacija na potraživanje od zakupnika za zakupninu Arene Zagreb</t>
  </si>
  <si>
    <t>Kredit 2</t>
  </si>
  <si>
    <t>1,8%, fiksna</t>
  </si>
  <si>
    <t>2036.</t>
  </si>
  <si>
    <t>Jednokratno</t>
  </si>
  <si>
    <t>Kredit 3</t>
  </si>
  <si>
    <t>2,5%, fiksna</t>
  </si>
  <si>
    <t>Kredit 4</t>
  </si>
  <si>
    <t>5,75%, promjenjiva</t>
  </si>
  <si>
    <t>2040.</t>
  </si>
  <si>
    <t>Mjesečni anuiteti</t>
  </si>
  <si>
    <t>Zalog na poslovnoj zgradi</t>
  </si>
  <si>
    <t>Obveznica</t>
  </si>
  <si>
    <t>4,5%, promjenjiva</t>
  </si>
  <si>
    <t>Sudužništvo Matice Ingre d.d.</t>
  </si>
  <si>
    <t>Obveze za najam prema leasing društvima</t>
  </si>
  <si>
    <t>3,5% - 4,0%</t>
  </si>
  <si>
    <t>2025. - 2027.</t>
  </si>
  <si>
    <t>Vlasništvo nad automobilima</t>
  </si>
  <si>
    <t>Kretanje odgođene porezne imovine tijekom promatranog razdoblja bilo je kako slijedi:</t>
  </si>
  <si>
    <t>Priznato kao prihod u računu dobiti i gubitka</t>
  </si>
  <si>
    <t>Priznato kao rashod u računu dobiti i gubitka</t>
  </si>
  <si>
    <t>Stanje na dan 31. prosinca 2023.</t>
  </si>
  <si>
    <t>Kretanje odgođene porezne obveze tijekom promatranog razdoblja bilo je kako slijedi:</t>
  </si>
  <si>
    <t>Priznato kao prihod u ostaloj sveobuhvatnoj dobiti</t>
  </si>
  <si>
    <t>Odgođeni porezi</t>
  </si>
  <si>
    <t>DODATNO</t>
  </si>
  <si>
    <t>Usklade poslovnih prihoda između revidiranih godišnjih izvještaja (MSFI izvještaja) i GFI-POD izvještaja</t>
  </si>
  <si>
    <t>Dobici od umanjenja obveza</t>
  </si>
  <si>
    <t>Ostali dobici</t>
  </si>
  <si>
    <t>IZVJEŠTAJ O FINANCIJSKOM POLOŽAJU</t>
  </si>
  <si>
    <t>Naziv pozicije u GFI POD izvještaju</t>
  </si>
  <si>
    <t>AOP</t>
  </si>
  <si>
    <t>Naziv pozicije u MSFI izvještaju</t>
  </si>
  <si>
    <t>Objašnjenje</t>
  </si>
  <si>
    <t>Rezerviranja</t>
  </si>
  <si>
    <t>Rezerviranja (dugororočna)</t>
  </si>
  <si>
    <t xml:space="preserve">Sukladno MSFI-jevima, rezerviranja se, kao i svi drugi oblici obveza, klasificiraju na kratkoročnu i dugoročnu poziciju. U GFI POD izvještaju ne postoji takva klasifikacija. </t>
  </si>
  <si>
    <t>Rezerviranja (kratkoročna)</t>
  </si>
  <si>
    <t>Odgođeno plaćanje troškova i prihodi budućeg razdoblja</t>
  </si>
  <si>
    <t>Kratkoročne obveze</t>
  </si>
  <si>
    <t>Kratkoročne obveze (neuključujući rezerviranja)</t>
  </si>
  <si>
    <t>Potraživanja (kratkoročna)</t>
  </si>
  <si>
    <t>Potraživanja od kupaca i ostala potraživanja</t>
  </si>
  <si>
    <t>Sukladno MSFI-jevima, ugovorna imovina zasebno se iskazuje u MSFI izvještajima, dok GFI POD izvještaj nema takvu poziciju.</t>
  </si>
  <si>
    <t>Ugovorna imovina</t>
  </si>
  <si>
    <t>Ostali poslovni prihodi s poduzetnicima unutar grupe, Ostali poslovni prihodi (izvan grupe)</t>
  </si>
  <si>
    <t>005, 006</t>
  </si>
  <si>
    <t>Ostali poslovni prihodi, Prihodi od kamata po osnovi koncesijskog ugovora</t>
  </si>
  <si>
    <t>Sukladno MSFI-jevima, određene transakcije mogu se iskazivati u temeljnim izvještajima na neto osnovi na poziciji Ostali dobici/gubici, uz obveznu detaljnu razradu takve pozicije u bilješkama financijskih izvještaja ako se radi o značajnom iznosu. U GFI POD izvještajima ne postoji takva pozicija pa se u skladu s time tako netirani iznos za potrebe izrade GFI POD izvještaja razdvaja na dobitke (koji se prikazuju na poziciji Ostali prihodi) i gubitke (koji se iskazuju na poziciji Ostali poslovni rashodi).</t>
  </si>
  <si>
    <t>Materijalni troškovi, ostali troškovi, ostali poslovni rashodi, Druga rezerviranja</t>
  </si>
  <si>
    <t>009, 018, 028, 029</t>
  </si>
  <si>
    <t>Trošak materijala, trošak usluga, ostali poslovni rashodi</t>
  </si>
  <si>
    <t>Troškovi osobllja</t>
  </si>
  <si>
    <t>Sukladno MSFI-jevima, ako se za oblik izvještavanja računa dobiti i gubitka izabere prikaz po naravi, tada se svi rashodi vezano za zaposlenike moraju iskazivati u jednoj poziciji, uključivo troškove i prihode po osnovi rezerviranja (osim u iznimnim slučajevima kada je trošak osoblja vezan za restrukturiranje sukladno MRS-u 37).</t>
  </si>
  <si>
    <t>Rezerviranja za mirovine, otpremnine i slične obveze</t>
  </si>
  <si>
    <t>Rezerviranja za otpremnine</t>
  </si>
  <si>
    <t>Ostale značajne usklade između revidiranih godišnjih izvještaja (MSFI izvještaja) i GFI-POD izvještaja</t>
  </si>
  <si>
    <t>Nepredvidive obveze</t>
  </si>
  <si>
    <t>Rezerviranja za sudske sporove</t>
  </si>
  <si>
    <t>Razlika se odnosi na obveze za obračunate (neplaćene) kamate za kredite na dan izvještaja o financijskom položaju te na ukalkulirane obveze prema dobavljačima. Navedene obveze se u MSFI izvještajima iskazuje kao dio sveukupnih financijskih obveza (zajedno s glavnicama kredita, zajmova i izdanih vrijednosnih papira) te kao dio obveza prema dobavljačima i ostalih obveza, dok se u GFI POD izvještaju takva obveza iskazuje odvojeno, kao ukalkulirani trošak (odgođeno plaćanje troškova).</t>
  </si>
  <si>
    <t>stanje na dan 31.03.2024.</t>
  </si>
  <si>
    <t>u razdoblju 01.01.2024. do 31.03.2024.</t>
  </si>
  <si>
    <t xml:space="preserve">BILJEŠKE UZ FINANCIJSKE IZVJEŠTAJE - TFI
(koji se sastavljaju za tromjesečna razdoblja)
Naziv izdavatelja:   INGRA d.d.
OIB:   14049708426
Izvještajno razdoblje: 01.01.2024. - 31.03.2024.
Bilješke uz financijske izvještaje za tromjesečna razdoblja uključuju:
</t>
  </si>
  <si>
    <t>¨      U 2024. godini ostvarena je neto dobit u iznosu od 956 tisuća eura (2023. godina: 741 tisuću eura).</t>
  </si>
  <si>
    <t xml:space="preserve">¨      U 2024. godini ostvarena je EBITDA marža u iznosu od 1.692 tisuće eura (2023. godina: 1.205 tisuća eura). </t>
  </si>
  <si>
    <t>¨      Ostvarena dobit posljedica je aktivnosti koje uključuju prihod od zakupa Arene Zagreb.</t>
  </si>
  <si>
    <t>¨      Prihodi od zakupa Arene Zagreb u 2024. godini iznose 1.508 tisuća eura (2023. godina: 1.494 tisuće eura).</t>
  </si>
  <si>
    <t>¨      Prihodi od prodaje iznose 1.138 tisuća eura (2023. godina: 744 tisuće eura).</t>
  </si>
  <si>
    <t xml:space="preserve">¨      Ostali poslovni prihodi najvećim dijelom se odnose na prihod od zakupa Arene Zagreb. </t>
  </si>
  <si>
    <t>¨      Financijske obveze na dan 31. ožujka 2024. godine iznose 31.426 tisuća eura, što je za 564 tisuće eura manje u odnosu na dan 31. prosinca 2023. godine.</t>
  </si>
  <si>
    <t>2024.</t>
  </si>
  <si>
    <t>Ukupno jednokratni dobici / (gubici)</t>
  </si>
  <si>
    <t>Ostali dobitak u iznosu od 462 tisuće eura u 2024. godini odnosi se na dobitak od prodaje nekretnine namijenjene prodaji.</t>
  </si>
  <si>
    <t>Poslovni rashodi</t>
  </si>
  <si>
    <t>Ostali dobici / (gubici)</t>
  </si>
  <si>
    <t xml:space="preserve">Ukupni poslovni prihodi </t>
  </si>
  <si>
    <t>31. ožujka 2024.</t>
  </si>
  <si>
    <t>Ostala potraživanja od države</t>
  </si>
  <si>
    <t>Pregled dugoročnih obveza na dan 31. ožujka 2024. godine:</t>
  </si>
  <si>
    <t>Zalog nad novčanim depozitom oročenim u banci</t>
  </si>
  <si>
    <t>Preneseni porezni gubici</t>
  </si>
  <si>
    <t>Nepriznata imovina</t>
  </si>
  <si>
    <t>Stanje na dan 31. ožujka 2024.</t>
  </si>
  <si>
    <t xml:space="preserve">Protiv Grupe se u svojstvu tuženika na dan izvještaja o financijskom položaju vodi nekoliko sudskih procesa. Financijski učinci najznačajnijih sudskih procesa iznose približno 2,1 milijuna eura (iznos ne uključuje zatezne kamate i sudske troškove). </t>
  </si>
  <si>
    <t>Informacije o vlastitim dionicama</t>
  </si>
  <si>
    <t>Grupa na dan 31. ožujka 2024. godine posjeduje ukupno 447.295 vlastitih dionica koje čine 3,30% temeljnog kapitala Grupe.</t>
  </si>
  <si>
    <t xml:space="preserve">Na dan izdavanja ovih financijskih izvještaja Grupa ima dospjela potraživanja od javnog partnera (zakupnika Arene Zagreb) u ukupnom iznosu od približno 3.991 tisuću eura. </t>
  </si>
  <si>
    <t>Prosječan broj zaposlenih utvrđen kao prosjek stanja zaposlenih na dan 1. siječnja i krajem tromjesečja u 2024. godini: 53 (2023. godina: 53).</t>
  </si>
  <si>
    <t>Vanbilančni zapisi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</si>
</sst>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1"/>
      <name val="Trebuchet MS"/>
      <family val="2"/>
      <charset val="238"/>
    </font>
    <font>
      <b/>
      <sz val="11"/>
      <name val="Trebuchet MS"/>
      <family val="2"/>
      <charset val="238"/>
    </font>
    <font>
      <sz val="10"/>
      <name val="Trebuchet MS"/>
      <family val="2"/>
      <charset val="238"/>
    </font>
    <font>
      <sz val="9"/>
      <color rgb="FF000000"/>
      <name val="Trebuchet MS"/>
      <family val="2"/>
      <charset val="238"/>
    </font>
    <font>
      <b/>
      <sz val="9"/>
      <color rgb="FF000000"/>
      <name val="Trebuchet MS"/>
      <family val="2"/>
      <charset val="238"/>
    </font>
    <font>
      <sz val="9"/>
      <name val="Trebuchet MS"/>
      <family val="2"/>
      <charset val="238"/>
    </font>
    <font>
      <b/>
      <sz val="9"/>
      <name val="Trebuchet MS"/>
      <family val="2"/>
      <charset val="238"/>
    </font>
    <font>
      <sz val="11"/>
      <color rgb="FF000000"/>
      <name val="Trebuchet MS"/>
      <family val="2"/>
      <charset val="238"/>
    </font>
    <font>
      <b/>
      <sz val="8"/>
      <name val="Trebuchet MS"/>
      <family val="2"/>
      <charset val="238"/>
    </font>
    <font>
      <sz val="8"/>
      <name val="Trebuchet MS"/>
      <family val="2"/>
      <charset val="238"/>
    </font>
    <font>
      <sz val="14"/>
      <name val="Trebuchet MS"/>
      <family val="2"/>
      <charset val="238"/>
    </font>
    <font>
      <sz val="8"/>
      <color rgb="FF000000"/>
      <name val="Trebuchet MS"/>
      <family val="2"/>
      <charset val="238"/>
    </font>
    <font>
      <b/>
      <sz val="8"/>
      <color rgb="FF000000"/>
      <name val="Trebuchet MS"/>
      <family val="2"/>
      <charset val="238"/>
    </font>
    <font>
      <sz val="12"/>
      <name val="Trebuchet MS"/>
      <family val="2"/>
      <charset val="238"/>
    </font>
    <font>
      <i/>
      <sz val="11"/>
      <name val="Trebuchet MS"/>
      <family val="2"/>
      <charset val="238"/>
    </font>
    <font>
      <i/>
      <sz val="10"/>
      <name val="Trebuchet MS"/>
      <family val="2"/>
      <charset val="238"/>
    </font>
    <font>
      <b/>
      <sz val="1"/>
      <name val="Trebuchet MS"/>
      <family val="2"/>
      <charset val="238"/>
    </font>
    <font>
      <sz val="8.5"/>
      <name val="Trebuchet MS"/>
      <family val="2"/>
      <charset val="238"/>
    </font>
    <font>
      <b/>
      <sz val="8.5"/>
      <color rgb="FF000000"/>
      <name val="Trebuchet MS"/>
      <family val="2"/>
      <charset val="238"/>
    </font>
    <font>
      <sz val="8.5"/>
      <color rgb="FF000000"/>
      <name val="Trebuchet MS"/>
      <family val="2"/>
      <charset val="238"/>
    </font>
    <font>
      <b/>
      <sz val="9"/>
      <color rgb="FFFFFFFF"/>
      <name val="Trebuchet MS"/>
      <family val="2"/>
      <charset val="238"/>
    </font>
    <font>
      <i/>
      <sz val="8"/>
      <name val="Trebuchet MS"/>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
      <patternFill patternType="solid">
        <fgColor rgb="FF000080"/>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style="medium">
        <color indexed="64"/>
      </top>
      <bottom/>
      <diagonal/>
    </border>
    <border>
      <left/>
      <right/>
      <top/>
      <bottom style="double">
        <color indexed="64"/>
      </bottom>
      <diagonal/>
    </border>
    <border>
      <left/>
      <right/>
      <top style="double">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rgb="FF000000"/>
      </bottom>
      <diagonal/>
    </border>
    <border>
      <left/>
      <right/>
      <top style="medium">
        <color indexed="64"/>
      </top>
      <bottom style="double">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40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3" fontId="0" fillId="0" borderId="0" xfId="0" applyNumberFormat="1"/>
    <xf numFmtId="0" fontId="6" fillId="0" borderId="0" xfId="0" applyFont="1"/>
    <xf numFmtId="0" fontId="35" fillId="0" borderId="0" xfId="0" applyFont="1"/>
    <xf numFmtId="0" fontId="36" fillId="0" borderId="0" xfId="0" applyFont="1" applyAlignment="1">
      <alignment vertical="center"/>
    </xf>
    <xf numFmtId="0" fontId="38" fillId="0" borderId="0" xfId="0" applyFont="1" applyAlignment="1">
      <alignment vertical="center"/>
    </xf>
    <xf numFmtId="0" fontId="39" fillId="0" borderId="39" xfId="0" applyFont="1" applyBorder="1" applyAlignment="1">
      <alignment horizontal="right" vertical="center" wrapText="1"/>
    </xf>
    <xf numFmtId="0" fontId="30" fillId="0" borderId="0" xfId="0" applyFont="1"/>
    <xf numFmtId="0" fontId="30" fillId="0" borderId="0" xfId="0" applyFont="1" applyAlignment="1">
      <alignment vertical="top" wrapText="1"/>
    </xf>
    <xf numFmtId="0" fontId="30" fillId="0" borderId="0" xfId="0" applyFont="1" applyAlignment="1">
      <alignment wrapText="1"/>
    </xf>
    <xf numFmtId="0" fontId="38" fillId="0" borderId="0" xfId="0" applyFont="1" applyAlignment="1">
      <alignment vertical="center" wrapText="1"/>
    </xf>
    <xf numFmtId="3" fontId="38" fillId="0" borderId="0" xfId="0" applyNumberFormat="1" applyFont="1" applyAlignment="1">
      <alignment horizontal="right" vertical="center" wrapText="1"/>
    </xf>
    <xf numFmtId="0" fontId="30" fillId="0" borderId="0" xfId="0" applyFont="1" applyAlignment="1">
      <alignment vertical="center" wrapText="1"/>
    </xf>
    <xf numFmtId="0" fontId="38" fillId="0" borderId="39" xfId="0" applyFont="1" applyBorder="1" applyAlignment="1">
      <alignment horizontal="right" vertical="center" wrapText="1"/>
    </xf>
    <xf numFmtId="0" fontId="39" fillId="0" borderId="0" xfId="0" applyFont="1" applyAlignment="1">
      <alignment vertical="center" wrapText="1"/>
    </xf>
    <xf numFmtId="3" fontId="39" fillId="0" borderId="0" xfId="0" applyNumberFormat="1" applyFont="1" applyAlignment="1">
      <alignment horizontal="right" vertical="center" wrapText="1"/>
    </xf>
    <xf numFmtId="0" fontId="40" fillId="0" borderId="0" xfId="0" applyFont="1" applyAlignment="1">
      <alignment horizontal="right" vertical="center"/>
    </xf>
    <xf numFmtId="3" fontId="40" fillId="0" borderId="0" xfId="0" applyNumberFormat="1" applyFont="1" applyAlignment="1">
      <alignment horizontal="right" vertical="center"/>
    </xf>
    <xf numFmtId="3" fontId="41" fillId="0" borderId="40" xfId="0" applyNumberFormat="1" applyFont="1" applyBorder="1" applyAlignment="1">
      <alignment horizontal="right" vertical="center"/>
    </xf>
    <xf numFmtId="3" fontId="39" fillId="0" borderId="41" xfId="0" applyNumberFormat="1" applyFont="1" applyBorder="1" applyAlignment="1">
      <alignment horizontal="right" vertical="center" wrapText="1"/>
    </xf>
    <xf numFmtId="0" fontId="42" fillId="0" borderId="42" xfId="0" applyFont="1" applyBorder="1" applyAlignment="1">
      <alignment vertical="center"/>
    </xf>
    <xf numFmtId="0" fontId="43" fillId="0" borderId="0" xfId="0" applyFont="1" applyAlignment="1">
      <alignment vertical="center"/>
    </xf>
    <xf numFmtId="0" fontId="45" fillId="0" borderId="0" xfId="0" applyFont="1" applyAlignment="1">
      <alignment horizontal="justify" vertical="center"/>
    </xf>
    <xf numFmtId="3" fontId="39" fillId="0" borderId="39" xfId="0" applyNumberFormat="1" applyFont="1" applyBorder="1" applyAlignment="1">
      <alignment horizontal="right" vertical="center" wrapText="1"/>
    </xf>
    <xf numFmtId="0" fontId="39" fillId="0" borderId="40" xfId="0" applyFont="1" applyBorder="1" applyAlignment="1">
      <alignment horizontal="right" vertical="center" wrapText="1"/>
    </xf>
    <xf numFmtId="0" fontId="37" fillId="0" borderId="0" xfId="0" applyFont="1" applyAlignment="1">
      <alignment vertical="center"/>
    </xf>
    <xf numFmtId="0" fontId="35" fillId="0" borderId="0" xfId="0" applyFont="1" applyAlignment="1">
      <alignment horizontal="justify" vertical="center"/>
    </xf>
    <xf numFmtId="0" fontId="46" fillId="0" borderId="0" xfId="0" applyFont="1" applyAlignment="1">
      <alignment vertical="center"/>
    </xf>
    <xf numFmtId="0" fontId="46" fillId="0" borderId="0" xfId="0" applyFont="1" applyAlignment="1">
      <alignment horizontal="center" vertical="center" wrapText="1"/>
    </xf>
    <xf numFmtId="0" fontId="46" fillId="0" borderId="43" xfId="0" applyFont="1" applyBorder="1" applyAlignment="1">
      <alignment horizontal="center" vertical="center" wrapText="1"/>
    </xf>
    <xf numFmtId="0" fontId="47" fillId="0" borderId="0" xfId="0" applyFont="1" applyAlignment="1">
      <alignment horizontal="center" vertical="center"/>
    </xf>
    <xf numFmtId="0" fontId="46" fillId="0" borderId="0" xfId="0" applyFont="1" applyAlignment="1">
      <alignment vertical="center" wrapText="1"/>
    </xf>
    <xf numFmtId="3" fontId="46" fillId="0" borderId="43" xfId="0" applyNumberFormat="1" applyFont="1" applyBorder="1" applyAlignment="1">
      <alignment horizontal="right" vertical="center" wrapText="1"/>
    </xf>
    <xf numFmtId="0" fontId="46" fillId="0" borderId="0" xfId="0" applyFont="1" applyAlignment="1">
      <alignment horizontal="right" vertical="center" wrapText="1"/>
    </xf>
    <xf numFmtId="0" fontId="46" fillId="0" borderId="45" xfId="0" applyFont="1" applyBorder="1" applyAlignment="1">
      <alignment horizontal="right" vertical="center" wrapText="1"/>
    </xf>
    <xf numFmtId="3" fontId="46" fillId="0" borderId="45" xfId="0" applyNumberFormat="1" applyFont="1" applyBorder="1" applyAlignment="1">
      <alignment horizontal="right" vertical="center"/>
    </xf>
    <xf numFmtId="0" fontId="46" fillId="0" borderId="43" xfId="0" applyFont="1" applyBorder="1" applyAlignment="1">
      <alignment horizontal="right" vertical="center" wrapText="1"/>
    </xf>
    <xf numFmtId="0" fontId="46" fillId="0" borderId="45" xfId="0" applyFont="1" applyBorder="1" applyAlignment="1">
      <alignment horizontal="right" vertical="center"/>
    </xf>
    <xf numFmtId="0" fontId="47" fillId="0" borderId="0" xfId="0" applyFont="1" applyAlignment="1">
      <alignment vertical="center"/>
    </xf>
    <xf numFmtId="0" fontId="46" fillId="0" borderId="48" xfId="0" applyFont="1" applyBorder="1" applyAlignment="1">
      <alignment horizontal="right" vertical="center"/>
    </xf>
    <xf numFmtId="3" fontId="47" fillId="0" borderId="48" xfId="0" applyNumberFormat="1" applyFont="1" applyBorder="1" applyAlignment="1">
      <alignment horizontal="right" vertical="center"/>
    </xf>
    <xf numFmtId="0" fontId="46" fillId="0" borderId="48" xfId="0" applyFont="1" applyBorder="1" applyAlignment="1">
      <alignment horizontal="right" vertical="center" wrapText="1"/>
    </xf>
    <xf numFmtId="0" fontId="48" fillId="0" borderId="0" xfId="0" applyFont="1" applyAlignment="1">
      <alignment horizontal="justify" vertical="center"/>
    </xf>
    <xf numFmtId="0" fontId="36" fillId="0" borderId="0" xfId="0" applyFont="1" applyAlignment="1">
      <alignment horizontal="justify" vertical="center"/>
    </xf>
    <xf numFmtId="0" fontId="38" fillId="0" borderId="0" xfId="0" applyFont="1" applyAlignment="1">
      <alignment horizontal="right" vertical="center" wrapText="1"/>
    </xf>
    <xf numFmtId="0" fontId="44" fillId="0" borderId="0" xfId="0" applyFont="1" applyAlignment="1">
      <alignment vertical="center"/>
    </xf>
    <xf numFmtId="0" fontId="35" fillId="0" borderId="0" xfId="0" applyFont="1" applyAlignment="1">
      <alignment vertical="center"/>
    </xf>
    <xf numFmtId="0" fontId="49" fillId="0" borderId="0" xfId="0" applyFont="1" applyAlignment="1">
      <alignment horizontal="justify" vertical="center"/>
    </xf>
    <xf numFmtId="0" fontId="2" fillId="0" borderId="0" xfId="0" applyFont="1" applyAlignment="1">
      <alignment vertical="center" wrapText="1"/>
    </xf>
    <xf numFmtId="0" fontId="30" fillId="0" borderId="0" xfId="0" applyFont="1" applyAlignment="1">
      <alignment vertical="center"/>
    </xf>
    <xf numFmtId="0" fontId="39" fillId="0" borderId="0" xfId="0" applyFont="1" applyAlignment="1">
      <alignment vertical="center"/>
    </xf>
    <xf numFmtId="0" fontId="45" fillId="0" borderId="0" xfId="0" applyFont="1" applyAlignment="1">
      <alignment vertical="center"/>
    </xf>
    <xf numFmtId="0" fontId="50" fillId="0" borderId="0" xfId="0" applyFont="1" applyAlignment="1">
      <alignment vertical="center"/>
    </xf>
    <xf numFmtId="3" fontId="39" fillId="0" borderId="52" xfId="0" applyNumberFormat="1" applyFont="1" applyBorder="1" applyAlignment="1">
      <alignment horizontal="right" vertical="center" wrapText="1"/>
    </xf>
    <xf numFmtId="0" fontId="40" fillId="0" borderId="0" xfId="0" applyFont="1" applyAlignment="1">
      <alignment horizontal="right" vertical="center" wrapText="1"/>
    </xf>
    <xf numFmtId="0" fontId="51" fillId="0" borderId="0" xfId="0" applyFont="1" applyAlignment="1">
      <alignment vertical="center"/>
    </xf>
    <xf numFmtId="0" fontId="39" fillId="0" borderId="0" xfId="0" applyFont="1" applyAlignment="1">
      <alignment horizontal="right" vertical="center" wrapText="1"/>
    </xf>
    <xf numFmtId="0" fontId="52" fillId="0" borderId="0" xfId="0" applyFont="1" applyAlignment="1">
      <alignment vertical="center" wrapText="1"/>
    </xf>
    <xf numFmtId="0" fontId="53" fillId="0" borderId="0" xfId="0" applyFont="1" applyAlignment="1">
      <alignment horizontal="center" vertical="center" wrapText="1"/>
    </xf>
    <xf numFmtId="0" fontId="54" fillId="0" borderId="0" xfId="0" applyFont="1" applyAlignment="1">
      <alignment horizontal="justify" vertical="center" wrapText="1"/>
    </xf>
    <xf numFmtId="0" fontId="54" fillId="0" borderId="0" xfId="0" applyFont="1" applyAlignment="1">
      <alignment horizontal="center" vertical="center" wrapText="1"/>
    </xf>
    <xf numFmtId="3" fontId="54" fillId="0" borderId="0" xfId="0" applyNumberFormat="1" applyFont="1" applyAlignment="1">
      <alignment horizontal="right" vertical="center" wrapText="1"/>
    </xf>
    <xf numFmtId="0" fontId="54" fillId="0" borderId="0" xfId="0" applyFont="1" applyAlignment="1">
      <alignment horizontal="right" vertical="center" wrapText="1"/>
    </xf>
    <xf numFmtId="0" fontId="54" fillId="0" borderId="0" xfId="0" applyFont="1" applyAlignment="1">
      <alignment vertical="center" wrapText="1"/>
    </xf>
    <xf numFmtId="0" fontId="55" fillId="17" borderId="0" xfId="0" applyFont="1" applyFill="1" applyAlignment="1">
      <alignment horizontal="justify" vertical="center" wrapText="1"/>
    </xf>
    <xf numFmtId="0" fontId="55" fillId="17" borderId="0" xfId="0" applyFont="1" applyFill="1" applyAlignment="1">
      <alignment horizontal="right" vertical="center" wrapText="1"/>
    </xf>
    <xf numFmtId="0" fontId="41" fillId="0" borderId="0" xfId="0" applyFont="1" applyAlignment="1">
      <alignment horizontal="right" vertical="center"/>
    </xf>
    <xf numFmtId="3" fontId="41" fillId="0" borderId="0" xfId="0" applyNumberFormat="1" applyFont="1" applyAlignment="1">
      <alignment horizontal="right" vertical="center"/>
    </xf>
    <xf numFmtId="0" fontId="46" fillId="0" borderId="39" xfId="0" applyFont="1" applyBorder="1" applyAlignment="1">
      <alignment vertical="center" wrapText="1"/>
    </xf>
    <xf numFmtId="0" fontId="46" fillId="0" borderId="39" xfId="0" applyFont="1" applyBorder="1" applyAlignment="1">
      <alignment horizontal="center" vertical="center"/>
    </xf>
    <xf numFmtId="0" fontId="46" fillId="0" borderId="39" xfId="0" applyFont="1" applyBorder="1" applyAlignment="1">
      <alignment vertical="center"/>
    </xf>
    <xf numFmtId="0" fontId="46" fillId="0" borderId="39" xfId="0" applyFont="1" applyBorder="1" applyAlignment="1">
      <alignment horizontal="center" vertical="center" wrapText="1"/>
    </xf>
    <xf numFmtId="0" fontId="0" fillId="0" borderId="0" xfId="0" applyAlignment="1">
      <alignment horizontal="right"/>
    </xf>
    <xf numFmtId="3" fontId="0" fillId="0" borderId="0" xfId="0" applyNumberFormat="1" applyAlignment="1">
      <alignment horizontal="right"/>
    </xf>
    <xf numFmtId="0" fontId="39" fillId="0" borderId="41" xfId="0" applyFont="1" applyBorder="1" applyAlignment="1">
      <alignment horizontal="right" vertical="center" wrapText="1"/>
    </xf>
    <xf numFmtId="3" fontId="47" fillId="16" borderId="0" xfId="0" applyNumberFormat="1" applyFont="1" applyFill="1" applyAlignment="1">
      <alignment horizontal="right" vertical="center"/>
    </xf>
    <xf numFmtId="0" fontId="47" fillId="16" borderId="0" xfId="0" applyFont="1" applyFill="1" applyAlignment="1">
      <alignment horizontal="right" vertical="center"/>
    </xf>
    <xf numFmtId="3" fontId="47" fillId="0" borderId="0" xfId="0" applyNumberFormat="1" applyFont="1" applyAlignment="1">
      <alignment horizontal="right" vertical="center"/>
    </xf>
    <xf numFmtId="3" fontId="47" fillId="0" borderId="46" xfId="0" applyNumberFormat="1" applyFont="1" applyBorder="1" applyAlignment="1">
      <alignment horizontal="right" vertical="center"/>
    </xf>
    <xf numFmtId="0" fontId="47" fillId="0" borderId="47" xfId="0" applyFont="1" applyBorder="1" applyAlignment="1">
      <alignment horizontal="right" vertical="center"/>
    </xf>
    <xf numFmtId="0" fontId="47" fillId="0" borderId="49" xfId="0" applyFont="1" applyBorder="1" applyAlignment="1">
      <alignment horizontal="right" vertical="center"/>
    </xf>
    <xf numFmtId="3" fontId="47" fillId="0" borderId="49" xfId="0" applyNumberFormat="1" applyFont="1" applyBorder="1" applyAlignment="1">
      <alignment horizontal="right" vertical="center"/>
    </xf>
    <xf numFmtId="0" fontId="46" fillId="0" borderId="50" xfId="0" applyFont="1" applyBorder="1" applyAlignment="1">
      <alignment horizontal="right" vertical="center" wrapText="1"/>
    </xf>
    <xf numFmtId="0" fontId="47" fillId="0" borderId="50" xfId="0" applyFont="1" applyBorder="1" applyAlignment="1">
      <alignment horizontal="right" vertical="center"/>
    </xf>
    <xf numFmtId="0" fontId="47" fillId="0" borderId="48" xfId="0" applyFont="1" applyBorder="1" applyAlignment="1">
      <alignment horizontal="right" vertical="center"/>
    </xf>
    <xf numFmtId="3" fontId="47" fillId="0" borderId="50" xfId="0" applyNumberFormat="1" applyFont="1" applyBorder="1" applyAlignment="1">
      <alignment horizontal="right" vertical="center"/>
    </xf>
    <xf numFmtId="0" fontId="41" fillId="0" borderId="40" xfId="0" applyFont="1" applyBorder="1" applyAlignment="1">
      <alignment horizontal="right" vertical="center"/>
    </xf>
    <xf numFmtId="0" fontId="41" fillId="0" borderId="41" xfId="0" applyFont="1" applyBorder="1" applyAlignment="1">
      <alignment horizontal="right" vertical="center"/>
    </xf>
    <xf numFmtId="0" fontId="56" fillId="0" borderId="0" xfId="0" applyFont="1" applyAlignment="1">
      <alignment horizontal="justify" vertical="center"/>
    </xf>
    <xf numFmtId="0" fontId="39" fillId="0" borderId="52" xfId="0" applyFont="1" applyBorder="1" applyAlignment="1">
      <alignment horizontal="right" vertical="center" wrapText="1"/>
    </xf>
    <xf numFmtId="0" fontId="2" fillId="0" borderId="0" xfId="0" applyFont="1"/>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30" fillId="0" borderId="0" xfId="0" applyFont="1"/>
    <xf numFmtId="0" fontId="47" fillId="0" borderId="0" xfId="0" applyFont="1" applyAlignment="1">
      <alignment vertical="center"/>
    </xf>
    <xf numFmtId="0" fontId="2" fillId="0" borderId="0" xfId="0" applyFont="1" applyAlignment="1">
      <alignment vertical="center" wrapText="1"/>
    </xf>
    <xf numFmtId="0" fontId="46" fillId="0" borderId="0" xfId="0" applyFont="1" applyAlignment="1">
      <alignment vertical="center" wrapText="1"/>
    </xf>
    <xf numFmtId="0" fontId="46" fillId="0" borderId="39" xfId="0" applyFont="1" applyBorder="1" applyAlignment="1">
      <alignment vertical="center" wrapText="1"/>
    </xf>
    <xf numFmtId="0" fontId="30" fillId="0" borderId="0" xfId="0" applyFont="1" applyAlignment="1">
      <alignment vertical="center" wrapText="1"/>
    </xf>
    <xf numFmtId="0" fontId="30" fillId="0" borderId="0" xfId="0" applyFont="1" applyAlignment="1">
      <alignment wrapText="1"/>
    </xf>
    <xf numFmtId="0" fontId="38" fillId="0" borderId="0" xfId="0" applyFont="1" applyAlignment="1">
      <alignment vertical="center"/>
    </xf>
    <xf numFmtId="0" fontId="39" fillId="0" borderId="0" xfId="0" applyFont="1" applyAlignment="1">
      <alignment horizontal="center" vertical="center" wrapText="1"/>
    </xf>
    <xf numFmtId="0" fontId="39" fillId="0" borderId="51" xfId="0" applyFont="1" applyBorder="1" applyAlignment="1">
      <alignment horizontal="center" vertical="center" wrapText="1"/>
    </xf>
    <xf numFmtId="0" fontId="47" fillId="0" borderId="0" xfId="0" applyFont="1" applyAlignment="1">
      <alignment horizontal="center" vertical="center"/>
    </xf>
    <xf numFmtId="0" fontId="30" fillId="0" borderId="45" xfId="0" applyFont="1" applyBorder="1"/>
    <xf numFmtId="0" fontId="46" fillId="0" borderId="0" xfId="0" applyFont="1" applyAlignment="1">
      <alignment horizontal="center" vertical="center" wrapText="1"/>
    </xf>
    <xf numFmtId="0" fontId="46" fillId="0" borderId="45" xfId="0" applyFont="1" applyBorder="1" applyAlignment="1">
      <alignment horizontal="center" vertical="center" wrapText="1"/>
    </xf>
    <xf numFmtId="0" fontId="47" fillId="0" borderId="44"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Obično 3" xfId="6" xr:uid="{CF6DFD4E-2A57-4154-98B8-79A703D0B0AE}"/>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T72"/>
  <sheetViews>
    <sheetView view="pageBreakPreview" topLeftCell="A41" zoomScaleNormal="100" zoomScaleSheetLayoutView="100" workbookViewId="0">
      <selection activeCell="I18" sqref="I18"/>
    </sheetView>
  </sheetViews>
  <sheetFormatPr defaultColWidth="9.140625" defaultRowHeight="15" x14ac:dyDescent="0.25"/>
  <cols>
    <col min="1" max="8" width="9.140625" style="82"/>
    <col min="9" max="9" width="15.42578125" style="82" customWidth="1"/>
    <col min="10" max="10" width="9.140625" style="82"/>
    <col min="11" max="13" width="9.140625" style="80"/>
    <col min="14" max="14" width="9.140625" style="81"/>
    <col min="15" max="20" width="9.140625" style="80"/>
    <col min="21" max="16384" width="9.140625" style="82"/>
  </cols>
  <sheetData>
    <row r="1" spans="1:20" ht="15.75" x14ac:dyDescent="0.25">
      <c r="A1" s="259" t="s">
        <v>307</v>
      </c>
      <c r="B1" s="260"/>
      <c r="C1" s="260"/>
      <c r="D1" s="78"/>
      <c r="E1" s="78"/>
      <c r="F1" s="78"/>
      <c r="G1" s="78"/>
      <c r="H1" s="78"/>
      <c r="I1" s="78"/>
      <c r="J1" s="79"/>
    </row>
    <row r="2" spans="1:20" ht="14.45" customHeight="1" x14ac:dyDescent="0.25">
      <c r="A2" s="261" t="s">
        <v>323</v>
      </c>
      <c r="B2" s="262"/>
      <c r="C2" s="262"/>
      <c r="D2" s="262"/>
      <c r="E2" s="262"/>
      <c r="F2" s="262"/>
      <c r="G2" s="262"/>
      <c r="H2" s="262"/>
      <c r="I2" s="262"/>
      <c r="J2" s="263"/>
      <c r="N2" s="81">
        <v>1</v>
      </c>
    </row>
    <row r="3" spans="1:20" x14ac:dyDescent="0.25">
      <c r="A3" s="83"/>
      <c r="B3" s="84"/>
      <c r="C3" s="84"/>
      <c r="D3" s="84"/>
      <c r="E3" s="84"/>
      <c r="F3" s="84"/>
      <c r="G3" s="84"/>
      <c r="H3" s="84"/>
      <c r="I3" s="84"/>
      <c r="J3" s="85"/>
      <c r="N3" s="81">
        <v>2</v>
      </c>
    </row>
    <row r="4" spans="1:20" ht="33.6" customHeight="1" x14ac:dyDescent="0.25">
      <c r="A4" s="264" t="s">
        <v>308</v>
      </c>
      <c r="B4" s="265"/>
      <c r="C4" s="265"/>
      <c r="D4" s="265"/>
      <c r="E4" s="266">
        <v>45292</v>
      </c>
      <c r="F4" s="267"/>
      <c r="G4" s="86" t="s">
        <v>0</v>
      </c>
      <c r="H4" s="266">
        <v>45382</v>
      </c>
      <c r="I4" s="267"/>
      <c r="J4" s="87"/>
      <c r="N4" s="81">
        <v>3</v>
      </c>
    </row>
    <row r="5" spans="1:20" s="80" customFormat="1" ht="10.35" customHeight="1" x14ac:dyDescent="0.25">
      <c r="A5" s="268"/>
      <c r="B5" s="269"/>
      <c r="C5" s="269"/>
      <c r="D5" s="269"/>
      <c r="E5" s="269"/>
      <c r="F5" s="269"/>
      <c r="G5" s="269"/>
      <c r="H5" s="269"/>
      <c r="I5" s="269"/>
      <c r="J5" s="270"/>
      <c r="N5" s="81">
        <v>4</v>
      </c>
    </row>
    <row r="6" spans="1:20" ht="20.45" customHeight="1" x14ac:dyDescent="0.25">
      <c r="A6" s="88"/>
      <c r="B6" s="89" t="s">
        <v>329</v>
      </c>
      <c r="C6" s="90"/>
      <c r="D6" s="90"/>
      <c r="E6" s="42">
        <v>2024</v>
      </c>
      <c r="F6" s="39"/>
      <c r="G6" s="86"/>
      <c r="H6" s="39"/>
      <c r="I6" s="40"/>
      <c r="J6" s="91"/>
    </row>
    <row r="7" spans="1:20" s="94" customFormat="1" ht="11.1"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330</v>
      </c>
      <c r="C8" s="90"/>
      <c r="D8" s="90"/>
      <c r="E8" s="42">
        <v>1</v>
      </c>
      <c r="F8" s="39"/>
      <c r="G8" s="86"/>
      <c r="H8" s="39"/>
      <c r="I8" s="40"/>
      <c r="J8" s="91"/>
    </row>
    <row r="9" spans="1:20" s="94" customFormat="1" ht="11.1" customHeight="1" x14ac:dyDescent="0.25">
      <c r="A9" s="88"/>
      <c r="B9" s="90"/>
      <c r="C9" s="90"/>
      <c r="D9" s="90"/>
      <c r="E9" s="41"/>
      <c r="F9" s="41"/>
      <c r="G9" s="86"/>
      <c r="H9" s="41"/>
      <c r="I9" s="43"/>
      <c r="J9" s="91"/>
      <c r="K9" s="92"/>
      <c r="L9" s="92"/>
      <c r="M9" s="92"/>
      <c r="N9" s="93"/>
      <c r="O9" s="92"/>
      <c r="P9" s="92"/>
      <c r="Q9" s="92"/>
      <c r="R9" s="92"/>
      <c r="S9" s="92"/>
      <c r="T9" s="92"/>
    </row>
    <row r="10" spans="1:20" ht="38.1" customHeight="1" x14ac:dyDescent="0.25">
      <c r="A10" s="255" t="s">
        <v>331</v>
      </c>
      <c r="B10" s="256"/>
      <c r="C10" s="256"/>
      <c r="D10" s="256"/>
      <c r="E10" s="256"/>
      <c r="F10" s="256"/>
      <c r="G10" s="256"/>
      <c r="H10" s="256"/>
      <c r="I10" s="256"/>
      <c r="J10" s="95"/>
    </row>
    <row r="11" spans="1:20" ht="24.6" customHeight="1" x14ac:dyDescent="0.25">
      <c r="A11" s="243" t="s">
        <v>309</v>
      </c>
      <c r="B11" s="257"/>
      <c r="C11" s="249" t="s">
        <v>448</v>
      </c>
      <c r="D11" s="250"/>
      <c r="E11" s="96"/>
      <c r="F11" s="216" t="s">
        <v>332</v>
      </c>
      <c r="G11" s="253"/>
      <c r="H11" s="232" t="s">
        <v>450</v>
      </c>
      <c r="I11" s="233"/>
      <c r="J11" s="97"/>
    </row>
    <row r="12" spans="1:20" ht="14.45" customHeight="1" x14ac:dyDescent="0.25">
      <c r="A12" s="98"/>
      <c r="B12" s="77"/>
      <c r="C12" s="77"/>
      <c r="D12" s="77"/>
      <c r="E12" s="258"/>
      <c r="F12" s="258"/>
      <c r="G12" s="258"/>
      <c r="H12" s="258"/>
      <c r="I12" s="99"/>
      <c r="J12" s="97"/>
    </row>
    <row r="13" spans="1:20" ht="21" customHeight="1" x14ac:dyDescent="0.25">
      <c r="A13" s="215" t="s">
        <v>324</v>
      </c>
      <c r="B13" s="253"/>
      <c r="C13" s="249" t="s">
        <v>451</v>
      </c>
      <c r="D13" s="250"/>
      <c r="E13" s="271"/>
      <c r="F13" s="258"/>
      <c r="G13" s="258"/>
      <c r="H13" s="258"/>
      <c r="I13" s="99"/>
      <c r="J13" s="97"/>
    </row>
    <row r="14" spans="1:20" ht="11.1" customHeight="1" x14ac:dyDescent="0.25">
      <c r="A14" s="96"/>
      <c r="B14" s="99"/>
      <c r="C14" s="77"/>
      <c r="D14" s="77"/>
      <c r="E14" s="222"/>
      <c r="F14" s="222"/>
      <c r="G14" s="222"/>
      <c r="H14" s="222"/>
      <c r="I14" s="77"/>
      <c r="J14" s="100"/>
    </row>
    <row r="15" spans="1:20" ht="23.1" customHeight="1" x14ac:dyDescent="0.25">
      <c r="A15" s="215" t="s">
        <v>310</v>
      </c>
      <c r="B15" s="253"/>
      <c r="C15" s="249" t="s">
        <v>452</v>
      </c>
      <c r="D15" s="250"/>
      <c r="E15" s="254"/>
      <c r="F15" s="245"/>
      <c r="G15" s="101" t="s">
        <v>333</v>
      </c>
      <c r="H15" s="232" t="s">
        <v>449</v>
      </c>
      <c r="I15" s="233"/>
      <c r="J15" s="102"/>
    </row>
    <row r="16" spans="1:20" ht="11.1" customHeight="1" x14ac:dyDescent="0.25">
      <c r="A16" s="96"/>
      <c r="B16" s="99"/>
      <c r="C16" s="77"/>
      <c r="D16" s="77"/>
      <c r="E16" s="222"/>
      <c r="F16" s="222"/>
      <c r="G16" s="222"/>
      <c r="H16" s="222"/>
      <c r="I16" s="77"/>
      <c r="J16" s="100"/>
    </row>
    <row r="17" spans="1:10" ht="23.1" customHeight="1" x14ac:dyDescent="0.25">
      <c r="A17" s="103"/>
      <c r="B17" s="101" t="s">
        <v>334</v>
      </c>
      <c r="C17" s="249" t="s">
        <v>453</v>
      </c>
      <c r="D17" s="250"/>
      <c r="E17" s="104"/>
      <c r="F17" s="104"/>
      <c r="G17" s="104"/>
      <c r="H17" s="104"/>
      <c r="I17" s="104"/>
      <c r="J17" s="102"/>
    </row>
    <row r="18" spans="1:10" x14ac:dyDescent="0.25">
      <c r="A18" s="251"/>
      <c r="B18" s="252"/>
      <c r="C18" s="222"/>
      <c r="D18" s="222"/>
      <c r="E18" s="222"/>
      <c r="F18" s="222"/>
      <c r="G18" s="222"/>
      <c r="H18" s="222"/>
      <c r="I18" s="77"/>
      <c r="J18" s="100"/>
    </row>
    <row r="19" spans="1:10" x14ac:dyDescent="0.25">
      <c r="A19" s="243" t="s">
        <v>311</v>
      </c>
      <c r="B19" s="244"/>
      <c r="C19" s="223" t="s">
        <v>454</v>
      </c>
      <c r="D19" s="224"/>
      <c r="E19" s="224"/>
      <c r="F19" s="224"/>
      <c r="G19" s="224"/>
      <c r="H19" s="224"/>
      <c r="I19" s="224"/>
      <c r="J19" s="225"/>
    </row>
    <row r="20" spans="1:10" x14ac:dyDescent="0.25">
      <c r="A20" s="98"/>
      <c r="B20" s="77"/>
      <c r="C20" s="105"/>
      <c r="D20" s="77"/>
      <c r="E20" s="222"/>
      <c r="F20" s="222"/>
      <c r="G20" s="222"/>
      <c r="H20" s="222"/>
      <c r="I20" s="77"/>
      <c r="J20" s="100"/>
    </row>
    <row r="21" spans="1:10" x14ac:dyDescent="0.25">
      <c r="A21" s="243" t="s">
        <v>312</v>
      </c>
      <c r="B21" s="244"/>
      <c r="C21" s="232">
        <v>10000</v>
      </c>
      <c r="D21" s="233"/>
      <c r="E21" s="222"/>
      <c r="F21" s="222"/>
      <c r="G21" s="223" t="s">
        <v>455</v>
      </c>
      <c r="H21" s="224"/>
      <c r="I21" s="224"/>
      <c r="J21" s="225"/>
    </row>
    <row r="22" spans="1:10" x14ac:dyDescent="0.25">
      <c r="A22" s="98"/>
      <c r="B22" s="77"/>
      <c r="C22" s="77"/>
      <c r="D22" s="77"/>
      <c r="E22" s="222"/>
      <c r="F22" s="222"/>
      <c r="G22" s="222"/>
      <c r="H22" s="222"/>
      <c r="I22" s="77"/>
      <c r="J22" s="100"/>
    </row>
    <row r="23" spans="1:10" x14ac:dyDescent="0.25">
      <c r="A23" s="243" t="s">
        <v>313</v>
      </c>
      <c r="B23" s="244"/>
      <c r="C23" s="223" t="s">
        <v>456</v>
      </c>
      <c r="D23" s="224"/>
      <c r="E23" s="224"/>
      <c r="F23" s="224"/>
      <c r="G23" s="224"/>
      <c r="H23" s="224"/>
      <c r="I23" s="224"/>
      <c r="J23" s="225"/>
    </row>
    <row r="24" spans="1:10" x14ac:dyDescent="0.25">
      <c r="A24" s="98"/>
      <c r="B24" s="77"/>
      <c r="C24" s="77"/>
      <c r="D24" s="77"/>
      <c r="E24" s="222"/>
      <c r="F24" s="222"/>
      <c r="G24" s="222"/>
      <c r="H24" s="222"/>
      <c r="I24" s="77"/>
      <c r="J24" s="100"/>
    </row>
    <row r="25" spans="1:10" x14ac:dyDescent="0.25">
      <c r="A25" s="243" t="s">
        <v>314</v>
      </c>
      <c r="B25" s="244"/>
      <c r="C25" s="246" t="s">
        <v>466</v>
      </c>
      <c r="D25" s="247"/>
      <c r="E25" s="247"/>
      <c r="F25" s="247"/>
      <c r="G25" s="247"/>
      <c r="H25" s="247"/>
      <c r="I25" s="247"/>
      <c r="J25" s="248"/>
    </row>
    <row r="26" spans="1:10" x14ac:dyDescent="0.25">
      <c r="A26" s="98"/>
      <c r="B26" s="77"/>
      <c r="C26" s="105"/>
      <c r="D26" s="77"/>
      <c r="E26" s="222"/>
      <c r="F26" s="222"/>
      <c r="G26" s="222"/>
      <c r="H26" s="222"/>
      <c r="I26" s="77"/>
      <c r="J26" s="100"/>
    </row>
    <row r="27" spans="1:10" x14ac:dyDescent="0.25">
      <c r="A27" s="243" t="s">
        <v>315</v>
      </c>
      <c r="B27" s="244"/>
      <c r="C27" s="246" t="s">
        <v>460</v>
      </c>
      <c r="D27" s="247"/>
      <c r="E27" s="247"/>
      <c r="F27" s="247"/>
      <c r="G27" s="247"/>
      <c r="H27" s="247"/>
      <c r="I27" s="247"/>
      <c r="J27" s="248"/>
    </row>
    <row r="28" spans="1:10" ht="14.1" customHeight="1" x14ac:dyDescent="0.25">
      <c r="A28" s="98"/>
      <c r="B28" s="77"/>
      <c r="C28" s="105"/>
      <c r="D28" s="77"/>
      <c r="E28" s="222"/>
      <c r="F28" s="222"/>
      <c r="G28" s="222"/>
      <c r="H28" s="222"/>
      <c r="I28" s="77"/>
      <c r="J28" s="100"/>
    </row>
    <row r="29" spans="1:10" ht="23.1" customHeight="1" x14ac:dyDescent="0.25">
      <c r="A29" s="215" t="s">
        <v>325</v>
      </c>
      <c r="B29" s="244"/>
      <c r="C29" s="44">
        <v>52</v>
      </c>
      <c r="D29" s="106"/>
      <c r="E29" s="226"/>
      <c r="F29" s="226"/>
      <c r="G29" s="226"/>
      <c r="H29" s="226"/>
      <c r="I29" s="107"/>
      <c r="J29" s="108"/>
    </row>
    <row r="30" spans="1:10" x14ac:dyDescent="0.25">
      <c r="A30" s="98"/>
      <c r="B30" s="77"/>
      <c r="C30" s="77"/>
      <c r="D30" s="77"/>
      <c r="E30" s="222"/>
      <c r="F30" s="222"/>
      <c r="G30" s="222"/>
      <c r="H30" s="222"/>
      <c r="I30" s="107"/>
      <c r="J30" s="108"/>
    </row>
    <row r="31" spans="1:10" x14ac:dyDescent="0.25">
      <c r="A31" s="243" t="s">
        <v>316</v>
      </c>
      <c r="B31" s="244"/>
      <c r="C31" s="45" t="s">
        <v>337</v>
      </c>
      <c r="D31" s="242" t="s">
        <v>335</v>
      </c>
      <c r="E31" s="230"/>
      <c r="F31" s="230"/>
      <c r="G31" s="230"/>
      <c r="H31" s="77"/>
      <c r="I31" s="109" t="s">
        <v>336</v>
      </c>
      <c r="J31" s="110" t="s">
        <v>337</v>
      </c>
    </row>
    <row r="32" spans="1:10" x14ac:dyDescent="0.25">
      <c r="A32" s="243"/>
      <c r="B32" s="244"/>
      <c r="C32" s="111"/>
      <c r="D32" s="86"/>
      <c r="E32" s="245"/>
      <c r="F32" s="245"/>
      <c r="G32" s="245"/>
      <c r="H32" s="245"/>
      <c r="I32" s="107"/>
      <c r="J32" s="108"/>
    </row>
    <row r="33" spans="1:10" x14ac:dyDescent="0.25">
      <c r="A33" s="243" t="s">
        <v>326</v>
      </c>
      <c r="B33" s="244"/>
      <c r="C33" s="44" t="s">
        <v>339</v>
      </c>
      <c r="D33" s="242" t="s">
        <v>338</v>
      </c>
      <c r="E33" s="230"/>
      <c r="F33" s="230"/>
      <c r="G33" s="230"/>
      <c r="H33" s="104"/>
      <c r="I33" s="109" t="s">
        <v>339</v>
      </c>
      <c r="J33" s="110" t="s">
        <v>340</v>
      </c>
    </row>
    <row r="34" spans="1:10" x14ac:dyDescent="0.25">
      <c r="A34" s="98"/>
      <c r="B34" s="77"/>
      <c r="C34" s="77"/>
      <c r="D34" s="77"/>
      <c r="E34" s="222"/>
      <c r="F34" s="222"/>
      <c r="G34" s="222"/>
      <c r="H34" s="222"/>
      <c r="I34" s="77"/>
      <c r="J34" s="100"/>
    </row>
    <row r="35" spans="1:10" x14ac:dyDescent="0.25">
      <c r="A35" s="242" t="s">
        <v>327</v>
      </c>
      <c r="B35" s="230"/>
      <c r="C35" s="230"/>
      <c r="D35" s="230"/>
      <c r="E35" s="230" t="s">
        <v>317</v>
      </c>
      <c r="F35" s="230"/>
      <c r="G35" s="230"/>
      <c r="H35" s="230"/>
      <c r="I35" s="230"/>
      <c r="J35" s="112" t="s">
        <v>318</v>
      </c>
    </row>
    <row r="36" spans="1:10" x14ac:dyDescent="0.25">
      <c r="A36" s="98"/>
      <c r="B36" s="77"/>
      <c r="C36" s="77"/>
      <c r="D36" s="77"/>
      <c r="E36" s="222"/>
      <c r="F36" s="222"/>
      <c r="G36" s="222"/>
      <c r="H36" s="222"/>
      <c r="I36" s="77"/>
      <c r="J36" s="108"/>
    </row>
    <row r="37" spans="1:10" x14ac:dyDescent="0.25">
      <c r="A37" s="238" t="s">
        <v>461</v>
      </c>
      <c r="B37" s="239"/>
      <c r="C37" s="239"/>
      <c r="D37" s="239"/>
      <c r="E37" s="238" t="s">
        <v>462</v>
      </c>
      <c r="F37" s="239"/>
      <c r="G37" s="239"/>
      <c r="H37" s="239"/>
      <c r="I37" s="240"/>
      <c r="J37" s="76">
        <v>1614649</v>
      </c>
    </row>
    <row r="38" spans="1:10" x14ac:dyDescent="0.25">
      <c r="A38" s="98"/>
      <c r="B38" s="77"/>
      <c r="C38" s="105"/>
      <c r="D38" s="241"/>
      <c r="E38" s="241"/>
      <c r="F38" s="241"/>
      <c r="G38" s="241"/>
      <c r="H38" s="241"/>
      <c r="I38" s="241"/>
      <c r="J38" s="100"/>
    </row>
    <row r="39" spans="1:10" x14ac:dyDescent="0.25">
      <c r="A39" s="238" t="s">
        <v>463</v>
      </c>
      <c r="B39" s="239"/>
      <c r="C39" s="239"/>
      <c r="D39" s="240"/>
      <c r="E39" s="238" t="s">
        <v>462</v>
      </c>
      <c r="F39" s="239"/>
      <c r="G39" s="239"/>
      <c r="H39" s="239"/>
      <c r="I39" s="240"/>
      <c r="J39" s="44" t="s">
        <v>464</v>
      </c>
    </row>
    <row r="40" spans="1:10" x14ac:dyDescent="0.25">
      <c r="A40" s="98"/>
      <c r="B40" s="77"/>
      <c r="C40" s="105"/>
      <c r="D40" s="113"/>
      <c r="E40" s="241"/>
      <c r="F40" s="241"/>
      <c r="G40" s="241"/>
      <c r="H40" s="241"/>
      <c r="I40" s="99"/>
      <c r="J40" s="100"/>
    </row>
    <row r="41" spans="1:10" x14ac:dyDescent="0.25">
      <c r="A41" s="238" t="s">
        <v>467</v>
      </c>
      <c r="B41" s="239"/>
      <c r="C41" s="239"/>
      <c r="D41" s="240"/>
      <c r="E41" s="238" t="s">
        <v>462</v>
      </c>
      <c r="F41" s="239"/>
      <c r="G41" s="239"/>
      <c r="H41" s="239"/>
      <c r="I41" s="240"/>
      <c r="J41" s="44">
        <v>5833523</v>
      </c>
    </row>
    <row r="42" spans="1:10" x14ac:dyDescent="0.25">
      <c r="A42" s="98"/>
      <c r="B42" s="77"/>
      <c r="C42" s="105"/>
      <c r="D42" s="113"/>
      <c r="E42" s="241"/>
      <c r="F42" s="241"/>
      <c r="G42" s="241"/>
      <c r="H42" s="241"/>
      <c r="I42" s="99"/>
      <c r="J42" s="100"/>
    </row>
    <row r="43" spans="1:10" x14ac:dyDescent="0.25">
      <c r="A43" s="238"/>
      <c r="B43" s="239"/>
      <c r="C43" s="239"/>
      <c r="D43" s="240"/>
      <c r="E43" s="238"/>
      <c r="F43" s="239"/>
      <c r="G43" s="239"/>
      <c r="H43" s="239"/>
      <c r="I43" s="240"/>
      <c r="J43" s="44"/>
    </row>
    <row r="44" spans="1:10" x14ac:dyDescent="0.25">
      <c r="A44" s="114"/>
      <c r="B44" s="105"/>
      <c r="C44" s="236"/>
      <c r="D44" s="236"/>
      <c r="E44" s="222"/>
      <c r="F44" s="222"/>
      <c r="G44" s="236"/>
      <c r="H44" s="236"/>
      <c r="I44" s="236"/>
      <c r="J44" s="100"/>
    </row>
    <row r="45" spans="1:10" x14ac:dyDescent="0.25">
      <c r="A45" s="238"/>
      <c r="B45" s="239"/>
      <c r="C45" s="239"/>
      <c r="D45" s="240"/>
      <c r="E45" s="238"/>
      <c r="F45" s="239"/>
      <c r="G45" s="239"/>
      <c r="H45" s="239"/>
      <c r="I45" s="240"/>
      <c r="J45" s="44"/>
    </row>
    <row r="46" spans="1:10" x14ac:dyDescent="0.25">
      <c r="A46" s="114"/>
      <c r="B46" s="105"/>
      <c r="C46" s="105"/>
      <c r="D46" s="77"/>
      <c r="E46" s="222"/>
      <c r="F46" s="222"/>
      <c r="G46" s="236"/>
      <c r="H46" s="236"/>
      <c r="I46" s="77"/>
      <c r="J46" s="100"/>
    </row>
    <row r="47" spans="1:10" x14ac:dyDescent="0.25">
      <c r="A47" s="238"/>
      <c r="B47" s="239"/>
      <c r="C47" s="239"/>
      <c r="D47" s="240"/>
      <c r="E47" s="238"/>
      <c r="F47" s="239"/>
      <c r="G47" s="239"/>
      <c r="H47" s="239"/>
      <c r="I47" s="240"/>
      <c r="J47" s="44"/>
    </row>
    <row r="48" spans="1:10" x14ac:dyDescent="0.25">
      <c r="A48" s="114"/>
      <c r="B48" s="105"/>
      <c r="C48" s="105"/>
      <c r="D48" s="77"/>
      <c r="E48" s="222"/>
      <c r="F48" s="222"/>
      <c r="G48" s="236"/>
      <c r="H48" s="236"/>
      <c r="I48" s="77"/>
      <c r="J48" s="115" t="s">
        <v>341</v>
      </c>
    </row>
    <row r="49" spans="1:10" x14ac:dyDescent="0.25">
      <c r="A49" s="114"/>
      <c r="B49" s="105"/>
      <c r="C49" s="105"/>
      <c r="D49" s="77"/>
      <c r="E49" s="222"/>
      <c r="F49" s="222"/>
      <c r="G49" s="236"/>
      <c r="H49" s="236"/>
      <c r="I49" s="77"/>
      <c r="J49" s="115" t="s">
        <v>342</v>
      </c>
    </row>
    <row r="50" spans="1:10" ht="14.45" customHeight="1" x14ac:dyDescent="0.25">
      <c r="A50" s="215" t="s">
        <v>319</v>
      </c>
      <c r="B50" s="216"/>
      <c r="C50" s="232"/>
      <c r="D50" s="233"/>
      <c r="E50" s="234" t="s">
        <v>343</v>
      </c>
      <c r="F50" s="235"/>
      <c r="G50" s="223"/>
      <c r="H50" s="224"/>
      <c r="I50" s="224"/>
      <c r="J50" s="225"/>
    </row>
    <row r="51" spans="1:10" x14ac:dyDescent="0.25">
      <c r="A51" s="114"/>
      <c r="B51" s="105"/>
      <c r="C51" s="236"/>
      <c r="D51" s="236"/>
      <c r="E51" s="222"/>
      <c r="F51" s="222"/>
      <c r="G51" s="237" t="s">
        <v>344</v>
      </c>
      <c r="H51" s="237"/>
      <c r="I51" s="237"/>
      <c r="J51" s="91"/>
    </row>
    <row r="52" spans="1:10" ht="14.1" customHeight="1" x14ac:dyDescent="0.25">
      <c r="A52" s="215" t="s">
        <v>320</v>
      </c>
      <c r="B52" s="216"/>
      <c r="C52" s="223" t="s">
        <v>459</v>
      </c>
      <c r="D52" s="224"/>
      <c r="E52" s="224"/>
      <c r="F52" s="224"/>
      <c r="G52" s="224"/>
      <c r="H52" s="224"/>
      <c r="I52" s="224"/>
      <c r="J52" s="225"/>
    </row>
    <row r="53" spans="1:10" x14ac:dyDescent="0.25">
      <c r="A53" s="98"/>
      <c r="B53" s="77"/>
      <c r="C53" s="226" t="s">
        <v>321</v>
      </c>
      <c r="D53" s="226"/>
      <c r="E53" s="226"/>
      <c r="F53" s="226"/>
      <c r="G53" s="226"/>
      <c r="H53" s="226"/>
      <c r="I53" s="226"/>
      <c r="J53" s="100"/>
    </row>
    <row r="54" spans="1:10" x14ac:dyDescent="0.25">
      <c r="A54" s="215" t="s">
        <v>322</v>
      </c>
      <c r="B54" s="216"/>
      <c r="C54" s="227" t="s">
        <v>458</v>
      </c>
      <c r="D54" s="228"/>
      <c r="E54" s="229"/>
      <c r="F54" s="222"/>
      <c r="G54" s="222"/>
      <c r="H54" s="230"/>
      <c r="I54" s="230"/>
      <c r="J54" s="231"/>
    </row>
    <row r="55" spans="1:10" x14ac:dyDescent="0.25">
      <c r="A55" s="98"/>
      <c r="B55" s="77"/>
      <c r="C55" s="105"/>
      <c r="D55" s="77"/>
      <c r="E55" s="222"/>
      <c r="F55" s="222"/>
      <c r="G55" s="222"/>
      <c r="H55" s="222"/>
      <c r="I55" s="77"/>
      <c r="J55" s="100"/>
    </row>
    <row r="56" spans="1:10" ht="14.45" customHeight="1" x14ac:dyDescent="0.25">
      <c r="A56" s="215" t="s">
        <v>314</v>
      </c>
      <c r="B56" s="216"/>
      <c r="C56" s="217" t="s">
        <v>457</v>
      </c>
      <c r="D56" s="218"/>
      <c r="E56" s="218"/>
      <c r="F56" s="218"/>
      <c r="G56" s="218"/>
      <c r="H56" s="218"/>
      <c r="I56" s="218"/>
      <c r="J56" s="219"/>
    </row>
    <row r="57" spans="1:10" x14ac:dyDescent="0.25">
      <c r="A57" s="98"/>
      <c r="B57" s="77"/>
      <c r="C57" s="77"/>
      <c r="D57" s="77"/>
      <c r="E57" s="222"/>
      <c r="F57" s="222"/>
      <c r="G57" s="222"/>
      <c r="H57" s="222"/>
      <c r="I57" s="77"/>
      <c r="J57" s="100"/>
    </row>
    <row r="58" spans="1:10" x14ac:dyDescent="0.25">
      <c r="A58" s="215" t="s">
        <v>345</v>
      </c>
      <c r="B58" s="216"/>
      <c r="C58" s="217"/>
      <c r="D58" s="218"/>
      <c r="E58" s="218"/>
      <c r="F58" s="218"/>
      <c r="G58" s="218"/>
      <c r="H58" s="218"/>
      <c r="I58" s="218"/>
      <c r="J58" s="219"/>
    </row>
    <row r="59" spans="1:10" ht="14.45" customHeight="1" x14ac:dyDescent="0.25">
      <c r="A59" s="98"/>
      <c r="B59" s="77"/>
      <c r="C59" s="220" t="s">
        <v>346</v>
      </c>
      <c r="D59" s="220"/>
      <c r="E59" s="220"/>
      <c r="F59" s="220"/>
      <c r="G59" s="77"/>
      <c r="H59" s="77"/>
      <c r="I59" s="77"/>
      <c r="J59" s="100"/>
    </row>
    <row r="60" spans="1:10" x14ac:dyDescent="0.25">
      <c r="A60" s="215" t="s">
        <v>347</v>
      </c>
      <c r="B60" s="216"/>
      <c r="C60" s="217"/>
      <c r="D60" s="218"/>
      <c r="E60" s="218"/>
      <c r="F60" s="218"/>
      <c r="G60" s="218"/>
      <c r="H60" s="218"/>
      <c r="I60" s="218"/>
      <c r="J60" s="219"/>
    </row>
    <row r="61" spans="1:10" ht="14.45" customHeight="1" x14ac:dyDescent="0.25">
      <c r="A61" s="116"/>
      <c r="B61" s="117"/>
      <c r="C61" s="221" t="s">
        <v>348</v>
      </c>
      <c r="D61" s="221"/>
      <c r="E61" s="221"/>
      <c r="F61" s="221"/>
      <c r="G61" s="22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I134"/>
  <sheetViews>
    <sheetView view="pageBreakPreview" topLeftCell="A46" zoomScale="110" zoomScaleNormal="100" zoomScaleSheetLayoutView="110" workbookViewId="0">
      <selection activeCell="J133" sqref="J133"/>
    </sheetView>
  </sheetViews>
  <sheetFormatPr defaultColWidth="8.85546875" defaultRowHeight="12.75" x14ac:dyDescent="0.2"/>
  <cols>
    <col min="1" max="7" width="8.85546875" style="119"/>
    <col min="8" max="9" width="16.42578125" style="122" customWidth="1"/>
    <col min="10" max="10" width="10.42578125" style="119" bestFit="1" customWidth="1"/>
    <col min="11" max="16384" width="8.85546875" style="119"/>
  </cols>
  <sheetData>
    <row r="1" spans="1:9" x14ac:dyDescent="0.2">
      <c r="A1" s="279" t="s">
        <v>1</v>
      </c>
      <c r="B1" s="280"/>
      <c r="C1" s="280"/>
      <c r="D1" s="280"/>
      <c r="E1" s="280"/>
      <c r="F1" s="280"/>
      <c r="G1" s="280"/>
      <c r="H1" s="280"/>
      <c r="I1" s="280"/>
    </row>
    <row r="2" spans="1:9" x14ac:dyDescent="0.2">
      <c r="A2" s="281" t="s">
        <v>722</v>
      </c>
      <c r="B2" s="282"/>
      <c r="C2" s="282"/>
      <c r="D2" s="282"/>
      <c r="E2" s="282"/>
      <c r="F2" s="282"/>
      <c r="G2" s="282"/>
      <c r="H2" s="282"/>
      <c r="I2" s="282"/>
    </row>
    <row r="3" spans="1:9" x14ac:dyDescent="0.2">
      <c r="A3" s="283" t="s">
        <v>447</v>
      </c>
      <c r="B3" s="283"/>
      <c r="C3" s="283"/>
      <c r="D3" s="283"/>
      <c r="E3" s="283"/>
      <c r="F3" s="283"/>
      <c r="G3" s="283"/>
      <c r="H3" s="283"/>
      <c r="I3" s="283"/>
    </row>
    <row r="4" spans="1:9" x14ac:dyDescent="0.2">
      <c r="A4" s="284" t="s">
        <v>465</v>
      </c>
      <c r="B4" s="285"/>
      <c r="C4" s="285"/>
      <c r="D4" s="285"/>
      <c r="E4" s="285"/>
      <c r="F4" s="285"/>
      <c r="G4" s="285"/>
      <c r="H4" s="285"/>
      <c r="I4" s="286"/>
    </row>
    <row r="5" spans="1:9" ht="45" x14ac:dyDescent="0.2">
      <c r="A5" s="289" t="s">
        <v>2</v>
      </c>
      <c r="B5" s="290"/>
      <c r="C5" s="290"/>
      <c r="D5" s="290"/>
      <c r="E5" s="290"/>
      <c r="F5" s="290"/>
      <c r="G5" s="124" t="s">
        <v>101</v>
      </c>
      <c r="H5" s="10" t="s">
        <v>296</v>
      </c>
      <c r="I5" s="10" t="s">
        <v>297</v>
      </c>
    </row>
    <row r="6" spans="1:9" x14ac:dyDescent="0.2">
      <c r="A6" s="287">
        <v>1</v>
      </c>
      <c r="B6" s="288"/>
      <c r="C6" s="288"/>
      <c r="D6" s="288"/>
      <c r="E6" s="288"/>
      <c r="F6" s="288"/>
      <c r="G6" s="123">
        <v>2</v>
      </c>
      <c r="H6" s="10">
        <v>3</v>
      </c>
      <c r="I6" s="10">
        <v>4</v>
      </c>
    </row>
    <row r="7" spans="1:9" x14ac:dyDescent="0.2">
      <c r="A7" s="291"/>
      <c r="B7" s="291"/>
      <c r="C7" s="291"/>
      <c r="D7" s="291"/>
      <c r="E7" s="291"/>
      <c r="F7" s="291"/>
      <c r="G7" s="291"/>
      <c r="H7" s="291"/>
      <c r="I7" s="291"/>
    </row>
    <row r="8" spans="1:9" ht="12.75" customHeight="1" x14ac:dyDescent="0.2">
      <c r="A8" s="273" t="s">
        <v>4</v>
      </c>
      <c r="B8" s="273"/>
      <c r="C8" s="273"/>
      <c r="D8" s="273"/>
      <c r="E8" s="273"/>
      <c r="F8" s="273"/>
      <c r="G8" s="11">
        <v>1</v>
      </c>
      <c r="H8" s="18">
        <v>0</v>
      </c>
      <c r="I8" s="18">
        <v>0</v>
      </c>
    </row>
    <row r="9" spans="1:9" ht="12.75" customHeight="1" x14ac:dyDescent="0.2">
      <c r="A9" s="274" t="s">
        <v>302</v>
      </c>
      <c r="B9" s="274"/>
      <c r="C9" s="274"/>
      <c r="D9" s="274"/>
      <c r="E9" s="274"/>
      <c r="F9" s="274"/>
      <c r="G9" s="12">
        <v>2</v>
      </c>
      <c r="H9" s="120">
        <f>H10+H17+H27+H38+H43</f>
        <v>94285197</v>
      </c>
      <c r="I9" s="120">
        <f>I10+I17+I27+I38+I43</f>
        <v>94587505</v>
      </c>
    </row>
    <row r="10" spans="1:9" ht="12.75" customHeight="1" x14ac:dyDescent="0.2">
      <c r="A10" s="276" t="s">
        <v>5</v>
      </c>
      <c r="B10" s="276"/>
      <c r="C10" s="276"/>
      <c r="D10" s="276"/>
      <c r="E10" s="276"/>
      <c r="F10" s="276"/>
      <c r="G10" s="12">
        <v>3</v>
      </c>
      <c r="H10" s="120">
        <f>H11+H12+H13+H14+H15+H16</f>
        <v>113206</v>
      </c>
      <c r="I10" s="120">
        <f>I11+I12+I13+I14+I15+I16</f>
        <v>110376</v>
      </c>
    </row>
    <row r="11" spans="1:9" ht="12.75" customHeight="1" x14ac:dyDescent="0.2">
      <c r="A11" s="272" t="s">
        <v>6</v>
      </c>
      <c r="B11" s="272"/>
      <c r="C11" s="272"/>
      <c r="D11" s="272"/>
      <c r="E11" s="272"/>
      <c r="F11" s="272"/>
      <c r="G11" s="11">
        <v>4</v>
      </c>
      <c r="H11" s="18">
        <v>0</v>
      </c>
      <c r="I11" s="18">
        <v>0</v>
      </c>
    </row>
    <row r="12" spans="1:9" ht="23.1" customHeight="1" x14ac:dyDescent="0.2">
      <c r="A12" s="272" t="s">
        <v>7</v>
      </c>
      <c r="B12" s="272"/>
      <c r="C12" s="272"/>
      <c r="D12" s="272"/>
      <c r="E12" s="272"/>
      <c r="F12" s="272"/>
      <c r="G12" s="11">
        <v>5</v>
      </c>
      <c r="H12" s="18">
        <v>113206</v>
      </c>
      <c r="I12" s="18">
        <v>110376</v>
      </c>
    </row>
    <row r="13" spans="1:9" ht="12.75" customHeight="1" x14ac:dyDescent="0.2">
      <c r="A13" s="272" t="s">
        <v>8</v>
      </c>
      <c r="B13" s="272"/>
      <c r="C13" s="272"/>
      <c r="D13" s="272"/>
      <c r="E13" s="272"/>
      <c r="F13" s="272"/>
      <c r="G13" s="11">
        <v>6</v>
      </c>
      <c r="H13" s="18">
        <v>0</v>
      </c>
      <c r="I13" s="18">
        <v>0</v>
      </c>
    </row>
    <row r="14" spans="1:9" ht="12.75" customHeight="1" x14ac:dyDescent="0.2">
      <c r="A14" s="272" t="s">
        <v>9</v>
      </c>
      <c r="B14" s="272"/>
      <c r="C14" s="272"/>
      <c r="D14" s="272"/>
      <c r="E14" s="272"/>
      <c r="F14" s="272"/>
      <c r="G14" s="11">
        <v>7</v>
      </c>
      <c r="H14" s="18">
        <v>0</v>
      </c>
      <c r="I14" s="18">
        <v>0</v>
      </c>
    </row>
    <row r="15" spans="1:9" ht="12.75" customHeight="1" x14ac:dyDescent="0.2">
      <c r="A15" s="272" t="s">
        <v>10</v>
      </c>
      <c r="B15" s="272"/>
      <c r="C15" s="272"/>
      <c r="D15" s="272"/>
      <c r="E15" s="272"/>
      <c r="F15" s="272"/>
      <c r="G15" s="11">
        <v>8</v>
      </c>
      <c r="H15" s="18">
        <v>0</v>
      </c>
      <c r="I15" s="18">
        <v>0</v>
      </c>
    </row>
    <row r="16" spans="1:9" ht="12.75" customHeight="1" x14ac:dyDescent="0.2">
      <c r="A16" s="272" t="s">
        <v>11</v>
      </c>
      <c r="B16" s="272"/>
      <c r="C16" s="272"/>
      <c r="D16" s="272"/>
      <c r="E16" s="272"/>
      <c r="F16" s="272"/>
      <c r="G16" s="11">
        <v>9</v>
      </c>
      <c r="H16" s="18">
        <v>0</v>
      </c>
      <c r="I16" s="18">
        <v>0</v>
      </c>
    </row>
    <row r="17" spans="1:9" ht="12.75" customHeight="1" x14ac:dyDescent="0.2">
      <c r="A17" s="276" t="s">
        <v>12</v>
      </c>
      <c r="B17" s="276"/>
      <c r="C17" s="276"/>
      <c r="D17" s="276"/>
      <c r="E17" s="276"/>
      <c r="F17" s="276"/>
      <c r="G17" s="12">
        <v>10</v>
      </c>
      <c r="H17" s="120">
        <f>H18+H19+H20+H21+H22+H23+H24+H25+H26</f>
        <v>10050095</v>
      </c>
      <c r="I17" s="120">
        <f>I18+I19+I20+I21+I22+I23+I24+I25+I26</f>
        <v>11336914</v>
      </c>
    </row>
    <row r="18" spans="1:9" ht="12.75" customHeight="1" x14ac:dyDescent="0.2">
      <c r="A18" s="272" t="s">
        <v>13</v>
      </c>
      <c r="B18" s="272"/>
      <c r="C18" s="272"/>
      <c r="D18" s="272"/>
      <c r="E18" s="272"/>
      <c r="F18" s="272"/>
      <c r="G18" s="11">
        <v>11</v>
      </c>
      <c r="H18" s="18">
        <v>892422</v>
      </c>
      <c r="I18" s="18">
        <v>892422</v>
      </c>
    </row>
    <row r="19" spans="1:9" ht="12.75" customHeight="1" x14ac:dyDescent="0.2">
      <c r="A19" s="272" t="s">
        <v>14</v>
      </c>
      <c r="B19" s="272"/>
      <c r="C19" s="272"/>
      <c r="D19" s="272"/>
      <c r="E19" s="272"/>
      <c r="F19" s="272"/>
      <c r="G19" s="11">
        <v>12</v>
      </c>
      <c r="H19" s="18">
        <v>7725913</v>
      </c>
      <c r="I19" s="18">
        <v>7653951</v>
      </c>
    </row>
    <row r="20" spans="1:9" ht="12.75" customHeight="1" x14ac:dyDescent="0.2">
      <c r="A20" s="272" t="s">
        <v>15</v>
      </c>
      <c r="B20" s="272"/>
      <c r="C20" s="272"/>
      <c r="D20" s="272"/>
      <c r="E20" s="272"/>
      <c r="F20" s="272"/>
      <c r="G20" s="11">
        <v>13</v>
      </c>
      <c r="H20" s="18">
        <v>131090</v>
      </c>
      <c r="I20" s="18">
        <v>167394</v>
      </c>
    </row>
    <row r="21" spans="1:9" ht="12.75" customHeight="1" x14ac:dyDescent="0.2">
      <c r="A21" s="272" t="s">
        <v>16</v>
      </c>
      <c r="B21" s="272"/>
      <c r="C21" s="272"/>
      <c r="D21" s="272"/>
      <c r="E21" s="272"/>
      <c r="F21" s="272"/>
      <c r="G21" s="11">
        <v>14</v>
      </c>
      <c r="H21" s="18">
        <v>94225</v>
      </c>
      <c r="I21" s="18">
        <v>84948</v>
      </c>
    </row>
    <row r="22" spans="1:9" ht="12.75" customHeight="1" x14ac:dyDescent="0.2">
      <c r="A22" s="272" t="s">
        <v>17</v>
      </c>
      <c r="B22" s="272"/>
      <c r="C22" s="272"/>
      <c r="D22" s="272"/>
      <c r="E22" s="272"/>
      <c r="F22" s="272"/>
      <c r="G22" s="11">
        <v>15</v>
      </c>
      <c r="H22" s="18">
        <v>0</v>
      </c>
      <c r="I22" s="18">
        <v>0</v>
      </c>
    </row>
    <row r="23" spans="1:9" ht="12.75" customHeight="1" x14ac:dyDescent="0.2">
      <c r="A23" s="272" t="s">
        <v>18</v>
      </c>
      <c r="B23" s="272"/>
      <c r="C23" s="272"/>
      <c r="D23" s="272"/>
      <c r="E23" s="272"/>
      <c r="F23" s="272"/>
      <c r="G23" s="11">
        <v>16</v>
      </c>
      <c r="H23" s="18">
        <v>684940</v>
      </c>
      <c r="I23" s="18">
        <v>279767</v>
      </c>
    </row>
    <row r="24" spans="1:9" ht="12.75" customHeight="1" x14ac:dyDescent="0.2">
      <c r="A24" s="272" t="s">
        <v>19</v>
      </c>
      <c r="B24" s="272"/>
      <c r="C24" s="272"/>
      <c r="D24" s="272"/>
      <c r="E24" s="272"/>
      <c r="F24" s="272"/>
      <c r="G24" s="11">
        <v>17</v>
      </c>
      <c r="H24" s="18">
        <v>196375</v>
      </c>
      <c r="I24" s="18">
        <v>1973350</v>
      </c>
    </row>
    <row r="25" spans="1:9" ht="12.75" customHeight="1" x14ac:dyDescent="0.2">
      <c r="A25" s="272" t="s">
        <v>20</v>
      </c>
      <c r="B25" s="272"/>
      <c r="C25" s="272"/>
      <c r="D25" s="272"/>
      <c r="E25" s="272"/>
      <c r="F25" s="272"/>
      <c r="G25" s="11">
        <v>18</v>
      </c>
      <c r="H25" s="18">
        <v>3822</v>
      </c>
      <c r="I25" s="18">
        <v>3822</v>
      </c>
    </row>
    <row r="26" spans="1:9" ht="12.75" customHeight="1" x14ac:dyDescent="0.2">
      <c r="A26" s="272" t="s">
        <v>21</v>
      </c>
      <c r="B26" s="272"/>
      <c r="C26" s="272"/>
      <c r="D26" s="272"/>
      <c r="E26" s="272"/>
      <c r="F26" s="272"/>
      <c r="G26" s="11">
        <v>19</v>
      </c>
      <c r="H26" s="18">
        <v>321308</v>
      </c>
      <c r="I26" s="18">
        <v>281260</v>
      </c>
    </row>
    <row r="27" spans="1:9" ht="12.75" customHeight="1" x14ac:dyDescent="0.2">
      <c r="A27" s="276" t="s">
        <v>22</v>
      </c>
      <c r="B27" s="276"/>
      <c r="C27" s="276"/>
      <c r="D27" s="276"/>
      <c r="E27" s="276"/>
      <c r="F27" s="276"/>
      <c r="G27" s="12">
        <v>20</v>
      </c>
      <c r="H27" s="120">
        <f>SUM(H28:H37)</f>
        <v>8164005</v>
      </c>
      <c r="I27" s="120">
        <f>SUM(I28:I37)</f>
        <v>8163152</v>
      </c>
    </row>
    <row r="28" spans="1:9" ht="12.75" customHeight="1" x14ac:dyDescent="0.2">
      <c r="A28" s="272" t="s">
        <v>23</v>
      </c>
      <c r="B28" s="272"/>
      <c r="C28" s="272"/>
      <c r="D28" s="272"/>
      <c r="E28" s="272"/>
      <c r="F28" s="272"/>
      <c r="G28" s="11">
        <v>21</v>
      </c>
      <c r="H28" s="18">
        <v>0</v>
      </c>
      <c r="I28" s="18">
        <v>0</v>
      </c>
    </row>
    <row r="29" spans="1:9" ht="12.75" customHeight="1" x14ac:dyDescent="0.2">
      <c r="A29" s="272" t="s">
        <v>24</v>
      </c>
      <c r="B29" s="272"/>
      <c r="C29" s="272"/>
      <c r="D29" s="272"/>
      <c r="E29" s="272"/>
      <c r="F29" s="272"/>
      <c r="G29" s="11">
        <v>22</v>
      </c>
      <c r="H29" s="18">
        <v>0</v>
      </c>
      <c r="I29" s="18">
        <v>0</v>
      </c>
    </row>
    <row r="30" spans="1:9" ht="12.75" customHeight="1" x14ac:dyDescent="0.2">
      <c r="A30" s="272" t="s">
        <v>25</v>
      </c>
      <c r="B30" s="272"/>
      <c r="C30" s="272"/>
      <c r="D30" s="272"/>
      <c r="E30" s="272"/>
      <c r="F30" s="272"/>
      <c r="G30" s="11">
        <v>23</v>
      </c>
      <c r="H30" s="18">
        <v>0</v>
      </c>
      <c r="I30" s="18">
        <v>0</v>
      </c>
    </row>
    <row r="31" spans="1:9" ht="24" customHeight="1" x14ac:dyDescent="0.2">
      <c r="A31" s="272" t="s">
        <v>26</v>
      </c>
      <c r="B31" s="272"/>
      <c r="C31" s="272"/>
      <c r="D31" s="272"/>
      <c r="E31" s="272"/>
      <c r="F31" s="272"/>
      <c r="G31" s="11">
        <v>24</v>
      </c>
      <c r="H31" s="18">
        <v>0</v>
      </c>
      <c r="I31" s="18">
        <v>0</v>
      </c>
    </row>
    <row r="32" spans="1:9" ht="23.45" customHeight="1" x14ac:dyDescent="0.2">
      <c r="A32" s="272" t="s">
        <v>27</v>
      </c>
      <c r="B32" s="272"/>
      <c r="C32" s="272"/>
      <c r="D32" s="272"/>
      <c r="E32" s="272"/>
      <c r="F32" s="272"/>
      <c r="G32" s="11">
        <v>25</v>
      </c>
      <c r="H32" s="18">
        <v>0</v>
      </c>
      <c r="I32" s="18">
        <v>0</v>
      </c>
    </row>
    <row r="33" spans="1:9" ht="21.6" customHeight="1" x14ac:dyDescent="0.2">
      <c r="A33" s="272" t="s">
        <v>28</v>
      </c>
      <c r="B33" s="272"/>
      <c r="C33" s="272"/>
      <c r="D33" s="272"/>
      <c r="E33" s="272"/>
      <c r="F33" s="272"/>
      <c r="G33" s="11">
        <v>26</v>
      </c>
      <c r="H33" s="18">
        <v>0</v>
      </c>
      <c r="I33" s="18">
        <v>0</v>
      </c>
    </row>
    <row r="34" spans="1:9" ht="12.75" customHeight="1" x14ac:dyDescent="0.2">
      <c r="A34" s="272" t="s">
        <v>29</v>
      </c>
      <c r="B34" s="272"/>
      <c r="C34" s="272"/>
      <c r="D34" s="272"/>
      <c r="E34" s="272"/>
      <c r="F34" s="272"/>
      <c r="G34" s="11">
        <v>27</v>
      </c>
      <c r="H34" s="18">
        <v>337252</v>
      </c>
      <c r="I34" s="18">
        <v>337670</v>
      </c>
    </row>
    <row r="35" spans="1:9" ht="12.75" customHeight="1" x14ac:dyDescent="0.2">
      <c r="A35" s="272" t="s">
        <v>30</v>
      </c>
      <c r="B35" s="272"/>
      <c r="C35" s="272"/>
      <c r="D35" s="272"/>
      <c r="E35" s="272"/>
      <c r="F35" s="272"/>
      <c r="G35" s="11">
        <v>28</v>
      </c>
      <c r="H35" s="18">
        <v>7826753</v>
      </c>
      <c r="I35" s="18">
        <v>7825482</v>
      </c>
    </row>
    <row r="36" spans="1:9" ht="12.75" customHeight="1" x14ac:dyDescent="0.2">
      <c r="A36" s="272" t="s">
        <v>31</v>
      </c>
      <c r="B36" s="272"/>
      <c r="C36" s="272"/>
      <c r="D36" s="272"/>
      <c r="E36" s="272"/>
      <c r="F36" s="272"/>
      <c r="G36" s="11">
        <v>29</v>
      </c>
      <c r="H36" s="18">
        <v>0</v>
      </c>
      <c r="I36" s="18">
        <v>0</v>
      </c>
    </row>
    <row r="37" spans="1:9" ht="12.75" customHeight="1" x14ac:dyDescent="0.2">
      <c r="A37" s="272" t="s">
        <v>32</v>
      </c>
      <c r="B37" s="272"/>
      <c r="C37" s="272"/>
      <c r="D37" s="272"/>
      <c r="E37" s="272"/>
      <c r="F37" s="272"/>
      <c r="G37" s="11">
        <v>30</v>
      </c>
      <c r="H37" s="18">
        <v>0</v>
      </c>
      <c r="I37" s="18">
        <v>0</v>
      </c>
    </row>
    <row r="38" spans="1:9" ht="12.75" customHeight="1" x14ac:dyDescent="0.2">
      <c r="A38" s="276" t="s">
        <v>33</v>
      </c>
      <c r="B38" s="276"/>
      <c r="C38" s="276"/>
      <c r="D38" s="276"/>
      <c r="E38" s="276"/>
      <c r="F38" s="276"/>
      <c r="G38" s="12">
        <v>31</v>
      </c>
      <c r="H38" s="120">
        <f>H39+H40+H41+H42</f>
        <v>75761893</v>
      </c>
      <c r="I38" s="120">
        <f>I39+I40+I41+I42</f>
        <v>74781065</v>
      </c>
    </row>
    <row r="39" spans="1:9" ht="12.75" customHeight="1" x14ac:dyDescent="0.2">
      <c r="A39" s="272" t="s">
        <v>34</v>
      </c>
      <c r="B39" s="272"/>
      <c r="C39" s="272"/>
      <c r="D39" s="272"/>
      <c r="E39" s="272"/>
      <c r="F39" s="272"/>
      <c r="G39" s="11">
        <v>32</v>
      </c>
      <c r="H39" s="18">
        <v>0</v>
      </c>
      <c r="I39" s="18">
        <v>0</v>
      </c>
    </row>
    <row r="40" spans="1:9" ht="12.75" customHeight="1" x14ac:dyDescent="0.2">
      <c r="A40" s="272" t="s">
        <v>35</v>
      </c>
      <c r="B40" s="272"/>
      <c r="C40" s="272"/>
      <c r="D40" s="272"/>
      <c r="E40" s="272"/>
      <c r="F40" s="272"/>
      <c r="G40" s="11">
        <v>33</v>
      </c>
      <c r="H40" s="18">
        <v>0</v>
      </c>
      <c r="I40" s="18">
        <v>0</v>
      </c>
    </row>
    <row r="41" spans="1:9" ht="12.75" customHeight="1" x14ac:dyDescent="0.2">
      <c r="A41" s="272" t="s">
        <v>36</v>
      </c>
      <c r="B41" s="272"/>
      <c r="C41" s="272"/>
      <c r="D41" s="272"/>
      <c r="E41" s="272"/>
      <c r="F41" s="272"/>
      <c r="G41" s="11">
        <v>34</v>
      </c>
      <c r="H41" s="18">
        <v>0</v>
      </c>
      <c r="I41" s="18">
        <v>0</v>
      </c>
    </row>
    <row r="42" spans="1:9" ht="12.75" customHeight="1" x14ac:dyDescent="0.2">
      <c r="A42" s="272" t="s">
        <v>37</v>
      </c>
      <c r="B42" s="272"/>
      <c r="C42" s="272"/>
      <c r="D42" s="272"/>
      <c r="E42" s="272"/>
      <c r="F42" s="272"/>
      <c r="G42" s="11">
        <v>35</v>
      </c>
      <c r="H42" s="18">
        <v>75761893</v>
      </c>
      <c r="I42" s="18">
        <v>74781065</v>
      </c>
    </row>
    <row r="43" spans="1:9" ht="12.75" customHeight="1" x14ac:dyDescent="0.2">
      <c r="A43" s="272" t="s">
        <v>38</v>
      </c>
      <c r="B43" s="272"/>
      <c r="C43" s="272"/>
      <c r="D43" s="272"/>
      <c r="E43" s="272"/>
      <c r="F43" s="272"/>
      <c r="G43" s="11">
        <v>36</v>
      </c>
      <c r="H43" s="18">
        <v>195998</v>
      </c>
      <c r="I43" s="18">
        <v>195998</v>
      </c>
    </row>
    <row r="44" spans="1:9" ht="12.75" customHeight="1" x14ac:dyDescent="0.2">
      <c r="A44" s="274" t="s">
        <v>303</v>
      </c>
      <c r="B44" s="274"/>
      <c r="C44" s="274"/>
      <c r="D44" s="274"/>
      <c r="E44" s="274"/>
      <c r="F44" s="274"/>
      <c r="G44" s="12">
        <v>37</v>
      </c>
      <c r="H44" s="120">
        <f>H45+H53+H60+H70</f>
        <v>7984456</v>
      </c>
      <c r="I44" s="120">
        <f>I45+I53+I60+I70</f>
        <v>9144367</v>
      </c>
    </row>
    <row r="45" spans="1:9" ht="12.75" customHeight="1" x14ac:dyDescent="0.2">
      <c r="A45" s="276" t="s">
        <v>39</v>
      </c>
      <c r="B45" s="276"/>
      <c r="C45" s="276"/>
      <c r="D45" s="276"/>
      <c r="E45" s="276"/>
      <c r="F45" s="276"/>
      <c r="G45" s="12">
        <v>38</v>
      </c>
      <c r="H45" s="120">
        <f>SUM(H46:H52)</f>
        <v>1102779</v>
      </c>
      <c r="I45" s="120">
        <f>SUM(I46:I52)</f>
        <v>1342281</v>
      </c>
    </row>
    <row r="46" spans="1:9" ht="12.75" customHeight="1" x14ac:dyDescent="0.2">
      <c r="A46" s="272" t="s">
        <v>40</v>
      </c>
      <c r="B46" s="272"/>
      <c r="C46" s="272"/>
      <c r="D46" s="272"/>
      <c r="E46" s="272"/>
      <c r="F46" s="272"/>
      <c r="G46" s="11">
        <v>39</v>
      </c>
      <c r="H46" s="18">
        <v>6316</v>
      </c>
      <c r="I46" s="18">
        <v>5577</v>
      </c>
    </row>
    <row r="47" spans="1:9" ht="12.75" customHeight="1" x14ac:dyDescent="0.2">
      <c r="A47" s="272" t="s">
        <v>41</v>
      </c>
      <c r="B47" s="272"/>
      <c r="C47" s="272"/>
      <c r="D47" s="272"/>
      <c r="E47" s="272"/>
      <c r="F47" s="272"/>
      <c r="G47" s="11">
        <v>40</v>
      </c>
      <c r="H47" s="18">
        <v>1096463</v>
      </c>
      <c r="I47" s="18">
        <v>1336704</v>
      </c>
    </row>
    <row r="48" spans="1:9" ht="12.75" customHeight="1" x14ac:dyDescent="0.2">
      <c r="A48" s="272" t="s">
        <v>42</v>
      </c>
      <c r="B48" s="272"/>
      <c r="C48" s="272"/>
      <c r="D48" s="272"/>
      <c r="E48" s="272"/>
      <c r="F48" s="272"/>
      <c r="G48" s="11">
        <v>41</v>
      </c>
      <c r="H48" s="18">
        <v>0</v>
      </c>
      <c r="I48" s="18">
        <v>0</v>
      </c>
    </row>
    <row r="49" spans="1:9" ht="12.75" customHeight="1" x14ac:dyDescent="0.2">
      <c r="A49" s="272" t="s">
        <v>43</v>
      </c>
      <c r="B49" s="272"/>
      <c r="C49" s="272"/>
      <c r="D49" s="272"/>
      <c r="E49" s="272"/>
      <c r="F49" s="272"/>
      <c r="G49" s="11">
        <v>42</v>
      </c>
      <c r="H49" s="18">
        <v>0</v>
      </c>
      <c r="I49" s="18">
        <v>0</v>
      </c>
    </row>
    <row r="50" spans="1:9" ht="12.75" customHeight="1" x14ac:dyDescent="0.2">
      <c r="A50" s="272" t="s">
        <v>44</v>
      </c>
      <c r="B50" s="272"/>
      <c r="C50" s="272"/>
      <c r="D50" s="272"/>
      <c r="E50" s="272"/>
      <c r="F50" s="272"/>
      <c r="G50" s="11">
        <v>43</v>
      </c>
      <c r="H50" s="18">
        <v>0</v>
      </c>
      <c r="I50" s="18">
        <v>0</v>
      </c>
    </row>
    <row r="51" spans="1:9" ht="12.75" customHeight="1" x14ac:dyDescent="0.2">
      <c r="A51" s="272" t="s">
        <v>45</v>
      </c>
      <c r="B51" s="272"/>
      <c r="C51" s="272"/>
      <c r="D51" s="272"/>
      <c r="E51" s="272"/>
      <c r="F51" s="272"/>
      <c r="G51" s="11">
        <v>44</v>
      </c>
      <c r="H51" s="18">
        <v>0</v>
      </c>
      <c r="I51" s="18">
        <v>0</v>
      </c>
    </row>
    <row r="52" spans="1:9" ht="12.75" customHeight="1" x14ac:dyDescent="0.2">
      <c r="A52" s="272" t="s">
        <v>46</v>
      </c>
      <c r="B52" s="272"/>
      <c r="C52" s="272"/>
      <c r="D52" s="272"/>
      <c r="E52" s="272"/>
      <c r="F52" s="272"/>
      <c r="G52" s="11">
        <v>45</v>
      </c>
      <c r="H52" s="18">
        <v>0</v>
      </c>
      <c r="I52" s="18">
        <v>0</v>
      </c>
    </row>
    <row r="53" spans="1:9" ht="12.75" customHeight="1" x14ac:dyDescent="0.2">
      <c r="A53" s="276" t="s">
        <v>47</v>
      </c>
      <c r="B53" s="276"/>
      <c r="C53" s="276"/>
      <c r="D53" s="276"/>
      <c r="E53" s="276"/>
      <c r="F53" s="276"/>
      <c r="G53" s="12">
        <v>46</v>
      </c>
      <c r="H53" s="120">
        <f>SUM(H54:H59)</f>
        <v>6414597</v>
      </c>
      <c r="I53" s="120">
        <f>SUM(I54:I59)</f>
        <v>7633345</v>
      </c>
    </row>
    <row r="54" spans="1:9" ht="12.75" customHeight="1" x14ac:dyDescent="0.2">
      <c r="A54" s="272" t="s">
        <v>48</v>
      </c>
      <c r="B54" s="272"/>
      <c r="C54" s="272"/>
      <c r="D54" s="272"/>
      <c r="E54" s="272"/>
      <c r="F54" s="272"/>
      <c r="G54" s="11">
        <v>47</v>
      </c>
      <c r="H54" s="18">
        <v>0</v>
      </c>
      <c r="I54" s="18">
        <v>0</v>
      </c>
    </row>
    <row r="55" spans="1:9" ht="12.75" customHeight="1" x14ac:dyDescent="0.2">
      <c r="A55" s="272" t="s">
        <v>49</v>
      </c>
      <c r="B55" s="272"/>
      <c r="C55" s="272"/>
      <c r="D55" s="272"/>
      <c r="E55" s="272"/>
      <c r="F55" s="272"/>
      <c r="G55" s="11">
        <v>48</v>
      </c>
      <c r="H55" s="18">
        <v>0</v>
      </c>
      <c r="I55" s="18">
        <v>0</v>
      </c>
    </row>
    <row r="56" spans="1:9" ht="12.75" customHeight="1" x14ac:dyDescent="0.2">
      <c r="A56" s="272" t="s">
        <v>50</v>
      </c>
      <c r="B56" s="272"/>
      <c r="C56" s="272"/>
      <c r="D56" s="272"/>
      <c r="E56" s="272"/>
      <c r="F56" s="272"/>
      <c r="G56" s="11">
        <v>49</v>
      </c>
      <c r="H56" s="18">
        <v>5861186</v>
      </c>
      <c r="I56" s="18">
        <v>6661413</v>
      </c>
    </row>
    <row r="57" spans="1:9" ht="12.75" customHeight="1" x14ac:dyDescent="0.2">
      <c r="A57" s="272" t="s">
        <v>51</v>
      </c>
      <c r="B57" s="272"/>
      <c r="C57" s="272"/>
      <c r="D57" s="272"/>
      <c r="E57" s="272"/>
      <c r="F57" s="272"/>
      <c r="G57" s="11">
        <v>50</v>
      </c>
      <c r="H57" s="18">
        <v>0</v>
      </c>
      <c r="I57" s="18">
        <v>0</v>
      </c>
    </row>
    <row r="58" spans="1:9" ht="12.75" customHeight="1" x14ac:dyDescent="0.2">
      <c r="A58" s="272" t="s">
        <v>52</v>
      </c>
      <c r="B58" s="272"/>
      <c r="C58" s="272"/>
      <c r="D58" s="272"/>
      <c r="E58" s="272"/>
      <c r="F58" s="272"/>
      <c r="G58" s="11">
        <v>51</v>
      </c>
      <c r="H58" s="18">
        <v>170</v>
      </c>
      <c r="I58" s="18">
        <v>1139</v>
      </c>
    </row>
    <row r="59" spans="1:9" ht="12.75" customHeight="1" x14ac:dyDescent="0.2">
      <c r="A59" s="272" t="s">
        <v>53</v>
      </c>
      <c r="B59" s="272"/>
      <c r="C59" s="272"/>
      <c r="D59" s="272"/>
      <c r="E59" s="272"/>
      <c r="F59" s="272"/>
      <c r="G59" s="11">
        <v>52</v>
      </c>
      <c r="H59" s="18">
        <v>553241</v>
      </c>
      <c r="I59" s="18">
        <v>970793</v>
      </c>
    </row>
    <row r="60" spans="1:9" ht="12.75" customHeight="1" x14ac:dyDescent="0.2">
      <c r="A60" s="276" t="s">
        <v>54</v>
      </c>
      <c r="B60" s="276"/>
      <c r="C60" s="276"/>
      <c r="D60" s="276"/>
      <c r="E60" s="276"/>
      <c r="F60" s="276"/>
      <c r="G60" s="12">
        <v>53</v>
      </c>
      <c r="H60" s="120">
        <f>SUM(H61:H69)</f>
        <v>82677</v>
      </c>
      <c r="I60" s="120">
        <f>SUM(I61:I69)</f>
        <v>89233</v>
      </c>
    </row>
    <row r="61" spans="1:9" ht="12.75" customHeight="1" x14ac:dyDescent="0.2">
      <c r="A61" s="272" t="s">
        <v>23</v>
      </c>
      <c r="B61" s="272"/>
      <c r="C61" s="272"/>
      <c r="D61" s="272"/>
      <c r="E61" s="272"/>
      <c r="F61" s="272"/>
      <c r="G61" s="11">
        <v>54</v>
      </c>
      <c r="H61" s="18">
        <v>0</v>
      </c>
      <c r="I61" s="18">
        <v>0</v>
      </c>
    </row>
    <row r="62" spans="1:9" ht="27.6" customHeight="1" x14ac:dyDescent="0.2">
      <c r="A62" s="272" t="s">
        <v>24</v>
      </c>
      <c r="B62" s="272"/>
      <c r="C62" s="272"/>
      <c r="D62" s="272"/>
      <c r="E62" s="272"/>
      <c r="F62" s="272"/>
      <c r="G62" s="11">
        <v>55</v>
      </c>
      <c r="H62" s="18">
        <v>0</v>
      </c>
      <c r="I62" s="18">
        <v>0</v>
      </c>
    </row>
    <row r="63" spans="1:9" ht="12.75" customHeight="1" x14ac:dyDescent="0.2">
      <c r="A63" s="272" t="s">
        <v>25</v>
      </c>
      <c r="B63" s="272"/>
      <c r="C63" s="272"/>
      <c r="D63" s="272"/>
      <c r="E63" s="272"/>
      <c r="F63" s="272"/>
      <c r="G63" s="11">
        <v>56</v>
      </c>
      <c r="H63" s="18">
        <v>0</v>
      </c>
      <c r="I63" s="18">
        <v>0</v>
      </c>
    </row>
    <row r="64" spans="1:9" ht="26.1" customHeight="1" x14ac:dyDescent="0.2">
      <c r="A64" s="272" t="s">
        <v>55</v>
      </c>
      <c r="B64" s="272"/>
      <c r="C64" s="272"/>
      <c r="D64" s="272"/>
      <c r="E64" s="272"/>
      <c r="F64" s="272"/>
      <c r="G64" s="11">
        <v>57</v>
      </c>
      <c r="H64" s="18">
        <v>0</v>
      </c>
      <c r="I64" s="18">
        <v>0</v>
      </c>
    </row>
    <row r="65" spans="1:9" ht="21.6" customHeight="1" x14ac:dyDescent="0.2">
      <c r="A65" s="272" t="s">
        <v>27</v>
      </c>
      <c r="B65" s="272"/>
      <c r="C65" s="272"/>
      <c r="D65" s="272"/>
      <c r="E65" s="272"/>
      <c r="F65" s="272"/>
      <c r="G65" s="11">
        <v>58</v>
      </c>
      <c r="H65" s="18">
        <v>0</v>
      </c>
      <c r="I65" s="18">
        <v>0</v>
      </c>
    </row>
    <row r="66" spans="1:9" ht="21.6" customHeight="1" x14ac:dyDescent="0.2">
      <c r="A66" s="272" t="s">
        <v>28</v>
      </c>
      <c r="B66" s="272"/>
      <c r="C66" s="272"/>
      <c r="D66" s="272"/>
      <c r="E66" s="272"/>
      <c r="F66" s="272"/>
      <c r="G66" s="11">
        <v>59</v>
      </c>
      <c r="H66" s="18">
        <v>0</v>
      </c>
      <c r="I66" s="18">
        <v>0</v>
      </c>
    </row>
    <row r="67" spans="1:9" ht="12.75" customHeight="1" x14ac:dyDescent="0.2">
      <c r="A67" s="272" t="s">
        <v>29</v>
      </c>
      <c r="B67" s="272"/>
      <c r="C67" s="272"/>
      <c r="D67" s="272"/>
      <c r="E67" s="272"/>
      <c r="F67" s="272"/>
      <c r="G67" s="11">
        <v>60</v>
      </c>
      <c r="H67" s="18">
        <v>0</v>
      </c>
      <c r="I67" s="18">
        <v>0</v>
      </c>
    </row>
    <row r="68" spans="1:9" ht="12.75" customHeight="1" x14ac:dyDescent="0.2">
      <c r="A68" s="272" t="s">
        <v>30</v>
      </c>
      <c r="B68" s="272"/>
      <c r="C68" s="272"/>
      <c r="D68" s="272"/>
      <c r="E68" s="272"/>
      <c r="F68" s="272"/>
      <c r="G68" s="11">
        <v>61</v>
      </c>
      <c r="H68" s="18">
        <v>82677</v>
      </c>
      <c r="I68" s="18">
        <v>89233</v>
      </c>
    </row>
    <row r="69" spans="1:9" ht="12.75" customHeight="1" x14ac:dyDescent="0.2">
      <c r="A69" s="272" t="s">
        <v>56</v>
      </c>
      <c r="B69" s="272"/>
      <c r="C69" s="272"/>
      <c r="D69" s="272"/>
      <c r="E69" s="272"/>
      <c r="F69" s="272"/>
      <c r="G69" s="11">
        <v>62</v>
      </c>
      <c r="H69" s="18">
        <v>0</v>
      </c>
      <c r="I69" s="18">
        <v>0</v>
      </c>
    </row>
    <row r="70" spans="1:9" ht="12.75" customHeight="1" x14ac:dyDescent="0.2">
      <c r="A70" s="272" t="s">
        <v>57</v>
      </c>
      <c r="B70" s="272"/>
      <c r="C70" s="272"/>
      <c r="D70" s="272"/>
      <c r="E70" s="272"/>
      <c r="F70" s="272"/>
      <c r="G70" s="11">
        <v>63</v>
      </c>
      <c r="H70" s="18">
        <v>384403</v>
      </c>
      <c r="I70" s="18">
        <v>79508</v>
      </c>
    </row>
    <row r="71" spans="1:9" ht="12.75" customHeight="1" x14ac:dyDescent="0.2">
      <c r="A71" s="273" t="s">
        <v>58</v>
      </c>
      <c r="B71" s="273"/>
      <c r="C71" s="273"/>
      <c r="D71" s="273"/>
      <c r="E71" s="273"/>
      <c r="F71" s="273"/>
      <c r="G71" s="11">
        <v>64</v>
      </c>
      <c r="H71" s="18">
        <v>780</v>
      </c>
      <c r="I71" s="18">
        <v>697</v>
      </c>
    </row>
    <row r="72" spans="1:9" ht="12.75" customHeight="1" x14ac:dyDescent="0.2">
      <c r="A72" s="274" t="s">
        <v>304</v>
      </c>
      <c r="B72" s="274"/>
      <c r="C72" s="274"/>
      <c r="D72" s="274"/>
      <c r="E72" s="274"/>
      <c r="F72" s="274"/>
      <c r="G72" s="12">
        <v>65</v>
      </c>
      <c r="H72" s="120">
        <f>H8+H9+H44+H71</f>
        <v>102270433</v>
      </c>
      <c r="I72" s="120">
        <f>I8+I9+I44+I71</f>
        <v>103732569</v>
      </c>
    </row>
    <row r="73" spans="1:9" ht="12.75" customHeight="1" x14ac:dyDescent="0.2">
      <c r="A73" s="273" t="s">
        <v>59</v>
      </c>
      <c r="B73" s="273"/>
      <c r="C73" s="273"/>
      <c r="D73" s="273"/>
      <c r="E73" s="273"/>
      <c r="F73" s="273"/>
      <c r="G73" s="11">
        <v>66</v>
      </c>
      <c r="H73" s="18">
        <v>1541527</v>
      </c>
      <c r="I73" s="18">
        <v>1197921</v>
      </c>
    </row>
    <row r="74" spans="1:9" x14ac:dyDescent="0.2">
      <c r="A74" s="277" t="s">
        <v>60</v>
      </c>
      <c r="B74" s="278"/>
      <c r="C74" s="278"/>
      <c r="D74" s="278"/>
      <c r="E74" s="278"/>
      <c r="F74" s="278"/>
      <c r="G74" s="278"/>
      <c r="H74" s="278"/>
      <c r="I74" s="278"/>
    </row>
    <row r="75" spans="1:9" ht="12.75" customHeight="1" x14ac:dyDescent="0.2">
      <c r="A75" s="274" t="s">
        <v>353</v>
      </c>
      <c r="B75" s="274"/>
      <c r="C75" s="274"/>
      <c r="D75" s="274"/>
      <c r="E75" s="274"/>
      <c r="F75" s="274"/>
      <c r="G75" s="12">
        <v>67</v>
      </c>
      <c r="H75" s="121">
        <f>H76+H77+H78+H84+H85+H91+H94+H97</f>
        <v>56587922</v>
      </c>
      <c r="I75" s="121">
        <f>I76+I77+I78+I84+I85+I91+I94+I97</f>
        <v>57547335</v>
      </c>
    </row>
    <row r="76" spans="1:9" ht="12.75" customHeight="1" x14ac:dyDescent="0.2">
      <c r="A76" s="272" t="s">
        <v>61</v>
      </c>
      <c r="B76" s="272"/>
      <c r="C76" s="272"/>
      <c r="D76" s="272"/>
      <c r="E76" s="272"/>
      <c r="F76" s="272"/>
      <c r="G76" s="11">
        <v>68</v>
      </c>
      <c r="H76" s="18">
        <v>17977570</v>
      </c>
      <c r="I76" s="18">
        <v>17977570</v>
      </c>
    </row>
    <row r="77" spans="1:9" ht="12.75" customHeight="1" x14ac:dyDescent="0.2">
      <c r="A77" s="272" t="s">
        <v>62</v>
      </c>
      <c r="B77" s="272"/>
      <c r="C77" s="272"/>
      <c r="D77" s="272"/>
      <c r="E77" s="272"/>
      <c r="F77" s="272"/>
      <c r="G77" s="11">
        <v>69</v>
      </c>
      <c r="H77" s="18">
        <v>0</v>
      </c>
      <c r="I77" s="18">
        <v>0</v>
      </c>
    </row>
    <row r="78" spans="1:9" ht="12.75" customHeight="1" x14ac:dyDescent="0.2">
      <c r="A78" s="276" t="s">
        <v>63</v>
      </c>
      <c r="B78" s="276"/>
      <c r="C78" s="276"/>
      <c r="D78" s="276"/>
      <c r="E78" s="276"/>
      <c r="F78" s="276"/>
      <c r="G78" s="12">
        <v>70</v>
      </c>
      <c r="H78" s="121">
        <f>SUM(H79:H83)</f>
        <v>898878</v>
      </c>
      <c r="I78" s="121">
        <f>SUM(I79:I83)</f>
        <v>898878</v>
      </c>
    </row>
    <row r="79" spans="1:9" ht="12.75" customHeight="1" x14ac:dyDescent="0.2">
      <c r="A79" s="272" t="s">
        <v>64</v>
      </c>
      <c r="B79" s="272"/>
      <c r="C79" s="272"/>
      <c r="D79" s="272"/>
      <c r="E79" s="272"/>
      <c r="F79" s="272"/>
      <c r="G79" s="11">
        <v>71</v>
      </c>
      <c r="H79" s="18">
        <v>898878</v>
      </c>
      <c r="I79" s="18">
        <v>898878</v>
      </c>
    </row>
    <row r="80" spans="1:9" ht="12.75" customHeight="1" x14ac:dyDescent="0.2">
      <c r="A80" s="272" t="s">
        <v>65</v>
      </c>
      <c r="B80" s="272"/>
      <c r="C80" s="272"/>
      <c r="D80" s="272"/>
      <c r="E80" s="272"/>
      <c r="F80" s="272"/>
      <c r="G80" s="11">
        <v>72</v>
      </c>
      <c r="H80" s="18">
        <v>1390358</v>
      </c>
      <c r="I80" s="18">
        <v>1390358</v>
      </c>
    </row>
    <row r="81" spans="1:9" ht="12.75" customHeight="1" x14ac:dyDescent="0.2">
      <c r="A81" s="272" t="s">
        <v>66</v>
      </c>
      <c r="B81" s="272"/>
      <c r="C81" s="272"/>
      <c r="D81" s="272"/>
      <c r="E81" s="272"/>
      <c r="F81" s="272"/>
      <c r="G81" s="11">
        <v>73</v>
      </c>
      <c r="H81" s="18">
        <v>-1390358</v>
      </c>
      <c r="I81" s="18">
        <v>-1390358</v>
      </c>
    </row>
    <row r="82" spans="1:9" ht="12.75" customHeight="1" x14ac:dyDescent="0.2">
      <c r="A82" s="272" t="s">
        <v>67</v>
      </c>
      <c r="B82" s="272"/>
      <c r="C82" s="272"/>
      <c r="D82" s="272"/>
      <c r="E82" s="272"/>
      <c r="F82" s="272"/>
      <c r="G82" s="11">
        <v>74</v>
      </c>
      <c r="H82" s="18">
        <v>0</v>
      </c>
      <c r="I82" s="18">
        <v>0</v>
      </c>
    </row>
    <row r="83" spans="1:9" ht="12.75" customHeight="1" x14ac:dyDescent="0.2">
      <c r="A83" s="272" t="s">
        <v>68</v>
      </c>
      <c r="B83" s="272"/>
      <c r="C83" s="272"/>
      <c r="D83" s="272"/>
      <c r="E83" s="272"/>
      <c r="F83" s="272"/>
      <c r="G83" s="11">
        <v>75</v>
      </c>
      <c r="H83" s="18">
        <v>0</v>
      </c>
      <c r="I83" s="18">
        <v>0</v>
      </c>
    </row>
    <row r="84" spans="1:9" ht="12.75" customHeight="1" x14ac:dyDescent="0.2">
      <c r="A84" s="275" t="s">
        <v>69</v>
      </c>
      <c r="B84" s="275"/>
      <c r="C84" s="275"/>
      <c r="D84" s="275"/>
      <c r="E84" s="275"/>
      <c r="F84" s="275"/>
      <c r="G84" s="46">
        <v>76</v>
      </c>
      <c r="H84" s="47">
        <v>3326996</v>
      </c>
      <c r="I84" s="47">
        <v>3306344</v>
      </c>
    </row>
    <row r="85" spans="1:9" ht="12.75" customHeight="1" x14ac:dyDescent="0.2">
      <c r="A85" s="276" t="s">
        <v>445</v>
      </c>
      <c r="B85" s="276"/>
      <c r="C85" s="276"/>
      <c r="D85" s="276"/>
      <c r="E85" s="276"/>
      <c r="F85" s="276"/>
      <c r="G85" s="12">
        <v>77</v>
      </c>
      <c r="H85" s="120">
        <f>H86+H87+H88+H89+H90</f>
        <v>-1181</v>
      </c>
      <c r="I85" s="120">
        <f>I86+I87+I88+I89+I90</f>
        <v>-2081</v>
      </c>
    </row>
    <row r="86" spans="1:9" ht="25.5" customHeight="1" x14ac:dyDescent="0.2">
      <c r="A86" s="272" t="s">
        <v>446</v>
      </c>
      <c r="B86" s="272"/>
      <c r="C86" s="272"/>
      <c r="D86" s="272"/>
      <c r="E86" s="272"/>
      <c r="F86" s="272"/>
      <c r="G86" s="11">
        <v>78</v>
      </c>
      <c r="H86" s="18">
        <v>-1181</v>
      </c>
      <c r="I86" s="18">
        <v>-2081</v>
      </c>
    </row>
    <row r="87" spans="1:9" ht="12.75" customHeight="1" x14ac:dyDescent="0.2">
      <c r="A87" s="272" t="s">
        <v>70</v>
      </c>
      <c r="B87" s="272"/>
      <c r="C87" s="272"/>
      <c r="D87" s="272"/>
      <c r="E87" s="272"/>
      <c r="F87" s="272"/>
      <c r="G87" s="11">
        <v>79</v>
      </c>
      <c r="H87" s="18">
        <v>0</v>
      </c>
      <c r="I87" s="18">
        <v>0</v>
      </c>
    </row>
    <row r="88" spans="1:9" ht="12.75" customHeight="1" x14ac:dyDescent="0.2">
      <c r="A88" s="272" t="s">
        <v>71</v>
      </c>
      <c r="B88" s="272"/>
      <c r="C88" s="272"/>
      <c r="D88" s="272"/>
      <c r="E88" s="272"/>
      <c r="F88" s="272"/>
      <c r="G88" s="11">
        <v>80</v>
      </c>
      <c r="H88" s="18">
        <v>0</v>
      </c>
      <c r="I88" s="18">
        <v>0</v>
      </c>
    </row>
    <row r="89" spans="1:9" ht="12.75" customHeight="1" x14ac:dyDescent="0.2">
      <c r="A89" s="272" t="s">
        <v>349</v>
      </c>
      <c r="B89" s="272"/>
      <c r="C89" s="272"/>
      <c r="D89" s="272"/>
      <c r="E89" s="272"/>
      <c r="F89" s="272"/>
      <c r="G89" s="11">
        <v>81</v>
      </c>
      <c r="H89" s="18">
        <v>0</v>
      </c>
      <c r="I89" s="18">
        <v>0</v>
      </c>
    </row>
    <row r="90" spans="1:9" ht="12.75" customHeight="1" x14ac:dyDescent="0.2">
      <c r="A90" s="272" t="s">
        <v>350</v>
      </c>
      <c r="B90" s="272"/>
      <c r="C90" s="272"/>
      <c r="D90" s="272"/>
      <c r="E90" s="272"/>
      <c r="F90" s="272"/>
      <c r="G90" s="11">
        <v>82</v>
      </c>
      <c r="H90" s="18">
        <v>0</v>
      </c>
      <c r="I90" s="18">
        <v>0</v>
      </c>
    </row>
    <row r="91" spans="1:9" ht="12.75" customHeight="1" x14ac:dyDescent="0.2">
      <c r="A91" s="276" t="s">
        <v>351</v>
      </c>
      <c r="B91" s="276"/>
      <c r="C91" s="276"/>
      <c r="D91" s="276"/>
      <c r="E91" s="276"/>
      <c r="F91" s="276"/>
      <c r="G91" s="12">
        <v>83</v>
      </c>
      <c r="H91" s="120">
        <f>H92-H93</f>
        <v>30167615</v>
      </c>
      <c r="I91" s="120">
        <f>I92-I93</f>
        <v>34410269</v>
      </c>
    </row>
    <row r="92" spans="1:9" ht="12.75" customHeight="1" x14ac:dyDescent="0.2">
      <c r="A92" s="272" t="s">
        <v>72</v>
      </c>
      <c r="B92" s="272"/>
      <c r="C92" s="272"/>
      <c r="D92" s="272"/>
      <c r="E92" s="272"/>
      <c r="F92" s="272"/>
      <c r="G92" s="11">
        <v>84</v>
      </c>
      <c r="H92" s="18">
        <v>30167615</v>
      </c>
      <c r="I92" s="18">
        <v>34410269</v>
      </c>
    </row>
    <row r="93" spans="1:9" ht="12.75" customHeight="1" x14ac:dyDescent="0.2">
      <c r="A93" s="272" t="s">
        <v>73</v>
      </c>
      <c r="B93" s="272"/>
      <c r="C93" s="272"/>
      <c r="D93" s="272"/>
      <c r="E93" s="272"/>
      <c r="F93" s="272"/>
      <c r="G93" s="11">
        <v>85</v>
      </c>
      <c r="H93" s="18">
        <v>0</v>
      </c>
      <c r="I93" s="18">
        <v>0</v>
      </c>
    </row>
    <row r="94" spans="1:9" ht="12.75" customHeight="1" x14ac:dyDescent="0.2">
      <c r="A94" s="276" t="s">
        <v>352</v>
      </c>
      <c r="B94" s="276"/>
      <c r="C94" s="276"/>
      <c r="D94" s="276"/>
      <c r="E94" s="276"/>
      <c r="F94" s="276"/>
      <c r="G94" s="12">
        <v>86</v>
      </c>
      <c r="H94" s="120">
        <f>H95-H96</f>
        <v>4218044</v>
      </c>
      <c r="I94" s="120">
        <f>I95-I96</f>
        <v>956355</v>
      </c>
    </row>
    <row r="95" spans="1:9" ht="12.75" customHeight="1" x14ac:dyDescent="0.2">
      <c r="A95" s="272" t="s">
        <v>74</v>
      </c>
      <c r="B95" s="272"/>
      <c r="C95" s="272"/>
      <c r="D95" s="272"/>
      <c r="E95" s="272"/>
      <c r="F95" s="272"/>
      <c r="G95" s="11">
        <v>87</v>
      </c>
      <c r="H95" s="18">
        <v>4218044</v>
      </c>
      <c r="I95" s="18">
        <v>956355</v>
      </c>
    </row>
    <row r="96" spans="1:9" ht="12.75" customHeight="1" x14ac:dyDescent="0.2">
      <c r="A96" s="272" t="s">
        <v>75</v>
      </c>
      <c r="B96" s="272"/>
      <c r="C96" s="272"/>
      <c r="D96" s="272"/>
      <c r="E96" s="272"/>
      <c r="F96" s="272"/>
      <c r="G96" s="11">
        <v>88</v>
      </c>
      <c r="H96" s="18">
        <v>0</v>
      </c>
      <c r="I96" s="18">
        <v>0</v>
      </c>
    </row>
    <row r="97" spans="1:9" ht="12.75" customHeight="1" x14ac:dyDescent="0.2">
      <c r="A97" s="272" t="s">
        <v>76</v>
      </c>
      <c r="B97" s="272"/>
      <c r="C97" s="272"/>
      <c r="D97" s="272"/>
      <c r="E97" s="272"/>
      <c r="F97" s="272"/>
      <c r="G97" s="11">
        <v>89</v>
      </c>
      <c r="H97" s="18">
        <v>0</v>
      </c>
      <c r="I97" s="18">
        <v>0</v>
      </c>
    </row>
    <row r="98" spans="1:9" ht="12.75" customHeight="1" x14ac:dyDescent="0.2">
      <c r="A98" s="274" t="s">
        <v>354</v>
      </c>
      <c r="B98" s="274"/>
      <c r="C98" s="274"/>
      <c r="D98" s="274"/>
      <c r="E98" s="274"/>
      <c r="F98" s="274"/>
      <c r="G98" s="12">
        <v>90</v>
      </c>
      <c r="H98" s="120">
        <f>SUM(H99:H104)</f>
        <v>494733</v>
      </c>
      <c r="I98" s="120">
        <f>SUM(I99:I104)</f>
        <v>494733</v>
      </c>
    </row>
    <row r="99" spans="1:9" ht="12.75" customHeight="1" x14ac:dyDescent="0.2">
      <c r="A99" s="272" t="s">
        <v>77</v>
      </c>
      <c r="B99" s="272"/>
      <c r="C99" s="272"/>
      <c r="D99" s="272"/>
      <c r="E99" s="272"/>
      <c r="F99" s="272"/>
      <c r="G99" s="11">
        <v>91</v>
      </c>
      <c r="H99" s="18">
        <v>494733</v>
      </c>
      <c r="I99" s="18">
        <v>494733</v>
      </c>
    </row>
    <row r="100" spans="1:9" ht="12.75" customHeight="1" x14ac:dyDescent="0.2">
      <c r="A100" s="272" t="s">
        <v>78</v>
      </c>
      <c r="B100" s="272"/>
      <c r="C100" s="272"/>
      <c r="D100" s="272"/>
      <c r="E100" s="272"/>
      <c r="F100" s="272"/>
      <c r="G100" s="11">
        <v>92</v>
      </c>
      <c r="H100" s="18">
        <v>0</v>
      </c>
      <c r="I100" s="18">
        <v>0</v>
      </c>
    </row>
    <row r="101" spans="1:9" ht="12.75" customHeight="1" x14ac:dyDescent="0.2">
      <c r="A101" s="272" t="s">
        <v>79</v>
      </c>
      <c r="B101" s="272"/>
      <c r="C101" s="272"/>
      <c r="D101" s="272"/>
      <c r="E101" s="272"/>
      <c r="F101" s="272"/>
      <c r="G101" s="11">
        <v>93</v>
      </c>
      <c r="H101" s="18">
        <v>0</v>
      </c>
      <c r="I101" s="18">
        <v>0</v>
      </c>
    </row>
    <row r="102" spans="1:9" ht="12.75" customHeight="1" x14ac:dyDescent="0.2">
      <c r="A102" s="272" t="s">
        <v>80</v>
      </c>
      <c r="B102" s="272"/>
      <c r="C102" s="272"/>
      <c r="D102" s="272"/>
      <c r="E102" s="272"/>
      <c r="F102" s="272"/>
      <c r="G102" s="11">
        <v>94</v>
      </c>
      <c r="H102" s="18">
        <v>0</v>
      </c>
      <c r="I102" s="18">
        <v>0</v>
      </c>
    </row>
    <row r="103" spans="1:9" ht="12.75" customHeight="1" x14ac:dyDescent="0.2">
      <c r="A103" s="272" t="s">
        <v>81</v>
      </c>
      <c r="B103" s="272"/>
      <c r="C103" s="272"/>
      <c r="D103" s="272"/>
      <c r="E103" s="272"/>
      <c r="F103" s="272"/>
      <c r="G103" s="11">
        <v>95</v>
      </c>
      <c r="H103" s="18">
        <v>0</v>
      </c>
      <c r="I103" s="18">
        <v>0</v>
      </c>
    </row>
    <row r="104" spans="1:9" ht="12.75" customHeight="1" x14ac:dyDescent="0.2">
      <c r="A104" s="272" t="s">
        <v>82</v>
      </c>
      <c r="B104" s="272"/>
      <c r="C104" s="272"/>
      <c r="D104" s="272"/>
      <c r="E104" s="272"/>
      <c r="F104" s="272"/>
      <c r="G104" s="11">
        <v>96</v>
      </c>
      <c r="H104" s="18">
        <v>0</v>
      </c>
      <c r="I104" s="18">
        <v>0</v>
      </c>
    </row>
    <row r="105" spans="1:9" ht="12.75" customHeight="1" x14ac:dyDescent="0.2">
      <c r="A105" s="274" t="s">
        <v>355</v>
      </c>
      <c r="B105" s="274"/>
      <c r="C105" s="274"/>
      <c r="D105" s="274"/>
      <c r="E105" s="274"/>
      <c r="F105" s="274"/>
      <c r="G105" s="12">
        <v>97</v>
      </c>
      <c r="H105" s="120">
        <f>SUM(H106:H116)</f>
        <v>40321329</v>
      </c>
      <c r="I105" s="120">
        <f>SUM(I106:I116)</f>
        <v>39568742</v>
      </c>
    </row>
    <row r="106" spans="1:9" ht="12.75" customHeight="1" x14ac:dyDescent="0.2">
      <c r="A106" s="272" t="s">
        <v>83</v>
      </c>
      <c r="B106" s="272"/>
      <c r="C106" s="272"/>
      <c r="D106" s="272"/>
      <c r="E106" s="272"/>
      <c r="F106" s="272"/>
      <c r="G106" s="11">
        <v>98</v>
      </c>
      <c r="H106" s="18">
        <v>0</v>
      </c>
      <c r="I106" s="18">
        <v>0</v>
      </c>
    </row>
    <row r="107" spans="1:9" ht="24.6" customHeight="1" x14ac:dyDescent="0.2">
      <c r="A107" s="272" t="s">
        <v>84</v>
      </c>
      <c r="B107" s="272"/>
      <c r="C107" s="272"/>
      <c r="D107" s="272"/>
      <c r="E107" s="272"/>
      <c r="F107" s="272"/>
      <c r="G107" s="11">
        <v>99</v>
      </c>
      <c r="H107" s="18">
        <v>0</v>
      </c>
      <c r="I107" s="18">
        <v>0</v>
      </c>
    </row>
    <row r="108" spans="1:9" ht="12.75" customHeight="1" x14ac:dyDescent="0.2">
      <c r="A108" s="272" t="s">
        <v>85</v>
      </c>
      <c r="B108" s="272"/>
      <c r="C108" s="272"/>
      <c r="D108" s="272"/>
      <c r="E108" s="272"/>
      <c r="F108" s="272"/>
      <c r="G108" s="11">
        <v>100</v>
      </c>
      <c r="H108" s="18">
        <v>0</v>
      </c>
      <c r="I108" s="18">
        <v>0</v>
      </c>
    </row>
    <row r="109" spans="1:9" ht="21.6" customHeight="1" x14ac:dyDescent="0.2">
      <c r="A109" s="272" t="s">
        <v>86</v>
      </c>
      <c r="B109" s="272"/>
      <c r="C109" s="272"/>
      <c r="D109" s="272"/>
      <c r="E109" s="272"/>
      <c r="F109" s="272"/>
      <c r="G109" s="11">
        <v>101</v>
      </c>
      <c r="H109" s="18">
        <v>0</v>
      </c>
      <c r="I109" s="18">
        <v>0</v>
      </c>
    </row>
    <row r="110" spans="1:9" ht="12.75" customHeight="1" x14ac:dyDescent="0.2">
      <c r="A110" s="272" t="s">
        <v>87</v>
      </c>
      <c r="B110" s="272"/>
      <c r="C110" s="272"/>
      <c r="D110" s="272"/>
      <c r="E110" s="272"/>
      <c r="F110" s="272"/>
      <c r="G110" s="11">
        <v>102</v>
      </c>
      <c r="H110" s="18">
        <v>7790807</v>
      </c>
      <c r="I110" s="18">
        <v>7790807</v>
      </c>
    </row>
    <row r="111" spans="1:9" ht="12.75" customHeight="1" x14ac:dyDescent="0.2">
      <c r="A111" s="272" t="s">
        <v>88</v>
      </c>
      <c r="B111" s="272"/>
      <c r="C111" s="272"/>
      <c r="D111" s="272"/>
      <c r="E111" s="272"/>
      <c r="F111" s="272"/>
      <c r="G111" s="11">
        <v>103</v>
      </c>
      <c r="H111" s="18">
        <v>23819370</v>
      </c>
      <c r="I111" s="18">
        <v>23370034</v>
      </c>
    </row>
    <row r="112" spans="1:9" ht="12.75" customHeight="1" x14ac:dyDescent="0.2">
      <c r="A112" s="272" t="s">
        <v>89</v>
      </c>
      <c r="B112" s="272"/>
      <c r="C112" s="272"/>
      <c r="D112" s="272"/>
      <c r="E112" s="272"/>
      <c r="F112" s="272"/>
      <c r="G112" s="11">
        <v>104</v>
      </c>
      <c r="H112" s="18">
        <v>0</v>
      </c>
      <c r="I112" s="18">
        <v>0</v>
      </c>
    </row>
    <row r="113" spans="1:9" ht="12.75" customHeight="1" x14ac:dyDescent="0.2">
      <c r="A113" s="272" t="s">
        <v>90</v>
      </c>
      <c r="B113" s="272"/>
      <c r="C113" s="272"/>
      <c r="D113" s="272"/>
      <c r="E113" s="272"/>
      <c r="F113" s="272"/>
      <c r="G113" s="11">
        <v>105</v>
      </c>
      <c r="H113" s="18">
        <v>0</v>
      </c>
      <c r="I113" s="18">
        <v>0</v>
      </c>
    </row>
    <row r="114" spans="1:9" ht="12.75" customHeight="1" x14ac:dyDescent="0.2">
      <c r="A114" s="272" t="s">
        <v>91</v>
      </c>
      <c r="B114" s="272"/>
      <c r="C114" s="272"/>
      <c r="D114" s="272"/>
      <c r="E114" s="272"/>
      <c r="F114" s="272"/>
      <c r="G114" s="11">
        <v>106</v>
      </c>
      <c r="H114" s="18">
        <v>5015519</v>
      </c>
      <c r="I114" s="18">
        <v>4897745</v>
      </c>
    </row>
    <row r="115" spans="1:9" ht="12.75" customHeight="1" x14ac:dyDescent="0.2">
      <c r="A115" s="272" t="s">
        <v>92</v>
      </c>
      <c r="B115" s="272"/>
      <c r="C115" s="272"/>
      <c r="D115" s="272"/>
      <c r="E115" s="272"/>
      <c r="F115" s="272"/>
      <c r="G115" s="11">
        <v>107</v>
      </c>
      <c r="H115" s="18">
        <v>867011</v>
      </c>
      <c r="I115" s="18">
        <v>752596</v>
      </c>
    </row>
    <row r="116" spans="1:9" ht="12.75" customHeight="1" x14ac:dyDescent="0.2">
      <c r="A116" s="272" t="s">
        <v>93</v>
      </c>
      <c r="B116" s="272"/>
      <c r="C116" s="272"/>
      <c r="D116" s="272"/>
      <c r="E116" s="272"/>
      <c r="F116" s="272"/>
      <c r="G116" s="11">
        <v>108</v>
      </c>
      <c r="H116" s="18">
        <v>2828622</v>
      </c>
      <c r="I116" s="18">
        <v>2757560</v>
      </c>
    </row>
    <row r="117" spans="1:9" ht="12.75" customHeight="1" x14ac:dyDescent="0.2">
      <c r="A117" s="274" t="s">
        <v>356</v>
      </c>
      <c r="B117" s="274"/>
      <c r="C117" s="274"/>
      <c r="D117" s="274"/>
      <c r="E117" s="274"/>
      <c r="F117" s="274"/>
      <c r="G117" s="12">
        <v>109</v>
      </c>
      <c r="H117" s="120">
        <f>SUM(H118:H131)</f>
        <v>4563792</v>
      </c>
      <c r="I117" s="120">
        <f>SUM(I118:I131)</f>
        <v>5895669</v>
      </c>
    </row>
    <row r="118" spans="1:9" ht="12.75" customHeight="1" x14ac:dyDescent="0.2">
      <c r="A118" s="272" t="s">
        <v>83</v>
      </c>
      <c r="B118" s="272"/>
      <c r="C118" s="272"/>
      <c r="D118" s="272"/>
      <c r="E118" s="272"/>
      <c r="F118" s="272"/>
      <c r="G118" s="11">
        <v>110</v>
      </c>
      <c r="H118" s="18">
        <v>0</v>
      </c>
      <c r="I118" s="18">
        <v>0</v>
      </c>
    </row>
    <row r="119" spans="1:9" ht="22.35" customHeight="1" x14ac:dyDescent="0.2">
      <c r="A119" s="272" t="s">
        <v>84</v>
      </c>
      <c r="B119" s="272"/>
      <c r="C119" s="272"/>
      <c r="D119" s="272"/>
      <c r="E119" s="272"/>
      <c r="F119" s="272"/>
      <c r="G119" s="11">
        <v>111</v>
      </c>
      <c r="H119" s="18">
        <v>0</v>
      </c>
      <c r="I119" s="18">
        <v>0</v>
      </c>
    </row>
    <row r="120" spans="1:9" ht="12.75" customHeight="1" x14ac:dyDescent="0.2">
      <c r="A120" s="272" t="s">
        <v>85</v>
      </c>
      <c r="B120" s="272"/>
      <c r="C120" s="272"/>
      <c r="D120" s="272"/>
      <c r="E120" s="272"/>
      <c r="F120" s="272"/>
      <c r="G120" s="11">
        <v>112</v>
      </c>
      <c r="H120" s="18">
        <v>0</v>
      </c>
      <c r="I120" s="18">
        <v>0</v>
      </c>
    </row>
    <row r="121" spans="1:9" ht="23.45" customHeight="1" x14ac:dyDescent="0.2">
      <c r="A121" s="272" t="s">
        <v>86</v>
      </c>
      <c r="B121" s="272"/>
      <c r="C121" s="272"/>
      <c r="D121" s="272"/>
      <c r="E121" s="272"/>
      <c r="F121" s="272"/>
      <c r="G121" s="11">
        <v>113</v>
      </c>
      <c r="H121" s="18">
        <v>0</v>
      </c>
      <c r="I121" s="18">
        <v>0</v>
      </c>
    </row>
    <row r="122" spans="1:9" ht="12.75" customHeight="1" x14ac:dyDescent="0.2">
      <c r="A122" s="272" t="s">
        <v>87</v>
      </c>
      <c r="B122" s="272"/>
      <c r="C122" s="272"/>
      <c r="D122" s="272"/>
      <c r="E122" s="272"/>
      <c r="F122" s="272"/>
      <c r="G122" s="11">
        <v>114</v>
      </c>
      <c r="H122" s="18">
        <v>2081</v>
      </c>
      <c r="I122" s="18">
        <v>2081</v>
      </c>
    </row>
    <row r="123" spans="1:9" ht="12.75" customHeight="1" x14ac:dyDescent="0.2">
      <c r="A123" s="272" t="s">
        <v>88</v>
      </c>
      <c r="B123" s="272"/>
      <c r="C123" s="272"/>
      <c r="D123" s="272"/>
      <c r="E123" s="272"/>
      <c r="F123" s="272"/>
      <c r="G123" s="11">
        <v>115</v>
      </c>
      <c r="H123" s="18">
        <v>1773244</v>
      </c>
      <c r="I123" s="18">
        <v>1790808</v>
      </c>
    </row>
    <row r="124" spans="1:9" ht="12.75" customHeight="1" x14ac:dyDescent="0.2">
      <c r="A124" s="272" t="s">
        <v>89</v>
      </c>
      <c r="B124" s="272"/>
      <c r="C124" s="272"/>
      <c r="D124" s="272"/>
      <c r="E124" s="272"/>
      <c r="F124" s="272"/>
      <c r="G124" s="11">
        <v>116</v>
      </c>
      <c r="H124" s="18">
        <v>2490</v>
      </c>
      <c r="I124" s="18">
        <v>0</v>
      </c>
    </row>
    <row r="125" spans="1:9" ht="12.75" customHeight="1" x14ac:dyDescent="0.2">
      <c r="A125" s="272" t="s">
        <v>90</v>
      </c>
      <c r="B125" s="272"/>
      <c r="C125" s="272"/>
      <c r="D125" s="272"/>
      <c r="E125" s="272"/>
      <c r="F125" s="272"/>
      <c r="G125" s="11">
        <v>117</v>
      </c>
      <c r="H125" s="18">
        <v>707953</v>
      </c>
      <c r="I125" s="18">
        <v>2185078</v>
      </c>
    </row>
    <row r="126" spans="1:9" x14ac:dyDescent="0.2">
      <c r="A126" s="272" t="s">
        <v>91</v>
      </c>
      <c r="B126" s="272"/>
      <c r="C126" s="272"/>
      <c r="D126" s="272"/>
      <c r="E126" s="272"/>
      <c r="F126" s="272"/>
      <c r="G126" s="11">
        <v>118</v>
      </c>
      <c r="H126" s="18">
        <v>1157320</v>
      </c>
      <c r="I126" s="18">
        <v>1157320</v>
      </c>
    </row>
    <row r="127" spans="1:9" x14ac:dyDescent="0.2">
      <c r="A127" s="272" t="s">
        <v>94</v>
      </c>
      <c r="B127" s="272"/>
      <c r="C127" s="272"/>
      <c r="D127" s="272"/>
      <c r="E127" s="272"/>
      <c r="F127" s="272"/>
      <c r="G127" s="11">
        <v>119</v>
      </c>
      <c r="H127" s="18">
        <v>102060</v>
      </c>
      <c r="I127" s="18">
        <v>102919</v>
      </c>
    </row>
    <row r="128" spans="1:9" x14ac:dyDescent="0.2">
      <c r="A128" s="272" t="s">
        <v>95</v>
      </c>
      <c r="B128" s="272"/>
      <c r="C128" s="272"/>
      <c r="D128" s="272"/>
      <c r="E128" s="272"/>
      <c r="F128" s="272"/>
      <c r="G128" s="11">
        <v>120</v>
      </c>
      <c r="H128" s="18">
        <v>806308</v>
      </c>
      <c r="I128" s="18">
        <v>629061</v>
      </c>
    </row>
    <row r="129" spans="1:9" x14ac:dyDescent="0.2">
      <c r="A129" s="272" t="s">
        <v>96</v>
      </c>
      <c r="B129" s="272"/>
      <c r="C129" s="272"/>
      <c r="D129" s="272"/>
      <c r="E129" s="272"/>
      <c r="F129" s="272"/>
      <c r="G129" s="11">
        <v>121</v>
      </c>
      <c r="H129" s="18">
        <v>0</v>
      </c>
      <c r="I129" s="18">
        <v>0</v>
      </c>
    </row>
    <row r="130" spans="1:9" x14ac:dyDescent="0.2">
      <c r="A130" s="272" t="s">
        <v>97</v>
      </c>
      <c r="B130" s="272"/>
      <c r="C130" s="272"/>
      <c r="D130" s="272"/>
      <c r="E130" s="272"/>
      <c r="F130" s="272"/>
      <c r="G130" s="11">
        <v>122</v>
      </c>
      <c r="H130" s="18">
        <v>0</v>
      </c>
      <c r="I130" s="18">
        <v>0</v>
      </c>
    </row>
    <row r="131" spans="1:9" x14ac:dyDescent="0.2">
      <c r="A131" s="272" t="s">
        <v>98</v>
      </c>
      <c r="B131" s="272"/>
      <c r="C131" s="272"/>
      <c r="D131" s="272"/>
      <c r="E131" s="272"/>
      <c r="F131" s="272"/>
      <c r="G131" s="11">
        <v>123</v>
      </c>
      <c r="H131" s="18">
        <v>12336</v>
      </c>
      <c r="I131" s="18">
        <v>28402</v>
      </c>
    </row>
    <row r="132" spans="1:9" ht="22.35" customHeight="1" x14ac:dyDescent="0.2">
      <c r="A132" s="273" t="s">
        <v>99</v>
      </c>
      <c r="B132" s="273"/>
      <c r="C132" s="273"/>
      <c r="D132" s="273"/>
      <c r="E132" s="273"/>
      <c r="F132" s="273"/>
      <c r="G132" s="11">
        <v>124</v>
      </c>
      <c r="H132" s="18">
        <v>302657</v>
      </c>
      <c r="I132" s="18">
        <v>226090</v>
      </c>
    </row>
    <row r="133" spans="1:9" ht="12.75" customHeight="1" x14ac:dyDescent="0.2">
      <c r="A133" s="274" t="s">
        <v>357</v>
      </c>
      <c r="B133" s="274"/>
      <c r="C133" s="274"/>
      <c r="D133" s="274"/>
      <c r="E133" s="274"/>
      <c r="F133" s="274"/>
      <c r="G133" s="12">
        <v>125</v>
      </c>
      <c r="H133" s="120">
        <f>H75+H98+H105+H117+H132</f>
        <v>102270433</v>
      </c>
      <c r="I133" s="120">
        <f>I75+I98+I105+I117+I132</f>
        <v>103732569</v>
      </c>
    </row>
    <row r="134" spans="1:9" x14ac:dyDescent="0.2">
      <c r="A134" s="273" t="s">
        <v>100</v>
      </c>
      <c r="B134" s="273"/>
      <c r="C134" s="273"/>
      <c r="D134" s="273"/>
      <c r="E134" s="273"/>
      <c r="F134" s="273"/>
      <c r="G134" s="11">
        <v>126</v>
      </c>
      <c r="H134" s="18">
        <v>1541527</v>
      </c>
      <c r="I134" s="18">
        <v>1197921</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7"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K113"/>
  <sheetViews>
    <sheetView view="pageBreakPreview" topLeftCell="A4" zoomScale="80" zoomScaleNormal="85" zoomScaleSheetLayoutView="80" workbookViewId="0">
      <selection activeCell="K107" sqref="K107"/>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5703125" style="49" bestFit="1" customWidth="1"/>
    <col min="266" max="519" width="9.140625" style="49"/>
    <col min="520" max="520" width="9.85546875" style="49" bestFit="1" customWidth="1"/>
    <col min="521" max="521" width="11.5703125" style="49" bestFit="1" customWidth="1"/>
    <col min="522" max="775" width="9.140625" style="49"/>
    <col min="776" max="776" width="9.85546875" style="49" bestFit="1" customWidth="1"/>
    <col min="777" max="777" width="11.5703125" style="49" bestFit="1" customWidth="1"/>
    <col min="778" max="1031" width="9.140625" style="49"/>
    <col min="1032" max="1032" width="9.85546875" style="49" bestFit="1" customWidth="1"/>
    <col min="1033" max="1033" width="11.5703125" style="49" bestFit="1" customWidth="1"/>
    <col min="1034" max="1287" width="9.140625" style="49"/>
    <col min="1288" max="1288" width="9.85546875" style="49" bestFit="1" customWidth="1"/>
    <col min="1289" max="1289" width="11.5703125" style="49" bestFit="1" customWidth="1"/>
    <col min="1290" max="1543" width="9.140625" style="49"/>
    <col min="1544" max="1544" width="9.85546875" style="49" bestFit="1" customWidth="1"/>
    <col min="1545" max="1545" width="11.5703125" style="49" bestFit="1" customWidth="1"/>
    <col min="1546" max="1799" width="9.140625" style="49"/>
    <col min="1800" max="1800" width="9.85546875" style="49" bestFit="1" customWidth="1"/>
    <col min="1801" max="1801" width="11.5703125" style="49" bestFit="1" customWidth="1"/>
    <col min="1802" max="2055" width="9.140625" style="49"/>
    <col min="2056" max="2056" width="9.85546875" style="49" bestFit="1" customWidth="1"/>
    <col min="2057" max="2057" width="11.5703125" style="49" bestFit="1" customWidth="1"/>
    <col min="2058" max="2311" width="9.140625" style="49"/>
    <col min="2312" max="2312" width="9.85546875" style="49" bestFit="1" customWidth="1"/>
    <col min="2313" max="2313" width="11.5703125" style="49" bestFit="1" customWidth="1"/>
    <col min="2314" max="2567" width="9.140625" style="49"/>
    <col min="2568" max="2568" width="9.85546875" style="49" bestFit="1" customWidth="1"/>
    <col min="2569" max="2569" width="11.5703125" style="49" bestFit="1" customWidth="1"/>
    <col min="2570" max="2823" width="9.140625" style="49"/>
    <col min="2824" max="2824" width="9.85546875" style="49" bestFit="1" customWidth="1"/>
    <col min="2825" max="2825" width="11.5703125" style="49" bestFit="1" customWidth="1"/>
    <col min="2826" max="3079" width="9.140625" style="49"/>
    <col min="3080" max="3080" width="9.85546875" style="49" bestFit="1" customWidth="1"/>
    <col min="3081" max="3081" width="11.5703125" style="49" bestFit="1" customWidth="1"/>
    <col min="3082" max="3335" width="9.140625" style="49"/>
    <col min="3336" max="3336" width="9.85546875" style="49" bestFit="1" customWidth="1"/>
    <col min="3337" max="3337" width="11.5703125" style="49" bestFit="1" customWidth="1"/>
    <col min="3338" max="3591" width="9.140625" style="49"/>
    <col min="3592" max="3592" width="9.85546875" style="49" bestFit="1" customWidth="1"/>
    <col min="3593" max="3593" width="11.5703125" style="49" bestFit="1" customWidth="1"/>
    <col min="3594" max="3847" width="9.140625" style="49"/>
    <col min="3848" max="3848" width="9.85546875" style="49" bestFit="1" customWidth="1"/>
    <col min="3849" max="3849" width="11.5703125" style="49" bestFit="1" customWidth="1"/>
    <col min="3850" max="4103" width="9.140625" style="49"/>
    <col min="4104" max="4104" width="9.85546875" style="49" bestFit="1" customWidth="1"/>
    <col min="4105" max="4105" width="11.5703125" style="49" bestFit="1" customWidth="1"/>
    <col min="4106" max="4359" width="9.140625" style="49"/>
    <col min="4360" max="4360" width="9.85546875" style="49" bestFit="1" customWidth="1"/>
    <col min="4361" max="4361" width="11.5703125" style="49" bestFit="1" customWidth="1"/>
    <col min="4362" max="4615" width="9.140625" style="49"/>
    <col min="4616" max="4616" width="9.85546875" style="49" bestFit="1" customWidth="1"/>
    <col min="4617" max="4617" width="11.5703125" style="49" bestFit="1" customWidth="1"/>
    <col min="4618" max="4871" width="9.140625" style="49"/>
    <col min="4872" max="4872" width="9.85546875" style="49" bestFit="1" customWidth="1"/>
    <col min="4873" max="4873" width="11.5703125" style="49" bestFit="1" customWidth="1"/>
    <col min="4874" max="5127" width="9.140625" style="49"/>
    <col min="5128" max="5128" width="9.85546875" style="49" bestFit="1" customWidth="1"/>
    <col min="5129" max="5129" width="11.5703125" style="49" bestFit="1" customWidth="1"/>
    <col min="5130" max="5383" width="9.140625" style="49"/>
    <col min="5384" max="5384" width="9.85546875" style="49" bestFit="1" customWidth="1"/>
    <col min="5385" max="5385" width="11.5703125" style="49" bestFit="1" customWidth="1"/>
    <col min="5386" max="5639" width="9.140625" style="49"/>
    <col min="5640" max="5640" width="9.85546875" style="49" bestFit="1" customWidth="1"/>
    <col min="5641" max="5641" width="11.5703125" style="49" bestFit="1" customWidth="1"/>
    <col min="5642" max="5895" width="9.140625" style="49"/>
    <col min="5896" max="5896" width="9.85546875" style="49" bestFit="1" customWidth="1"/>
    <col min="5897" max="5897" width="11.5703125" style="49" bestFit="1" customWidth="1"/>
    <col min="5898" max="6151" width="9.140625" style="49"/>
    <col min="6152" max="6152" width="9.85546875" style="49" bestFit="1" customWidth="1"/>
    <col min="6153" max="6153" width="11.5703125" style="49" bestFit="1" customWidth="1"/>
    <col min="6154" max="6407" width="9.140625" style="49"/>
    <col min="6408" max="6408" width="9.85546875" style="49" bestFit="1" customWidth="1"/>
    <col min="6409" max="6409" width="11.5703125" style="49" bestFit="1" customWidth="1"/>
    <col min="6410" max="6663" width="9.140625" style="49"/>
    <col min="6664" max="6664" width="9.85546875" style="49" bestFit="1" customWidth="1"/>
    <col min="6665" max="6665" width="11.5703125" style="49" bestFit="1" customWidth="1"/>
    <col min="6666" max="6919" width="9.140625" style="49"/>
    <col min="6920" max="6920" width="9.85546875" style="49" bestFit="1" customWidth="1"/>
    <col min="6921" max="6921" width="11.5703125" style="49" bestFit="1" customWidth="1"/>
    <col min="6922" max="7175" width="9.140625" style="49"/>
    <col min="7176" max="7176" width="9.85546875" style="49" bestFit="1" customWidth="1"/>
    <col min="7177" max="7177" width="11.5703125" style="49" bestFit="1" customWidth="1"/>
    <col min="7178" max="7431" width="9.140625" style="49"/>
    <col min="7432" max="7432" width="9.85546875" style="49" bestFit="1" customWidth="1"/>
    <col min="7433" max="7433" width="11.5703125" style="49" bestFit="1" customWidth="1"/>
    <col min="7434" max="7687" width="9.140625" style="49"/>
    <col min="7688" max="7688" width="9.85546875" style="49" bestFit="1" customWidth="1"/>
    <col min="7689" max="7689" width="11.5703125" style="49" bestFit="1" customWidth="1"/>
    <col min="7690" max="7943" width="9.140625" style="49"/>
    <col min="7944" max="7944" width="9.85546875" style="49" bestFit="1" customWidth="1"/>
    <col min="7945" max="7945" width="11.5703125" style="49" bestFit="1" customWidth="1"/>
    <col min="7946" max="8199" width="9.140625" style="49"/>
    <col min="8200" max="8200" width="9.85546875" style="49" bestFit="1" customWidth="1"/>
    <col min="8201" max="8201" width="11.5703125" style="49" bestFit="1" customWidth="1"/>
    <col min="8202" max="8455" width="9.140625" style="49"/>
    <col min="8456" max="8456" width="9.85546875" style="49" bestFit="1" customWidth="1"/>
    <col min="8457" max="8457" width="11.5703125" style="49" bestFit="1" customWidth="1"/>
    <col min="8458" max="8711" width="9.140625" style="49"/>
    <col min="8712" max="8712" width="9.85546875" style="49" bestFit="1" customWidth="1"/>
    <col min="8713" max="8713" width="11.5703125" style="49" bestFit="1" customWidth="1"/>
    <col min="8714" max="8967" width="9.140625" style="49"/>
    <col min="8968" max="8968" width="9.85546875" style="49" bestFit="1" customWidth="1"/>
    <col min="8969" max="8969" width="11.5703125" style="49" bestFit="1" customWidth="1"/>
    <col min="8970" max="9223" width="9.140625" style="49"/>
    <col min="9224" max="9224" width="9.85546875" style="49" bestFit="1" customWidth="1"/>
    <col min="9225" max="9225" width="11.5703125" style="49" bestFit="1" customWidth="1"/>
    <col min="9226" max="9479" width="9.140625" style="49"/>
    <col min="9480" max="9480" width="9.85546875" style="49" bestFit="1" customWidth="1"/>
    <col min="9481" max="9481" width="11.5703125" style="49" bestFit="1" customWidth="1"/>
    <col min="9482" max="9735" width="9.140625" style="49"/>
    <col min="9736" max="9736" width="9.85546875" style="49" bestFit="1" customWidth="1"/>
    <col min="9737" max="9737" width="11.5703125" style="49" bestFit="1" customWidth="1"/>
    <col min="9738" max="9991" width="9.140625" style="49"/>
    <col min="9992" max="9992" width="9.85546875" style="49" bestFit="1" customWidth="1"/>
    <col min="9993" max="9993" width="11.5703125" style="49" bestFit="1" customWidth="1"/>
    <col min="9994" max="10247" width="9.140625" style="49"/>
    <col min="10248" max="10248" width="9.85546875" style="49" bestFit="1" customWidth="1"/>
    <col min="10249" max="10249" width="11.5703125" style="49" bestFit="1" customWidth="1"/>
    <col min="10250" max="10503" width="9.140625" style="49"/>
    <col min="10504" max="10504" width="9.85546875" style="49" bestFit="1" customWidth="1"/>
    <col min="10505" max="10505" width="11.5703125" style="49" bestFit="1" customWidth="1"/>
    <col min="10506" max="10759" width="9.140625" style="49"/>
    <col min="10760" max="10760" width="9.85546875" style="49" bestFit="1" customWidth="1"/>
    <col min="10761" max="10761" width="11.5703125" style="49" bestFit="1" customWidth="1"/>
    <col min="10762" max="11015" width="9.140625" style="49"/>
    <col min="11016" max="11016" width="9.85546875" style="49" bestFit="1" customWidth="1"/>
    <col min="11017" max="11017" width="11.5703125" style="49" bestFit="1" customWidth="1"/>
    <col min="11018" max="11271" width="9.140625" style="49"/>
    <col min="11272" max="11272" width="9.85546875" style="49" bestFit="1" customWidth="1"/>
    <col min="11273" max="11273" width="11.5703125" style="49" bestFit="1" customWidth="1"/>
    <col min="11274" max="11527" width="9.140625" style="49"/>
    <col min="11528" max="11528" width="9.85546875" style="49" bestFit="1" customWidth="1"/>
    <col min="11529" max="11529" width="11.5703125" style="49" bestFit="1" customWidth="1"/>
    <col min="11530" max="11783" width="9.140625" style="49"/>
    <col min="11784" max="11784" width="9.85546875" style="49" bestFit="1" customWidth="1"/>
    <col min="11785" max="11785" width="11.5703125" style="49" bestFit="1" customWidth="1"/>
    <col min="11786" max="12039" width="9.140625" style="49"/>
    <col min="12040" max="12040" width="9.85546875" style="49" bestFit="1" customWidth="1"/>
    <col min="12041" max="12041" width="11.5703125" style="49" bestFit="1" customWidth="1"/>
    <col min="12042" max="12295" width="9.140625" style="49"/>
    <col min="12296" max="12296" width="9.85546875" style="49" bestFit="1" customWidth="1"/>
    <col min="12297" max="12297" width="11.5703125" style="49" bestFit="1" customWidth="1"/>
    <col min="12298" max="12551" width="9.140625" style="49"/>
    <col min="12552" max="12552" width="9.85546875" style="49" bestFit="1" customWidth="1"/>
    <col min="12553" max="12553" width="11.5703125" style="49" bestFit="1" customWidth="1"/>
    <col min="12554" max="12807" width="9.140625" style="49"/>
    <col min="12808" max="12808" width="9.85546875" style="49" bestFit="1" customWidth="1"/>
    <col min="12809" max="12809" width="11.5703125" style="49" bestFit="1" customWidth="1"/>
    <col min="12810" max="13063" width="9.140625" style="49"/>
    <col min="13064" max="13064" width="9.85546875" style="49" bestFit="1" customWidth="1"/>
    <col min="13065" max="13065" width="11.5703125" style="49" bestFit="1" customWidth="1"/>
    <col min="13066" max="13319" width="9.140625" style="49"/>
    <col min="13320" max="13320" width="9.85546875" style="49" bestFit="1" customWidth="1"/>
    <col min="13321" max="13321" width="11.5703125" style="49" bestFit="1" customWidth="1"/>
    <col min="13322" max="13575" width="9.140625" style="49"/>
    <col min="13576" max="13576" width="9.85546875" style="49" bestFit="1" customWidth="1"/>
    <col min="13577" max="13577" width="11.5703125" style="49" bestFit="1" customWidth="1"/>
    <col min="13578" max="13831" width="9.140625" style="49"/>
    <col min="13832" max="13832" width="9.85546875" style="49" bestFit="1" customWidth="1"/>
    <col min="13833" max="13833" width="11.5703125" style="49" bestFit="1" customWidth="1"/>
    <col min="13834" max="14087" width="9.140625" style="49"/>
    <col min="14088" max="14088" width="9.85546875" style="49" bestFit="1" customWidth="1"/>
    <col min="14089" max="14089" width="11.5703125" style="49" bestFit="1" customWidth="1"/>
    <col min="14090" max="14343" width="9.140625" style="49"/>
    <col min="14344" max="14344" width="9.85546875" style="49" bestFit="1" customWidth="1"/>
    <col min="14345" max="14345" width="11.5703125" style="49" bestFit="1" customWidth="1"/>
    <col min="14346" max="14599" width="9.140625" style="49"/>
    <col min="14600" max="14600" width="9.85546875" style="49" bestFit="1" customWidth="1"/>
    <col min="14601" max="14601" width="11.5703125" style="49" bestFit="1" customWidth="1"/>
    <col min="14602" max="14855" width="9.140625" style="49"/>
    <col min="14856" max="14856" width="9.85546875" style="49" bestFit="1" customWidth="1"/>
    <col min="14857" max="14857" width="11.5703125" style="49" bestFit="1" customWidth="1"/>
    <col min="14858" max="15111" width="9.140625" style="49"/>
    <col min="15112" max="15112" width="9.85546875" style="49" bestFit="1" customWidth="1"/>
    <col min="15113" max="15113" width="11.5703125" style="49" bestFit="1" customWidth="1"/>
    <col min="15114" max="15367" width="9.140625" style="49"/>
    <col min="15368" max="15368" width="9.85546875" style="49" bestFit="1" customWidth="1"/>
    <col min="15369" max="15369" width="11.5703125" style="49" bestFit="1" customWidth="1"/>
    <col min="15370" max="15623" width="9.140625" style="49"/>
    <col min="15624" max="15624" width="9.85546875" style="49" bestFit="1" customWidth="1"/>
    <col min="15625" max="15625" width="11.5703125" style="49" bestFit="1" customWidth="1"/>
    <col min="15626" max="15879" width="9.140625" style="49"/>
    <col min="15880" max="15880" width="9.85546875" style="49" bestFit="1" customWidth="1"/>
    <col min="15881" max="15881" width="11.5703125" style="49" bestFit="1" customWidth="1"/>
    <col min="15882" max="16135" width="9.140625" style="49"/>
    <col min="16136" max="16136" width="9.85546875" style="49" bestFit="1" customWidth="1"/>
    <col min="16137" max="16137" width="11.5703125" style="49" bestFit="1" customWidth="1"/>
    <col min="16138" max="16384" width="9.140625" style="49"/>
  </cols>
  <sheetData>
    <row r="1" spans="1:11" x14ac:dyDescent="0.2">
      <c r="A1" s="309" t="s">
        <v>102</v>
      </c>
      <c r="B1" s="310"/>
      <c r="C1" s="310"/>
      <c r="D1" s="310"/>
      <c r="E1" s="310"/>
      <c r="F1" s="310"/>
      <c r="G1" s="310"/>
      <c r="H1" s="310"/>
      <c r="I1" s="310"/>
    </row>
    <row r="2" spans="1:11" x14ac:dyDescent="0.2">
      <c r="A2" s="311" t="s">
        <v>723</v>
      </c>
      <c r="B2" s="312"/>
      <c r="C2" s="312"/>
      <c r="D2" s="312"/>
      <c r="E2" s="312"/>
      <c r="F2" s="312"/>
      <c r="G2" s="312"/>
      <c r="H2" s="312"/>
      <c r="I2" s="312"/>
    </row>
    <row r="3" spans="1:11" x14ac:dyDescent="0.2">
      <c r="A3" s="313" t="s">
        <v>447</v>
      </c>
      <c r="B3" s="314"/>
      <c r="C3" s="314"/>
      <c r="D3" s="314"/>
      <c r="E3" s="314"/>
      <c r="F3" s="314"/>
      <c r="G3" s="314"/>
      <c r="H3" s="314"/>
      <c r="I3" s="314"/>
      <c r="J3" s="315"/>
      <c r="K3" s="315"/>
    </row>
    <row r="4" spans="1:11" x14ac:dyDescent="0.2">
      <c r="A4" s="316" t="s">
        <v>465</v>
      </c>
      <c r="B4" s="317"/>
      <c r="C4" s="317"/>
      <c r="D4" s="317"/>
      <c r="E4" s="317"/>
      <c r="F4" s="317"/>
      <c r="G4" s="317"/>
      <c r="H4" s="317"/>
      <c r="I4" s="317"/>
      <c r="J4" s="318"/>
      <c r="K4" s="318"/>
    </row>
    <row r="5" spans="1:11" ht="22.35" customHeight="1" x14ac:dyDescent="0.2">
      <c r="A5" s="319" t="s">
        <v>2</v>
      </c>
      <c r="B5" s="320"/>
      <c r="C5" s="320"/>
      <c r="D5" s="320"/>
      <c r="E5" s="320"/>
      <c r="F5" s="320"/>
      <c r="G5" s="319" t="s">
        <v>103</v>
      </c>
      <c r="H5" s="321" t="s">
        <v>301</v>
      </c>
      <c r="I5" s="322"/>
      <c r="J5" s="321" t="s">
        <v>279</v>
      </c>
      <c r="K5" s="322"/>
    </row>
    <row r="6" spans="1:11" x14ac:dyDescent="0.2">
      <c r="A6" s="320"/>
      <c r="B6" s="320"/>
      <c r="C6" s="320"/>
      <c r="D6" s="320"/>
      <c r="E6" s="320"/>
      <c r="F6" s="320"/>
      <c r="G6" s="320"/>
      <c r="H6" s="50" t="s">
        <v>294</v>
      </c>
      <c r="I6" s="50" t="s">
        <v>295</v>
      </c>
      <c r="J6" s="50" t="s">
        <v>294</v>
      </c>
      <c r="K6" s="50" t="s">
        <v>295</v>
      </c>
    </row>
    <row r="7" spans="1:11" x14ac:dyDescent="0.2">
      <c r="A7" s="307">
        <v>1</v>
      </c>
      <c r="B7" s="308"/>
      <c r="C7" s="308"/>
      <c r="D7" s="308"/>
      <c r="E7" s="308"/>
      <c r="F7" s="308"/>
      <c r="G7" s="51">
        <v>2</v>
      </c>
      <c r="H7" s="50">
        <v>3</v>
      </c>
      <c r="I7" s="50">
        <v>4</v>
      </c>
      <c r="J7" s="50">
        <v>5</v>
      </c>
      <c r="K7" s="50">
        <v>6</v>
      </c>
    </row>
    <row r="8" spans="1:11" ht="12.75" customHeight="1" x14ac:dyDescent="0.2">
      <c r="A8" s="303" t="s">
        <v>358</v>
      </c>
      <c r="B8" s="303"/>
      <c r="C8" s="303"/>
      <c r="D8" s="303"/>
      <c r="E8" s="303"/>
      <c r="F8" s="303"/>
      <c r="G8" s="12">
        <v>1</v>
      </c>
      <c r="H8" s="52">
        <f>SUM(H9:H13)</f>
        <v>2355013</v>
      </c>
      <c r="I8" s="52">
        <f>SUM(I9:I13)</f>
        <v>2355013</v>
      </c>
      <c r="J8" s="52">
        <f>SUM(J9:J13)</f>
        <v>3216902</v>
      </c>
      <c r="K8" s="52">
        <f>SUM(K9:K13)</f>
        <v>3216902</v>
      </c>
    </row>
    <row r="9" spans="1:11" ht="12.75" customHeight="1" x14ac:dyDescent="0.2">
      <c r="A9" s="272" t="s">
        <v>115</v>
      </c>
      <c r="B9" s="272"/>
      <c r="C9" s="272"/>
      <c r="D9" s="272"/>
      <c r="E9" s="272"/>
      <c r="F9" s="272"/>
      <c r="G9" s="11">
        <v>2</v>
      </c>
      <c r="H9" s="53">
        <v>0</v>
      </c>
      <c r="I9" s="53">
        <v>0</v>
      </c>
      <c r="J9" s="53">
        <v>0</v>
      </c>
      <c r="K9" s="53">
        <v>0</v>
      </c>
    </row>
    <row r="10" spans="1:11" ht="12.75" customHeight="1" x14ac:dyDescent="0.2">
      <c r="A10" s="272" t="s">
        <v>116</v>
      </c>
      <c r="B10" s="272"/>
      <c r="C10" s="272"/>
      <c r="D10" s="272"/>
      <c r="E10" s="272"/>
      <c r="F10" s="272"/>
      <c r="G10" s="11">
        <v>3</v>
      </c>
      <c r="H10" s="53">
        <v>743798</v>
      </c>
      <c r="I10" s="53">
        <v>743798</v>
      </c>
      <c r="J10" s="53">
        <v>1138378</v>
      </c>
      <c r="K10" s="53">
        <v>1138378</v>
      </c>
    </row>
    <row r="11" spans="1:11" ht="12.75" customHeight="1" x14ac:dyDescent="0.2">
      <c r="A11" s="272" t="s">
        <v>117</v>
      </c>
      <c r="B11" s="272"/>
      <c r="C11" s="272"/>
      <c r="D11" s="272"/>
      <c r="E11" s="272"/>
      <c r="F11" s="272"/>
      <c r="G11" s="11">
        <v>4</v>
      </c>
      <c r="H11" s="53">
        <v>0</v>
      </c>
      <c r="I11" s="53">
        <v>0</v>
      </c>
      <c r="J11" s="53">
        <v>0</v>
      </c>
      <c r="K11" s="53">
        <v>0</v>
      </c>
    </row>
    <row r="12" spans="1:11" ht="12.75" customHeight="1" x14ac:dyDescent="0.2">
      <c r="A12" s="272" t="s">
        <v>118</v>
      </c>
      <c r="B12" s="272"/>
      <c r="C12" s="272"/>
      <c r="D12" s="272"/>
      <c r="E12" s="272"/>
      <c r="F12" s="272"/>
      <c r="G12" s="11">
        <v>5</v>
      </c>
      <c r="H12" s="53">
        <v>0</v>
      </c>
      <c r="I12" s="53">
        <v>0</v>
      </c>
      <c r="J12" s="53">
        <v>0</v>
      </c>
      <c r="K12" s="53">
        <v>0</v>
      </c>
    </row>
    <row r="13" spans="1:11" ht="12.75" customHeight="1" x14ac:dyDescent="0.2">
      <c r="A13" s="272" t="s">
        <v>119</v>
      </c>
      <c r="B13" s="272"/>
      <c r="C13" s="272"/>
      <c r="D13" s="272"/>
      <c r="E13" s="272"/>
      <c r="F13" s="272"/>
      <c r="G13" s="11">
        <v>6</v>
      </c>
      <c r="H13" s="53">
        <v>1611215</v>
      </c>
      <c r="I13" s="53">
        <v>1611215</v>
      </c>
      <c r="J13" s="53">
        <v>2078524</v>
      </c>
      <c r="K13" s="53">
        <v>2078524</v>
      </c>
    </row>
    <row r="14" spans="1:11" ht="12.75" customHeight="1" x14ac:dyDescent="0.2">
      <c r="A14" s="303" t="s">
        <v>359</v>
      </c>
      <c r="B14" s="303"/>
      <c r="C14" s="303"/>
      <c r="D14" s="303"/>
      <c r="E14" s="303"/>
      <c r="F14" s="303"/>
      <c r="G14" s="12">
        <v>7</v>
      </c>
      <c r="H14" s="52">
        <f>H15+H16+H20+H24+H25+H26+H29+H36</f>
        <v>1235373</v>
      </c>
      <c r="I14" s="52">
        <f>I15+I16+I20+I24+I25+I26+I29+I36</f>
        <v>1235373</v>
      </c>
      <c r="J14" s="52">
        <f>J15+J16+J20+J24+J25+J26+J29+J36</f>
        <v>1621629</v>
      </c>
      <c r="K14" s="52">
        <f>K15+K16+K20+K24+K25+K26+K29+K36</f>
        <v>1621629</v>
      </c>
    </row>
    <row r="15" spans="1:11" ht="12.75" customHeight="1" x14ac:dyDescent="0.2">
      <c r="A15" s="272" t="s">
        <v>104</v>
      </c>
      <c r="B15" s="272"/>
      <c r="C15" s="272"/>
      <c r="D15" s="272"/>
      <c r="E15" s="272"/>
      <c r="F15" s="272"/>
      <c r="G15" s="11">
        <v>8</v>
      </c>
      <c r="H15" s="53">
        <v>0</v>
      </c>
      <c r="I15" s="53">
        <v>0</v>
      </c>
      <c r="J15" s="53">
        <v>0</v>
      </c>
      <c r="K15" s="53">
        <v>0</v>
      </c>
    </row>
    <row r="16" spans="1:11" ht="12.75" customHeight="1" x14ac:dyDescent="0.2">
      <c r="A16" s="276" t="s">
        <v>439</v>
      </c>
      <c r="B16" s="276"/>
      <c r="C16" s="276"/>
      <c r="D16" s="276"/>
      <c r="E16" s="276"/>
      <c r="F16" s="276"/>
      <c r="G16" s="12">
        <v>9</v>
      </c>
      <c r="H16" s="52">
        <f>SUM(H17:H19)</f>
        <v>876928</v>
      </c>
      <c r="I16" s="52">
        <f>SUM(I17:I19)</f>
        <v>876928</v>
      </c>
      <c r="J16" s="52">
        <f>SUM(J17:J19)</f>
        <v>945988</v>
      </c>
      <c r="K16" s="52">
        <f>SUM(K17:K19)</f>
        <v>945988</v>
      </c>
    </row>
    <row r="17" spans="1:11" ht="12.75" customHeight="1" x14ac:dyDescent="0.2">
      <c r="A17" s="306" t="s">
        <v>120</v>
      </c>
      <c r="B17" s="306"/>
      <c r="C17" s="306"/>
      <c r="D17" s="306"/>
      <c r="E17" s="306"/>
      <c r="F17" s="306"/>
      <c r="G17" s="11">
        <v>10</v>
      </c>
      <c r="H17" s="53">
        <v>178663</v>
      </c>
      <c r="I17" s="53">
        <v>178663</v>
      </c>
      <c r="J17" s="53">
        <v>140215</v>
      </c>
      <c r="K17" s="53">
        <v>140215</v>
      </c>
    </row>
    <row r="18" spans="1:11" ht="12.75" customHeight="1" x14ac:dyDescent="0.2">
      <c r="A18" s="306" t="s">
        <v>121</v>
      </c>
      <c r="B18" s="306"/>
      <c r="C18" s="306"/>
      <c r="D18" s="306"/>
      <c r="E18" s="306"/>
      <c r="F18" s="306"/>
      <c r="G18" s="11">
        <v>11</v>
      </c>
      <c r="H18" s="53">
        <v>0</v>
      </c>
      <c r="I18" s="53">
        <v>0</v>
      </c>
      <c r="J18" s="53">
        <v>0</v>
      </c>
      <c r="K18" s="53">
        <v>0</v>
      </c>
    </row>
    <row r="19" spans="1:11" ht="12.75" customHeight="1" x14ac:dyDescent="0.2">
      <c r="A19" s="306" t="s">
        <v>122</v>
      </c>
      <c r="B19" s="306"/>
      <c r="C19" s="306"/>
      <c r="D19" s="306"/>
      <c r="E19" s="306"/>
      <c r="F19" s="306"/>
      <c r="G19" s="11">
        <v>12</v>
      </c>
      <c r="H19" s="53">
        <v>698265</v>
      </c>
      <c r="I19" s="53">
        <v>698265</v>
      </c>
      <c r="J19" s="53">
        <v>805773</v>
      </c>
      <c r="K19" s="53">
        <v>805773</v>
      </c>
    </row>
    <row r="20" spans="1:11" ht="12.75" customHeight="1" x14ac:dyDescent="0.2">
      <c r="A20" s="276" t="s">
        <v>440</v>
      </c>
      <c r="B20" s="276"/>
      <c r="C20" s="276"/>
      <c r="D20" s="276"/>
      <c r="E20" s="276"/>
      <c r="F20" s="276"/>
      <c r="G20" s="12">
        <v>13</v>
      </c>
      <c r="H20" s="52">
        <f>SUM(H21:H23)</f>
        <v>459562</v>
      </c>
      <c r="I20" s="52">
        <f>SUM(I21:I23)</f>
        <v>459562</v>
      </c>
      <c r="J20" s="52">
        <f>SUM(J21:J23)</f>
        <v>503132</v>
      </c>
      <c r="K20" s="52">
        <f>SUM(K21:K23)</f>
        <v>503132</v>
      </c>
    </row>
    <row r="21" spans="1:11" ht="12.75" customHeight="1" x14ac:dyDescent="0.2">
      <c r="A21" s="306" t="s">
        <v>105</v>
      </c>
      <c r="B21" s="306"/>
      <c r="C21" s="306"/>
      <c r="D21" s="306"/>
      <c r="E21" s="306"/>
      <c r="F21" s="306"/>
      <c r="G21" s="11">
        <v>14</v>
      </c>
      <c r="H21" s="53">
        <v>283261</v>
      </c>
      <c r="I21" s="53">
        <v>283261</v>
      </c>
      <c r="J21" s="53">
        <v>314029</v>
      </c>
      <c r="K21" s="53">
        <v>314029</v>
      </c>
    </row>
    <row r="22" spans="1:11" ht="12.75" customHeight="1" x14ac:dyDescent="0.2">
      <c r="A22" s="306" t="s">
        <v>106</v>
      </c>
      <c r="B22" s="306"/>
      <c r="C22" s="306"/>
      <c r="D22" s="306"/>
      <c r="E22" s="306"/>
      <c r="F22" s="306"/>
      <c r="G22" s="11">
        <v>15</v>
      </c>
      <c r="H22" s="53">
        <v>116118</v>
      </c>
      <c r="I22" s="53">
        <v>116118</v>
      </c>
      <c r="J22" s="53">
        <v>125120</v>
      </c>
      <c r="K22" s="53">
        <v>125120</v>
      </c>
    </row>
    <row r="23" spans="1:11" ht="12.75" customHeight="1" x14ac:dyDescent="0.2">
      <c r="A23" s="306" t="s">
        <v>107</v>
      </c>
      <c r="B23" s="306"/>
      <c r="C23" s="306"/>
      <c r="D23" s="306"/>
      <c r="E23" s="306"/>
      <c r="F23" s="306"/>
      <c r="G23" s="11">
        <v>16</v>
      </c>
      <c r="H23" s="53">
        <v>60183</v>
      </c>
      <c r="I23" s="53">
        <v>60183</v>
      </c>
      <c r="J23" s="53">
        <v>63983</v>
      </c>
      <c r="K23" s="53">
        <v>63983</v>
      </c>
    </row>
    <row r="24" spans="1:11" ht="12.75" customHeight="1" x14ac:dyDescent="0.2">
      <c r="A24" s="272" t="s">
        <v>108</v>
      </c>
      <c r="B24" s="272"/>
      <c r="C24" s="272"/>
      <c r="D24" s="272"/>
      <c r="E24" s="272"/>
      <c r="F24" s="272"/>
      <c r="G24" s="11">
        <v>17</v>
      </c>
      <c r="H24" s="53">
        <v>85418</v>
      </c>
      <c r="I24" s="53">
        <v>85418</v>
      </c>
      <c r="J24" s="53">
        <v>96198</v>
      </c>
      <c r="K24" s="53">
        <v>96198</v>
      </c>
    </row>
    <row r="25" spans="1:11" ht="12.75" customHeight="1" x14ac:dyDescent="0.2">
      <c r="A25" s="272" t="s">
        <v>109</v>
      </c>
      <c r="B25" s="272"/>
      <c r="C25" s="272"/>
      <c r="D25" s="272"/>
      <c r="E25" s="272"/>
      <c r="F25" s="272"/>
      <c r="G25" s="11">
        <v>18</v>
      </c>
      <c r="H25" s="53">
        <v>23283</v>
      </c>
      <c r="I25" s="53">
        <v>23283</v>
      </c>
      <c r="J25" s="53">
        <v>76291</v>
      </c>
      <c r="K25" s="53">
        <v>76291</v>
      </c>
    </row>
    <row r="26" spans="1:11" ht="12.75" customHeight="1" x14ac:dyDescent="0.2">
      <c r="A26" s="276" t="s">
        <v>441</v>
      </c>
      <c r="B26" s="276"/>
      <c r="C26" s="276"/>
      <c r="D26" s="276"/>
      <c r="E26" s="276"/>
      <c r="F26" s="276"/>
      <c r="G26" s="12">
        <v>19</v>
      </c>
      <c r="H26" s="52">
        <f>H27+H28</f>
        <v>4577</v>
      </c>
      <c r="I26" s="52">
        <f>I27+I28</f>
        <v>4577</v>
      </c>
      <c r="J26" s="52">
        <f>J27+J28</f>
        <v>20</v>
      </c>
      <c r="K26" s="52">
        <f>K27+K28</f>
        <v>20</v>
      </c>
    </row>
    <row r="27" spans="1:11" ht="12.75" customHeight="1" x14ac:dyDescent="0.2">
      <c r="A27" s="306" t="s">
        <v>123</v>
      </c>
      <c r="B27" s="306"/>
      <c r="C27" s="306"/>
      <c r="D27" s="306"/>
      <c r="E27" s="306"/>
      <c r="F27" s="306"/>
      <c r="G27" s="11">
        <v>20</v>
      </c>
      <c r="H27" s="53">
        <v>4577</v>
      </c>
      <c r="I27" s="53">
        <v>4577</v>
      </c>
      <c r="J27" s="53">
        <v>0</v>
      </c>
      <c r="K27" s="53">
        <v>0</v>
      </c>
    </row>
    <row r="28" spans="1:11" ht="12.75" customHeight="1" x14ac:dyDescent="0.2">
      <c r="A28" s="306" t="s">
        <v>124</v>
      </c>
      <c r="B28" s="306"/>
      <c r="C28" s="306"/>
      <c r="D28" s="306"/>
      <c r="E28" s="306"/>
      <c r="F28" s="306"/>
      <c r="G28" s="11">
        <v>21</v>
      </c>
      <c r="H28" s="53">
        <v>0</v>
      </c>
      <c r="I28" s="53">
        <v>0</v>
      </c>
      <c r="J28" s="53">
        <v>20</v>
      </c>
      <c r="K28" s="53">
        <v>20</v>
      </c>
    </row>
    <row r="29" spans="1:11" ht="12.75" customHeight="1" x14ac:dyDescent="0.2">
      <c r="A29" s="276" t="s">
        <v>442</v>
      </c>
      <c r="B29" s="276"/>
      <c r="C29" s="276"/>
      <c r="D29" s="276"/>
      <c r="E29" s="276"/>
      <c r="F29" s="276"/>
      <c r="G29" s="12">
        <v>22</v>
      </c>
      <c r="H29" s="52">
        <f>SUM(H30:H35)</f>
        <v>-214395</v>
      </c>
      <c r="I29" s="52">
        <f>SUM(I30:I35)</f>
        <v>-214395</v>
      </c>
      <c r="J29" s="52">
        <f>SUM(J30:J35)</f>
        <v>0</v>
      </c>
      <c r="K29" s="52">
        <f>SUM(K30:K35)</f>
        <v>0</v>
      </c>
    </row>
    <row r="30" spans="1:11" ht="12.75" customHeight="1" x14ac:dyDescent="0.2">
      <c r="A30" s="306" t="s">
        <v>125</v>
      </c>
      <c r="B30" s="306"/>
      <c r="C30" s="306"/>
      <c r="D30" s="306"/>
      <c r="E30" s="306"/>
      <c r="F30" s="306"/>
      <c r="G30" s="11">
        <v>23</v>
      </c>
      <c r="H30" s="53">
        <v>0</v>
      </c>
      <c r="I30" s="53">
        <v>0</v>
      </c>
      <c r="J30" s="53">
        <v>0</v>
      </c>
      <c r="K30" s="53">
        <v>0</v>
      </c>
    </row>
    <row r="31" spans="1:11" ht="12.75" customHeight="1" x14ac:dyDescent="0.2">
      <c r="A31" s="306" t="s">
        <v>126</v>
      </c>
      <c r="B31" s="306"/>
      <c r="C31" s="306"/>
      <c r="D31" s="306"/>
      <c r="E31" s="306"/>
      <c r="F31" s="306"/>
      <c r="G31" s="11">
        <v>24</v>
      </c>
      <c r="H31" s="53">
        <v>0</v>
      </c>
      <c r="I31" s="53">
        <v>0</v>
      </c>
      <c r="J31" s="53">
        <v>0</v>
      </c>
      <c r="K31" s="53">
        <v>0</v>
      </c>
    </row>
    <row r="32" spans="1:11" ht="12.75" customHeight="1" x14ac:dyDescent="0.2">
      <c r="A32" s="306" t="s">
        <v>127</v>
      </c>
      <c r="B32" s="306"/>
      <c r="C32" s="306"/>
      <c r="D32" s="306"/>
      <c r="E32" s="306"/>
      <c r="F32" s="306"/>
      <c r="G32" s="11">
        <v>25</v>
      </c>
      <c r="H32" s="53">
        <v>-214395</v>
      </c>
      <c r="I32" s="53">
        <v>-214395</v>
      </c>
      <c r="J32" s="53">
        <v>0</v>
      </c>
      <c r="K32" s="53">
        <v>0</v>
      </c>
    </row>
    <row r="33" spans="1:11" ht="12.75" customHeight="1" x14ac:dyDescent="0.2">
      <c r="A33" s="306" t="s">
        <v>128</v>
      </c>
      <c r="B33" s="306"/>
      <c r="C33" s="306"/>
      <c r="D33" s="306"/>
      <c r="E33" s="306"/>
      <c r="F33" s="306"/>
      <c r="G33" s="11">
        <v>26</v>
      </c>
      <c r="H33" s="53">
        <v>0</v>
      </c>
      <c r="I33" s="53">
        <v>0</v>
      </c>
      <c r="J33" s="53">
        <v>0</v>
      </c>
      <c r="K33" s="53">
        <v>0</v>
      </c>
    </row>
    <row r="34" spans="1:11" ht="12.75" customHeight="1" x14ac:dyDescent="0.2">
      <c r="A34" s="306" t="s">
        <v>129</v>
      </c>
      <c r="B34" s="306"/>
      <c r="C34" s="306"/>
      <c r="D34" s="306"/>
      <c r="E34" s="306"/>
      <c r="F34" s="306"/>
      <c r="G34" s="11">
        <v>27</v>
      </c>
      <c r="H34" s="53">
        <v>0</v>
      </c>
      <c r="I34" s="53">
        <v>0</v>
      </c>
      <c r="J34" s="53">
        <v>0</v>
      </c>
      <c r="K34" s="53">
        <v>0</v>
      </c>
    </row>
    <row r="35" spans="1:11" ht="12.75" customHeight="1" x14ac:dyDescent="0.2">
      <c r="A35" s="306" t="s">
        <v>130</v>
      </c>
      <c r="B35" s="306"/>
      <c r="C35" s="306"/>
      <c r="D35" s="306"/>
      <c r="E35" s="306"/>
      <c r="F35" s="306"/>
      <c r="G35" s="11">
        <v>28</v>
      </c>
      <c r="H35" s="53">
        <v>0</v>
      </c>
      <c r="I35" s="53">
        <v>0</v>
      </c>
      <c r="J35" s="53">
        <v>0</v>
      </c>
      <c r="K35" s="53">
        <v>0</v>
      </c>
    </row>
    <row r="36" spans="1:11" ht="12.75" customHeight="1" x14ac:dyDescent="0.2">
      <c r="A36" s="272" t="s">
        <v>110</v>
      </c>
      <c r="B36" s="272"/>
      <c r="C36" s="272"/>
      <c r="D36" s="272"/>
      <c r="E36" s="272"/>
      <c r="F36" s="272"/>
      <c r="G36" s="11">
        <v>29</v>
      </c>
      <c r="H36" s="53">
        <v>0</v>
      </c>
      <c r="I36" s="53">
        <v>0</v>
      </c>
      <c r="J36" s="53">
        <v>0</v>
      </c>
      <c r="K36" s="53">
        <v>0</v>
      </c>
    </row>
    <row r="37" spans="1:11" ht="12.75" customHeight="1" x14ac:dyDescent="0.2">
      <c r="A37" s="303" t="s">
        <v>360</v>
      </c>
      <c r="B37" s="303"/>
      <c r="C37" s="303"/>
      <c r="D37" s="303"/>
      <c r="E37" s="303"/>
      <c r="F37" s="303"/>
      <c r="G37" s="12">
        <v>30</v>
      </c>
      <c r="H37" s="52">
        <f>SUM(H38:H47)</f>
        <v>13687</v>
      </c>
      <c r="I37" s="52">
        <f>SUM(I38:I47)</f>
        <v>13687</v>
      </c>
      <c r="J37" s="52">
        <f>SUM(J38:J47)</f>
        <v>6017</v>
      </c>
      <c r="K37" s="52">
        <f>SUM(K38:K47)</f>
        <v>6017</v>
      </c>
    </row>
    <row r="38" spans="1:11" ht="12.75" customHeight="1" x14ac:dyDescent="0.2">
      <c r="A38" s="272" t="s">
        <v>131</v>
      </c>
      <c r="B38" s="272"/>
      <c r="C38" s="272"/>
      <c r="D38" s="272"/>
      <c r="E38" s="272"/>
      <c r="F38" s="272"/>
      <c r="G38" s="11">
        <v>31</v>
      </c>
      <c r="H38" s="53">
        <v>0</v>
      </c>
      <c r="I38" s="53">
        <v>0</v>
      </c>
      <c r="J38" s="53">
        <v>0</v>
      </c>
      <c r="K38" s="53">
        <v>0</v>
      </c>
    </row>
    <row r="39" spans="1:11" ht="25.35" customHeight="1" x14ac:dyDescent="0.2">
      <c r="A39" s="272" t="s">
        <v>132</v>
      </c>
      <c r="B39" s="272"/>
      <c r="C39" s="272"/>
      <c r="D39" s="272"/>
      <c r="E39" s="272"/>
      <c r="F39" s="272"/>
      <c r="G39" s="11">
        <v>32</v>
      </c>
      <c r="H39" s="53">
        <v>0</v>
      </c>
      <c r="I39" s="53">
        <v>0</v>
      </c>
      <c r="J39" s="53">
        <v>0</v>
      </c>
      <c r="K39" s="53">
        <v>0</v>
      </c>
    </row>
    <row r="40" spans="1:11" ht="25.35" customHeight="1" x14ac:dyDescent="0.2">
      <c r="A40" s="272" t="s">
        <v>133</v>
      </c>
      <c r="B40" s="272"/>
      <c r="C40" s="272"/>
      <c r="D40" s="272"/>
      <c r="E40" s="272"/>
      <c r="F40" s="272"/>
      <c r="G40" s="11">
        <v>33</v>
      </c>
      <c r="H40" s="53">
        <v>0</v>
      </c>
      <c r="I40" s="53">
        <v>0</v>
      </c>
      <c r="J40" s="53">
        <v>0</v>
      </c>
      <c r="K40" s="53">
        <v>0</v>
      </c>
    </row>
    <row r="41" spans="1:11" ht="25.35" customHeight="1" x14ac:dyDescent="0.2">
      <c r="A41" s="272" t="s">
        <v>134</v>
      </c>
      <c r="B41" s="272"/>
      <c r="C41" s="272"/>
      <c r="D41" s="272"/>
      <c r="E41" s="272"/>
      <c r="F41" s="272"/>
      <c r="G41" s="11">
        <v>34</v>
      </c>
      <c r="H41" s="53">
        <v>0</v>
      </c>
      <c r="I41" s="53">
        <v>0</v>
      </c>
      <c r="J41" s="53">
        <v>0</v>
      </c>
      <c r="K41" s="53">
        <v>0</v>
      </c>
    </row>
    <row r="42" spans="1:11" ht="25.35" customHeight="1" x14ac:dyDescent="0.2">
      <c r="A42" s="272" t="s">
        <v>135</v>
      </c>
      <c r="B42" s="272"/>
      <c r="C42" s="272"/>
      <c r="D42" s="272"/>
      <c r="E42" s="272"/>
      <c r="F42" s="272"/>
      <c r="G42" s="11">
        <v>35</v>
      </c>
      <c r="H42" s="53">
        <v>0</v>
      </c>
      <c r="I42" s="53">
        <v>0</v>
      </c>
      <c r="J42" s="53">
        <v>0</v>
      </c>
      <c r="K42" s="53">
        <v>0</v>
      </c>
    </row>
    <row r="43" spans="1:11" ht="12.75" customHeight="1" x14ac:dyDescent="0.2">
      <c r="A43" s="272" t="s">
        <v>136</v>
      </c>
      <c r="B43" s="272"/>
      <c r="C43" s="272"/>
      <c r="D43" s="272"/>
      <c r="E43" s="272"/>
      <c r="F43" s="272"/>
      <c r="G43" s="11">
        <v>36</v>
      </c>
      <c r="H43" s="53">
        <v>314</v>
      </c>
      <c r="I43" s="53">
        <v>314</v>
      </c>
      <c r="J43" s="53">
        <v>3351</v>
      </c>
      <c r="K43" s="53">
        <v>3351</v>
      </c>
    </row>
    <row r="44" spans="1:11" ht="12.75" customHeight="1" x14ac:dyDescent="0.2">
      <c r="A44" s="272" t="s">
        <v>137</v>
      </c>
      <c r="B44" s="272"/>
      <c r="C44" s="272"/>
      <c r="D44" s="272"/>
      <c r="E44" s="272"/>
      <c r="F44" s="272"/>
      <c r="G44" s="11">
        <v>37</v>
      </c>
      <c r="H44" s="53">
        <v>4913</v>
      </c>
      <c r="I44" s="53">
        <v>4913</v>
      </c>
      <c r="J44" s="53">
        <v>2597</v>
      </c>
      <c r="K44" s="53">
        <v>2597</v>
      </c>
    </row>
    <row r="45" spans="1:11" ht="12.75" customHeight="1" x14ac:dyDescent="0.2">
      <c r="A45" s="272" t="s">
        <v>138</v>
      </c>
      <c r="B45" s="272"/>
      <c r="C45" s="272"/>
      <c r="D45" s="272"/>
      <c r="E45" s="272"/>
      <c r="F45" s="272"/>
      <c r="G45" s="11">
        <v>38</v>
      </c>
      <c r="H45" s="53">
        <v>0</v>
      </c>
      <c r="I45" s="53">
        <v>0</v>
      </c>
      <c r="J45" s="53">
        <v>0</v>
      </c>
      <c r="K45" s="53">
        <v>0</v>
      </c>
    </row>
    <row r="46" spans="1:11" ht="12.75" customHeight="1" x14ac:dyDescent="0.2">
      <c r="A46" s="272" t="s">
        <v>139</v>
      </c>
      <c r="B46" s="272"/>
      <c r="C46" s="272"/>
      <c r="D46" s="272"/>
      <c r="E46" s="272"/>
      <c r="F46" s="272"/>
      <c r="G46" s="11">
        <v>39</v>
      </c>
      <c r="H46" s="53">
        <v>8460</v>
      </c>
      <c r="I46" s="53">
        <v>8460</v>
      </c>
      <c r="J46" s="53">
        <v>69</v>
      </c>
      <c r="K46" s="53">
        <v>69</v>
      </c>
    </row>
    <row r="47" spans="1:11" ht="12.75" customHeight="1" x14ac:dyDescent="0.2">
      <c r="A47" s="272" t="s">
        <v>140</v>
      </c>
      <c r="B47" s="272"/>
      <c r="C47" s="272"/>
      <c r="D47" s="272"/>
      <c r="E47" s="272"/>
      <c r="F47" s="272"/>
      <c r="G47" s="11">
        <v>40</v>
      </c>
      <c r="H47" s="53">
        <v>0</v>
      </c>
      <c r="I47" s="53">
        <v>0</v>
      </c>
      <c r="J47" s="53">
        <v>0</v>
      </c>
      <c r="K47" s="53">
        <v>0</v>
      </c>
    </row>
    <row r="48" spans="1:11" ht="12.75" customHeight="1" x14ac:dyDescent="0.2">
      <c r="A48" s="303" t="s">
        <v>361</v>
      </c>
      <c r="B48" s="303"/>
      <c r="C48" s="303"/>
      <c r="D48" s="303"/>
      <c r="E48" s="303"/>
      <c r="F48" s="303"/>
      <c r="G48" s="12">
        <v>41</v>
      </c>
      <c r="H48" s="52">
        <f>SUM(H49:H55)</f>
        <v>391895</v>
      </c>
      <c r="I48" s="52">
        <f>SUM(I49:I55)</f>
        <v>391895</v>
      </c>
      <c r="J48" s="52">
        <f>SUM(J49:J55)</f>
        <v>409524</v>
      </c>
      <c r="K48" s="52">
        <f>SUM(K49:K55)</f>
        <v>409524</v>
      </c>
    </row>
    <row r="49" spans="1:11" ht="25.35" customHeight="1" x14ac:dyDescent="0.2">
      <c r="A49" s="272" t="s">
        <v>141</v>
      </c>
      <c r="B49" s="272"/>
      <c r="C49" s="272"/>
      <c r="D49" s="272"/>
      <c r="E49" s="272"/>
      <c r="F49" s="272"/>
      <c r="G49" s="11">
        <v>42</v>
      </c>
      <c r="H49" s="53">
        <v>0</v>
      </c>
      <c r="I49" s="53">
        <v>0</v>
      </c>
      <c r="J49" s="53">
        <v>0</v>
      </c>
      <c r="K49" s="53">
        <v>0</v>
      </c>
    </row>
    <row r="50" spans="1:11" ht="12.75" customHeight="1" x14ac:dyDescent="0.2">
      <c r="A50" s="296" t="s">
        <v>142</v>
      </c>
      <c r="B50" s="296"/>
      <c r="C50" s="296"/>
      <c r="D50" s="296"/>
      <c r="E50" s="296"/>
      <c r="F50" s="296"/>
      <c r="G50" s="11">
        <v>43</v>
      </c>
      <c r="H50" s="53">
        <v>0</v>
      </c>
      <c r="I50" s="53">
        <v>0</v>
      </c>
      <c r="J50" s="53">
        <v>0</v>
      </c>
      <c r="K50" s="53">
        <v>0</v>
      </c>
    </row>
    <row r="51" spans="1:11" ht="12.75" customHeight="1" x14ac:dyDescent="0.2">
      <c r="A51" s="296" t="s">
        <v>143</v>
      </c>
      <c r="B51" s="296"/>
      <c r="C51" s="296"/>
      <c r="D51" s="296"/>
      <c r="E51" s="296"/>
      <c r="F51" s="296"/>
      <c r="G51" s="11">
        <v>44</v>
      </c>
      <c r="H51" s="53">
        <v>391706</v>
      </c>
      <c r="I51" s="53">
        <v>391706</v>
      </c>
      <c r="J51" s="53">
        <v>408670</v>
      </c>
      <c r="K51" s="53">
        <v>408670</v>
      </c>
    </row>
    <row r="52" spans="1:11" ht="12.75" customHeight="1" x14ac:dyDescent="0.2">
      <c r="A52" s="296" t="s">
        <v>144</v>
      </c>
      <c r="B52" s="296"/>
      <c r="C52" s="296"/>
      <c r="D52" s="296"/>
      <c r="E52" s="296"/>
      <c r="F52" s="296"/>
      <c r="G52" s="11">
        <v>45</v>
      </c>
      <c r="H52" s="53">
        <v>189</v>
      </c>
      <c r="I52" s="53">
        <v>189</v>
      </c>
      <c r="J52" s="53">
        <v>0</v>
      </c>
      <c r="K52" s="53">
        <v>0</v>
      </c>
    </row>
    <row r="53" spans="1:11" ht="12.75" customHeight="1" x14ac:dyDescent="0.2">
      <c r="A53" s="296" t="s">
        <v>145</v>
      </c>
      <c r="B53" s="296"/>
      <c r="C53" s="296"/>
      <c r="D53" s="296"/>
      <c r="E53" s="296"/>
      <c r="F53" s="296"/>
      <c r="G53" s="11">
        <v>46</v>
      </c>
      <c r="H53" s="53">
        <v>0</v>
      </c>
      <c r="I53" s="53">
        <v>0</v>
      </c>
      <c r="J53" s="53">
        <v>854</v>
      </c>
      <c r="K53" s="53">
        <v>854</v>
      </c>
    </row>
    <row r="54" spans="1:11" ht="12.75" customHeight="1" x14ac:dyDescent="0.2">
      <c r="A54" s="296" t="s">
        <v>146</v>
      </c>
      <c r="B54" s="296"/>
      <c r="C54" s="296"/>
      <c r="D54" s="296"/>
      <c r="E54" s="296"/>
      <c r="F54" s="296"/>
      <c r="G54" s="11">
        <v>47</v>
      </c>
      <c r="H54" s="53">
        <v>0</v>
      </c>
      <c r="I54" s="53">
        <v>0</v>
      </c>
      <c r="J54" s="53">
        <v>0</v>
      </c>
      <c r="K54" s="53">
        <v>0</v>
      </c>
    </row>
    <row r="55" spans="1:11" ht="12.75" customHeight="1" x14ac:dyDescent="0.2">
      <c r="A55" s="296" t="s">
        <v>147</v>
      </c>
      <c r="B55" s="296"/>
      <c r="C55" s="296"/>
      <c r="D55" s="296"/>
      <c r="E55" s="296"/>
      <c r="F55" s="296"/>
      <c r="G55" s="11">
        <v>48</v>
      </c>
      <c r="H55" s="53">
        <v>0</v>
      </c>
      <c r="I55" s="53">
        <v>0</v>
      </c>
      <c r="J55" s="53">
        <v>0</v>
      </c>
      <c r="K55" s="53">
        <v>0</v>
      </c>
    </row>
    <row r="56" spans="1:11" ht="22.35" customHeight="1" x14ac:dyDescent="0.2">
      <c r="A56" s="305" t="s">
        <v>148</v>
      </c>
      <c r="B56" s="305"/>
      <c r="C56" s="305"/>
      <c r="D56" s="305"/>
      <c r="E56" s="305"/>
      <c r="F56" s="305"/>
      <c r="G56" s="11">
        <v>49</v>
      </c>
      <c r="H56" s="53">
        <v>0</v>
      </c>
      <c r="I56" s="53">
        <v>0</v>
      </c>
      <c r="J56" s="53">
        <v>0</v>
      </c>
      <c r="K56" s="53">
        <v>0</v>
      </c>
    </row>
    <row r="57" spans="1:11" ht="12.75" customHeight="1" x14ac:dyDescent="0.2">
      <c r="A57" s="305" t="s">
        <v>149</v>
      </c>
      <c r="B57" s="305"/>
      <c r="C57" s="305"/>
      <c r="D57" s="305"/>
      <c r="E57" s="305"/>
      <c r="F57" s="305"/>
      <c r="G57" s="11">
        <v>50</v>
      </c>
      <c r="H57" s="53">
        <v>0</v>
      </c>
      <c r="I57" s="53">
        <v>0</v>
      </c>
      <c r="J57" s="53">
        <v>0</v>
      </c>
      <c r="K57" s="53">
        <v>0</v>
      </c>
    </row>
    <row r="58" spans="1:11" ht="24.6" customHeight="1" x14ac:dyDescent="0.2">
      <c r="A58" s="305" t="s">
        <v>150</v>
      </c>
      <c r="B58" s="305"/>
      <c r="C58" s="305"/>
      <c r="D58" s="305"/>
      <c r="E58" s="305"/>
      <c r="F58" s="305"/>
      <c r="G58" s="11">
        <v>51</v>
      </c>
      <c r="H58" s="53">
        <v>0</v>
      </c>
      <c r="I58" s="53">
        <v>0</v>
      </c>
      <c r="J58" s="53">
        <v>0</v>
      </c>
      <c r="K58" s="53">
        <v>0</v>
      </c>
    </row>
    <row r="59" spans="1:11" ht="12.75" customHeight="1" x14ac:dyDescent="0.2">
      <c r="A59" s="305" t="s">
        <v>151</v>
      </c>
      <c r="B59" s="305"/>
      <c r="C59" s="305"/>
      <c r="D59" s="305"/>
      <c r="E59" s="305"/>
      <c r="F59" s="305"/>
      <c r="G59" s="11">
        <v>52</v>
      </c>
      <c r="H59" s="53">
        <v>0</v>
      </c>
      <c r="I59" s="53">
        <v>0</v>
      </c>
      <c r="J59" s="53">
        <v>0</v>
      </c>
      <c r="K59" s="53">
        <v>0</v>
      </c>
    </row>
    <row r="60" spans="1:11" ht="12.75" customHeight="1" x14ac:dyDescent="0.2">
      <c r="A60" s="303" t="s">
        <v>362</v>
      </c>
      <c r="B60" s="303"/>
      <c r="C60" s="303"/>
      <c r="D60" s="303"/>
      <c r="E60" s="303"/>
      <c r="F60" s="303"/>
      <c r="G60" s="12">
        <v>53</v>
      </c>
      <c r="H60" s="52">
        <f>H8+H37+H56+H57</f>
        <v>2368700</v>
      </c>
      <c r="I60" s="52">
        <f t="shared" ref="I60:K60" si="0">I8+I37+I56+I57</f>
        <v>2368700</v>
      </c>
      <c r="J60" s="52">
        <f t="shared" si="0"/>
        <v>3222919</v>
      </c>
      <c r="K60" s="52">
        <f t="shared" si="0"/>
        <v>3222919</v>
      </c>
    </row>
    <row r="61" spans="1:11" ht="12.75" customHeight="1" x14ac:dyDescent="0.2">
      <c r="A61" s="303" t="s">
        <v>363</v>
      </c>
      <c r="B61" s="303"/>
      <c r="C61" s="303"/>
      <c r="D61" s="303"/>
      <c r="E61" s="303"/>
      <c r="F61" s="303"/>
      <c r="G61" s="12">
        <v>54</v>
      </c>
      <c r="H61" s="52">
        <f>H14+H48+H58+H59</f>
        <v>1627268</v>
      </c>
      <c r="I61" s="52">
        <f t="shared" ref="I61:K61" si="1">I14+I48+I58+I59</f>
        <v>1627268</v>
      </c>
      <c r="J61" s="52">
        <f t="shared" si="1"/>
        <v>2031153</v>
      </c>
      <c r="K61" s="52">
        <f t="shared" si="1"/>
        <v>2031153</v>
      </c>
    </row>
    <row r="62" spans="1:11" ht="12.75" customHeight="1" x14ac:dyDescent="0.2">
      <c r="A62" s="303" t="s">
        <v>364</v>
      </c>
      <c r="B62" s="303"/>
      <c r="C62" s="303"/>
      <c r="D62" s="303"/>
      <c r="E62" s="303"/>
      <c r="F62" s="303"/>
      <c r="G62" s="12">
        <v>55</v>
      </c>
      <c r="H62" s="52">
        <f>H60-H61</f>
        <v>741432</v>
      </c>
      <c r="I62" s="52">
        <f t="shared" ref="I62:K62" si="2">I60-I61</f>
        <v>741432</v>
      </c>
      <c r="J62" s="52">
        <f t="shared" si="2"/>
        <v>1191766</v>
      </c>
      <c r="K62" s="52">
        <f t="shared" si="2"/>
        <v>1191766</v>
      </c>
    </row>
    <row r="63" spans="1:11" ht="12.75" customHeight="1" x14ac:dyDescent="0.2">
      <c r="A63" s="304" t="s">
        <v>365</v>
      </c>
      <c r="B63" s="304"/>
      <c r="C63" s="304"/>
      <c r="D63" s="304"/>
      <c r="E63" s="304"/>
      <c r="F63" s="304"/>
      <c r="G63" s="12">
        <v>56</v>
      </c>
      <c r="H63" s="52">
        <f>+IF((H60-H61)&gt;0,(H60-H61),0)</f>
        <v>741432</v>
      </c>
      <c r="I63" s="52">
        <f t="shared" ref="I63:K63" si="3">+IF((I60-I61)&gt;0,(I60-I61),0)</f>
        <v>741432</v>
      </c>
      <c r="J63" s="52">
        <f t="shared" si="3"/>
        <v>1191766</v>
      </c>
      <c r="K63" s="52">
        <f t="shared" si="3"/>
        <v>1191766</v>
      </c>
    </row>
    <row r="64" spans="1:11" ht="12.75" customHeight="1" x14ac:dyDescent="0.2">
      <c r="A64" s="304" t="s">
        <v>366</v>
      </c>
      <c r="B64" s="304"/>
      <c r="C64" s="304"/>
      <c r="D64" s="304"/>
      <c r="E64" s="304"/>
      <c r="F64" s="304"/>
      <c r="G64" s="12">
        <v>57</v>
      </c>
      <c r="H64" s="52">
        <f>+IF((H60-H61)&lt;0,(H60-H61),0)</f>
        <v>0</v>
      </c>
      <c r="I64" s="52">
        <f t="shared" ref="I64:K64" si="4">+IF((I60-I61)&lt;0,(I60-I61),0)</f>
        <v>0</v>
      </c>
      <c r="J64" s="52">
        <f t="shared" si="4"/>
        <v>0</v>
      </c>
      <c r="K64" s="52">
        <f t="shared" si="4"/>
        <v>0</v>
      </c>
    </row>
    <row r="65" spans="1:11" ht="12.75" customHeight="1" x14ac:dyDescent="0.2">
      <c r="A65" s="305" t="s">
        <v>111</v>
      </c>
      <c r="B65" s="305"/>
      <c r="C65" s="305"/>
      <c r="D65" s="305"/>
      <c r="E65" s="305"/>
      <c r="F65" s="305"/>
      <c r="G65" s="11">
        <v>58</v>
      </c>
      <c r="H65" s="53">
        <v>0</v>
      </c>
      <c r="I65" s="53">
        <v>0</v>
      </c>
      <c r="J65" s="53">
        <v>235411</v>
      </c>
      <c r="K65" s="53">
        <v>235411</v>
      </c>
    </row>
    <row r="66" spans="1:11" ht="12.75" customHeight="1" x14ac:dyDescent="0.2">
      <c r="A66" s="303" t="s">
        <v>367</v>
      </c>
      <c r="B66" s="303"/>
      <c r="C66" s="303"/>
      <c r="D66" s="303"/>
      <c r="E66" s="303"/>
      <c r="F66" s="303"/>
      <c r="G66" s="12">
        <v>59</v>
      </c>
      <c r="H66" s="52">
        <f>H62-H65</f>
        <v>741432</v>
      </c>
      <c r="I66" s="52">
        <f t="shared" ref="I66:K66" si="5">I62-I65</f>
        <v>741432</v>
      </c>
      <c r="J66" s="52">
        <f t="shared" si="5"/>
        <v>956355</v>
      </c>
      <c r="K66" s="52">
        <f t="shared" si="5"/>
        <v>956355</v>
      </c>
    </row>
    <row r="67" spans="1:11" ht="12.75" customHeight="1" x14ac:dyDescent="0.2">
      <c r="A67" s="304" t="s">
        <v>368</v>
      </c>
      <c r="B67" s="304"/>
      <c r="C67" s="304"/>
      <c r="D67" s="304"/>
      <c r="E67" s="304"/>
      <c r="F67" s="304"/>
      <c r="G67" s="12">
        <v>60</v>
      </c>
      <c r="H67" s="52">
        <f>+IF((H62-H65)&gt;0,(H62-H65),0)</f>
        <v>741432</v>
      </c>
      <c r="I67" s="52">
        <f t="shared" ref="I67:K67" si="6">+IF((I62-I65)&gt;0,(I62-I65),0)</f>
        <v>741432</v>
      </c>
      <c r="J67" s="52">
        <f t="shared" si="6"/>
        <v>956355</v>
      </c>
      <c r="K67" s="52">
        <f t="shared" si="6"/>
        <v>956355</v>
      </c>
    </row>
    <row r="68" spans="1:11" ht="12.75" customHeight="1" x14ac:dyDescent="0.2">
      <c r="A68" s="304" t="s">
        <v>369</v>
      </c>
      <c r="B68" s="304"/>
      <c r="C68" s="304"/>
      <c r="D68" s="304"/>
      <c r="E68" s="304"/>
      <c r="F68" s="304"/>
      <c r="G68" s="12">
        <v>61</v>
      </c>
      <c r="H68" s="52">
        <f>+IF((H62-H65)&lt;0,(H62-H65),0)</f>
        <v>0</v>
      </c>
      <c r="I68" s="52">
        <f t="shared" ref="I68:K68" si="7">+IF((I62-I65)&lt;0,(I62-I65),0)</f>
        <v>0</v>
      </c>
      <c r="J68" s="52">
        <f t="shared" si="7"/>
        <v>0</v>
      </c>
      <c r="K68" s="52">
        <f t="shared" si="7"/>
        <v>0</v>
      </c>
    </row>
    <row r="69" spans="1:11" x14ac:dyDescent="0.2">
      <c r="A69" s="297" t="s">
        <v>152</v>
      </c>
      <c r="B69" s="297"/>
      <c r="C69" s="297"/>
      <c r="D69" s="297"/>
      <c r="E69" s="297"/>
      <c r="F69" s="297"/>
      <c r="G69" s="298"/>
      <c r="H69" s="298"/>
      <c r="I69" s="298"/>
      <c r="J69" s="299"/>
      <c r="K69" s="299"/>
    </row>
    <row r="70" spans="1:11" ht="22.35" customHeight="1" x14ac:dyDescent="0.2">
      <c r="A70" s="303" t="s">
        <v>370</v>
      </c>
      <c r="B70" s="303"/>
      <c r="C70" s="303"/>
      <c r="D70" s="303"/>
      <c r="E70" s="303"/>
      <c r="F70" s="303"/>
      <c r="G70" s="12">
        <v>62</v>
      </c>
      <c r="H70" s="52">
        <f>H71-H72</f>
        <v>0</v>
      </c>
      <c r="I70" s="52">
        <f>I71-I72</f>
        <v>0</v>
      </c>
      <c r="J70" s="52">
        <f>J71-J72</f>
        <v>0</v>
      </c>
      <c r="K70" s="52">
        <f>K71-K72</f>
        <v>0</v>
      </c>
    </row>
    <row r="71" spans="1:11" ht="12.75" customHeight="1" x14ac:dyDescent="0.2">
      <c r="A71" s="296" t="s">
        <v>153</v>
      </c>
      <c r="B71" s="296"/>
      <c r="C71" s="296"/>
      <c r="D71" s="296"/>
      <c r="E71" s="296"/>
      <c r="F71" s="296"/>
      <c r="G71" s="11">
        <v>63</v>
      </c>
      <c r="H71" s="53">
        <v>0</v>
      </c>
      <c r="I71" s="53">
        <v>0</v>
      </c>
      <c r="J71" s="53">
        <v>0</v>
      </c>
      <c r="K71" s="53">
        <v>0</v>
      </c>
    </row>
    <row r="72" spans="1:11" ht="12.75" customHeight="1" x14ac:dyDescent="0.2">
      <c r="A72" s="296" t="s">
        <v>154</v>
      </c>
      <c r="B72" s="296"/>
      <c r="C72" s="296"/>
      <c r="D72" s="296"/>
      <c r="E72" s="296"/>
      <c r="F72" s="296"/>
      <c r="G72" s="11">
        <v>64</v>
      </c>
      <c r="H72" s="53">
        <v>0</v>
      </c>
      <c r="I72" s="53">
        <v>0</v>
      </c>
      <c r="J72" s="53">
        <v>0</v>
      </c>
      <c r="K72" s="53">
        <v>0</v>
      </c>
    </row>
    <row r="73" spans="1:11" ht="12.75" customHeight="1" x14ac:dyDescent="0.2">
      <c r="A73" s="305" t="s">
        <v>155</v>
      </c>
      <c r="B73" s="305"/>
      <c r="C73" s="305"/>
      <c r="D73" s="305"/>
      <c r="E73" s="305"/>
      <c r="F73" s="305"/>
      <c r="G73" s="11">
        <v>65</v>
      </c>
      <c r="H73" s="53">
        <v>0</v>
      </c>
      <c r="I73" s="53">
        <v>0</v>
      </c>
      <c r="J73" s="53">
        <v>0</v>
      </c>
      <c r="K73" s="53">
        <v>0</v>
      </c>
    </row>
    <row r="74" spans="1:11" ht="12.75" customHeight="1" x14ac:dyDescent="0.2">
      <c r="A74" s="304" t="s">
        <v>371</v>
      </c>
      <c r="B74" s="304"/>
      <c r="C74" s="304"/>
      <c r="D74" s="304"/>
      <c r="E74" s="304"/>
      <c r="F74" s="304"/>
      <c r="G74" s="12">
        <v>66</v>
      </c>
      <c r="H74" s="75">
        <v>0</v>
      </c>
      <c r="I74" s="75">
        <v>0</v>
      </c>
      <c r="J74" s="75">
        <v>0</v>
      </c>
      <c r="K74" s="75">
        <v>0</v>
      </c>
    </row>
    <row r="75" spans="1:11" ht="12.75" customHeight="1" x14ac:dyDescent="0.2">
      <c r="A75" s="304" t="s">
        <v>372</v>
      </c>
      <c r="B75" s="304"/>
      <c r="C75" s="304"/>
      <c r="D75" s="304"/>
      <c r="E75" s="304"/>
      <c r="F75" s="304"/>
      <c r="G75" s="12">
        <v>67</v>
      </c>
      <c r="H75" s="75">
        <v>0</v>
      </c>
      <c r="I75" s="75">
        <v>0</v>
      </c>
      <c r="J75" s="75">
        <v>0</v>
      </c>
      <c r="K75" s="75">
        <v>0</v>
      </c>
    </row>
    <row r="76" spans="1:11" x14ac:dyDescent="0.2">
      <c r="A76" s="297" t="s">
        <v>156</v>
      </c>
      <c r="B76" s="297"/>
      <c r="C76" s="297"/>
      <c r="D76" s="297"/>
      <c r="E76" s="297"/>
      <c r="F76" s="297"/>
      <c r="G76" s="298"/>
      <c r="H76" s="298"/>
      <c r="I76" s="298"/>
      <c r="J76" s="299"/>
      <c r="K76" s="299"/>
    </row>
    <row r="77" spans="1:11" ht="12.75" customHeight="1" x14ac:dyDescent="0.2">
      <c r="A77" s="303" t="s">
        <v>373</v>
      </c>
      <c r="B77" s="303"/>
      <c r="C77" s="303"/>
      <c r="D77" s="303"/>
      <c r="E77" s="303"/>
      <c r="F77" s="303"/>
      <c r="G77" s="12">
        <v>68</v>
      </c>
      <c r="H77" s="75">
        <v>0</v>
      </c>
      <c r="I77" s="75">
        <v>0</v>
      </c>
      <c r="J77" s="75">
        <v>0</v>
      </c>
      <c r="K77" s="75">
        <v>0</v>
      </c>
    </row>
    <row r="78" spans="1:11" ht="12.75" customHeight="1" x14ac:dyDescent="0.2">
      <c r="A78" s="302" t="s">
        <v>374</v>
      </c>
      <c r="B78" s="302"/>
      <c r="C78" s="302"/>
      <c r="D78" s="302"/>
      <c r="E78" s="302"/>
      <c r="F78" s="302"/>
      <c r="G78" s="46">
        <v>69</v>
      </c>
      <c r="H78" s="54">
        <v>0</v>
      </c>
      <c r="I78" s="54">
        <v>0</v>
      </c>
      <c r="J78" s="54">
        <v>0</v>
      </c>
      <c r="K78" s="54">
        <v>0</v>
      </c>
    </row>
    <row r="79" spans="1:11" ht="12.75" customHeight="1" x14ac:dyDescent="0.2">
      <c r="A79" s="302" t="s">
        <v>375</v>
      </c>
      <c r="B79" s="302"/>
      <c r="C79" s="302"/>
      <c r="D79" s="302"/>
      <c r="E79" s="302"/>
      <c r="F79" s="302"/>
      <c r="G79" s="46">
        <v>70</v>
      </c>
      <c r="H79" s="54">
        <v>0</v>
      </c>
      <c r="I79" s="54">
        <v>0</v>
      </c>
      <c r="J79" s="54">
        <v>0</v>
      </c>
      <c r="K79" s="54">
        <v>0</v>
      </c>
    </row>
    <row r="80" spans="1:11" ht="12.75" customHeight="1" x14ac:dyDescent="0.2">
      <c r="A80" s="303" t="s">
        <v>376</v>
      </c>
      <c r="B80" s="303"/>
      <c r="C80" s="303"/>
      <c r="D80" s="303"/>
      <c r="E80" s="303"/>
      <c r="F80" s="303"/>
      <c r="G80" s="12">
        <v>71</v>
      </c>
      <c r="H80" s="75">
        <v>0</v>
      </c>
      <c r="I80" s="75">
        <v>0</v>
      </c>
      <c r="J80" s="75">
        <v>0</v>
      </c>
      <c r="K80" s="75">
        <v>0</v>
      </c>
    </row>
    <row r="81" spans="1:11" ht="12.75" customHeight="1" x14ac:dyDescent="0.2">
      <c r="A81" s="303" t="s">
        <v>377</v>
      </c>
      <c r="B81" s="303"/>
      <c r="C81" s="303"/>
      <c r="D81" s="303"/>
      <c r="E81" s="303"/>
      <c r="F81" s="303"/>
      <c r="G81" s="12">
        <v>72</v>
      </c>
      <c r="H81" s="75">
        <v>0</v>
      </c>
      <c r="I81" s="75">
        <v>0</v>
      </c>
      <c r="J81" s="75">
        <v>0</v>
      </c>
      <c r="K81" s="75">
        <v>0</v>
      </c>
    </row>
    <row r="82" spans="1:11" ht="12.75" customHeight="1" x14ac:dyDescent="0.2">
      <c r="A82" s="304" t="s">
        <v>378</v>
      </c>
      <c r="B82" s="304"/>
      <c r="C82" s="304"/>
      <c r="D82" s="304"/>
      <c r="E82" s="304"/>
      <c r="F82" s="304"/>
      <c r="G82" s="12">
        <v>73</v>
      </c>
      <c r="H82" s="75">
        <v>0</v>
      </c>
      <c r="I82" s="75">
        <v>0</v>
      </c>
      <c r="J82" s="75">
        <v>0</v>
      </c>
      <c r="K82" s="75">
        <v>0</v>
      </c>
    </row>
    <row r="83" spans="1:11" ht="12.75" customHeight="1" x14ac:dyDescent="0.2">
      <c r="A83" s="304" t="s">
        <v>379</v>
      </c>
      <c r="B83" s="304"/>
      <c r="C83" s="304"/>
      <c r="D83" s="304"/>
      <c r="E83" s="304"/>
      <c r="F83" s="304"/>
      <c r="G83" s="12">
        <v>74</v>
      </c>
      <c r="H83" s="75">
        <v>0</v>
      </c>
      <c r="I83" s="75">
        <v>0</v>
      </c>
      <c r="J83" s="75">
        <v>0</v>
      </c>
      <c r="K83" s="75">
        <v>0</v>
      </c>
    </row>
    <row r="84" spans="1:11" x14ac:dyDescent="0.2">
      <c r="A84" s="297" t="s">
        <v>112</v>
      </c>
      <c r="B84" s="297"/>
      <c r="C84" s="297"/>
      <c r="D84" s="297"/>
      <c r="E84" s="297"/>
      <c r="F84" s="297"/>
      <c r="G84" s="298"/>
      <c r="H84" s="298"/>
      <c r="I84" s="298"/>
      <c r="J84" s="299"/>
      <c r="K84" s="299"/>
    </row>
    <row r="85" spans="1:11" ht="12.75" customHeight="1" x14ac:dyDescent="0.2">
      <c r="A85" s="292" t="s">
        <v>380</v>
      </c>
      <c r="B85" s="292"/>
      <c r="C85" s="292"/>
      <c r="D85" s="292"/>
      <c r="E85" s="292"/>
      <c r="F85" s="292"/>
      <c r="G85" s="12">
        <v>75</v>
      </c>
      <c r="H85" s="55">
        <f>H86+H87</f>
        <v>741432</v>
      </c>
      <c r="I85" s="55">
        <f>I86+I87</f>
        <v>741432</v>
      </c>
      <c r="J85" s="55">
        <f>J86+J87</f>
        <v>956355</v>
      </c>
      <c r="K85" s="55">
        <f>K86+K87</f>
        <v>956355</v>
      </c>
    </row>
    <row r="86" spans="1:11" ht="12.75" customHeight="1" x14ac:dyDescent="0.2">
      <c r="A86" s="293" t="s">
        <v>157</v>
      </c>
      <c r="B86" s="293"/>
      <c r="C86" s="293"/>
      <c r="D86" s="293"/>
      <c r="E86" s="293"/>
      <c r="F86" s="293"/>
      <c r="G86" s="11">
        <v>76</v>
      </c>
      <c r="H86" s="56">
        <v>741432</v>
      </c>
      <c r="I86" s="56">
        <v>741432</v>
      </c>
      <c r="J86" s="56">
        <v>956355</v>
      </c>
      <c r="K86" s="56">
        <v>956355</v>
      </c>
    </row>
    <row r="87" spans="1:11" ht="12.75" customHeight="1" x14ac:dyDescent="0.2">
      <c r="A87" s="293" t="s">
        <v>158</v>
      </c>
      <c r="B87" s="293"/>
      <c r="C87" s="293"/>
      <c r="D87" s="293"/>
      <c r="E87" s="293"/>
      <c r="F87" s="293"/>
      <c r="G87" s="11">
        <v>77</v>
      </c>
      <c r="H87" s="56">
        <v>0</v>
      </c>
      <c r="I87" s="56">
        <v>0</v>
      </c>
      <c r="J87" s="56">
        <v>0</v>
      </c>
      <c r="K87" s="56">
        <v>0</v>
      </c>
    </row>
    <row r="88" spans="1:11" x14ac:dyDescent="0.2">
      <c r="A88" s="300" t="s">
        <v>114</v>
      </c>
      <c r="B88" s="300"/>
      <c r="C88" s="300"/>
      <c r="D88" s="300"/>
      <c r="E88" s="300"/>
      <c r="F88" s="300"/>
      <c r="G88" s="301"/>
      <c r="H88" s="301"/>
      <c r="I88" s="301"/>
      <c r="J88" s="299"/>
      <c r="K88" s="299"/>
    </row>
    <row r="89" spans="1:11" ht="12.75" customHeight="1" x14ac:dyDescent="0.2">
      <c r="A89" s="273" t="s">
        <v>159</v>
      </c>
      <c r="B89" s="273"/>
      <c r="C89" s="273"/>
      <c r="D89" s="273"/>
      <c r="E89" s="273"/>
      <c r="F89" s="273"/>
      <c r="G89" s="11">
        <v>78</v>
      </c>
      <c r="H89" s="56">
        <v>741432</v>
      </c>
      <c r="I89" s="56">
        <v>741432</v>
      </c>
      <c r="J89" s="56">
        <v>956355</v>
      </c>
      <c r="K89" s="56">
        <v>956355</v>
      </c>
    </row>
    <row r="90" spans="1:11" ht="24" customHeight="1" x14ac:dyDescent="0.2">
      <c r="A90" s="274" t="s">
        <v>436</v>
      </c>
      <c r="B90" s="274"/>
      <c r="C90" s="274"/>
      <c r="D90" s="274"/>
      <c r="E90" s="274"/>
      <c r="F90" s="274"/>
      <c r="G90" s="12">
        <v>79</v>
      </c>
      <c r="H90" s="73">
        <f>H91+H98</f>
        <v>0</v>
      </c>
      <c r="I90" s="73">
        <f>I91+I98</f>
        <v>0</v>
      </c>
      <c r="J90" s="73">
        <f t="shared" ref="J90:K90" si="8">J91+J98</f>
        <v>-900</v>
      </c>
      <c r="K90" s="73">
        <f t="shared" si="8"/>
        <v>-900</v>
      </c>
    </row>
    <row r="91" spans="1:11" ht="24" customHeight="1" x14ac:dyDescent="0.2">
      <c r="A91" s="294" t="s">
        <v>443</v>
      </c>
      <c r="B91" s="294"/>
      <c r="C91" s="294"/>
      <c r="D91" s="294"/>
      <c r="E91" s="294"/>
      <c r="F91" s="294"/>
      <c r="G91" s="12">
        <v>80</v>
      </c>
      <c r="H91" s="73">
        <f>SUM(H92:H96)</f>
        <v>0</v>
      </c>
      <c r="I91" s="73">
        <f>SUM(I92:I96)</f>
        <v>0</v>
      </c>
      <c r="J91" s="73">
        <f t="shared" ref="J91:K91" si="9">SUM(J92:J96)</f>
        <v>0</v>
      </c>
      <c r="K91" s="73">
        <f t="shared" si="9"/>
        <v>0</v>
      </c>
    </row>
    <row r="92" spans="1:11" ht="25.5" customHeight="1" x14ac:dyDescent="0.2">
      <c r="A92" s="296" t="s">
        <v>381</v>
      </c>
      <c r="B92" s="296"/>
      <c r="C92" s="296"/>
      <c r="D92" s="296"/>
      <c r="E92" s="296"/>
      <c r="F92" s="296"/>
      <c r="G92" s="12">
        <v>81</v>
      </c>
      <c r="H92" s="56">
        <v>0</v>
      </c>
      <c r="I92" s="56">
        <v>0</v>
      </c>
      <c r="J92" s="56">
        <v>0</v>
      </c>
      <c r="K92" s="56">
        <v>0</v>
      </c>
    </row>
    <row r="93" spans="1:11" ht="38.25" customHeight="1" x14ac:dyDescent="0.2">
      <c r="A93" s="296" t="s">
        <v>382</v>
      </c>
      <c r="B93" s="296"/>
      <c r="C93" s="296"/>
      <c r="D93" s="296"/>
      <c r="E93" s="296"/>
      <c r="F93" s="296"/>
      <c r="G93" s="12">
        <v>82</v>
      </c>
      <c r="H93" s="56">
        <v>0</v>
      </c>
      <c r="I93" s="56">
        <v>0</v>
      </c>
      <c r="J93" s="56">
        <v>0</v>
      </c>
      <c r="K93" s="56">
        <v>0</v>
      </c>
    </row>
    <row r="94" spans="1:11" ht="38.25" customHeight="1" x14ac:dyDescent="0.2">
      <c r="A94" s="296" t="s">
        <v>383</v>
      </c>
      <c r="B94" s="296"/>
      <c r="C94" s="296"/>
      <c r="D94" s="296"/>
      <c r="E94" s="296"/>
      <c r="F94" s="296"/>
      <c r="G94" s="12">
        <v>83</v>
      </c>
      <c r="H94" s="56">
        <v>0</v>
      </c>
      <c r="I94" s="56">
        <v>0</v>
      </c>
      <c r="J94" s="56">
        <v>0</v>
      </c>
      <c r="K94" s="56">
        <v>0</v>
      </c>
    </row>
    <row r="95" spans="1:11" x14ac:dyDescent="0.2">
      <c r="A95" s="296" t="s">
        <v>384</v>
      </c>
      <c r="B95" s="296"/>
      <c r="C95" s="296"/>
      <c r="D95" s="296"/>
      <c r="E95" s="296"/>
      <c r="F95" s="296"/>
      <c r="G95" s="12">
        <v>84</v>
      </c>
      <c r="H95" s="56">
        <v>0</v>
      </c>
      <c r="I95" s="56">
        <v>0</v>
      </c>
      <c r="J95" s="56">
        <v>0</v>
      </c>
      <c r="K95" s="56">
        <v>0</v>
      </c>
    </row>
    <row r="96" spans="1:11" x14ac:dyDescent="0.2">
      <c r="A96" s="296" t="s">
        <v>385</v>
      </c>
      <c r="B96" s="296"/>
      <c r="C96" s="296"/>
      <c r="D96" s="296"/>
      <c r="E96" s="296"/>
      <c r="F96" s="296"/>
      <c r="G96" s="12">
        <v>85</v>
      </c>
      <c r="H96" s="56">
        <v>0</v>
      </c>
      <c r="I96" s="56">
        <v>0</v>
      </c>
      <c r="J96" s="56">
        <v>0</v>
      </c>
      <c r="K96" s="56">
        <v>0</v>
      </c>
    </row>
    <row r="97" spans="1:11" ht="26.25" customHeight="1" x14ac:dyDescent="0.2">
      <c r="A97" s="296" t="s">
        <v>386</v>
      </c>
      <c r="B97" s="296"/>
      <c r="C97" s="296"/>
      <c r="D97" s="296"/>
      <c r="E97" s="296"/>
      <c r="F97" s="296"/>
      <c r="G97" s="12">
        <v>86</v>
      </c>
      <c r="H97" s="56">
        <v>0</v>
      </c>
      <c r="I97" s="56">
        <v>0</v>
      </c>
      <c r="J97" s="56">
        <v>0</v>
      </c>
      <c r="K97" s="56">
        <v>0</v>
      </c>
    </row>
    <row r="98" spans="1:11" ht="25.5" customHeight="1" x14ac:dyDescent="0.2">
      <c r="A98" s="294" t="s">
        <v>437</v>
      </c>
      <c r="B98" s="294"/>
      <c r="C98" s="294"/>
      <c r="D98" s="294"/>
      <c r="E98" s="294"/>
      <c r="F98" s="294"/>
      <c r="G98" s="12">
        <v>87</v>
      </c>
      <c r="H98" s="73">
        <f>SUM(H99:H106)</f>
        <v>0</v>
      </c>
      <c r="I98" s="73">
        <f>SUM(I99:I106)</f>
        <v>0</v>
      </c>
      <c r="J98" s="73">
        <f t="shared" ref="J98:K98" si="10">SUM(J99:J106)</f>
        <v>-900</v>
      </c>
      <c r="K98" s="73">
        <f t="shared" si="10"/>
        <v>-900</v>
      </c>
    </row>
    <row r="99" spans="1:11" x14ac:dyDescent="0.2">
      <c r="A99" s="295" t="s">
        <v>160</v>
      </c>
      <c r="B99" s="295"/>
      <c r="C99" s="295"/>
      <c r="D99" s="295"/>
      <c r="E99" s="295"/>
      <c r="F99" s="295"/>
      <c r="G99" s="11">
        <v>88</v>
      </c>
      <c r="H99" s="56">
        <v>0</v>
      </c>
      <c r="I99" s="56">
        <v>0</v>
      </c>
      <c r="J99" s="56">
        <v>0</v>
      </c>
      <c r="K99" s="56">
        <v>0</v>
      </c>
    </row>
    <row r="100" spans="1:11" ht="36" customHeight="1" x14ac:dyDescent="0.2">
      <c r="A100" s="296" t="s">
        <v>387</v>
      </c>
      <c r="B100" s="296"/>
      <c r="C100" s="296"/>
      <c r="D100" s="296"/>
      <c r="E100" s="296"/>
      <c r="F100" s="296"/>
      <c r="G100" s="11">
        <v>89</v>
      </c>
      <c r="H100" s="56">
        <v>0</v>
      </c>
      <c r="I100" s="56">
        <v>0</v>
      </c>
      <c r="J100" s="56">
        <v>-900</v>
      </c>
      <c r="K100" s="56">
        <v>-900</v>
      </c>
    </row>
    <row r="101" spans="1:11" ht="22.35" customHeight="1" x14ac:dyDescent="0.2">
      <c r="A101" s="295" t="s">
        <v>161</v>
      </c>
      <c r="B101" s="295"/>
      <c r="C101" s="295"/>
      <c r="D101" s="295"/>
      <c r="E101" s="295"/>
      <c r="F101" s="295"/>
      <c r="G101" s="11">
        <v>90</v>
      </c>
      <c r="H101" s="56">
        <v>0</v>
      </c>
      <c r="I101" s="56">
        <v>0</v>
      </c>
      <c r="J101" s="56">
        <v>0</v>
      </c>
      <c r="K101" s="56">
        <v>0</v>
      </c>
    </row>
    <row r="102" spans="1:11" ht="22.35" customHeight="1" x14ac:dyDescent="0.2">
      <c r="A102" s="295" t="s">
        <v>162</v>
      </c>
      <c r="B102" s="295"/>
      <c r="C102" s="295"/>
      <c r="D102" s="295"/>
      <c r="E102" s="295"/>
      <c r="F102" s="295"/>
      <c r="G102" s="11">
        <v>91</v>
      </c>
      <c r="H102" s="56">
        <v>0</v>
      </c>
      <c r="I102" s="56">
        <v>0</v>
      </c>
      <c r="J102" s="56">
        <v>0</v>
      </c>
      <c r="K102" s="56">
        <v>0</v>
      </c>
    </row>
    <row r="103" spans="1:11" ht="22.35" customHeight="1" x14ac:dyDescent="0.2">
      <c r="A103" s="295" t="s">
        <v>163</v>
      </c>
      <c r="B103" s="295"/>
      <c r="C103" s="295"/>
      <c r="D103" s="295"/>
      <c r="E103" s="295"/>
      <c r="F103" s="295"/>
      <c r="G103" s="11">
        <v>92</v>
      </c>
      <c r="H103" s="56">
        <v>0</v>
      </c>
      <c r="I103" s="56">
        <v>0</v>
      </c>
      <c r="J103" s="56">
        <v>0</v>
      </c>
      <c r="K103" s="56">
        <v>0</v>
      </c>
    </row>
    <row r="104" spans="1:11" ht="12.75" customHeight="1" x14ac:dyDescent="0.2">
      <c r="A104" s="296" t="s">
        <v>388</v>
      </c>
      <c r="B104" s="296"/>
      <c r="C104" s="296"/>
      <c r="D104" s="296"/>
      <c r="E104" s="296"/>
      <c r="F104" s="296"/>
      <c r="G104" s="11">
        <v>93</v>
      </c>
      <c r="H104" s="56">
        <v>0</v>
      </c>
      <c r="I104" s="56">
        <v>0</v>
      </c>
      <c r="J104" s="56">
        <v>0</v>
      </c>
      <c r="K104" s="56">
        <v>0</v>
      </c>
    </row>
    <row r="105" spans="1:11" ht="26.25" customHeight="1" x14ac:dyDescent="0.2">
      <c r="A105" s="296" t="s">
        <v>389</v>
      </c>
      <c r="B105" s="296"/>
      <c r="C105" s="296"/>
      <c r="D105" s="296"/>
      <c r="E105" s="296"/>
      <c r="F105" s="296"/>
      <c r="G105" s="11">
        <v>94</v>
      </c>
      <c r="H105" s="56">
        <v>0</v>
      </c>
      <c r="I105" s="56">
        <v>0</v>
      </c>
      <c r="J105" s="56">
        <v>0</v>
      </c>
      <c r="K105" s="56">
        <v>0</v>
      </c>
    </row>
    <row r="106" spans="1:11" x14ac:dyDescent="0.2">
      <c r="A106" s="296" t="s">
        <v>390</v>
      </c>
      <c r="B106" s="296"/>
      <c r="C106" s="296"/>
      <c r="D106" s="296"/>
      <c r="E106" s="296"/>
      <c r="F106" s="296"/>
      <c r="G106" s="11">
        <v>95</v>
      </c>
      <c r="H106" s="56">
        <v>0</v>
      </c>
      <c r="I106" s="56">
        <v>0</v>
      </c>
      <c r="J106" s="56">
        <v>0</v>
      </c>
      <c r="K106" s="56">
        <v>0</v>
      </c>
    </row>
    <row r="107" spans="1:11" ht="24.75" customHeight="1" x14ac:dyDescent="0.2">
      <c r="A107" s="296" t="s">
        <v>391</v>
      </c>
      <c r="B107" s="296"/>
      <c r="C107" s="296"/>
      <c r="D107" s="296"/>
      <c r="E107" s="296"/>
      <c r="F107" s="296"/>
      <c r="G107" s="11">
        <v>96</v>
      </c>
      <c r="H107" s="56">
        <v>0</v>
      </c>
      <c r="I107" s="56">
        <v>0</v>
      </c>
      <c r="J107" s="56">
        <v>0</v>
      </c>
      <c r="K107" s="56">
        <v>0</v>
      </c>
    </row>
    <row r="108" spans="1:11" ht="23.1" customHeight="1" x14ac:dyDescent="0.2">
      <c r="A108" s="274" t="s">
        <v>438</v>
      </c>
      <c r="B108" s="274"/>
      <c r="C108" s="274"/>
      <c r="D108" s="274"/>
      <c r="E108" s="274"/>
      <c r="F108" s="274"/>
      <c r="G108" s="12">
        <v>97</v>
      </c>
      <c r="H108" s="73">
        <f>H91+H98-H107-H97</f>
        <v>0</v>
      </c>
      <c r="I108" s="73">
        <f>I91+I98-I107-I97</f>
        <v>0</v>
      </c>
      <c r="J108" s="73">
        <f t="shared" ref="J108:K108" si="11">J91+J98-J107-J97</f>
        <v>-900</v>
      </c>
      <c r="K108" s="73">
        <f t="shared" si="11"/>
        <v>-900</v>
      </c>
    </row>
    <row r="109" spans="1:11" ht="12.75" customHeight="1" x14ac:dyDescent="0.2">
      <c r="A109" s="274" t="s">
        <v>392</v>
      </c>
      <c r="B109" s="274"/>
      <c r="C109" s="274"/>
      <c r="D109" s="274"/>
      <c r="E109" s="274"/>
      <c r="F109" s="274"/>
      <c r="G109" s="12">
        <v>98</v>
      </c>
      <c r="H109" s="55">
        <f>H89+H108</f>
        <v>741432</v>
      </c>
      <c r="I109" s="55">
        <f>I89+I108</f>
        <v>741432</v>
      </c>
      <c r="J109" s="55">
        <f t="shared" ref="J109:K109" si="12">J89+J108</f>
        <v>955455</v>
      </c>
      <c r="K109" s="55">
        <f t="shared" si="12"/>
        <v>955455</v>
      </c>
    </row>
    <row r="110" spans="1:11" x14ac:dyDescent="0.2">
      <c r="A110" s="297" t="s">
        <v>164</v>
      </c>
      <c r="B110" s="297"/>
      <c r="C110" s="297"/>
      <c r="D110" s="297"/>
      <c r="E110" s="297"/>
      <c r="F110" s="297"/>
      <c r="G110" s="298"/>
      <c r="H110" s="298"/>
      <c r="I110" s="298"/>
      <c r="J110" s="299"/>
      <c r="K110" s="299"/>
    </row>
    <row r="111" spans="1:11" ht="12.75" customHeight="1" x14ac:dyDescent="0.2">
      <c r="A111" s="292" t="s">
        <v>393</v>
      </c>
      <c r="B111" s="292"/>
      <c r="C111" s="292"/>
      <c r="D111" s="292"/>
      <c r="E111" s="292"/>
      <c r="F111" s="292"/>
      <c r="G111" s="12">
        <v>99</v>
      </c>
      <c r="H111" s="55">
        <f>H112+H113</f>
        <v>741432</v>
      </c>
      <c r="I111" s="55">
        <f>I112+I113</f>
        <v>741432</v>
      </c>
      <c r="J111" s="55">
        <f>J112+J113</f>
        <v>955455</v>
      </c>
      <c r="K111" s="55">
        <f>K112+K113</f>
        <v>955455</v>
      </c>
    </row>
    <row r="112" spans="1:11" ht="12.75" customHeight="1" x14ac:dyDescent="0.2">
      <c r="A112" s="293" t="s">
        <v>113</v>
      </c>
      <c r="B112" s="293"/>
      <c r="C112" s="293"/>
      <c r="D112" s="293"/>
      <c r="E112" s="293"/>
      <c r="F112" s="293"/>
      <c r="G112" s="11">
        <v>100</v>
      </c>
      <c r="H112" s="56">
        <v>741432</v>
      </c>
      <c r="I112" s="56">
        <v>741432</v>
      </c>
      <c r="J112" s="56">
        <v>955455</v>
      </c>
      <c r="K112" s="56">
        <v>955455</v>
      </c>
    </row>
    <row r="113" spans="1:11" ht="12.75" customHeight="1" x14ac:dyDescent="0.2">
      <c r="A113" s="293" t="s">
        <v>165</v>
      </c>
      <c r="B113" s="293"/>
      <c r="C113" s="293"/>
      <c r="D113" s="293"/>
      <c r="E113" s="293"/>
      <c r="F113" s="29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5"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59"/>
  <sheetViews>
    <sheetView view="pageBreakPreview" topLeftCell="A23" zoomScale="85" zoomScaleNormal="100" zoomScaleSheetLayoutView="85" workbookViewId="0">
      <selection activeCell="I59" sqref="I59"/>
    </sheetView>
  </sheetViews>
  <sheetFormatPr defaultColWidth="9.140625" defaultRowHeight="12.75" x14ac:dyDescent="0.2"/>
  <cols>
    <col min="1" max="7" width="9.140625" style="13"/>
    <col min="8" max="9" width="30.42578125" style="22" customWidth="1"/>
    <col min="10" max="16384" width="9.140625" style="13"/>
  </cols>
  <sheetData>
    <row r="1" spans="1:9" x14ac:dyDescent="0.2">
      <c r="A1" s="328" t="s">
        <v>166</v>
      </c>
      <c r="B1" s="329"/>
      <c r="C1" s="329"/>
      <c r="D1" s="329"/>
      <c r="E1" s="329"/>
      <c r="F1" s="329"/>
      <c r="G1" s="329"/>
      <c r="H1" s="329"/>
      <c r="I1" s="329"/>
    </row>
    <row r="2" spans="1:9" x14ac:dyDescent="0.2">
      <c r="A2" s="330" t="s">
        <v>723</v>
      </c>
      <c r="B2" s="282"/>
      <c r="C2" s="282"/>
      <c r="D2" s="282"/>
      <c r="E2" s="282"/>
      <c r="F2" s="282"/>
      <c r="G2" s="282"/>
      <c r="H2" s="282"/>
      <c r="I2" s="282"/>
    </row>
    <row r="3" spans="1:9" x14ac:dyDescent="0.2">
      <c r="A3" s="332" t="s">
        <v>447</v>
      </c>
      <c r="B3" s="333"/>
      <c r="C3" s="333"/>
      <c r="D3" s="333"/>
      <c r="E3" s="333"/>
      <c r="F3" s="333"/>
      <c r="G3" s="333"/>
      <c r="H3" s="333"/>
      <c r="I3" s="333"/>
    </row>
    <row r="4" spans="1:9" x14ac:dyDescent="0.2">
      <c r="A4" s="331" t="s">
        <v>465</v>
      </c>
      <c r="B4" s="285"/>
      <c r="C4" s="285"/>
      <c r="D4" s="285"/>
      <c r="E4" s="285"/>
      <c r="F4" s="285"/>
      <c r="G4" s="285"/>
      <c r="H4" s="285"/>
      <c r="I4" s="286"/>
    </row>
    <row r="5" spans="1:9" ht="23.25" x14ac:dyDescent="0.2">
      <c r="A5" s="334" t="s">
        <v>2</v>
      </c>
      <c r="B5" s="290"/>
      <c r="C5" s="290"/>
      <c r="D5" s="290"/>
      <c r="E5" s="290"/>
      <c r="F5" s="290"/>
      <c r="G5" s="64" t="s">
        <v>103</v>
      </c>
      <c r="H5" s="65" t="s">
        <v>301</v>
      </c>
      <c r="I5" s="65" t="s">
        <v>279</v>
      </c>
    </row>
    <row r="6" spans="1:9" x14ac:dyDescent="0.2">
      <c r="A6" s="335">
        <v>1</v>
      </c>
      <c r="B6" s="290"/>
      <c r="C6" s="290"/>
      <c r="D6" s="290"/>
      <c r="E6" s="290"/>
      <c r="F6" s="290"/>
      <c r="G6" s="66">
        <v>2</v>
      </c>
      <c r="H6" s="65" t="s">
        <v>167</v>
      </c>
      <c r="I6" s="65" t="s">
        <v>168</v>
      </c>
    </row>
    <row r="7" spans="1:9" x14ac:dyDescent="0.2">
      <c r="A7" s="325" t="s">
        <v>169</v>
      </c>
      <c r="B7" s="325"/>
      <c r="C7" s="325"/>
      <c r="D7" s="325"/>
      <c r="E7" s="325"/>
      <c r="F7" s="325"/>
      <c r="G7" s="325"/>
      <c r="H7" s="325"/>
      <c r="I7" s="325"/>
    </row>
    <row r="8" spans="1:9" ht="12.75" customHeight="1" x14ac:dyDescent="0.2">
      <c r="A8" s="272" t="s">
        <v>170</v>
      </c>
      <c r="B8" s="272"/>
      <c r="C8" s="272"/>
      <c r="D8" s="272"/>
      <c r="E8" s="272"/>
      <c r="F8" s="272"/>
      <c r="G8" s="67">
        <v>1</v>
      </c>
      <c r="H8" s="68">
        <v>741432</v>
      </c>
      <c r="I8" s="68">
        <v>1191766</v>
      </c>
    </row>
    <row r="9" spans="1:9" ht="12.75" customHeight="1" x14ac:dyDescent="0.2">
      <c r="A9" s="327" t="s">
        <v>171</v>
      </c>
      <c r="B9" s="327"/>
      <c r="C9" s="327"/>
      <c r="D9" s="327"/>
      <c r="E9" s="327"/>
      <c r="F9" s="327"/>
      <c r="G9" s="69">
        <v>2</v>
      </c>
      <c r="H9" s="70">
        <f>H10+H11+H12+H13+H14+H15+H16+H17</f>
        <v>142135</v>
      </c>
      <c r="I9" s="70">
        <f>I10+I11+I12+I13+I14+I15+I16+I17</f>
        <v>37858</v>
      </c>
    </row>
    <row r="10" spans="1:9" ht="12.75" customHeight="1" x14ac:dyDescent="0.2">
      <c r="A10" s="306" t="s">
        <v>172</v>
      </c>
      <c r="B10" s="306"/>
      <c r="C10" s="306"/>
      <c r="D10" s="306"/>
      <c r="E10" s="306"/>
      <c r="F10" s="306"/>
      <c r="G10" s="67">
        <v>3</v>
      </c>
      <c r="H10" s="68">
        <v>9232</v>
      </c>
      <c r="I10" s="68">
        <v>96198</v>
      </c>
    </row>
    <row r="11" spans="1:9" ht="22.35" customHeight="1" x14ac:dyDescent="0.2">
      <c r="A11" s="306" t="s">
        <v>173</v>
      </c>
      <c r="B11" s="306"/>
      <c r="C11" s="306"/>
      <c r="D11" s="306"/>
      <c r="E11" s="306"/>
      <c r="F11" s="306"/>
      <c r="G11" s="67">
        <v>4</v>
      </c>
      <c r="H11" s="68">
        <v>4577</v>
      </c>
      <c r="I11" s="68">
        <v>-461847</v>
      </c>
    </row>
    <row r="12" spans="1:9" ht="23.45" customHeight="1" x14ac:dyDescent="0.2">
      <c r="A12" s="306" t="s">
        <v>174</v>
      </c>
      <c r="B12" s="306"/>
      <c r="C12" s="306"/>
      <c r="D12" s="306"/>
      <c r="E12" s="306"/>
      <c r="F12" s="306"/>
      <c r="G12" s="67">
        <v>5</v>
      </c>
      <c r="H12" s="68">
        <v>-8460</v>
      </c>
      <c r="I12" s="68">
        <v>785</v>
      </c>
    </row>
    <row r="13" spans="1:9" ht="12.75" customHeight="1" x14ac:dyDescent="0.2">
      <c r="A13" s="306" t="s">
        <v>175</v>
      </c>
      <c r="B13" s="306"/>
      <c r="C13" s="306"/>
      <c r="D13" s="306"/>
      <c r="E13" s="306"/>
      <c r="F13" s="306"/>
      <c r="G13" s="67">
        <v>6</v>
      </c>
      <c r="H13" s="68">
        <v>-5228</v>
      </c>
      <c r="I13" s="68">
        <v>-5948</v>
      </c>
    </row>
    <row r="14" spans="1:9" ht="12.75" customHeight="1" x14ac:dyDescent="0.2">
      <c r="A14" s="306" t="s">
        <v>176</v>
      </c>
      <c r="B14" s="306"/>
      <c r="C14" s="306"/>
      <c r="D14" s="306"/>
      <c r="E14" s="306"/>
      <c r="F14" s="306"/>
      <c r="G14" s="67">
        <v>7</v>
      </c>
      <c r="H14" s="68">
        <v>391706</v>
      </c>
      <c r="I14" s="68">
        <v>408670</v>
      </c>
    </row>
    <row r="15" spans="1:9" ht="12.75" customHeight="1" x14ac:dyDescent="0.2">
      <c r="A15" s="306" t="s">
        <v>177</v>
      </c>
      <c r="B15" s="306"/>
      <c r="C15" s="306"/>
      <c r="D15" s="306"/>
      <c r="E15" s="306"/>
      <c r="F15" s="306"/>
      <c r="G15" s="67">
        <v>8</v>
      </c>
      <c r="H15" s="68">
        <v>-214394</v>
      </c>
      <c r="I15" s="68">
        <v>0</v>
      </c>
    </row>
    <row r="16" spans="1:9" ht="12.75" customHeight="1" x14ac:dyDescent="0.2">
      <c r="A16" s="306" t="s">
        <v>178</v>
      </c>
      <c r="B16" s="306"/>
      <c r="C16" s="306"/>
      <c r="D16" s="306"/>
      <c r="E16" s="306"/>
      <c r="F16" s="306"/>
      <c r="G16" s="67">
        <v>9</v>
      </c>
      <c r="H16" s="68">
        <v>189</v>
      </c>
      <c r="I16" s="68">
        <v>0</v>
      </c>
    </row>
    <row r="17" spans="1:9" ht="25.35" customHeight="1" x14ac:dyDescent="0.2">
      <c r="A17" s="306" t="s">
        <v>179</v>
      </c>
      <c r="B17" s="306"/>
      <c r="C17" s="306"/>
      <c r="D17" s="306"/>
      <c r="E17" s="306"/>
      <c r="F17" s="306"/>
      <c r="G17" s="67">
        <v>10</v>
      </c>
      <c r="H17" s="68">
        <v>-35487</v>
      </c>
      <c r="I17" s="68">
        <v>0</v>
      </c>
    </row>
    <row r="18" spans="1:9" ht="28.35" customHeight="1" x14ac:dyDescent="0.2">
      <c r="A18" s="323" t="s">
        <v>306</v>
      </c>
      <c r="B18" s="323"/>
      <c r="C18" s="323"/>
      <c r="D18" s="323"/>
      <c r="E18" s="323"/>
      <c r="F18" s="323"/>
      <c r="G18" s="69">
        <v>11</v>
      </c>
      <c r="H18" s="70">
        <f>H8+H9</f>
        <v>883567</v>
      </c>
      <c r="I18" s="70">
        <f>I8+I9</f>
        <v>1229624</v>
      </c>
    </row>
    <row r="19" spans="1:9" ht="12.75" customHeight="1" x14ac:dyDescent="0.2">
      <c r="A19" s="327" t="s">
        <v>180</v>
      </c>
      <c r="B19" s="327"/>
      <c r="C19" s="327"/>
      <c r="D19" s="327"/>
      <c r="E19" s="327"/>
      <c r="F19" s="327"/>
      <c r="G19" s="69">
        <v>12</v>
      </c>
      <c r="H19" s="70">
        <f>H20+H21+H22+H23</f>
        <v>-66949</v>
      </c>
      <c r="I19" s="70">
        <f>I20+I21+I22+I23</f>
        <v>392043</v>
      </c>
    </row>
    <row r="20" spans="1:9" ht="12.75" customHeight="1" x14ac:dyDescent="0.2">
      <c r="A20" s="306" t="s">
        <v>181</v>
      </c>
      <c r="B20" s="306"/>
      <c r="C20" s="306"/>
      <c r="D20" s="306"/>
      <c r="E20" s="306"/>
      <c r="F20" s="306"/>
      <c r="G20" s="67">
        <v>13</v>
      </c>
      <c r="H20" s="68">
        <v>617120</v>
      </c>
      <c r="I20" s="68">
        <v>869371</v>
      </c>
    </row>
    <row r="21" spans="1:9" ht="12.75" customHeight="1" x14ac:dyDescent="0.2">
      <c r="A21" s="306" t="s">
        <v>182</v>
      </c>
      <c r="B21" s="306"/>
      <c r="C21" s="306"/>
      <c r="D21" s="306"/>
      <c r="E21" s="306"/>
      <c r="F21" s="306"/>
      <c r="G21" s="67">
        <v>14</v>
      </c>
      <c r="H21" s="68">
        <v>-594841</v>
      </c>
      <c r="I21" s="68">
        <v>-237826</v>
      </c>
    </row>
    <row r="22" spans="1:9" ht="12.75" customHeight="1" x14ac:dyDescent="0.2">
      <c r="A22" s="306" t="s">
        <v>183</v>
      </c>
      <c r="B22" s="306"/>
      <c r="C22" s="306"/>
      <c r="D22" s="306"/>
      <c r="E22" s="306"/>
      <c r="F22" s="306"/>
      <c r="G22" s="67">
        <v>15</v>
      </c>
      <c r="H22" s="68">
        <v>0</v>
      </c>
      <c r="I22" s="68">
        <v>-239502</v>
      </c>
    </row>
    <row r="23" spans="1:9" ht="12.75" customHeight="1" x14ac:dyDescent="0.2">
      <c r="A23" s="306" t="s">
        <v>184</v>
      </c>
      <c r="B23" s="306"/>
      <c r="C23" s="306"/>
      <c r="D23" s="306"/>
      <c r="E23" s="306"/>
      <c r="F23" s="306"/>
      <c r="G23" s="67">
        <v>16</v>
      </c>
      <c r="H23" s="68">
        <v>-89228</v>
      </c>
      <c r="I23" s="68">
        <v>0</v>
      </c>
    </row>
    <row r="24" spans="1:9" ht="12.75" customHeight="1" x14ac:dyDescent="0.2">
      <c r="A24" s="323" t="s">
        <v>185</v>
      </c>
      <c r="B24" s="323"/>
      <c r="C24" s="323"/>
      <c r="D24" s="323"/>
      <c r="E24" s="323"/>
      <c r="F24" s="323"/>
      <c r="G24" s="69">
        <v>17</v>
      </c>
      <c r="H24" s="70">
        <f>H18+H19</f>
        <v>816618</v>
      </c>
      <c r="I24" s="70">
        <f>I18+I19</f>
        <v>1621667</v>
      </c>
    </row>
    <row r="25" spans="1:9" ht="12.75" customHeight="1" x14ac:dyDescent="0.2">
      <c r="A25" s="272" t="s">
        <v>186</v>
      </c>
      <c r="B25" s="272"/>
      <c r="C25" s="272"/>
      <c r="D25" s="272"/>
      <c r="E25" s="272"/>
      <c r="F25" s="272"/>
      <c r="G25" s="67">
        <v>18</v>
      </c>
      <c r="H25" s="68">
        <v>-203281</v>
      </c>
      <c r="I25" s="68">
        <v>-250993</v>
      </c>
    </row>
    <row r="26" spans="1:9" ht="12.75" customHeight="1" x14ac:dyDescent="0.2">
      <c r="A26" s="272" t="s">
        <v>187</v>
      </c>
      <c r="B26" s="272"/>
      <c r="C26" s="272"/>
      <c r="D26" s="272"/>
      <c r="E26" s="272"/>
      <c r="F26" s="272"/>
      <c r="G26" s="67">
        <v>19</v>
      </c>
      <c r="H26" s="68">
        <v>-190619</v>
      </c>
      <c r="I26" s="68">
        <v>-1399332</v>
      </c>
    </row>
    <row r="27" spans="1:9" ht="26.1" customHeight="1" x14ac:dyDescent="0.2">
      <c r="A27" s="324" t="s">
        <v>188</v>
      </c>
      <c r="B27" s="324"/>
      <c r="C27" s="324"/>
      <c r="D27" s="324"/>
      <c r="E27" s="324"/>
      <c r="F27" s="324"/>
      <c r="G27" s="69">
        <v>20</v>
      </c>
      <c r="H27" s="70">
        <f>H24+H25+H26</f>
        <v>422718</v>
      </c>
      <c r="I27" s="70">
        <f>I24+I25+I26</f>
        <v>-28658</v>
      </c>
    </row>
    <row r="28" spans="1:9" x14ac:dyDescent="0.2">
      <c r="A28" s="325" t="s">
        <v>189</v>
      </c>
      <c r="B28" s="325"/>
      <c r="C28" s="325"/>
      <c r="D28" s="325"/>
      <c r="E28" s="325"/>
      <c r="F28" s="325"/>
      <c r="G28" s="325"/>
      <c r="H28" s="325"/>
      <c r="I28" s="325"/>
    </row>
    <row r="29" spans="1:9" ht="30.6" customHeight="1" x14ac:dyDescent="0.2">
      <c r="A29" s="272" t="s">
        <v>190</v>
      </c>
      <c r="B29" s="272"/>
      <c r="C29" s="272"/>
      <c r="D29" s="272"/>
      <c r="E29" s="272"/>
      <c r="F29" s="272"/>
      <c r="G29" s="67">
        <v>21</v>
      </c>
      <c r="H29" s="71">
        <v>0</v>
      </c>
      <c r="I29" s="71">
        <v>500000</v>
      </c>
    </row>
    <row r="30" spans="1:9" ht="12.75" customHeight="1" x14ac:dyDescent="0.2">
      <c r="A30" s="272" t="s">
        <v>191</v>
      </c>
      <c r="B30" s="272"/>
      <c r="C30" s="272"/>
      <c r="D30" s="272"/>
      <c r="E30" s="272"/>
      <c r="F30" s="272"/>
      <c r="G30" s="67">
        <v>22</v>
      </c>
      <c r="H30" s="71">
        <v>0</v>
      </c>
      <c r="I30" s="71">
        <v>0</v>
      </c>
    </row>
    <row r="31" spans="1:9" ht="12.75" customHeight="1" x14ac:dyDescent="0.2">
      <c r="A31" s="272" t="s">
        <v>192</v>
      </c>
      <c r="B31" s="272"/>
      <c r="C31" s="272"/>
      <c r="D31" s="272"/>
      <c r="E31" s="272"/>
      <c r="F31" s="272"/>
      <c r="G31" s="67">
        <v>23</v>
      </c>
      <c r="H31" s="71">
        <v>314</v>
      </c>
      <c r="I31" s="71">
        <v>3422</v>
      </c>
    </row>
    <row r="32" spans="1:9" ht="12.75" customHeight="1" x14ac:dyDescent="0.2">
      <c r="A32" s="272" t="s">
        <v>193</v>
      </c>
      <c r="B32" s="272"/>
      <c r="C32" s="272"/>
      <c r="D32" s="272"/>
      <c r="E32" s="272"/>
      <c r="F32" s="272"/>
      <c r="G32" s="67">
        <v>24</v>
      </c>
      <c r="H32" s="71">
        <v>0</v>
      </c>
      <c r="I32" s="71">
        <v>0</v>
      </c>
    </row>
    <row r="33" spans="1:9" ht="12.75" customHeight="1" x14ac:dyDescent="0.2">
      <c r="A33" s="272" t="s">
        <v>194</v>
      </c>
      <c r="B33" s="272"/>
      <c r="C33" s="272"/>
      <c r="D33" s="272"/>
      <c r="E33" s="272"/>
      <c r="F33" s="272"/>
      <c r="G33" s="67">
        <v>25</v>
      </c>
      <c r="H33" s="71">
        <v>1344</v>
      </c>
      <c r="I33" s="71">
        <v>3844</v>
      </c>
    </row>
    <row r="34" spans="1:9" ht="12.75" customHeight="1" x14ac:dyDescent="0.2">
      <c r="A34" s="272" t="s">
        <v>195</v>
      </c>
      <c r="B34" s="272"/>
      <c r="C34" s="272"/>
      <c r="D34" s="272"/>
      <c r="E34" s="272"/>
      <c r="F34" s="272"/>
      <c r="G34" s="67">
        <v>26</v>
      </c>
      <c r="H34" s="71">
        <v>0</v>
      </c>
      <c r="I34" s="71">
        <v>0</v>
      </c>
    </row>
    <row r="35" spans="1:9" ht="26.45" customHeight="1" x14ac:dyDescent="0.2">
      <c r="A35" s="323" t="s">
        <v>196</v>
      </c>
      <c r="B35" s="323"/>
      <c r="C35" s="323"/>
      <c r="D35" s="323"/>
      <c r="E35" s="323"/>
      <c r="F35" s="323"/>
      <c r="G35" s="69">
        <v>27</v>
      </c>
      <c r="H35" s="72">
        <f>H29+H30+H31+H32+H33+H34</f>
        <v>1658</v>
      </c>
      <c r="I35" s="72">
        <f>I29+I30+I31+I32+I33+I34</f>
        <v>507266</v>
      </c>
    </row>
    <row r="36" spans="1:9" ht="23.1" customHeight="1" x14ac:dyDescent="0.2">
      <c r="A36" s="272" t="s">
        <v>197</v>
      </c>
      <c r="B36" s="272"/>
      <c r="C36" s="272"/>
      <c r="D36" s="272"/>
      <c r="E36" s="272"/>
      <c r="F36" s="272"/>
      <c r="G36" s="67">
        <v>28</v>
      </c>
      <c r="H36" s="71">
        <v>-81143</v>
      </c>
      <c r="I36" s="71">
        <v>-48520</v>
      </c>
    </row>
    <row r="37" spans="1:9" ht="12.75" customHeight="1" x14ac:dyDescent="0.2">
      <c r="A37" s="272" t="s">
        <v>198</v>
      </c>
      <c r="B37" s="272"/>
      <c r="C37" s="272"/>
      <c r="D37" s="272"/>
      <c r="E37" s="272"/>
      <c r="F37" s="272"/>
      <c r="G37" s="67">
        <v>29</v>
      </c>
      <c r="H37" s="71">
        <v>0</v>
      </c>
      <c r="I37" s="71">
        <v>0</v>
      </c>
    </row>
    <row r="38" spans="1:9" ht="12.75" customHeight="1" x14ac:dyDescent="0.2">
      <c r="A38" s="272" t="s">
        <v>199</v>
      </c>
      <c r="B38" s="272"/>
      <c r="C38" s="272"/>
      <c r="D38" s="272"/>
      <c r="E38" s="272"/>
      <c r="F38" s="272"/>
      <c r="G38" s="67">
        <v>30</v>
      </c>
      <c r="H38" s="71">
        <v>-22380</v>
      </c>
      <c r="I38" s="71">
        <v>0</v>
      </c>
    </row>
    <row r="39" spans="1:9" ht="12.75" customHeight="1" x14ac:dyDescent="0.2">
      <c r="A39" s="272" t="s">
        <v>200</v>
      </c>
      <c r="B39" s="272"/>
      <c r="C39" s="272"/>
      <c r="D39" s="272"/>
      <c r="E39" s="272"/>
      <c r="F39" s="272"/>
      <c r="G39" s="67">
        <v>31</v>
      </c>
      <c r="H39" s="71">
        <v>0</v>
      </c>
      <c r="I39" s="71">
        <v>0</v>
      </c>
    </row>
    <row r="40" spans="1:9" ht="12.75" customHeight="1" x14ac:dyDescent="0.2">
      <c r="A40" s="272" t="s">
        <v>201</v>
      </c>
      <c r="B40" s="272"/>
      <c r="C40" s="272"/>
      <c r="D40" s="272"/>
      <c r="E40" s="272"/>
      <c r="F40" s="272"/>
      <c r="G40" s="67">
        <v>32</v>
      </c>
      <c r="H40" s="71">
        <v>0</v>
      </c>
      <c r="I40" s="71">
        <v>-10000</v>
      </c>
    </row>
    <row r="41" spans="1:9" ht="24" customHeight="1" x14ac:dyDescent="0.2">
      <c r="A41" s="323" t="s">
        <v>202</v>
      </c>
      <c r="B41" s="323"/>
      <c r="C41" s="323"/>
      <c r="D41" s="323"/>
      <c r="E41" s="323"/>
      <c r="F41" s="323"/>
      <c r="G41" s="69">
        <v>33</v>
      </c>
      <c r="H41" s="72">
        <f>H36+H37+H38+H39+H40</f>
        <v>-103523</v>
      </c>
      <c r="I41" s="72">
        <f>I36+I37+I38+I39+I40</f>
        <v>-58520</v>
      </c>
    </row>
    <row r="42" spans="1:9" ht="29.45" customHeight="1" x14ac:dyDescent="0.2">
      <c r="A42" s="324" t="s">
        <v>203</v>
      </c>
      <c r="B42" s="324"/>
      <c r="C42" s="324"/>
      <c r="D42" s="324"/>
      <c r="E42" s="324"/>
      <c r="F42" s="324"/>
      <c r="G42" s="69">
        <v>34</v>
      </c>
      <c r="H42" s="72">
        <f>H35+H41</f>
        <v>-101865</v>
      </c>
      <c r="I42" s="72">
        <f>I35+I41</f>
        <v>448746</v>
      </c>
    </row>
    <row r="43" spans="1:9" x14ac:dyDescent="0.2">
      <c r="A43" s="325" t="s">
        <v>204</v>
      </c>
      <c r="B43" s="325"/>
      <c r="C43" s="325"/>
      <c r="D43" s="325"/>
      <c r="E43" s="325"/>
      <c r="F43" s="325"/>
      <c r="G43" s="325"/>
      <c r="H43" s="325"/>
      <c r="I43" s="325"/>
    </row>
    <row r="44" spans="1:9" ht="12.75" customHeight="1" x14ac:dyDescent="0.2">
      <c r="A44" s="272" t="s">
        <v>205</v>
      </c>
      <c r="B44" s="272"/>
      <c r="C44" s="272"/>
      <c r="D44" s="272"/>
      <c r="E44" s="272"/>
      <c r="F44" s="272"/>
      <c r="G44" s="67">
        <v>35</v>
      </c>
      <c r="H44" s="71">
        <v>0</v>
      </c>
      <c r="I44" s="71">
        <v>0</v>
      </c>
    </row>
    <row r="45" spans="1:9" ht="25.35" customHeight="1" x14ac:dyDescent="0.2">
      <c r="A45" s="272" t="s">
        <v>206</v>
      </c>
      <c r="B45" s="272"/>
      <c r="C45" s="272"/>
      <c r="D45" s="272"/>
      <c r="E45" s="272"/>
      <c r="F45" s="272"/>
      <c r="G45" s="67">
        <v>36</v>
      </c>
      <c r="H45" s="71">
        <v>0</v>
      </c>
      <c r="I45" s="71">
        <v>0</v>
      </c>
    </row>
    <row r="46" spans="1:9" ht="12.75" customHeight="1" x14ac:dyDescent="0.2">
      <c r="A46" s="272" t="s">
        <v>207</v>
      </c>
      <c r="B46" s="272"/>
      <c r="C46" s="272"/>
      <c r="D46" s="272"/>
      <c r="E46" s="272"/>
      <c r="F46" s="272"/>
      <c r="G46" s="67">
        <v>37</v>
      </c>
      <c r="H46" s="71">
        <v>0</v>
      </c>
      <c r="I46" s="71">
        <v>0</v>
      </c>
    </row>
    <row r="47" spans="1:9" ht="12.75" customHeight="1" x14ac:dyDescent="0.2">
      <c r="A47" s="272" t="s">
        <v>208</v>
      </c>
      <c r="B47" s="272"/>
      <c r="C47" s="272"/>
      <c r="D47" s="272"/>
      <c r="E47" s="272"/>
      <c r="F47" s="272"/>
      <c r="G47" s="67">
        <v>38</v>
      </c>
      <c r="H47" s="71">
        <v>0</v>
      </c>
      <c r="I47" s="71">
        <v>0</v>
      </c>
    </row>
    <row r="48" spans="1:9" ht="22.35" customHeight="1" x14ac:dyDescent="0.2">
      <c r="A48" s="323" t="s">
        <v>209</v>
      </c>
      <c r="B48" s="323"/>
      <c r="C48" s="323"/>
      <c r="D48" s="323"/>
      <c r="E48" s="323"/>
      <c r="F48" s="323"/>
      <c r="G48" s="69">
        <v>39</v>
      </c>
      <c r="H48" s="72">
        <f>H44+H45+H46+H47</f>
        <v>0</v>
      </c>
      <c r="I48" s="72">
        <f>I44+I45+I46+I47</f>
        <v>0</v>
      </c>
    </row>
    <row r="49" spans="1:9" ht="24.6" customHeight="1" x14ac:dyDescent="0.2">
      <c r="A49" s="272" t="s">
        <v>305</v>
      </c>
      <c r="B49" s="272"/>
      <c r="C49" s="272"/>
      <c r="D49" s="272"/>
      <c r="E49" s="272"/>
      <c r="F49" s="272"/>
      <c r="G49" s="67">
        <v>40</v>
      </c>
      <c r="H49" s="71">
        <v>-781793</v>
      </c>
      <c r="I49" s="71">
        <v>-717526</v>
      </c>
    </row>
    <row r="50" spans="1:9" ht="12.75" customHeight="1" x14ac:dyDescent="0.2">
      <c r="A50" s="272" t="s">
        <v>210</v>
      </c>
      <c r="B50" s="272"/>
      <c r="C50" s="272"/>
      <c r="D50" s="272"/>
      <c r="E50" s="272"/>
      <c r="F50" s="272"/>
      <c r="G50" s="67">
        <v>41</v>
      </c>
      <c r="H50" s="71">
        <v>0</v>
      </c>
      <c r="I50" s="71">
        <v>0</v>
      </c>
    </row>
    <row r="51" spans="1:9" ht="12.75" customHeight="1" x14ac:dyDescent="0.2">
      <c r="A51" s="272" t="s">
        <v>211</v>
      </c>
      <c r="B51" s="272"/>
      <c r="C51" s="272"/>
      <c r="D51" s="272"/>
      <c r="E51" s="272"/>
      <c r="F51" s="272"/>
      <c r="G51" s="67">
        <v>42</v>
      </c>
      <c r="H51" s="71">
        <v>-8655</v>
      </c>
      <c r="I51" s="71">
        <v>-7457</v>
      </c>
    </row>
    <row r="52" spans="1:9" ht="23.1" customHeight="1" x14ac:dyDescent="0.2">
      <c r="A52" s="272" t="s">
        <v>212</v>
      </c>
      <c r="B52" s="272"/>
      <c r="C52" s="272"/>
      <c r="D52" s="272"/>
      <c r="E52" s="272"/>
      <c r="F52" s="272"/>
      <c r="G52" s="67">
        <v>43</v>
      </c>
      <c r="H52" s="71">
        <v>0</v>
      </c>
      <c r="I52" s="71">
        <v>0</v>
      </c>
    </row>
    <row r="53" spans="1:9" ht="12.75" customHeight="1" x14ac:dyDescent="0.2">
      <c r="A53" s="272" t="s">
        <v>213</v>
      </c>
      <c r="B53" s="272"/>
      <c r="C53" s="272"/>
      <c r="D53" s="272"/>
      <c r="E53" s="272"/>
      <c r="F53" s="272"/>
      <c r="G53" s="67">
        <v>44</v>
      </c>
      <c r="H53" s="71">
        <v>0</v>
      </c>
      <c r="I53" s="71">
        <v>0</v>
      </c>
    </row>
    <row r="54" spans="1:9" ht="30.6" customHeight="1" x14ac:dyDescent="0.2">
      <c r="A54" s="323" t="s">
        <v>214</v>
      </c>
      <c r="B54" s="323"/>
      <c r="C54" s="323"/>
      <c r="D54" s="323"/>
      <c r="E54" s="323"/>
      <c r="F54" s="323"/>
      <c r="G54" s="69">
        <v>45</v>
      </c>
      <c r="H54" s="72">
        <f>H49+H50+H51+H52+H53</f>
        <v>-790448</v>
      </c>
      <c r="I54" s="72">
        <f>I49+I50+I51+I52+I53</f>
        <v>-724983</v>
      </c>
    </row>
    <row r="55" spans="1:9" ht="29.45" customHeight="1" x14ac:dyDescent="0.2">
      <c r="A55" s="324" t="s">
        <v>215</v>
      </c>
      <c r="B55" s="324"/>
      <c r="C55" s="324"/>
      <c r="D55" s="324"/>
      <c r="E55" s="324"/>
      <c r="F55" s="324"/>
      <c r="G55" s="69">
        <v>46</v>
      </c>
      <c r="H55" s="72">
        <f>H48+H54</f>
        <v>-790448</v>
      </c>
      <c r="I55" s="72">
        <f>I48+I54</f>
        <v>-724983</v>
      </c>
    </row>
    <row r="56" spans="1:9" x14ac:dyDescent="0.2">
      <c r="A56" s="272" t="s">
        <v>216</v>
      </c>
      <c r="B56" s="272"/>
      <c r="C56" s="272"/>
      <c r="D56" s="272"/>
      <c r="E56" s="272"/>
      <c r="F56" s="272"/>
      <c r="G56" s="67">
        <v>47</v>
      </c>
      <c r="H56" s="71">
        <v>-189</v>
      </c>
      <c r="I56" s="71">
        <v>0</v>
      </c>
    </row>
    <row r="57" spans="1:9" ht="26.45" customHeight="1" x14ac:dyDescent="0.2">
      <c r="A57" s="324" t="s">
        <v>217</v>
      </c>
      <c r="B57" s="324"/>
      <c r="C57" s="324"/>
      <c r="D57" s="324"/>
      <c r="E57" s="324"/>
      <c r="F57" s="324"/>
      <c r="G57" s="69">
        <v>48</v>
      </c>
      <c r="H57" s="72">
        <f>H27+H42+H55+H56</f>
        <v>-469784</v>
      </c>
      <c r="I57" s="72">
        <f>I27+I42+I55+I56</f>
        <v>-304895</v>
      </c>
    </row>
    <row r="58" spans="1:9" x14ac:dyDescent="0.2">
      <c r="A58" s="326" t="s">
        <v>218</v>
      </c>
      <c r="B58" s="326"/>
      <c r="C58" s="326"/>
      <c r="D58" s="326"/>
      <c r="E58" s="326"/>
      <c r="F58" s="326"/>
      <c r="G58" s="67">
        <v>49</v>
      </c>
      <c r="H58" s="71">
        <v>1796324</v>
      </c>
      <c r="I58" s="71">
        <v>384403</v>
      </c>
    </row>
    <row r="59" spans="1:9" ht="31.35" customHeight="1" x14ac:dyDescent="0.2">
      <c r="A59" s="324" t="s">
        <v>219</v>
      </c>
      <c r="B59" s="324"/>
      <c r="C59" s="324"/>
      <c r="D59" s="324"/>
      <c r="E59" s="324"/>
      <c r="F59" s="324"/>
      <c r="G59" s="69">
        <v>50</v>
      </c>
      <c r="H59" s="72">
        <f>H57+H58</f>
        <v>1326540</v>
      </c>
      <c r="I59" s="72">
        <f>I57+I58</f>
        <v>79508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I53"/>
  <sheetViews>
    <sheetView view="pageBreakPreview" zoomScale="85" zoomScaleNormal="100" zoomScaleSheetLayoutView="85" workbookViewId="0">
      <selection activeCell="A2" sqref="A2:I2"/>
    </sheetView>
  </sheetViews>
  <sheetFormatPr defaultRowHeight="12.75" x14ac:dyDescent="0.2"/>
  <cols>
    <col min="1" max="7" width="9.140625" style="1"/>
    <col min="8" max="9" width="22.140625" style="19" customWidth="1"/>
    <col min="10" max="10" width="12" style="1" bestFit="1" customWidth="1"/>
    <col min="11" max="11" width="10.42578125" style="1" bestFit="1" customWidth="1"/>
    <col min="12" max="12" width="12.42578125" style="1" bestFit="1" customWidth="1"/>
    <col min="13" max="263" width="9.140625" style="1"/>
    <col min="264" max="265" width="9.85546875" style="1" bestFit="1" customWidth="1"/>
    <col min="266" max="266" width="12" style="1" bestFit="1" customWidth="1"/>
    <col min="267" max="267" width="10.42578125" style="1" bestFit="1" customWidth="1"/>
    <col min="268" max="268" width="12.42578125" style="1" bestFit="1" customWidth="1"/>
    <col min="269" max="519" width="9.140625" style="1"/>
    <col min="520" max="521" width="9.85546875" style="1" bestFit="1" customWidth="1"/>
    <col min="522" max="522" width="12" style="1" bestFit="1" customWidth="1"/>
    <col min="523" max="523" width="10.42578125" style="1" bestFit="1" customWidth="1"/>
    <col min="524" max="524" width="12.42578125" style="1" bestFit="1" customWidth="1"/>
    <col min="525" max="775" width="9.140625" style="1"/>
    <col min="776" max="777" width="9.85546875" style="1" bestFit="1" customWidth="1"/>
    <col min="778" max="778" width="12" style="1" bestFit="1" customWidth="1"/>
    <col min="779" max="779" width="10.42578125" style="1" bestFit="1" customWidth="1"/>
    <col min="780" max="780" width="12.42578125" style="1" bestFit="1" customWidth="1"/>
    <col min="781" max="1031" width="9.140625" style="1"/>
    <col min="1032" max="1033" width="9.85546875" style="1" bestFit="1" customWidth="1"/>
    <col min="1034" max="1034" width="12" style="1" bestFit="1" customWidth="1"/>
    <col min="1035" max="1035" width="10.42578125" style="1" bestFit="1" customWidth="1"/>
    <col min="1036" max="1036" width="12.42578125" style="1" bestFit="1" customWidth="1"/>
    <col min="1037" max="1287" width="9.140625" style="1"/>
    <col min="1288" max="1289" width="9.85546875" style="1" bestFit="1" customWidth="1"/>
    <col min="1290" max="1290" width="12" style="1" bestFit="1" customWidth="1"/>
    <col min="1291" max="1291" width="10.42578125" style="1" bestFit="1" customWidth="1"/>
    <col min="1292" max="1292" width="12.42578125" style="1" bestFit="1" customWidth="1"/>
    <col min="1293" max="1543" width="9.140625" style="1"/>
    <col min="1544" max="1545" width="9.85546875" style="1" bestFit="1" customWidth="1"/>
    <col min="1546" max="1546" width="12" style="1" bestFit="1" customWidth="1"/>
    <col min="1547" max="1547" width="10.42578125" style="1" bestFit="1" customWidth="1"/>
    <col min="1548" max="1548" width="12.42578125" style="1" bestFit="1" customWidth="1"/>
    <col min="1549" max="1799" width="9.140625" style="1"/>
    <col min="1800" max="1801" width="9.85546875" style="1" bestFit="1" customWidth="1"/>
    <col min="1802" max="1802" width="12" style="1" bestFit="1" customWidth="1"/>
    <col min="1803" max="1803" width="10.42578125" style="1" bestFit="1" customWidth="1"/>
    <col min="1804" max="1804" width="12.42578125" style="1" bestFit="1" customWidth="1"/>
    <col min="1805" max="2055" width="9.140625" style="1"/>
    <col min="2056" max="2057" width="9.85546875" style="1" bestFit="1" customWidth="1"/>
    <col min="2058" max="2058" width="12" style="1" bestFit="1" customWidth="1"/>
    <col min="2059" max="2059" width="10.42578125" style="1" bestFit="1" customWidth="1"/>
    <col min="2060" max="2060" width="12.42578125" style="1" bestFit="1" customWidth="1"/>
    <col min="2061" max="2311" width="9.140625" style="1"/>
    <col min="2312" max="2313" width="9.85546875" style="1" bestFit="1" customWidth="1"/>
    <col min="2314" max="2314" width="12" style="1" bestFit="1" customWidth="1"/>
    <col min="2315" max="2315" width="10.42578125" style="1" bestFit="1" customWidth="1"/>
    <col min="2316" max="2316" width="12.42578125" style="1" bestFit="1" customWidth="1"/>
    <col min="2317" max="2567" width="9.140625" style="1"/>
    <col min="2568" max="2569" width="9.85546875" style="1" bestFit="1" customWidth="1"/>
    <col min="2570" max="2570" width="12" style="1" bestFit="1" customWidth="1"/>
    <col min="2571" max="2571" width="10.42578125" style="1" bestFit="1" customWidth="1"/>
    <col min="2572" max="2572" width="12.42578125" style="1" bestFit="1" customWidth="1"/>
    <col min="2573" max="2823" width="9.140625" style="1"/>
    <col min="2824" max="2825" width="9.85546875" style="1" bestFit="1" customWidth="1"/>
    <col min="2826" max="2826" width="12" style="1" bestFit="1" customWidth="1"/>
    <col min="2827" max="2827" width="10.42578125" style="1" bestFit="1" customWidth="1"/>
    <col min="2828" max="2828" width="12.42578125" style="1" bestFit="1" customWidth="1"/>
    <col min="2829" max="3079" width="9.140625" style="1"/>
    <col min="3080" max="3081" width="9.85546875" style="1" bestFit="1" customWidth="1"/>
    <col min="3082" max="3082" width="12" style="1" bestFit="1" customWidth="1"/>
    <col min="3083" max="3083" width="10.42578125" style="1" bestFit="1" customWidth="1"/>
    <col min="3084" max="3084" width="12.42578125" style="1" bestFit="1" customWidth="1"/>
    <col min="3085" max="3335" width="9.140625" style="1"/>
    <col min="3336" max="3337" width="9.85546875" style="1" bestFit="1" customWidth="1"/>
    <col min="3338" max="3338" width="12" style="1" bestFit="1" customWidth="1"/>
    <col min="3339" max="3339" width="10.42578125" style="1" bestFit="1" customWidth="1"/>
    <col min="3340" max="3340" width="12.42578125" style="1" bestFit="1" customWidth="1"/>
    <col min="3341" max="3591" width="9.140625" style="1"/>
    <col min="3592" max="3593" width="9.85546875" style="1" bestFit="1" customWidth="1"/>
    <col min="3594" max="3594" width="12" style="1" bestFit="1" customWidth="1"/>
    <col min="3595" max="3595" width="10.42578125" style="1" bestFit="1" customWidth="1"/>
    <col min="3596" max="3596" width="12.42578125" style="1" bestFit="1" customWidth="1"/>
    <col min="3597" max="3847" width="9.140625" style="1"/>
    <col min="3848" max="3849" width="9.85546875" style="1" bestFit="1" customWidth="1"/>
    <col min="3850" max="3850" width="12" style="1" bestFit="1" customWidth="1"/>
    <col min="3851" max="3851" width="10.42578125" style="1" bestFit="1" customWidth="1"/>
    <col min="3852" max="3852" width="12.42578125" style="1" bestFit="1" customWidth="1"/>
    <col min="3853" max="4103" width="9.140625" style="1"/>
    <col min="4104" max="4105" width="9.85546875" style="1" bestFit="1" customWidth="1"/>
    <col min="4106" max="4106" width="12" style="1" bestFit="1" customWidth="1"/>
    <col min="4107" max="4107" width="10.42578125" style="1" bestFit="1" customWidth="1"/>
    <col min="4108" max="4108" width="12.42578125" style="1" bestFit="1" customWidth="1"/>
    <col min="4109" max="4359" width="9.140625" style="1"/>
    <col min="4360" max="4361" width="9.85546875" style="1" bestFit="1" customWidth="1"/>
    <col min="4362" max="4362" width="12" style="1" bestFit="1" customWidth="1"/>
    <col min="4363" max="4363" width="10.42578125" style="1" bestFit="1" customWidth="1"/>
    <col min="4364" max="4364" width="12.42578125" style="1" bestFit="1" customWidth="1"/>
    <col min="4365" max="4615" width="9.140625" style="1"/>
    <col min="4616" max="4617" width="9.85546875" style="1" bestFit="1" customWidth="1"/>
    <col min="4618" max="4618" width="12" style="1" bestFit="1" customWidth="1"/>
    <col min="4619" max="4619" width="10.42578125" style="1" bestFit="1" customWidth="1"/>
    <col min="4620" max="4620" width="12.42578125" style="1" bestFit="1" customWidth="1"/>
    <col min="4621" max="4871" width="9.140625" style="1"/>
    <col min="4872" max="4873" width="9.85546875" style="1" bestFit="1" customWidth="1"/>
    <col min="4874" max="4874" width="12" style="1" bestFit="1" customWidth="1"/>
    <col min="4875" max="4875" width="10.42578125" style="1" bestFit="1" customWidth="1"/>
    <col min="4876" max="4876" width="12.42578125" style="1" bestFit="1" customWidth="1"/>
    <col min="4877" max="5127" width="9.140625" style="1"/>
    <col min="5128" max="5129" width="9.85546875" style="1" bestFit="1" customWidth="1"/>
    <col min="5130" max="5130" width="12" style="1" bestFit="1" customWidth="1"/>
    <col min="5131" max="5131" width="10.42578125" style="1" bestFit="1" customWidth="1"/>
    <col min="5132" max="5132" width="12.42578125" style="1" bestFit="1" customWidth="1"/>
    <col min="5133" max="5383" width="9.140625" style="1"/>
    <col min="5384" max="5385" width="9.85546875" style="1" bestFit="1" customWidth="1"/>
    <col min="5386" max="5386" width="12" style="1" bestFit="1" customWidth="1"/>
    <col min="5387" max="5387" width="10.42578125" style="1" bestFit="1" customWidth="1"/>
    <col min="5388" max="5388" width="12.42578125" style="1" bestFit="1" customWidth="1"/>
    <col min="5389" max="5639" width="9.140625" style="1"/>
    <col min="5640" max="5641" width="9.85546875" style="1" bestFit="1" customWidth="1"/>
    <col min="5642" max="5642" width="12" style="1" bestFit="1" customWidth="1"/>
    <col min="5643" max="5643" width="10.42578125" style="1" bestFit="1" customWidth="1"/>
    <col min="5644" max="5644" width="12.42578125" style="1" bestFit="1" customWidth="1"/>
    <col min="5645" max="5895" width="9.140625" style="1"/>
    <col min="5896" max="5897" width="9.85546875" style="1" bestFit="1" customWidth="1"/>
    <col min="5898" max="5898" width="12" style="1" bestFit="1" customWidth="1"/>
    <col min="5899" max="5899" width="10.42578125" style="1" bestFit="1" customWidth="1"/>
    <col min="5900" max="5900" width="12.42578125" style="1" bestFit="1" customWidth="1"/>
    <col min="5901" max="6151" width="9.140625" style="1"/>
    <col min="6152" max="6153" width="9.85546875" style="1" bestFit="1" customWidth="1"/>
    <col min="6154" max="6154" width="12" style="1" bestFit="1" customWidth="1"/>
    <col min="6155" max="6155" width="10.42578125" style="1" bestFit="1" customWidth="1"/>
    <col min="6156" max="6156" width="12.42578125" style="1" bestFit="1" customWidth="1"/>
    <col min="6157" max="6407" width="9.140625" style="1"/>
    <col min="6408" max="6409" width="9.85546875" style="1" bestFit="1" customWidth="1"/>
    <col min="6410" max="6410" width="12" style="1" bestFit="1" customWidth="1"/>
    <col min="6411" max="6411" width="10.42578125" style="1" bestFit="1" customWidth="1"/>
    <col min="6412" max="6412" width="12.42578125" style="1" bestFit="1" customWidth="1"/>
    <col min="6413" max="6663" width="9.140625" style="1"/>
    <col min="6664" max="6665" width="9.85546875" style="1" bestFit="1" customWidth="1"/>
    <col min="6666" max="6666" width="12" style="1" bestFit="1" customWidth="1"/>
    <col min="6667" max="6667" width="10.42578125" style="1" bestFit="1" customWidth="1"/>
    <col min="6668" max="6668" width="12.42578125" style="1" bestFit="1" customWidth="1"/>
    <col min="6669" max="6919" width="9.140625" style="1"/>
    <col min="6920" max="6921" width="9.85546875" style="1" bestFit="1" customWidth="1"/>
    <col min="6922" max="6922" width="12" style="1" bestFit="1" customWidth="1"/>
    <col min="6923" max="6923" width="10.42578125" style="1" bestFit="1" customWidth="1"/>
    <col min="6924" max="6924" width="12.42578125" style="1" bestFit="1" customWidth="1"/>
    <col min="6925" max="7175" width="9.140625" style="1"/>
    <col min="7176" max="7177" width="9.85546875" style="1" bestFit="1" customWidth="1"/>
    <col min="7178" max="7178" width="12" style="1" bestFit="1" customWidth="1"/>
    <col min="7179" max="7179" width="10.42578125" style="1" bestFit="1" customWidth="1"/>
    <col min="7180" max="7180" width="12.42578125" style="1" bestFit="1" customWidth="1"/>
    <col min="7181" max="7431" width="9.140625" style="1"/>
    <col min="7432" max="7433" width="9.85546875" style="1" bestFit="1" customWidth="1"/>
    <col min="7434" max="7434" width="12" style="1" bestFit="1" customWidth="1"/>
    <col min="7435" max="7435" width="10.42578125" style="1" bestFit="1" customWidth="1"/>
    <col min="7436" max="7436" width="12.42578125" style="1" bestFit="1" customWidth="1"/>
    <col min="7437" max="7687" width="9.140625" style="1"/>
    <col min="7688" max="7689" width="9.85546875" style="1" bestFit="1" customWidth="1"/>
    <col min="7690" max="7690" width="12" style="1" bestFit="1" customWidth="1"/>
    <col min="7691" max="7691" width="10.42578125" style="1" bestFit="1" customWidth="1"/>
    <col min="7692" max="7692" width="12.42578125" style="1" bestFit="1" customWidth="1"/>
    <col min="7693" max="7943" width="9.140625" style="1"/>
    <col min="7944" max="7945" width="9.85546875" style="1" bestFit="1" customWidth="1"/>
    <col min="7946" max="7946" width="12" style="1" bestFit="1" customWidth="1"/>
    <col min="7947" max="7947" width="10.42578125" style="1" bestFit="1" customWidth="1"/>
    <col min="7948" max="7948" width="12.42578125" style="1" bestFit="1" customWidth="1"/>
    <col min="7949" max="8199" width="9.140625" style="1"/>
    <col min="8200" max="8201" width="9.85546875" style="1" bestFit="1" customWidth="1"/>
    <col min="8202" max="8202" width="12" style="1" bestFit="1" customWidth="1"/>
    <col min="8203" max="8203" width="10.42578125" style="1" bestFit="1" customWidth="1"/>
    <col min="8204" max="8204" width="12.42578125" style="1" bestFit="1" customWidth="1"/>
    <col min="8205" max="8455" width="9.140625" style="1"/>
    <col min="8456" max="8457" width="9.85546875" style="1" bestFit="1" customWidth="1"/>
    <col min="8458" max="8458" width="12" style="1" bestFit="1" customWidth="1"/>
    <col min="8459" max="8459" width="10.42578125" style="1" bestFit="1" customWidth="1"/>
    <col min="8460" max="8460" width="12.42578125" style="1" bestFit="1" customWidth="1"/>
    <col min="8461" max="8711" width="9.140625" style="1"/>
    <col min="8712" max="8713" width="9.85546875" style="1" bestFit="1" customWidth="1"/>
    <col min="8714" max="8714" width="12" style="1" bestFit="1" customWidth="1"/>
    <col min="8715" max="8715" width="10.42578125" style="1" bestFit="1" customWidth="1"/>
    <col min="8716" max="8716" width="12.42578125" style="1" bestFit="1" customWidth="1"/>
    <col min="8717" max="8967" width="9.140625" style="1"/>
    <col min="8968" max="8969" width="9.85546875" style="1" bestFit="1" customWidth="1"/>
    <col min="8970" max="8970" width="12" style="1" bestFit="1" customWidth="1"/>
    <col min="8971" max="8971" width="10.42578125" style="1" bestFit="1" customWidth="1"/>
    <col min="8972" max="8972" width="12.42578125" style="1" bestFit="1" customWidth="1"/>
    <col min="8973" max="9223" width="9.140625" style="1"/>
    <col min="9224" max="9225" width="9.85546875" style="1" bestFit="1" customWidth="1"/>
    <col min="9226" max="9226" width="12" style="1" bestFit="1" customWidth="1"/>
    <col min="9227" max="9227" width="10.42578125" style="1" bestFit="1" customWidth="1"/>
    <col min="9228" max="9228" width="12.42578125" style="1" bestFit="1" customWidth="1"/>
    <col min="9229" max="9479" width="9.140625" style="1"/>
    <col min="9480" max="9481" width="9.85546875" style="1" bestFit="1" customWidth="1"/>
    <col min="9482" max="9482" width="12" style="1" bestFit="1" customWidth="1"/>
    <col min="9483" max="9483" width="10.42578125" style="1" bestFit="1" customWidth="1"/>
    <col min="9484" max="9484" width="12.42578125" style="1" bestFit="1" customWidth="1"/>
    <col min="9485" max="9735" width="9.140625" style="1"/>
    <col min="9736" max="9737" width="9.85546875" style="1" bestFit="1" customWidth="1"/>
    <col min="9738" max="9738" width="12" style="1" bestFit="1" customWidth="1"/>
    <col min="9739" max="9739" width="10.42578125" style="1" bestFit="1" customWidth="1"/>
    <col min="9740" max="9740" width="12.42578125" style="1" bestFit="1" customWidth="1"/>
    <col min="9741" max="9991" width="9.140625" style="1"/>
    <col min="9992" max="9993" width="9.85546875" style="1" bestFit="1" customWidth="1"/>
    <col min="9994" max="9994" width="12" style="1" bestFit="1" customWidth="1"/>
    <col min="9995" max="9995" width="10.42578125" style="1" bestFit="1" customWidth="1"/>
    <col min="9996" max="9996" width="12.42578125" style="1" bestFit="1" customWidth="1"/>
    <col min="9997" max="10247" width="9.140625" style="1"/>
    <col min="10248" max="10249" width="9.85546875" style="1" bestFit="1" customWidth="1"/>
    <col min="10250" max="10250" width="12" style="1" bestFit="1" customWidth="1"/>
    <col min="10251" max="10251" width="10.42578125" style="1" bestFit="1" customWidth="1"/>
    <col min="10252" max="10252" width="12.42578125" style="1" bestFit="1" customWidth="1"/>
    <col min="10253" max="10503" width="9.140625" style="1"/>
    <col min="10504" max="10505" width="9.85546875" style="1" bestFit="1" customWidth="1"/>
    <col min="10506" max="10506" width="12" style="1" bestFit="1" customWidth="1"/>
    <col min="10507" max="10507" width="10.42578125" style="1" bestFit="1" customWidth="1"/>
    <col min="10508" max="10508" width="12.42578125" style="1" bestFit="1" customWidth="1"/>
    <col min="10509" max="10759" width="9.140625" style="1"/>
    <col min="10760" max="10761" width="9.85546875" style="1" bestFit="1" customWidth="1"/>
    <col min="10762" max="10762" width="12" style="1" bestFit="1" customWidth="1"/>
    <col min="10763" max="10763" width="10.42578125" style="1" bestFit="1" customWidth="1"/>
    <col min="10764" max="10764" width="12.42578125" style="1" bestFit="1" customWidth="1"/>
    <col min="10765" max="11015" width="9.140625" style="1"/>
    <col min="11016" max="11017" width="9.85546875" style="1" bestFit="1" customWidth="1"/>
    <col min="11018" max="11018" width="12" style="1" bestFit="1" customWidth="1"/>
    <col min="11019" max="11019" width="10.42578125" style="1" bestFit="1" customWidth="1"/>
    <col min="11020" max="11020" width="12.42578125" style="1" bestFit="1" customWidth="1"/>
    <col min="11021" max="11271" width="9.140625" style="1"/>
    <col min="11272" max="11273" width="9.85546875" style="1" bestFit="1" customWidth="1"/>
    <col min="11274" max="11274" width="12" style="1" bestFit="1" customWidth="1"/>
    <col min="11275" max="11275" width="10.42578125" style="1" bestFit="1" customWidth="1"/>
    <col min="11276" max="11276" width="12.42578125" style="1" bestFit="1" customWidth="1"/>
    <col min="11277" max="11527" width="9.140625" style="1"/>
    <col min="11528" max="11529" width="9.85546875" style="1" bestFit="1" customWidth="1"/>
    <col min="11530" max="11530" width="12" style="1" bestFit="1" customWidth="1"/>
    <col min="11531" max="11531" width="10.42578125" style="1" bestFit="1" customWidth="1"/>
    <col min="11532" max="11532" width="12.42578125" style="1" bestFit="1" customWidth="1"/>
    <col min="11533" max="11783" width="9.140625" style="1"/>
    <col min="11784" max="11785" width="9.85546875" style="1" bestFit="1" customWidth="1"/>
    <col min="11786" max="11786" width="12" style="1" bestFit="1" customWidth="1"/>
    <col min="11787" max="11787" width="10.42578125" style="1" bestFit="1" customWidth="1"/>
    <col min="11788" max="11788" width="12.42578125" style="1" bestFit="1" customWidth="1"/>
    <col min="11789" max="12039" width="9.140625" style="1"/>
    <col min="12040" max="12041" width="9.85546875" style="1" bestFit="1" customWidth="1"/>
    <col min="12042" max="12042" width="12" style="1" bestFit="1" customWidth="1"/>
    <col min="12043" max="12043" width="10.42578125" style="1" bestFit="1" customWidth="1"/>
    <col min="12044" max="12044" width="12.42578125" style="1" bestFit="1" customWidth="1"/>
    <col min="12045" max="12295" width="9.140625" style="1"/>
    <col min="12296" max="12297" width="9.85546875" style="1" bestFit="1" customWidth="1"/>
    <col min="12298" max="12298" width="12" style="1" bestFit="1" customWidth="1"/>
    <col min="12299" max="12299" width="10.42578125" style="1" bestFit="1" customWidth="1"/>
    <col min="12300" max="12300" width="12.42578125" style="1" bestFit="1" customWidth="1"/>
    <col min="12301" max="12551" width="9.140625" style="1"/>
    <col min="12552" max="12553" width="9.85546875" style="1" bestFit="1" customWidth="1"/>
    <col min="12554" max="12554" width="12" style="1" bestFit="1" customWidth="1"/>
    <col min="12555" max="12555" width="10.42578125" style="1" bestFit="1" customWidth="1"/>
    <col min="12556" max="12556" width="12.42578125" style="1" bestFit="1" customWidth="1"/>
    <col min="12557" max="12807" width="9.140625" style="1"/>
    <col min="12808" max="12809" width="9.85546875" style="1" bestFit="1" customWidth="1"/>
    <col min="12810" max="12810" width="12" style="1" bestFit="1" customWidth="1"/>
    <col min="12811" max="12811" width="10.42578125" style="1" bestFit="1" customWidth="1"/>
    <col min="12812" max="12812" width="12.42578125" style="1" bestFit="1" customWidth="1"/>
    <col min="12813" max="13063" width="9.140625" style="1"/>
    <col min="13064" max="13065" width="9.85546875" style="1" bestFit="1" customWidth="1"/>
    <col min="13066" max="13066" width="12" style="1" bestFit="1" customWidth="1"/>
    <col min="13067" max="13067" width="10.42578125" style="1" bestFit="1" customWidth="1"/>
    <col min="13068" max="13068" width="12.42578125" style="1" bestFit="1" customWidth="1"/>
    <col min="13069" max="13319" width="9.140625" style="1"/>
    <col min="13320" max="13321" width="9.85546875" style="1" bestFit="1" customWidth="1"/>
    <col min="13322" max="13322" width="12" style="1" bestFit="1" customWidth="1"/>
    <col min="13323" max="13323" width="10.42578125" style="1" bestFit="1" customWidth="1"/>
    <col min="13324" max="13324" width="12.42578125" style="1" bestFit="1" customWidth="1"/>
    <col min="13325" max="13575" width="9.140625" style="1"/>
    <col min="13576" max="13577" width="9.85546875" style="1" bestFit="1" customWidth="1"/>
    <col min="13578" max="13578" width="12" style="1" bestFit="1" customWidth="1"/>
    <col min="13579" max="13579" width="10.42578125" style="1" bestFit="1" customWidth="1"/>
    <col min="13580" max="13580" width="12.42578125" style="1" bestFit="1" customWidth="1"/>
    <col min="13581" max="13831" width="9.140625" style="1"/>
    <col min="13832" max="13833" width="9.85546875" style="1" bestFit="1" customWidth="1"/>
    <col min="13834" max="13834" width="12" style="1" bestFit="1" customWidth="1"/>
    <col min="13835" max="13835" width="10.42578125" style="1" bestFit="1" customWidth="1"/>
    <col min="13836" max="13836" width="12.42578125" style="1" bestFit="1" customWidth="1"/>
    <col min="13837" max="14087" width="9.140625" style="1"/>
    <col min="14088" max="14089" width="9.85546875" style="1" bestFit="1" customWidth="1"/>
    <col min="14090" max="14090" width="12" style="1" bestFit="1" customWidth="1"/>
    <col min="14091" max="14091" width="10.42578125" style="1" bestFit="1" customWidth="1"/>
    <col min="14092" max="14092" width="12.42578125" style="1" bestFit="1" customWidth="1"/>
    <col min="14093" max="14343" width="9.140625" style="1"/>
    <col min="14344" max="14345" width="9.85546875" style="1" bestFit="1" customWidth="1"/>
    <col min="14346" max="14346" width="12" style="1" bestFit="1" customWidth="1"/>
    <col min="14347" max="14347" width="10.42578125" style="1" bestFit="1" customWidth="1"/>
    <col min="14348" max="14348" width="12.42578125" style="1" bestFit="1" customWidth="1"/>
    <col min="14349" max="14599" width="9.140625" style="1"/>
    <col min="14600" max="14601" width="9.85546875" style="1" bestFit="1" customWidth="1"/>
    <col min="14602" max="14602" width="12" style="1" bestFit="1" customWidth="1"/>
    <col min="14603" max="14603" width="10.42578125" style="1" bestFit="1" customWidth="1"/>
    <col min="14604" max="14604" width="12.42578125" style="1" bestFit="1" customWidth="1"/>
    <col min="14605" max="14855" width="9.140625" style="1"/>
    <col min="14856" max="14857" width="9.85546875" style="1" bestFit="1" customWidth="1"/>
    <col min="14858" max="14858" width="12" style="1" bestFit="1" customWidth="1"/>
    <col min="14859" max="14859" width="10.42578125" style="1" bestFit="1" customWidth="1"/>
    <col min="14860" max="14860" width="12.42578125" style="1" bestFit="1" customWidth="1"/>
    <col min="14861" max="15111" width="9.140625" style="1"/>
    <col min="15112" max="15113" width="9.85546875" style="1" bestFit="1" customWidth="1"/>
    <col min="15114" max="15114" width="12" style="1" bestFit="1" customWidth="1"/>
    <col min="15115" max="15115" width="10.42578125" style="1" bestFit="1" customWidth="1"/>
    <col min="15116" max="15116" width="12.42578125" style="1" bestFit="1" customWidth="1"/>
    <col min="15117" max="15367" width="9.140625" style="1"/>
    <col min="15368" max="15369" width="9.85546875" style="1" bestFit="1" customWidth="1"/>
    <col min="15370" max="15370" width="12" style="1" bestFit="1" customWidth="1"/>
    <col min="15371" max="15371" width="10.42578125" style="1" bestFit="1" customWidth="1"/>
    <col min="15372" max="15372" width="12.42578125" style="1" bestFit="1" customWidth="1"/>
    <col min="15373" max="15623" width="9.140625" style="1"/>
    <col min="15624" max="15625" width="9.85546875" style="1" bestFit="1" customWidth="1"/>
    <col min="15626" max="15626" width="12" style="1" bestFit="1" customWidth="1"/>
    <col min="15627" max="15627" width="10.42578125" style="1" bestFit="1" customWidth="1"/>
    <col min="15628" max="15628" width="12.42578125" style="1" bestFit="1" customWidth="1"/>
    <col min="15629" max="15879" width="9.140625" style="1"/>
    <col min="15880" max="15881" width="9.85546875" style="1" bestFit="1" customWidth="1"/>
    <col min="15882" max="15882" width="12" style="1" bestFit="1" customWidth="1"/>
    <col min="15883" max="15883" width="10.42578125" style="1" bestFit="1" customWidth="1"/>
    <col min="15884" max="15884" width="12.42578125" style="1" bestFit="1" customWidth="1"/>
    <col min="15885" max="16135" width="9.140625" style="1"/>
    <col min="16136" max="16137" width="9.85546875" style="1" bestFit="1" customWidth="1"/>
    <col min="16138" max="16138" width="12" style="1" bestFit="1" customWidth="1"/>
    <col min="16139" max="16139" width="10.42578125" style="1" bestFit="1" customWidth="1"/>
    <col min="16140" max="16140" width="12.42578125" style="1" bestFit="1" customWidth="1"/>
    <col min="16141" max="16384" width="9.140625" style="1"/>
  </cols>
  <sheetData>
    <row r="1" spans="1:9" ht="12.75" customHeight="1" x14ac:dyDescent="0.2">
      <c r="A1" s="328" t="s">
        <v>220</v>
      </c>
      <c r="B1" s="329"/>
      <c r="C1" s="329"/>
      <c r="D1" s="329"/>
      <c r="E1" s="329"/>
      <c r="F1" s="329"/>
      <c r="G1" s="329"/>
      <c r="H1" s="329"/>
      <c r="I1" s="329"/>
    </row>
    <row r="2" spans="1:9" ht="12.75" customHeight="1" x14ac:dyDescent="0.2">
      <c r="A2" s="330" t="s">
        <v>328</v>
      </c>
      <c r="B2" s="282"/>
      <c r="C2" s="282"/>
      <c r="D2" s="282"/>
      <c r="E2" s="282"/>
      <c r="F2" s="282"/>
      <c r="G2" s="282"/>
      <c r="H2" s="282"/>
      <c r="I2" s="282"/>
    </row>
    <row r="3" spans="1:9" x14ac:dyDescent="0.2">
      <c r="A3" s="338" t="s">
        <v>447</v>
      </c>
      <c r="B3" s="339"/>
      <c r="C3" s="339"/>
      <c r="D3" s="339"/>
      <c r="E3" s="339"/>
      <c r="F3" s="339"/>
      <c r="G3" s="339"/>
      <c r="H3" s="339"/>
      <c r="I3" s="339"/>
    </row>
    <row r="4" spans="1:9" x14ac:dyDescent="0.2">
      <c r="A4" s="331" t="s">
        <v>465</v>
      </c>
      <c r="B4" s="285"/>
      <c r="C4" s="285"/>
      <c r="D4" s="285"/>
      <c r="E4" s="285"/>
      <c r="F4" s="285"/>
      <c r="G4" s="285"/>
      <c r="H4" s="285"/>
      <c r="I4" s="286"/>
    </row>
    <row r="5" spans="1:9" ht="24" thickBot="1" x14ac:dyDescent="0.25">
      <c r="A5" s="353" t="s">
        <v>2</v>
      </c>
      <c r="B5" s="354"/>
      <c r="C5" s="354"/>
      <c r="D5" s="354"/>
      <c r="E5" s="354"/>
      <c r="F5" s="355"/>
      <c r="G5" s="14" t="s">
        <v>103</v>
      </c>
      <c r="H5" s="20" t="s">
        <v>301</v>
      </c>
      <c r="I5" s="20" t="s">
        <v>279</v>
      </c>
    </row>
    <row r="6" spans="1:9" x14ac:dyDescent="0.2">
      <c r="A6" s="344">
        <v>1</v>
      </c>
      <c r="B6" s="345"/>
      <c r="C6" s="345"/>
      <c r="D6" s="345"/>
      <c r="E6" s="345"/>
      <c r="F6" s="346"/>
      <c r="G6" s="15">
        <v>2</v>
      </c>
      <c r="H6" s="21" t="s">
        <v>167</v>
      </c>
      <c r="I6" s="21" t="s">
        <v>168</v>
      </c>
    </row>
    <row r="7" spans="1:9" x14ac:dyDescent="0.2">
      <c r="A7" s="349" t="s">
        <v>169</v>
      </c>
      <c r="B7" s="350"/>
      <c r="C7" s="350"/>
      <c r="D7" s="350"/>
      <c r="E7" s="350"/>
      <c r="F7" s="350"/>
      <c r="G7" s="350"/>
      <c r="H7" s="350"/>
      <c r="I7" s="351"/>
    </row>
    <row r="8" spans="1:9" x14ac:dyDescent="0.2">
      <c r="A8" s="352" t="s">
        <v>221</v>
      </c>
      <c r="B8" s="352"/>
      <c r="C8" s="352"/>
      <c r="D8" s="352"/>
      <c r="E8" s="352"/>
      <c r="F8" s="352"/>
      <c r="G8" s="16">
        <v>1</v>
      </c>
      <c r="H8" s="23">
        <v>0</v>
      </c>
      <c r="I8" s="23">
        <v>0</v>
      </c>
    </row>
    <row r="9" spans="1:9" x14ac:dyDescent="0.2">
      <c r="A9" s="336" t="s">
        <v>222</v>
      </c>
      <c r="B9" s="336"/>
      <c r="C9" s="336"/>
      <c r="D9" s="336"/>
      <c r="E9" s="336"/>
      <c r="F9" s="336"/>
      <c r="G9" s="17">
        <v>2</v>
      </c>
      <c r="H9" s="24">
        <v>0</v>
      </c>
      <c r="I9" s="24">
        <v>0</v>
      </c>
    </row>
    <row r="10" spans="1:9" x14ac:dyDescent="0.2">
      <c r="A10" s="336" t="s">
        <v>223</v>
      </c>
      <c r="B10" s="336"/>
      <c r="C10" s="336"/>
      <c r="D10" s="336"/>
      <c r="E10" s="336"/>
      <c r="F10" s="336"/>
      <c r="G10" s="17">
        <v>3</v>
      </c>
      <c r="H10" s="24">
        <v>0</v>
      </c>
      <c r="I10" s="24">
        <v>0</v>
      </c>
    </row>
    <row r="11" spans="1:9" x14ac:dyDescent="0.2">
      <c r="A11" s="336" t="s">
        <v>224</v>
      </c>
      <c r="B11" s="336"/>
      <c r="C11" s="336"/>
      <c r="D11" s="336"/>
      <c r="E11" s="336"/>
      <c r="F11" s="336"/>
      <c r="G11" s="17">
        <v>4</v>
      </c>
      <c r="H11" s="24">
        <v>0</v>
      </c>
      <c r="I11" s="24">
        <v>0</v>
      </c>
    </row>
    <row r="12" spans="1:9" x14ac:dyDescent="0.2">
      <c r="A12" s="336" t="s">
        <v>394</v>
      </c>
      <c r="B12" s="336"/>
      <c r="C12" s="336"/>
      <c r="D12" s="336"/>
      <c r="E12" s="336"/>
      <c r="F12" s="336"/>
      <c r="G12" s="17">
        <v>5</v>
      </c>
      <c r="H12" s="24">
        <v>0</v>
      </c>
      <c r="I12" s="24">
        <v>0</v>
      </c>
    </row>
    <row r="13" spans="1:9" x14ac:dyDescent="0.2">
      <c r="A13" s="337" t="s">
        <v>395</v>
      </c>
      <c r="B13" s="337"/>
      <c r="C13" s="337"/>
      <c r="D13" s="337"/>
      <c r="E13" s="337"/>
      <c r="F13" s="337"/>
      <c r="G13" s="57">
        <v>6</v>
      </c>
      <c r="H13" s="60">
        <f>SUM(H8:H12)</f>
        <v>0</v>
      </c>
      <c r="I13" s="60">
        <f>SUM(I8:I12)</f>
        <v>0</v>
      </c>
    </row>
    <row r="14" spans="1:9" ht="12.75" customHeight="1" x14ac:dyDescent="0.2">
      <c r="A14" s="336" t="s">
        <v>396</v>
      </c>
      <c r="B14" s="336"/>
      <c r="C14" s="336"/>
      <c r="D14" s="336"/>
      <c r="E14" s="336"/>
      <c r="F14" s="336"/>
      <c r="G14" s="17">
        <v>7</v>
      </c>
      <c r="H14" s="24">
        <v>0</v>
      </c>
      <c r="I14" s="24">
        <v>0</v>
      </c>
    </row>
    <row r="15" spans="1:9" ht="12.75" customHeight="1" x14ac:dyDescent="0.2">
      <c r="A15" s="336" t="s">
        <v>397</v>
      </c>
      <c r="B15" s="336"/>
      <c r="C15" s="336"/>
      <c r="D15" s="336"/>
      <c r="E15" s="336"/>
      <c r="F15" s="336"/>
      <c r="G15" s="17">
        <v>8</v>
      </c>
      <c r="H15" s="24">
        <v>0</v>
      </c>
      <c r="I15" s="24">
        <v>0</v>
      </c>
    </row>
    <row r="16" spans="1:9" ht="12.75" customHeight="1" x14ac:dyDescent="0.2">
      <c r="A16" s="336" t="s">
        <v>398</v>
      </c>
      <c r="B16" s="336"/>
      <c r="C16" s="336"/>
      <c r="D16" s="336"/>
      <c r="E16" s="336"/>
      <c r="F16" s="336"/>
      <c r="G16" s="17">
        <v>9</v>
      </c>
      <c r="H16" s="24">
        <v>0</v>
      </c>
      <c r="I16" s="24">
        <v>0</v>
      </c>
    </row>
    <row r="17" spans="1:9" ht="12.75" customHeight="1" x14ac:dyDescent="0.2">
      <c r="A17" s="336" t="s">
        <v>399</v>
      </c>
      <c r="B17" s="336"/>
      <c r="C17" s="336"/>
      <c r="D17" s="336"/>
      <c r="E17" s="336"/>
      <c r="F17" s="336"/>
      <c r="G17" s="17">
        <v>10</v>
      </c>
      <c r="H17" s="24">
        <v>0</v>
      </c>
      <c r="I17" s="24">
        <v>0</v>
      </c>
    </row>
    <row r="18" spans="1:9" ht="12.75" customHeight="1" x14ac:dyDescent="0.2">
      <c r="A18" s="336" t="s">
        <v>400</v>
      </c>
      <c r="B18" s="336"/>
      <c r="C18" s="336"/>
      <c r="D18" s="336"/>
      <c r="E18" s="336"/>
      <c r="F18" s="336"/>
      <c r="G18" s="17">
        <v>11</v>
      </c>
      <c r="H18" s="24">
        <v>0</v>
      </c>
      <c r="I18" s="24">
        <v>0</v>
      </c>
    </row>
    <row r="19" spans="1:9" ht="12.75" customHeight="1" x14ac:dyDescent="0.2">
      <c r="A19" s="336" t="s">
        <v>401</v>
      </c>
      <c r="B19" s="336"/>
      <c r="C19" s="336"/>
      <c r="D19" s="336"/>
      <c r="E19" s="336"/>
      <c r="F19" s="336"/>
      <c r="G19" s="17">
        <v>12</v>
      </c>
      <c r="H19" s="24">
        <v>0</v>
      </c>
      <c r="I19" s="24">
        <v>0</v>
      </c>
    </row>
    <row r="20" spans="1:9" ht="26.25" customHeight="1" x14ac:dyDescent="0.2">
      <c r="A20" s="337" t="s">
        <v>402</v>
      </c>
      <c r="B20" s="337"/>
      <c r="C20" s="337"/>
      <c r="D20" s="337"/>
      <c r="E20" s="337"/>
      <c r="F20" s="337"/>
      <c r="G20" s="57">
        <v>13</v>
      </c>
      <c r="H20" s="60">
        <f>SUM(H14:H19)</f>
        <v>0</v>
      </c>
      <c r="I20" s="60">
        <f>SUM(I14:I19)</f>
        <v>0</v>
      </c>
    </row>
    <row r="21" spans="1:9" ht="27.6" customHeight="1" x14ac:dyDescent="0.2">
      <c r="A21" s="348" t="s">
        <v>403</v>
      </c>
      <c r="B21" s="348"/>
      <c r="C21" s="348"/>
      <c r="D21" s="348"/>
      <c r="E21" s="348"/>
      <c r="F21" s="348"/>
      <c r="G21" s="58">
        <v>14</v>
      </c>
      <c r="H21" s="25">
        <f>H13+H20</f>
        <v>0</v>
      </c>
      <c r="I21" s="25">
        <f>I13+I20</f>
        <v>0</v>
      </c>
    </row>
    <row r="22" spans="1:9" x14ac:dyDescent="0.2">
      <c r="A22" s="349" t="s">
        <v>189</v>
      </c>
      <c r="B22" s="350"/>
      <c r="C22" s="350"/>
      <c r="D22" s="350"/>
      <c r="E22" s="350"/>
      <c r="F22" s="350"/>
      <c r="G22" s="350"/>
      <c r="H22" s="350"/>
      <c r="I22" s="351"/>
    </row>
    <row r="23" spans="1:9" ht="26.45" customHeight="1" x14ac:dyDescent="0.2">
      <c r="A23" s="352" t="s">
        <v>225</v>
      </c>
      <c r="B23" s="352"/>
      <c r="C23" s="352"/>
      <c r="D23" s="352"/>
      <c r="E23" s="352"/>
      <c r="F23" s="352"/>
      <c r="G23" s="16">
        <v>15</v>
      </c>
      <c r="H23" s="23">
        <v>0</v>
      </c>
      <c r="I23" s="23">
        <v>0</v>
      </c>
    </row>
    <row r="24" spans="1:9" ht="12.75" customHeight="1" x14ac:dyDescent="0.2">
      <c r="A24" s="336" t="s">
        <v>226</v>
      </c>
      <c r="B24" s="336"/>
      <c r="C24" s="336"/>
      <c r="D24" s="336"/>
      <c r="E24" s="336"/>
      <c r="F24" s="336"/>
      <c r="G24" s="16">
        <v>16</v>
      </c>
      <c r="H24" s="24">
        <v>0</v>
      </c>
      <c r="I24" s="24">
        <v>0</v>
      </c>
    </row>
    <row r="25" spans="1:9" ht="12.75" customHeight="1" x14ac:dyDescent="0.2">
      <c r="A25" s="336" t="s">
        <v>227</v>
      </c>
      <c r="B25" s="336"/>
      <c r="C25" s="336"/>
      <c r="D25" s="336"/>
      <c r="E25" s="336"/>
      <c r="F25" s="336"/>
      <c r="G25" s="16">
        <v>17</v>
      </c>
      <c r="H25" s="24">
        <v>0</v>
      </c>
      <c r="I25" s="24">
        <v>0</v>
      </c>
    </row>
    <row r="26" spans="1:9" ht="12.75" customHeight="1" x14ac:dyDescent="0.2">
      <c r="A26" s="336" t="s">
        <v>228</v>
      </c>
      <c r="B26" s="336"/>
      <c r="C26" s="336"/>
      <c r="D26" s="336"/>
      <c r="E26" s="336"/>
      <c r="F26" s="336"/>
      <c r="G26" s="16">
        <v>18</v>
      </c>
      <c r="H26" s="24">
        <v>0</v>
      </c>
      <c r="I26" s="24">
        <v>0</v>
      </c>
    </row>
    <row r="27" spans="1:9" ht="12.75" customHeight="1" x14ac:dyDescent="0.2">
      <c r="A27" s="336" t="s">
        <v>229</v>
      </c>
      <c r="B27" s="336"/>
      <c r="C27" s="336"/>
      <c r="D27" s="336"/>
      <c r="E27" s="336"/>
      <c r="F27" s="336"/>
      <c r="G27" s="16">
        <v>19</v>
      </c>
      <c r="H27" s="24">
        <v>0</v>
      </c>
      <c r="I27" s="24">
        <v>0</v>
      </c>
    </row>
    <row r="28" spans="1:9" ht="12.75" customHeight="1" x14ac:dyDescent="0.2">
      <c r="A28" s="336" t="s">
        <v>230</v>
      </c>
      <c r="B28" s="336"/>
      <c r="C28" s="336"/>
      <c r="D28" s="336"/>
      <c r="E28" s="336"/>
      <c r="F28" s="336"/>
      <c r="G28" s="16">
        <v>20</v>
      </c>
      <c r="H28" s="24">
        <v>0</v>
      </c>
      <c r="I28" s="24">
        <v>0</v>
      </c>
    </row>
    <row r="29" spans="1:9" ht="24" customHeight="1" x14ac:dyDescent="0.2">
      <c r="A29" s="342" t="s">
        <v>404</v>
      </c>
      <c r="B29" s="342"/>
      <c r="C29" s="342"/>
      <c r="D29" s="342"/>
      <c r="E29" s="342"/>
      <c r="F29" s="342"/>
      <c r="G29" s="57">
        <v>21</v>
      </c>
      <c r="H29" s="61">
        <f>SUM(H23:H28)</f>
        <v>0</v>
      </c>
      <c r="I29" s="61">
        <f>SUM(I23:I28)</f>
        <v>0</v>
      </c>
    </row>
    <row r="30" spans="1:9" ht="27" customHeight="1" x14ac:dyDescent="0.2">
      <c r="A30" s="336" t="s">
        <v>231</v>
      </c>
      <c r="B30" s="336"/>
      <c r="C30" s="336"/>
      <c r="D30" s="336"/>
      <c r="E30" s="336"/>
      <c r="F30" s="336"/>
      <c r="G30" s="17">
        <v>22</v>
      </c>
      <c r="H30" s="24">
        <v>0</v>
      </c>
      <c r="I30" s="24">
        <v>0</v>
      </c>
    </row>
    <row r="31" spans="1:9" ht="12.75" customHeight="1" x14ac:dyDescent="0.2">
      <c r="A31" s="336" t="s">
        <v>232</v>
      </c>
      <c r="B31" s="336"/>
      <c r="C31" s="336"/>
      <c r="D31" s="336"/>
      <c r="E31" s="336"/>
      <c r="F31" s="336"/>
      <c r="G31" s="17">
        <v>23</v>
      </c>
      <c r="H31" s="24">
        <v>0</v>
      </c>
      <c r="I31" s="24">
        <v>0</v>
      </c>
    </row>
    <row r="32" spans="1:9" ht="12.75" customHeight="1" x14ac:dyDescent="0.2">
      <c r="A32" s="336" t="s">
        <v>405</v>
      </c>
      <c r="B32" s="336"/>
      <c r="C32" s="336"/>
      <c r="D32" s="336"/>
      <c r="E32" s="336"/>
      <c r="F32" s="336"/>
      <c r="G32" s="17">
        <v>24</v>
      </c>
      <c r="H32" s="24">
        <v>0</v>
      </c>
      <c r="I32" s="24">
        <v>0</v>
      </c>
    </row>
    <row r="33" spans="1:9" ht="12.75" customHeight="1" x14ac:dyDescent="0.2">
      <c r="A33" s="336" t="s">
        <v>233</v>
      </c>
      <c r="B33" s="336"/>
      <c r="C33" s="336"/>
      <c r="D33" s="336"/>
      <c r="E33" s="336"/>
      <c r="F33" s="336"/>
      <c r="G33" s="17">
        <v>25</v>
      </c>
      <c r="H33" s="24">
        <v>0</v>
      </c>
      <c r="I33" s="24">
        <v>0</v>
      </c>
    </row>
    <row r="34" spans="1:9" ht="12.75" customHeight="1" x14ac:dyDescent="0.2">
      <c r="A34" s="336" t="s">
        <v>234</v>
      </c>
      <c r="B34" s="336"/>
      <c r="C34" s="336"/>
      <c r="D34" s="336"/>
      <c r="E34" s="336"/>
      <c r="F34" s="336"/>
      <c r="G34" s="17">
        <v>26</v>
      </c>
      <c r="H34" s="24">
        <v>0</v>
      </c>
      <c r="I34" s="24">
        <v>0</v>
      </c>
    </row>
    <row r="35" spans="1:9" ht="26.1" customHeight="1" x14ac:dyDescent="0.2">
      <c r="A35" s="342" t="s">
        <v>406</v>
      </c>
      <c r="B35" s="342"/>
      <c r="C35" s="342"/>
      <c r="D35" s="342"/>
      <c r="E35" s="342"/>
      <c r="F35" s="342"/>
      <c r="G35" s="57">
        <v>27</v>
      </c>
      <c r="H35" s="61">
        <f>SUM(H30:H34)</f>
        <v>0</v>
      </c>
      <c r="I35" s="61">
        <f>SUM(I30:I34)</f>
        <v>0</v>
      </c>
    </row>
    <row r="36" spans="1:9" ht="28.35" customHeight="1" x14ac:dyDescent="0.2">
      <c r="A36" s="348" t="s">
        <v>407</v>
      </c>
      <c r="B36" s="348"/>
      <c r="C36" s="348"/>
      <c r="D36" s="348"/>
      <c r="E36" s="348"/>
      <c r="F36" s="348"/>
      <c r="G36" s="58">
        <v>28</v>
      </c>
      <c r="H36" s="62">
        <f>H29+H35</f>
        <v>0</v>
      </c>
      <c r="I36" s="62">
        <f>I29+I35</f>
        <v>0</v>
      </c>
    </row>
    <row r="37" spans="1:9" x14ac:dyDescent="0.2">
      <c r="A37" s="349" t="s">
        <v>204</v>
      </c>
      <c r="B37" s="350"/>
      <c r="C37" s="350"/>
      <c r="D37" s="350"/>
      <c r="E37" s="350"/>
      <c r="F37" s="350"/>
      <c r="G37" s="350">
        <v>0</v>
      </c>
      <c r="H37" s="350"/>
      <c r="I37" s="351"/>
    </row>
    <row r="38" spans="1:9" ht="12.75" customHeight="1" x14ac:dyDescent="0.2">
      <c r="A38" s="356" t="s">
        <v>235</v>
      </c>
      <c r="B38" s="356"/>
      <c r="C38" s="356"/>
      <c r="D38" s="356"/>
      <c r="E38" s="356"/>
      <c r="F38" s="356"/>
      <c r="G38" s="16">
        <v>29</v>
      </c>
      <c r="H38" s="23">
        <v>0</v>
      </c>
      <c r="I38" s="23">
        <v>0</v>
      </c>
    </row>
    <row r="39" spans="1:9" ht="25.35" customHeight="1" x14ac:dyDescent="0.2">
      <c r="A39" s="341" t="s">
        <v>236</v>
      </c>
      <c r="B39" s="341"/>
      <c r="C39" s="341"/>
      <c r="D39" s="341"/>
      <c r="E39" s="341"/>
      <c r="F39" s="341"/>
      <c r="G39" s="17">
        <v>30</v>
      </c>
      <c r="H39" s="24">
        <v>0</v>
      </c>
      <c r="I39" s="24">
        <v>0</v>
      </c>
    </row>
    <row r="40" spans="1:9" ht="12.75" customHeight="1" x14ac:dyDescent="0.2">
      <c r="A40" s="341" t="s">
        <v>237</v>
      </c>
      <c r="B40" s="341"/>
      <c r="C40" s="341"/>
      <c r="D40" s="341"/>
      <c r="E40" s="341"/>
      <c r="F40" s="341"/>
      <c r="G40" s="17">
        <v>31</v>
      </c>
      <c r="H40" s="24">
        <v>0</v>
      </c>
      <c r="I40" s="24">
        <v>0</v>
      </c>
    </row>
    <row r="41" spans="1:9" ht="12.75" customHeight="1" x14ac:dyDescent="0.2">
      <c r="A41" s="341" t="s">
        <v>238</v>
      </c>
      <c r="B41" s="341"/>
      <c r="C41" s="341"/>
      <c r="D41" s="341"/>
      <c r="E41" s="341"/>
      <c r="F41" s="341"/>
      <c r="G41" s="17">
        <v>32</v>
      </c>
      <c r="H41" s="24">
        <v>0</v>
      </c>
      <c r="I41" s="24">
        <v>0</v>
      </c>
    </row>
    <row r="42" spans="1:9" ht="26.1" customHeight="1" x14ac:dyDescent="0.2">
      <c r="A42" s="342" t="s">
        <v>408</v>
      </c>
      <c r="B42" s="342"/>
      <c r="C42" s="342"/>
      <c r="D42" s="342"/>
      <c r="E42" s="342"/>
      <c r="F42" s="342"/>
      <c r="G42" s="57">
        <v>33</v>
      </c>
      <c r="H42" s="61">
        <f>H41+H40+H39+H38</f>
        <v>0</v>
      </c>
      <c r="I42" s="61">
        <f>I41+I40+I39+I38</f>
        <v>0</v>
      </c>
    </row>
    <row r="43" spans="1:9" ht="24.6" customHeight="1" x14ac:dyDescent="0.2">
      <c r="A43" s="341" t="s">
        <v>239</v>
      </c>
      <c r="B43" s="341"/>
      <c r="C43" s="341"/>
      <c r="D43" s="341"/>
      <c r="E43" s="341"/>
      <c r="F43" s="341"/>
      <c r="G43" s="17">
        <v>34</v>
      </c>
      <c r="H43" s="24">
        <v>0</v>
      </c>
      <c r="I43" s="24">
        <v>0</v>
      </c>
    </row>
    <row r="44" spans="1:9" ht="12.75" customHeight="1" x14ac:dyDescent="0.2">
      <c r="A44" s="341" t="s">
        <v>240</v>
      </c>
      <c r="B44" s="341"/>
      <c r="C44" s="341"/>
      <c r="D44" s="341"/>
      <c r="E44" s="341"/>
      <c r="F44" s="341"/>
      <c r="G44" s="17">
        <v>35</v>
      </c>
      <c r="H44" s="24">
        <v>0</v>
      </c>
      <c r="I44" s="24">
        <v>0</v>
      </c>
    </row>
    <row r="45" spans="1:9" ht="12.75" customHeight="1" x14ac:dyDescent="0.2">
      <c r="A45" s="341" t="s">
        <v>241</v>
      </c>
      <c r="B45" s="341"/>
      <c r="C45" s="341"/>
      <c r="D45" s="341"/>
      <c r="E45" s="341"/>
      <c r="F45" s="341"/>
      <c r="G45" s="17">
        <v>36</v>
      </c>
      <c r="H45" s="24">
        <v>0</v>
      </c>
      <c r="I45" s="24">
        <v>0</v>
      </c>
    </row>
    <row r="46" spans="1:9" ht="21" customHeight="1" x14ac:dyDescent="0.2">
      <c r="A46" s="341" t="s">
        <v>242</v>
      </c>
      <c r="B46" s="341"/>
      <c r="C46" s="341"/>
      <c r="D46" s="341"/>
      <c r="E46" s="341"/>
      <c r="F46" s="341"/>
      <c r="G46" s="17">
        <v>37</v>
      </c>
      <c r="H46" s="24">
        <v>0</v>
      </c>
      <c r="I46" s="24">
        <v>0</v>
      </c>
    </row>
    <row r="47" spans="1:9" ht="12.75" customHeight="1" x14ac:dyDescent="0.2">
      <c r="A47" s="341" t="s">
        <v>243</v>
      </c>
      <c r="B47" s="341"/>
      <c r="C47" s="341"/>
      <c r="D47" s="341"/>
      <c r="E47" s="341"/>
      <c r="F47" s="341"/>
      <c r="G47" s="17">
        <v>38</v>
      </c>
      <c r="H47" s="24">
        <v>0</v>
      </c>
      <c r="I47" s="24">
        <v>0</v>
      </c>
    </row>
    <row r="48" spans="1:9" ht="23.1" customHeight="1" x14ac:dyDescent="0.2">
      <c r="A48" s="342" t="s">
        <v>409</v>
      </c>
      <c r="B48" s="342"/>
      <c r="C48" s="342"/>
      <c r="D48" s="342"/>
      <c r="E48" s="342"/>
      <c r="F48" s="342"/>
      <c r="G48" s="57">
        <v>39</v>
      </c>
      <c r="H48" s="61">
        <f>H47+H46+H45+H44+H43</f>
        <v>0</v>
      </c>
      <c r="I48" s="61">
        <f>I47+I46+I45+I44+I43</f>
        <v>0</v>
      </c>
    </row>
    <row r="49" spans="1:9" ht="26.1" customHeight="1" x14ac:dyDescent="0.2">
      <c r="A49" s="343" t="s">
        <v>444</v>
      </c>
      <c r="B49" s="343"/>
      <c r="C49" s="343"/>
      <c r="D49" s="343"/>
      <c r="E49" s="343"/>
      <c r="F49" s="343"/>
      <c r="G49" s="57">
        <v>40</v>
      </c>
      <c r="H49" s="61">
        <f>H48+H42</f>
        <v>0</v>
      </c>
      <c r="I49" s="61">
        <f>I48+I42</f>
        <v>0</v>
      </c>
    </row>
    <row r="50" spans="1:9" ht="12.75" customHeight="1" x14ac:dyDescent="0.2">
      <c r="A50" s="336" t="s">
        <v>244</v>
      </c>
      <c r="B50" s="336"/>
      <c r="C50" s="336"/>
      <c r="D50" s="336"/>
      <c r="E50" s="336"/>
      <c r="F50" s="336"/>
      <c r="G50" s="17">
        <v>41</v>
      </c>
      <c r="H50" s="24">
        <v>0</v>
      </c>
      <c r="I50" s="24">
        <v>0</v>
      </c>
    </row>
    <row r="51" spans="1:9" ht="26.1" customHeight="1" x14ac:dyDescent="0.2">
      <c r="A51" s="343" t="s">
        <v>410</v>
      </c>
      <c r="B51" s="343"/>
      <c r="C51" s="343"/>
      <c r="D51" s="343"/>
      <c r="E51" s="343"/>
      <c r="F51" s="343"/>
      <c r="G51" s="57">
        <v>42</v>
      </c>
      <c r="H51" s="61">
        <f>H21+H36+H49+H50</f>
        <v>0</v>
      </c>
      <c r="I51" s="61">
        <f>I21+I36+I49+I50</f>
        <v>0</v>
      </c>
    </row>
    <row r="52" spans="1:9" ht="12.75" customHeight="1" x14ac:dyDescent="0.2">
      <c r="A52" s="347" t="s">
        <v>218</v>
      </c>
      <c r="B52" s="347"/>
      <c r="C52" s="347"/>
      <c r="D52" s="347"/>
      <c r="E52" s="347"/>
      <c r="F52" s="347"/>
      <c r="G52" s="17">
        <v>43</v>
      </c>
      <c r="H52" s="24">
        <v>0</v>
      </c>
      <c r="I52" s="24">
        <v>0</v>
      </c>
    </row>
    <row r="53" spans="1:9" ht="32.1" customHeight="1" x14ac:dyDescent="0.2">
      <c r="A53" s="340" t="s">
        <v>411</v>
      </c>
      <c r="B53" s="340"/>
      <c r="C53" s="340"/>
      <c r="D53" s="340"/>
      <c r="E53" s="340"/>
      <c r="F53" s="34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Y63"/>
  <sheetViews>
    <sheetView tabSelected="1" view="pageBreakPreview" topLeftCell="A42" zoomScale="70" zoomScaleNormal="100" zoomScaleSheetLayoutView="70" workbookViewId="0">
      <selection activeCell="K63" sqref="K6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75" t="s">
        <v>245</v>
      </c>
      <c r="B1" s="376"/>
      <c r="C1" s="376"/>
      <c r="D1" s="376"/>
      <c r="E1" s="376"/>
      <c r="F1" s="376"/>
      <c r="G1" s="376"/>
      <c r="H1" s="376"/>
      <c r="I1" s="376"/>
      <c r="J1" s="376"/>
      <c r="K1" s="26"/>
    </row>
    <row r="2" spans="1:25" ht="15.75" x14ac:dyDescent="0.2">
      <c r="A2" s="2"/>
      <c r="B2" s="3"/>
      <c r="C2" s="377" t="s">
        <v>246</v>
      </c>
      <c r="D2" s="377"/>
      <c r="E2" s="9">
        <v>45292</v>
      </c>
      <c r="F2" s="4" t="s">
        <v>0</v>
      </c>
      <c r="G2" s="9">
        <v>45382</v>
      </c>
      <c r="H2" s="27"/>
      <c r="I2" s="27"/>
      <c r="J2" s="27"/>
      <c r="K2" s="26"/>
      <c r="X2" s="28" t="s">
        <v>447</v>
      </c>
    </row>
    <row r="3" spans="1:25" ht="13.5" customHeight="1" thickBot="1" x14ac:dyDescent="0.25">
      <c r="A3" s="378" t="s">
        <v>247</v>
      </c>
      <c r="B3" s="379"/>
      <c r="C3" s="379"/>
      <c r="D3" s="379"/>
      <c r="E3" s="379"/>
      <c r="F3" s="379"/>
      <c r="G3" s="382" t="s">
        <v>3</v>
      </c>
      <c r="H3" s="366" t="s">
        <v>248</v>
      </c>
      <c r="I3" s="366"/>
      <c r="J3" s="366"/>
      <c r="K3" s="366"/>
      <c r="L3" s="366"/>
      <c r="M3" s="366"/>
      <c r="N3" s="366"/>
      <c r="O3" s="366"/>
      <c r="P3" s="366"/>
      <c r="Q3" s="366"/>
      <c r="R3" s="366"/>
      <c r="S3" s="366"/>
      <c r="T3" s="366"/>
      <c r="U3" s="366"/>
      <c r="V3" s="366"/>
      <c r="W3" s="366"/>
      <c r="X3" s="366" t="s">
        <v>249</v>
      </c>
      <c r="Y3" s="368" t="s">
        <v>250</v>
      </c>
    </row>
    <row r="4" spans="1:25" ht="90.75" thickBot="1" x14ac:dyDescent="0.25">
      <c r="A4" s="380"/>
      <c r="B4" s="381"/>
      <c r="C4" s="381"/>
      <c r="D4" s="381"/>
      <c r="E4" s="381"/>
      <c r="F4" s="381"/>
      <c r="G4" s="383"/>
      <c r="H4" s="29" t="s">
        <v>251</v>
      </c>
      <c r="I4" s="29" t="s">
        <v>252</v>
      </c>
      <c r="J4" s="29" t="s">
        <v>253</v>
      </c>
      <c r="K4" s="29" t="s">
        <v>254</v>
      </c>
      <c r="L4" s="29" t="s">
        <v>255</v>
      </c>
      <c r="M4" s="29" t="s">
        <v>256</v>
      </c>
      <c r="N4" s="29" t="s">
        <v>257</v>
      </c>
      <c r="O4" s="29" t="s">
        <v>258</v>
      </c>
      <c r="P4" s="74" t="s">
        <v>412</v>
      </c>
      <c r="Q4" s="29" t="s">
        <v>259</v>
      </c>
      <c r="R4" s="29" t="s">
        <v>260</v>
      </c>
      <c r="S4" s="74" t="s">
        <v>413</v>
      </c>
      <c r="T4" s="74" t="s">
        <v>414</v>
      </c>
      <c r="U4" s="29" t="s">
        <v>261</v>
      </c>
      <c r="V4" s="29" t="s">
        <v>262</v>
      </c>
      <c r="W4" s="29" t="s">
        <v>263</v>
      </c>
      <c r="X4" s="367"/>
      <c r="Y4" s="369"/>
    </row>
    <row r="5" spans="1:25" ht="22.5" x14ac:dyDescent="0.2">
      <c r="A5" s="370">
        <v>1</v>
      </c>
      <c r="B5" s="371"/>
      <c r="C5" s="371"/>
      <c r="D5" s="371"/>
      <c r="E5" s="371"/>
      <c r="F5" s="37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415</v>
      </c>
      <c r="V5" s="30" t="s">
        <v>293</v>
      </c>
      <c r="W5" s="30" t="s">
        <v>416</v>
      </c>
      <c r="X5" s="30">
        <v>19</v>
      </c>
      <c r="Y5" s="32" t="s">
        <v>417</v>
      </c>
    </row>
    <row r="6" spans="1:25" x14ac:dyDescent="0.2">
      <c r="A6" s="372" t="s">
        <v>264</v>
      </c>
      <c r="B6" s="372"/>
      <c r="C6" s="372"/>
      <c r="D6" s="372"/>
      <c r="E6" s="372"/>
      <c r="F6" s="372"/>
      <c r="G6" s="372"/>
      <c r="H6" s="372"/>
      <c r="I6" s="372"/>
      <c r="J6" s="372"/>
      <c r="K6" s="372"/>
      <c r="L6" s="372"/>
      <c r="M6" s="372"/>
      <c r="N6" s="373"/>
      <c r="O6" s="373"/>
      <c r="P6" s="373"/>
      <c r="Q6" s="373"/>
      <c r="R6" s="373"/>
      <c r="S6" s="373"/>
      <c r="T6" s="373"/>
      <c r="U6" s="373"/>
      <c r="V6" s="373"/>
      <c r="W6" s="373"/>
      <c r="X6" s="373"/>
      <c r="Y6" s="374"/>
    </row>
    <row r="7" spans="1:25" x14ac:dyDescent="0.2">
      <c r="A7" s="364" t="s">
        <v>298</v>
      </c>
      <c r="B7" s="364"/>
      <c r="C7" s="364"/>
      <c r="D7" s="364"/>
      <c r="E7" s="364"/>
      <c r="F7" s="364"/>
      <c r="G7" s="6">
        <v>1</v>
      </c>
      <c r="H7" s="33">
        <v>17977570</v>
      </c>
      <c r="I7" s="33">
        <v>0</v>
      </c>
      <c r="J7" s="33">
        <v>898878</v>
      </c>
      <c r="K7" s="33">
        <v>0</v>
      </c>
      <c r="L7" s="33">
        <v>0</v>
      </c>
      <c r="M7" s="33">
        <v>0</v>
      </c>
      <c r="N7" s="33">
        <v>0</v>
      </c>
      <c r="O7" s="33">
        <v>3409604</v>
      </c>
      <c r="P7" s="33">
        <v>-4200</v>
      </c>
      <c r="Q7" s="33">
        <v>0</v>
      </c>
      <c r="R7" s="33">
        <v>0</v>
      </c>
      <c r="S7" s="33">
        <v>0</v>
      </c>
      <c r="T7" s="33">
        <v>0</v>
      </c>
      <c r="U7" s="33">
        <v>13117086</v>
      </c>
      <c r="V7" s="33">
        <v>18177496</v>
      </c>
      <c r="W7" s="34">
        <f>H7+I7+J7+K7-L7+M7+N7+O7+P7+Q7+R7+U7+V7+S7+T7</f>
        <v>53576434</v>
      </c>
      <c r="X7" s="33">
        <v>0</v>
      </c>
      <c r="Y7" s="34">
        <f>W7+X7</f>
        <v>53576434</v>
      </c>
    </row>
    <row r="8" spans="1:25" x14ac:dyDescent="0.2">
      <c r="A8" s="359" t="s">
        <v>265</v>
      </c>
      <c r="B8" s="359"/>
      <c r="C8" s="359"/>
      <c r="D8" s="359"/>
      <c r="E8" s="359"/>
      <c r="F8" s="35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59" t="s">
        <v>266</v>
      </c>
      <c r="B9" s="359"/>
      <c r="C9" s="359"/>
      <c r="D9" s="359"/>
      <c r="E9" s="359"/>
      <c r="F9" s="35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65" t="s">
        <v>299</v>
      </c>
      <c r="B10" s="365"/>
      <c r="C10" s="365"/>
      <c r="D10" s="365"/>
      <c r="E10" s="365"/>
      <c r="F10" s="365"/>
      <c r="G10" s="7">
        <v>4</v>
      </c>
      <c r="H10" s="34">
        <f>H7+H8+H9</f>
        <v>17977570</v>
      </c>
      <c r="I10" s="34">
        <f t="shared" ref="I10:Y10" si="2">I7+I8+I9</f>
        <v>0</v>
      </c>
      <c r="J10" s="34">
        <f t="shared" si="2"/>
        <v>898878</v>
      </c>
      <c r="K10" s="34">
        <f>K7+K8+K9</f>
        <v>0</v>
      </c>
      <c r="L10" s="34">
        <f t="shared" si="2"/>
        <v>0</v>
      </c>
      <c r="M10" s="34">
        <f t="shared" si="2"/>
        <v>0</v>
      </c>
      <c r="N10" s="34">
        <f t="shared" si="2"/>
        <v>0</v>
      </c>
      <c r="O10" s="34">
        <f t="shared" si="2"/>
        <v>3409604</v>
      </c>
      <c r="P10" s="34">
        <f t="shared" si="2"/>
        <v>-4200</v>
      </c>
      <c r="Q10" s="34">
        <f t="shared" si="2"/>
        <v>0</v>
      </c>
      <c r="R10" s="34">
        <f t="shared" si="2"/>
        <v>0</v>
      </c>
      <c r="S10" s="34">
        <f t="shared" si="2"/>
        <v>0</v>
      </c>
      <c r="T10" s="34">
        <f t="shared" si="2"/>
        <v>0</v>
      </c>
      <c r="U10" s="34">
        <f t="shared" si="2"/>
        <v>13117086</v>
      </c>
      <c r="V10" s="34">
        <f t="shared" si="2"/>
        <v>18177496</v>
      </c>
      <c r="W10" s="34">
        <f t="shared" si="2"/>
        <v>53576434</v>
      </c>
      <c r="X10" s="34">
        <f t="shared" si="2"/>
        <v>0</v>
      </c>
      <c r="Y10" s="34">
        <f t="shared" si="2"/>
        <v>53576434</v>
      </c>
    </row>
    <row r="11" spans="1:25" x14ac:dyDescent="0.2">
      <c r="A11" s="359" t="s">
        <v>267</v>
      </c>
      <c r="B11" s="359"/>
      <c r="C11" s="359"/>
      <c r="D11" s="359"/>
      <c r="E11" s="359"/>
      <c r="F11" s="359"/>
      <c r="G11" s="6">
        <v>5</v>
      </c>
      <c r="H11" s="35">
        <v>0</v>
      </c>
      <c r="I11" s="35">
        <v>0</v>
      </c>
      <c r="J11" s="35">
        <v>0</v>
      </c>
      <c r="K11" s="35">
        <v>0</v>
      </c>
      <c r="L11" s="35">
        <v>0</v>
      </c>
      <c r="M11" s="35">
        <v>0</v>
      </c>
      <c r="N11" s="35">
        <v>0</v>
      </c>
      <c r="O11" s="35">
        <v>0</v>
      </c>
      <c r="P11" s="35">
        <v>0</v>
      </c>
      <c r="Q11" s="35">
        <v>0</v>
      </c>
      <c r="R11" s="35">
        <v>0</v>
      </c>
      <c r="S11" s="33">
        <v>0</v>
      </c>
      <c r="T11" s="33">
        <v>0</v>
      </c>
      <c r="U11" s="35">
        <v>0</v>
      </c>
      <c r="V11" s="33">
        <v>4218044</v>
      </c>
      <c r="W11" s="34">
        <f t="shared" ref="W11:W29" si="3">H11+I11+J11+K11-L11+M11+N11+O11+P11+Q11+R11+U11+V11+S11+T11</f>
        <v>4218044</v>
      </c>
      <c r="X11" s="33">
        <v>0</v>
      </c>
      <c r="Y11" s="34">
        <f t="shared" ref="Y11:Y29" si="4">W11+X11</f>
        <v>4218044</v>
      </c>
    </row>
    <row r="12" spans="1:25" x14ac:dyDescent="0.2">
      <c r="A12" s="359" t="s">
        <v>268</v>
      </c>
      <c r="B12" s="359"/>
      <c r="C12" s="359"/>
      <c r="D12" s="359"/>
      <c r="E12" s="359"/>
      <c r="F12" s="35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359" t="s">
        <v>269</v>
      </c>
      <c r="B13" s="359"/>
      <c r="C13" s="359"/>
      <c r="D13" s="359"/>
      <c r="E13" s="359"/>
      <c r="F13" s="359"/>
      <c r="G13" s="6">
        <v>7</v>
      </c>
      <c r="H13" s="35">
        <v>0</v>
      </c>
      <c r="I13" s="35">
        <v>0</v>
      </c>
      <c r="J13" s="35">
        <v>0</v>
      </c>
      <c r="K13" s="35">
        <v>0</v>
      </c>
      <c r="L13" s="35">
        <v>0</v>
      </c>
      <c r="M13" s="35">
        <v>0</v>
      </c>
      <c r="N13" s="35">
        <v>0</v>
      </c>
      <c r="O13" s="33">
        <v>-82608</v>
      </c>
      <c r="P13" s="35">
        <v>0</v>
      </c>
      <c r="Q13" s="35">
        <v>0</v>
      </c>
      <c r="R13" s="35">
        <v>0</v>
      </c>
      <c r="S13" s="33">
        <v>0</v>
      </c>
      <c r="T13" s="33">
        <v>0</v>
      </c>
      <c r="U13" s="33">
        <v>98441</v>
      </c>
      <c r="V13" s="33">
        <v>0</v>
      </c>
      <c r="W13" s="34">
        <f t="shared" si="3"/>
        <v>15833</v>
      </c>
      <c r="X13" s="33">
        <v>0</v>
      </c>
      <c r="Y13" s="34">
        <f t="shared" si="4"/>
        <v>15833</v>
      </c>
    </row>
    <row r="14" spans="1:25" ht="39" customHeight="1" x14ac:dyDescent="0.2">
      <c r="A14" s="359" t="s">
        <v>418</v>
      </c>
      <c r="B14" s="359"/>
      <c r="C14" s="359"/>
      <c r="D14" s="359"/>
      <c r="E14" s="359"/>
      <c r="F14" s="359"/>
      <c r="G14" s="6">
        <v>8</v>
      </c>
      <c r="H14" s="35">
        <v>0</v>
      </c>
      <c r="I14" s="35">
        <v>0</v>
      </c>
      <c r="J14" s="35">
        <v>0</v>
      </c>
      <c r="K14" s="35">
        <v>0</v>
      </c>
      <c r="L14" s="35">
        <v>0</v>
      </c>
      <c r="M14" s="35">
        <v>0</v>
      </c>
      <c r="N14" s="35">
        <v>0</v>
      </c>
      <c r="O14" s="35">
        <v>0</v>
      </c>
      <c r="P14" s="33">
        <v>3019</v>
      </c>
      <c r="Q14" s="35">
        <v>0</v>
      </c>
      <c r="R14" s="35">
        <v>0</v>
      </c>
      <c r="S14" s="33">
        <v>0</v>
      </c>
      <c r="T14" s="33">
        <v>0</v>
      </c>
      <c r="U14" s="33">
        <v>0</v>
      </c>
      <c r="V14" s="33">
        <v>0</v>
      </c>
      <c r="W14" s="34">
        <f t="shared" si="3"/>
        <v>3019</v>
      </c>
      <c r="X14" s="33">
        <v>0</v>
      </c>
      <c r="Y14" s="34">
        <f t="shared" si="4"/>
        <v>3019</v>
      </c>
    </row>
    <row r="15" spans="1:25" x14ac:dyDescent="0.2">
      <c r="A15" s="359" t="s">
        <v>270</v>
      </c>
      <c r="B15" s="359"/>
      <c r="C15" s="359"/>
      <c r="D15" s="359"/>
      <c r="E15" s="359"/>
      <c r="F15" s="35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59" t="s">
        <v>271</v>
      </c>
      <c r="B16" s="359"/>
      <c r="C16" s="359"/>
      <c r="D16" s="359"/>
      <c r="E16" s="359"/>
      <c r="F16" s="35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59" t="s">
        <v>272</v>
      </c>
      <c r="B17" s="359"/>
      <c r="C17" s="359"/>
      <c r="D17" s="359"/>
      <c r="E17" s="359"/>
      <c r="F17" s="35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59" t="s">
        <v>273</v>
      </c>
      <c r="B18" s="359"/>
      <c r="C18" s="359"/>
      <c r="D18" s="359"/>
      <c r="E18" s="359"/>
      <c r="F18" s="35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59" t="s">
        <v>274</v>
      </c>
      <c r="B19" s="359"/>
      <c r="C19" s="359"/>
      <c r="D19" s="359"/>
      <c r="E19" s="359"/>
      <c r="F19" s="35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359" t="s">
        <v>275</v>
      </c>
      <c r="B20" s="359"/>
      <c r="C20" s="359"/>
      <c r="D20" s="359"/>
      <c r="E20" s="359"/>
      <c r="F20" s="35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359" t="s">
        <v>419</v>
      </c>
      <c r="B21" s="359"/>
      <c r="C21" s="359"/>
      <c r="D21" s="359"/>
      <c r="E21" s="359"/>
      <c r="F21" s="35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59" t="s">
        <v>420</v>
      </c>
      <c r="B22" s="359"/>
      <c r="C22" s="359"/>
      <c r="D22" s="359"/>
      <c r="E22" s="359"/>
      <c r="F22" s="35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59" t="s">
        <v>421</v>
      </c>
      <c r="B23" s="359"/>
      <c r="C23" s="359"/>
      <c r="D23" s="359"/>
      <c r="E23" s="359"/>
      <c r="F23" s="35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59" t="s">
        <v>276</v>
      </c>
      <c r="B24" s="359"/>
      <c r="C24" s="359"/>
      <c r="D24" s="359"/>
      <c r="E24" s="359"/>
      <c r="F24" s="359"/>
      <c r="G24" s="6">
        <v>18</v>
      </c>
      <c r="H24" s="33">
        <v>0</v>
      </c>
      <c r="I24" s="33">
        <v>0</v>
      </c>
      <c r="J24" s="33">
        <v>0</v>
      </c>
      <c r="K24" s="33">
        <v>1390358</v>
      </c>
      <c r="L24" s="33">
        <v>1390358</v>
      </c>
      <c r="M24" s="33">
        <v>0</v>
      </c>
      <c r="N24" s="33">
        <v>0</v>
      </c>
      <c r="O24" s="33">
        <v>0</v>
      </c>
      <c r="P24" s="33">
        <v>0</v>
      </c>
      <c r="Q24" s="33">
        <v>0</v>
      </c>
      <c r="R24" s="33">
        <v>0</v>
      </c>
      <c r="S24" s="33">
        <v>0</v>
      </c>
      <c r="T24" s="33">
        <v>0</v>
      </c>
      <c r="U24" s="33">
        <v>-1390358</v>
      </c>
      <c r="V24" s="33">
        <v>0</v>
      </c>
      <c r="W24" s="34">
        <f t="shared" si="3"/>
        <v>-1390358</v>
      </c>
      <c r="X24" s="33">
        <v>0</v>
      </c>
      <c r="Y24" s="34">
        <f t="shared" si="4"/>
        <v>-1390358</v>
      </c>
    </row>
    <row r="25" spans="1:25" x14ac:dyDescent="0.2">
      <c r="A25" s="359" t="s">
        <v>422</v>
      </c>
      <c r="B25" s="359"/>
      <c r="C25" s="359"/>
      <c r="D25" s="359"/>
      <c r="E25" s="359"/>
      <c r="F25" s="35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359" t="s">
        <v>430</v>
      </c>
      <c r="B26" s="359"/>
      <c r="C26" s="359"/>
      <c r="D26" s="359"/>
      <c r="E26" s="359"/>
      <c r="F26" s="35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359" t="s">
        <v>423</v>
      </c>
      <c r="B27" s="359"/>
      <c r="C27" s="359"/>
      <c r="D27" s="359"/>
      <c r="E27" s="359"/>
      <c r="F27" s="359"/>
      <c r="G27" s="6">
        <v>21</v>
      </c>
      <c r="H27" s="33">
        <v>0</v>
      </c>
      <c r="I27" s="33">
        <v>0</v>
      </c>
      <c r="J27" s="33">
        <v>0</v>
      </c>
      <c r="K27" s="33">
        <v>0</v>
      </c>
      <c r="L27" s="33">
        <v>0</v>
      </c>
      <c r="M27" s="33">
        <v>0</v>
      </c>
      <c r="N27" s="33">
        <v>0</v>
      </c>
      <c r="O27" s="33">
        <v>0</v>
      </c>
      <c r="P27" s="33">
        <v>0</v>
      </c>
      <c r="Q27" s="33">
        <v>0</v>
      </c>
      <c r="R27" s="33">
        <v>0</v>
      </c>
      <c r="S27" s="33">
        <v>0</v>
      </c>
      <c r="T27" s="33">
        <v>0</v>
      </c>
      <c r="U27" s="33">
        <v>164950</v>
      </c>
      <c r="V27" s="33">
        <v>0</v>
      </c>
      <c r="W27" s="34">
        <f t="shared" si="3"/>
        <v>164950</v>
      </c>
      <c r="X27" s="33">
        <v>0</v>
      </c>
      <c r="Y27" s="34">
        <f t="shared" si="4"/>
        <v>164950</v>
      </c>
    </row>
    <row r="28" spans="1:25" ht="12.75" customHeight="1" x14ac:dyDescent="0.2">
      <c r="A28" s="359" t="s">
        <v>424</v>
      </c>
      <c r="B28" s="359"/>
      <c r="C28" s="359"/>
      <c r="D28" s="359"/>
      <c r="E28" s="359"/>
      <c r="F28" s="359"/>
      <c r="G28" s="6">
        <v>22</v>
      </c>
      <c r="H28" s="33">
        <v>0</v>
      </c>
      <c r="I28" s="33">
        <v>0</v>
      </c>
      <c r="J28" s="33">
        <v>0</v>
      </c>
      <c r="K28" s="33">
        <v>0</v>
      </c>
      <c r="L28" s="33">
        <v>0</v>
      </c>
      <c r="M28" s="33">
        <v>0</v>
      </c>
      <c r="N28" s="33">
        <v>0</v>
      </c>
      <c r="O28" s="33">
        <v>0</v>
      </c>
      <c r="P28" s="33">
        <v>0</v>
      </c>
      <c r="Q28" s="33">
        <v>0</v>
      </c>
      <c r="R28" s="33">
        <v>0</v>
      </c>
      <c r="S28" s="33">
        <v>0</v>
      </c>
      <c r="T28" s="33">
        <v>0</v>
      </c>
      <c r="U28" s="33">
        <v>18177496</v>
      </c>
      <c r="V28" s="33">
        <v>-18177496</v>
      </c>
      <c r="W28" s="34">
        <f t="shared" si="3"/>
        <v>0</v>
      </c>
      <c r="X28" s="33">
        <v>0</v>
      </c>
      <c r="Y28" s="34">
        <f t="shared" si="4"/>
        <v>0</v>
      </c>
    </row>
    <row r="29" spans="1:25" ht="12.75" customHeight="1" x14ac:dyDescent="0.2">
      <c r="A29" s="359" t="s">
        <v>425</v>
      </c>
      <c r="B29" s="359"/>
      <c r="C29" s="359"/>
      <c r="D29" s="359"/>
      <c r="E29" s="359"/>
      <c r="F29" s="35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60" t="s">
        <v>426</v>
      </c>
      <c r="B30" s="360"/>
      <c r="C30" s="360"/>
      <c r="D30" s="360"/>
      <c r="E30" s="360"/>
      <c r="F30" s="360"/>
      <c r="G30" s="8">
        <v>24</v>
      </c>
      <c r="H30" s="36">
        <f>SUM(H10:H29)</f>
        <v>17977570</v>
      </c>
      <c r="I30" s="36">
        <f t="shared" ref="I30:Y30" si="5">SUM(I10:I29)</f>
        <v>0</v>
      </c>
      <c r="J30" s="36">
        <f t="shared" si="5"/>
        <v>898878</v>
      </c>
      <c r="K30" s="36">
        <f t="shared" si="5"/>
        <v>1390358</v>
      </c>
      <c r="L30" s="36">
        <f t="shared" si="5"/>
        <v>1390358</v>
      </c>
      <c r="M30" s="36">
        <f t="shared" si="5"/>
        <v>0</v>
      </c>
      <c r="N30" s="36">
        <f t="shared" si="5"/>
        <v>0</v>
      </c>
      <c r="O30" s="36">
        <f t="shared" si="5"/>
        <v>3326996</v>
      </c>
      <c r="P30" s="36">
        <f t="shared" si="5"/>
        <v>-1181</v>
      </c>
      <c r="Q30" s="36">
        <f t="shared" si="5"/>
        <v>0</v>
      </c>
      <c r="R30" s="36">
        <f t="shared" si="5"/>
        <v>0</v>
      </c>
      <c r="S30" s="36">
        <f t="shared" si="5"/>
        <v>0</v>
      </c>
      <c r="T30" s="36">
        <f t="shared" si="5"/>
        <v>0</v>
      </c>
      <c r="U30" s="36">
        <f t="shared" si="5"/>
        <v>30167615</v>
      </c>
      <c r="V30" s="36">
        <f t="shared" si="5"/>
        <v>4218044</v>
      </c>
      <c r="W30" s="36">
        <f t="shared" si="5"/>
        <v>56587922</v>
      </c>
      <c r="X30" s="36">
        <f t="shared" si="5"/>
        <v>0</v>
      </c>
      <c r="Y30" s="36">
        <f t="shared" si="5"/>
        <v>56587922</v>
      </c>
    </row>
    <row r="31" spans="1:25" x14ac:dyDescent="0.2">
      <c r="A31" s="361" t="s">
        <v>277</v>
      </c>
      <c r="B31" s="362"/>
      <c r="C31" s="362"/>
      <c r="D31" s="362"/>
      <c r="E31" s="362"/>
      <c r="F31" s="362"/>
      <c r="G31" s="362"/>
      <c r="H31" s="362"/>
      <c r="I31" s="362"/>
      <c r="J31" s="362"/>
      <c r="K31" s="362"/>
      <c r="L31" s="362"/>
      <c r="M31" s="362"/>
      <c r="N31" s="362"/>
      <c r="O31" s="362"/>
      <c r="P31" s="362"/>
      <c r="Q31" s="362"/>
      <c r="R31" s="362"/>
      <c r="S31" s="362"/>
      <c r="T31" s="362"/>
      <c r="U31" s="362"/>
      <c r="V31" s="362"/>
      <c r="W31" s="362"/>
      <c r="X31" s="362"/>
      <c r="Y31" s="362"/>
    </row>
    <row r="32" spans="1:25" ht="36.75" customHeight="1" x14ac:dyDescent="0.2">
      <c r="A32" s="357" t="s">
        <v>278</v>
      </c>
      <c r="B32" s="357"/>
      <c r="C32" s="357"/>
      <c r="D32" s="357"/>
      <c r="E32" s="357"/>
      <c r="F32" s="35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-82608</v>
      </c>
      <c r="P32" s="34">
        <f t="shared" si="6"/>
        <v>3019</v>
      </c>
      <c r="Q32" s="34">
        <f t="shared" si="6"/>
        <v>0</v>
      </c>
      <c r="R32" s="34">
        <f t="shared" si="6"/>
        <v>0</v>
      </c>
      <c r="S32" s="34">
        <f t="shared" ref="S32:T32" si="7">SUM(S12:S20)</f>
        <v>0</v>
      </c>
      <c r="T32" s="34">
        <f t="shared" si="7"/>
        <v>0</v>
      </c>
      <c r="U32" s="34">
        <f t="shared" si="6"/>
        <v>98441</v>
      </c>
      <c r="V32" s="34">
        <f t="shared" si="6"/>
        <v>0</v>
      </c>
      <c r="W32" s="34">
        <f t="shared" si="6"/>
        <v>18852</v>
      </c>
      <c r="X32" s="34">
        <f t="shared" si="6"/>
        <v>0</v>
      </c>
      <c r="Y32" s="34">
        <f t="shared" si="6"/>
        <v>18852</v>
      </c>
    </row>
    <row r="33" spans="1:25" ht="31.5" customHeight="1" x14ac:dyDescent="0.2">
      <c r="A33" s="357" t="s">
        <v>427</v>
      </c>
      <c r="B33" s="357"/>
      <c r="C33" s="357"/>
      <c r="D33" s="357"/>
      <c r="E33" s="357"/>
      <c r="F33" s="357"/>
      <c r="G33" s="7">
        <v>26</v>
      </c>
      <c r="H33" s="34">
        <f>H11+H32</f>
        <v>0</v>
      </c>
      <c r="I33" s="34">
        <f t="shared" ref="I33:Y33" si="8">I11+I32</f>
        <v>0</v>
      </c>
      <c r="J33" s="34">
        <f t="shared" si="8"/>
        <v>0</v>
      </c>
      <c r="K33" s="34">
        <f t="shared" si="8"/>
        <v>0</v>
      </c>
      <c r="L33" s="34">
        <f t="shared" si="8"/>
        <v>0</v>
      </c>
      <c r="M33" s="34">
        <f t="shared" si="8"/>
        <v>0</v>
      </c>
      <c r="N33" s="34">
        <f t="shared" si="8"/>
        <v>0</v>
      </c>
      <c r="O33" s="34">
        <f t="shared" si="8"/>
        <v>-82608</v>
      </c>
      <c r="P33" s="34">
        <f t="shared" si="8"/>
        <v>3019</v>
      </c>
      <c r="Q33" s="34">
        <f t="shared" si="8"/>
        <v>0</v>
      </c>
      <c r="R33" s="34">
        <f t="shared" si="8"/>
        <v>0</v>
      </c>
      <c r="S33" s="34">
        <f t="shared" ref="S33:T33" si="9">S11+S32</f>
        <v>0</v>
      </c>
      <c r="T33" s="34">
        <f t="shared" si="9"/>
        <v>0</v>
      </c>
      <c r="U33" s="34">
        <f t="shared" si="8"/>
        <v>98441</v>
      </c>
      <c r="V33" s="34">
        <f t="shared" si="8"/>
        <v>4218044</v>
      </c>
      <c r="W33" s="34">
        <f t="shared" si="8"/>
        <v>4236896</v>
      </c>
      <c r="X33" s="34">
        <f t="shared" si="8"/>
        <v>0</v>
      </c>
      <c r="Y33" s="34">
        <f t="shared" si="8"/>
        <v>4236896</v>
      </c>
    </row>
    <row r="34" spans="1:25" ht="30.75" customHeight="1" x14ac:dyDescent="0.2">
      <c r="A34" s="358" t="s">
        <v>428</v>
      </c>
      <c r="B34" s="358"/>
      <c r="C34" s="358"/>
      <c r="D34" s="358"/>
      <c r="E34" s="358"/>
      <c r="F34" s="358"/>
      <c r="G34" s="8">
        <v>27</v>
      </c>
      <c r="H34" s="36">
        <f>SUM(H21:H29)</f>
        <v>0</v>
      </c>
      <c r="I34" s="36">
        <f t="shared" ref="I34:Y34" si="10">SUM(I21:I29)</f>
        <v>0</v>
      </c>
      <c r="J34" s="36">
        <f t="shared" si="10"/>
        <v>0</v>
      </c>
      <c r="K34" s="36">
        <f t="shared" si="10"/>
        <v>1390358</v>
      </c>
      <c r="L34" s="36">
        <f t="shared" si="10"/>
        <v>1390358</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16952088</v>
      </c>
      <c r="V34" s="36">
        <f t="shared" si="10"/>
        <v>-18177496</v>
      </c>
      <c r="W34" s="36">
        <f t="shared" si="10"/>
        <v>-1225408</v>
      </c>
      <c r="X34" s="36">
        <f t="shared" si="10"/>
        <v>0</v>
      </c>
      <c r="Y34" s="36">
        <f t="shared" si="10"/>
        <v>-1225408</v>
      </c>
    </row>
    <row r="35" spans="1:25" x14ac:dyDescent="0.2">
      <c r="A35" s="361" t="s">
        <v>279</v>
      </c>
      <c r="B35" s="363"/>
      <c r="C35" s="363"/>
      <c r="D35" s="363"/>
      <c r="E35" s="363"/>
      <c r="F35" s="363"/>
      <c r="G35" s="363"/>
      <c r="H35" s="363"/>
      <c r="I35" s="363"/>
      <c r="J35" s="363"/>
      <c r="K35" s="363"/>
      <c r="L35" s="363"/>
      <c r="M35" s="363"/>
      <c r="N35" s="363"/>
      <c r="O35" s="363"/>
      <c r="P35" s="363"/>
      <c r="Q35" s="363"/>
      <c r="R35" s="363"/>
      <c r="S35" s="363"/>
      <c r="T35" s="363"/>
      <c r="U35" s="363"/>
      <c r="V35" s="363"/>
      <c r="W35" s="363"/>
      <c r="X35" s="363"/>
      <c r="Y35" s="363"/>
    </row>
    <row r="36" spans="1:25" ht="12.75" customHeight="1" x14ac:dyDescent="0.2">
      <c r="A36" s="364" t="s">
        <v>300</v>
      </c>
      <c r="B36" s="364"/>
      <c r="C36" s="364"/>
      <c r="D36" s="364"/>
      <c r="E36" s="364"/>
      <c r="F36" s="364"/>
      <c r="G36" s="6">
        <v>28</v>
      </c>
      <c r="H36" s="33">
        <v>17977570</v>
      </c>
      <c r="I36" s="33">
        <v>0</v>
      </c>
      <c r="J36" s="33">
        <v>898878</v>
      </c>
      <c r="K36" s="33">
        <v>1390358</v>
      </c>
      <c r="L36" s="33">
        <v>1390358</v>
      </c>
      <c r="M36" s="33">
        <v>0</v>
      </c>
      <c r="N36" s="33">
        <v>0</v>
      </c>
      <c r="O36" s="33">
        <v>3326996</v>
      </c>
      <c r="P36" s="33">
        <v>-1181</v>
      </c>
      <c r="Q36" s="33">
        <v>0</v>
      </c>
      <c r="R36" s="33">
        <v>0</v>
      </c>
      <c r="S36" s="33">
        <v>0</v>
      </c>
      <c r="T36" s="33">
        <v>0</v>
      </c>
      <c r="U36" s="33">
        <v>30167615</v>
      </c>
      <c r="V36" s="33">
        <v>4218044</v>
      </c>
      <c r="W36" s="37">
        <f>H36+I36+J36+K36-L36+M36+N36+O36+P36+Q36+R36+U36+V36+S36+T36</f>
        <v>56587922</v>
      </c>
      <c r="X36" s="33">
        <v>0</v>
      </c>
      <c r="Y36" s="37">
        <f t="shared" ref="Y36:Y38" si="12">W36+X36</f>
        <v>56587922</v>
      </c>
    </row>
    <row r="37" spans="1:25" ht="12.75" customHeight="1" x14ac:dyDescent="0.2">
      <c r="A37" s="359" t="s">
        <v>265</v>
      </c>
      <c r="B37" s="359"/>
      <c r="C37" s="359"/>
      <c r="D37" s="359"/>
      <c r="E37" s="359"/>
      <c r="F37" s="35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359" t="s">
        <v>266</v>
      </c>
      <c r="B38" s="359"/>
      <c r="C38" s="359"/>
      <c r="D38" s="359"/>
      <c r="E38" s="359"/>
      <c r="F38" s="35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65" t="s">
        <v>429</v>
      </c>
      <c r="B39" s="365"/>
      <c r="C39" s="365"/>
      <c r="D39" s="365"/>
      <c r="E39" s="365"/>
      <c r="F39" s="365"/>
      <c r="G39" s="7">
        <v>31</v>
      </c>
      <c r="H39" s="34">
        <f>H36+H37+H38</f>
        <v>17977570</v>
      </c>
      <c r="I39" s="34">
        <f t="shared" ref="I39:Y39" si="14">I36+I37+I38</f>
        <v>0</v>
      </c>
      <c r="J39" s="34">
        <f t="shared" si="14"/>
        <v>898878</v>
      </c>
      <c r="K39" s="34">
        <f t="shared" si="14"/>
        <v>1390358</v>
      </c>
      <c r="L39" s="34">
        <f t="shared" si="14"/>
        <v>1390358</v>
      </c>
      <c r="M39" s="34">
        <f t="shared" si="14"/>
        <v>0</v>
      </c>
      <c r="N39" s="34">
        <f t="shared" si="14"/>
        <v>0</v>
      </c>
      <c r="O39" s="34">
        <f t="shared" si="14"/>
        <v>3326996</v>
      </c>
      <c r="P39" s="34">
        <f t="shared" si="14"/>
        <v>-1181</v>
      </c>
      <c r="Q39" s="34">
        <f t="shared" si="14"/>
        <v>0</v>
      </c>
      <c r="R39" s="34">
        <f t="shared" si="14"/>
        <v>0</v>
      </c>
      <c r="S39" s="34">
        <f t="shared" si="14"/>
        <v>0</v>
      </c>
      <c r="T39" s="34">
        <f t="shared" si="14"/>
        <v>0</v>
      </c>
      <c r="U39" s="34">
        <f t="shared" si="14"/>
        <v>30167615</v>
      </c>
      <c r="V39" s="34">
        <f t="shared" si="14"/>
        <v>4218044</v>
      </c>
      <c r="W39" s="34">
        <f t="shared" si="14"/>
        <v>56587922</v>
      </c>
      <c r="X39" s="34">
        <f t="shared" si="14"/>
        <v>0</v>
      </c>
      <c r="Y39" s="34">
        <f t="shared" si="14"/>
        <v>56587922</v>
      </c>
    </row>
    <row r="40" spans="1:25" ht="12.75" customHeight="1" x14ac:dyDescent="0.2">
      <c r="A40" s="359" t="s">
        <v>267</v>
      </c>
      <c r="B40" s="359"/>
      <c r="C40" s="359"/>
      <c r="D40" s="359"/>
      <c r="E40" s="359"/>
      <c r="F40" s="359"/>
      <c r="G40" s="6">
        <v>32</v>
      </c>
      <c r="H40" s="35">
        <v>0</v>
      </c>
      <c r="I40" s="35">
        <v>0</v>
      </c>
      <c r="J40" s="35">
        <v>0</v>
      </c>
      <c r="K40" s="35">
        <v>0</v>
      </c>
      <c r="L40" s="35">
        <v>0</v>
      </c>
      <c r="M40" s="35">
        <v>0</v>
      </c>
      <c r="N40" s="35">
        <v>0</v>
      </c>
      <c r="O40" s="35">
        <v>0</v>
      </c>
      <c r="P40" s="35">
        <v>0</v>
      </c>
      <c r="Q40" s="35">
        <v>0</v>
      </c>
      <c r="R40" s="35">
        <v>0</v>
      </c>
      <c r="S40" s="33">
        <v>0</v>
      </c>
      <c r="T40" s="33">
        <v>0</v>
      </c>
      <c r="U40" s="35">
        <v>0</v>
      </c>
      <c r="V40" s="33">
        <v>956355</v>
      </c>
      <c r="W40" s="37">
        <f t="shared" ref="W40:W58" si="15">H40+I40+J40+K40-L40+M40+N40+O40+P40+Q40+R40+U40+V40+S40+T40</f>
        <v>956355</v>
      </c>
      <c r="X40" s="33">
        <v>0</v>
      </c>
      <c r="Y40" s="37">
        <f t="shared" ref="Y40:Y58" si="16">W40+X40</f>
        <v>956355</v>
      </c>
    </row>
    <row r="41" spans="1:25" ht="12.75" customHeight="1" x14ac:dyDescent="0.2">
      <c r="A41" s="359" t="s">
        <v>268</v>
      </c>
      <c r="B41" s="359"/>
      <c r="C41" s="359"/>
      <c r="D41" s="359"/>
      <c r="E41" s="359"/>
      <c r="F41" s="35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359" t="s">
        <v>280</v>
      </c>
      <c r="B42" s="359"/>
      <c r="C42" s="359"/>
      <c r="D42" s="359"/>
      <c r="E42" s="359"/>
      <c r="F42" s="359"/>
      <c r="G42" s="6">
        <v>34</v>
      </c>
      <c r="H42" s="35">
        <v>0</v>
      </c>
      <c r="I42" s="35">
        <v>0</v>
      </c>
      <c r="J42" s="35">
        <v>0</v>
      </c>
      <c r="K42" s="35">
        <v>0</v>
      </c>
      <c r="L42" s="35">
        <v>0</v>
      </c>
      <c r="M42" s="35">
        <v>0</v>
      </c>
      <c r="N42" s="35">
        <v>0</v>
      </c>
      <c r="O42" s="33">
        <v>-20652</v>
      </c>
      <c r="P42" s="35">
        <v>0</v>
      </c>
      <c r="Q42" s="35">
        <v>0</v>
      </c>
      <c r="R42" s="35">
        <v>0</v>
      </c>
      <c r="S42" s="33">
        <v>0</v>
      </c>
      <c r="T42" s="33">
        <v>0</v>
      </c>
      <c r="U42" s="33">
        <v>24610</v>
      </c>
      <c r="V42" s="33">
        <v>0</v>
      </c>
      <c r="W42" s="37">
        <f t="shared" si="15"/>
        <v>3958</v>
      </c>
      <c r="X42" s="33">
        <v>0</v>
      </c>
      <c r="Y42" s="37">
        <f t="shared" si="16"/>
        <v>3958</v>
      </c>
    </row>
    <row r="43" spans="1:25" ht="20.25" customHeight="1" x14ac:dyDescent="0.2">
      <c r="A43" s="359" t="s">
        <v>418</v>
      </c>
      <c r="B43" s="359"/>
      <c r="C43" s="359"/>
      <c r="D43" s="359"/>
      <c r="E43" s="359"/>
      <c r="F43" s="359"/>
      <c r="G43" s="6">
        <v>35</v>
      </c>
      <c r="H43" s="35">
        <v>0</v>
      </c>
      <c r="I43" s="35">
        <v>0</v>
      </c>
      <c r="J43" s="35">
        <v>0</v>
      </c>
      <c r="K43" s="35">
        <v>0</v>
      </c>
      <c r="L43" s="35">
        <v>0</v>
      </c>
      <c r="M43" s="35">
        <v>0</v>
      </c>
      <c r="N43" s="35">
        <v>0</v>
      </c>
      <c r="O43" s="35">
        <v>0</v>
      </c>
      <c r="P43" s="33">
        <v>-900</v>
      </c>
      <c r="Q43" s="35">
        <v>0</v>
      </c>
      <c r="R43" s="35">
        <v>0</v>
      </c>
      <c r="S43" s="33">
        <v>0</v>
      </c>
      <c r="T43" s="33">
        <v>0</v>
      </c>
      <c r="U43" s="33">
        <v>0</v>
      </c>
      <c r="V43" s="33">
        <v>0</v>
      </c>
      <c r="W43" s="37">
        <f t="shared" si="15"/>
        <v>-900</v>
      </c>
      <c r="X43" s="33">
        <v>0</v>
      </c>
      <c r="Y43" s="37">
        <f t="shared" si="16"/>
        <v>-900</v>
      </c>
    </row>
    <row r="44" spans="1:25" ht="21" customHeight="1" x14ac:dyDescent="0.2">
      <c r="A44" s="359" t="s">
        <v>270</v>
      </c>
      <c r="B44" s="359"/>
      <c r="C44" s="359"/>
      <c r="D44" s="359"/>
      <c r="E44" s="359"/>
      <c r="F44" s="35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359" t="s">
        <v>271</v>
      </c>
      <c r="B45" s="359"/>
      <c r="C45" s="359"/>
      <c r="D45" s="359"/>
      <c r="E45" s="359"/>
      <c r="F45" s="35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59" t="s">
        <v>281</v>
      </c>
      <c r="B46" s="359"/>
      <c r="C46" s="359"/>
      <c r="D46" s="359"/>
      <c r="E46" s="359"/>
      <c r="F46" s="35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359" t="s">
        <v>273</v>
      </c>
      <c r="B47" s="359"/>
      <c r="C47" s="359"/>
      <c r="D47" s="359"/>
      <c r="E47" s="359"/>
      <c r="F47" s="35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359" t="s">
        <v>274</v>
      </c>
      <c r="B48" s="359"/>
      <c r="C48" s="359"/>
      <c r="D48" s="359"/>
      <c r="E48" s="359"/>
      <c r="F48" s="35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359" t="s">
        <v>275</v>
      </c>
      <c r="B49" s="359"/>
      <c r="C49" s="359"/>
      <c r="D49" s="359"/>
      <c r="E49" s="359"/>
      <c r="F49" s="35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59" t="s">
        <v>419</v>
      </c>
      <c r="B50" s="359"/>
      <c r="C50" s="359"/>
      <c r="D50" s="359"/>
      <c r="E50" s="359"/>
      <c r="F50" s="35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59" t="s">
        <v>420</v>
      </c>
      <c r="B51" s="359"/>
      <c r="C51" s="359"/>
      <c r="D51" s="359"/>
      <c r="E51" s="359"/>
      <c r="F51" s="35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59" t="s">
        <v>421</v>
      </c>
      <c r="B52" s="359"/>
      <c r="C52" s="359"/>
      <c r="D52" s="359"/>
      <c r="E52" s="359"/>
      <c r="F52" s="35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359" t="s">
        <v>276</v>
      </c>
      <c r="B53" s="359"/>
      <c r="C53" s="359"/>
      <c r="D53" s="359"/>
      <c r="E53" s="359"/>
      <c r="F53" s="35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359" t="s">
        <v>422</v>
      </c>
      <c r="B54" s="359"/>
      <c r="C54" s="359"/>
      <c r="D54" s="359"/>
      <c r="E54" s="359"/>
      <c r="F54" s="35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359" t="s">
        <v>430</v>
      </c>
      <c r="B55" s="359"/>
      <c r="C55" s="359"/>
      <c r="D55" s="359"/>
      <c r="E55" s="359"/>
      <c r="F55" s="35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359" t="s">
        <v>423</v>
      </c>
      <c r="B56" s="359"/>
      <c r="C56" s="359"/>
      <c r="D56" s="359"/>
      <c r="E56" s="359"/>
      <c r="F56" s="35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359" t="s">
        <v>431</v>
      </c>
      <c r="B57" s="359"/>
      <c r="C57" s="359"/>
      <c r="D57" s="359"/>
      <c r="E57" s="359"/>
      <c r="F57" s="359"/>
      <c r="G57" s="6">
        <v>49</v>
      </c>
      <c r="H57" s="33">
        <v>0</v>
      </c>
      <c r="I57" s="33">
        <v>0</v>
      </c>
      <c r="J57" s="33">
        <v>0</v>
      </c>
      <c r="K57" s="33">
        <v>0</v>
      </c>
      <c r="L57" s="33">
        <v>0</v>
      </c>
      <c r="M57" s="33">
        <v>0</v>
      </c>
      <c r="N57" s="33">
        <v>0</v>
      </c>
      <c r="O57" s="33">
        <v>0</v>
      </c>
      <c r="P57" s="33">
        <v>0</v>
      </c>
      <c r="Q57" s="33">
        <v>0</v>
      </c>
      <c r="R57" s="33">
        <v>0</v>
      </c>
      <c r="S57" s="33">
        <v>0</v>
      </c>
      <c r="T57" s="33">
        <v>0</v>
      </c>
      <c r="U57" s="33">
        <v>4218044</v>
      </c>
      <c r="V57" s="33">
        <v>-4218044</v>
      </c>
      <c r="W57" s="37">
        <f t="shared" si="15"/>
        <v>0</v>
      </c>
      <c r="X57" s="33">
        <v>0</v>
      </c>
      <c r="Y57" s="37">
        <f t="shared" si="16"/>
        <v>0</v>
      </c>
    </row>
    <row r="58" spans="1:25" ht="12.75" customHeight="1" x14ac:dyDescent="0.2">
      <c r="A58" s="359" t="s">
        <v>425</v>
      </c>
      <c r="B58" s="359"/>
      <c r="C58" s="359"/>
      <c r="D58" s="359"/>
      <c r="E58" s="359"/>
      <c r="F58" s="35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60" t="s">
        <v>432</v>
      </c>
      <c r="B59" s="360"/>
      <c r="C59" s="360"/>
      <c r="D59" s="360"/>
      <c r="E59" s="360"/>
      <c r="F59" s="360"/>
      <c r="G59" s="8">
        <v>51</v>
      </c>
      <c r="H59" s="36">
        <f>SUM(H39:H58)</f>
        <v>17977570</v>
      </c>
      <c r="I59" s="36">
        <f t="shared" ref="I59:Y59" si="17">SUM(I39:I58)</f>
        <v>0</v>
      </c>
      <c r="J59" s="36">
        <f t="shared" si="17"/>
        <v>898878</v>
      </c>
      <c r="K59" s="36">
        <f t="shared" si="17"/>
        <v>1390358</v>
      </c>
      <c r="L59" s="36">
        <f t="shared" si="17"/>
        <v>1390358</v>
      </c>
      <c r="M59" s="36">
        <f t="shared" si="17"/>
        <v>0</v>
      </c>
      <c r="N59" s="36">
        <f t="shared" si="17"/>
        <v>0</v>
      </c>
      <c r="O59" s="36">
        <f t="shared" si="17"/>
        <v>3306344</v>
      </c>
      <c r="P59" s="36">
        <f t="shared" si="17"/>
        <v>-2081</v>
      </c>
      <c r="Q59" s="36">
        <f t="shared" si="17"/>
        <v>0</v>
      </c>
      <c r="R59" s="36">
        <f t="shared" si="17"/>
        <v>0</v>
      </c>
      <c r="S59" s="36">
        <f t="shared" si="17"/>
        <v>0</v>
      </c>
      <c r="T59" s="36">
        <f t="shared" si="17"/>
        <v>0</v>
      </c>
      <c r="U59" s="36">
        <f t="shared" si="17"/>
        <v>34410269</v>
      </c>
      <c r="V59" s="36">
        <f t="shared" si="17"/>
        <v>956355</v>
      </c>
      <c r="W59" s="36">
        <f t="shared" si="17"/>
        <v>57547335</v>
      </c>
      <c r="X59" s="36">
        <f t="shared" si="17"/>
        <v>0</v>
      </c>
      <c r="Y59" s="36">
        <f t="shared" si="17"/>
        <v>57547335</v>
      </c>
    </row>
    <row r="60" spans="1:25" x14ac:dyDescent="0.2">
      <c r="A60" s="361" t="s">
        <v>277</v>
      </c>
      <c r="B60" s="362"/>
      <c r="C60" s="362"/>
      <c r="D60" s="362"/>
      <c r="E60" s="362"/>
      <c r="F60" s="362"/>
      <c r="G60" s="362"/>
      <c r="H60" s="362"/>
      <c r="I60" s="362"/>
      <c r="J60" s="362"/>
      <c r="K60" s="362"/>
      <c r="L60" s="362"/>
      <c r="M60" s="362"/>
      <c r="N60" s="362"/>
      <c r="O60" s="362"/>
      <c r="P60" s="362"/>
      <c r="Q60" s="362"/>
      <c r="R60" s="362"/>
      <c r="S60" s="362"/>
      <c r="T60" s="362"/>
      <c r="U60" s="362"/>
      <c r="V60" s="362"/>
      <c r="W60" s="362"/>
      <c r="X60" s="362"/>
      <c r="Y60" s="362"/>
    </row>
    <row r="61" spans="1:25" ht="31.5" customHeight="1" x14ac:dyDescent="0.2">
      <c r="A61" s="357" t="s">
        <v>433</v>
      </c>
      <c r="B61" s="357"/>
      <c r="C61" s="357"/>
      <c r="D61" s="357"/>
      <c r="E61" s="357"/>
      <c r="F61" s="35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-20652</v>
      </c>
      <c r="P61" s="37">
        <f t="shared" si="18"/>
        <v>-900</v>
      </c>
      <c r="Q61" s="37">
        <f t="shared" si="18"/>
        <v>0</v>
      </c>
      <c r="R61" s="37">
        <f t="shared" si="18"/>
        <v>0</v>
      </c>
      <c r="S61" s="37">
        <f t="shared" ref="S61:T61" si="19">SUM(S41:S49)</f>
        <v>0</v>
      </c>
      <c r="T61" s="37">
        <f t="shared" si="19"/>
        <v>0</v>
      </c>
      <c r="U61" s="37">
        <f t="shared" si="18"/>
        <v>24610</v>
      </c>
      <c r="V61" s="37">
        <f t="shared" si="18"/>
        <v>0</v>
      </c>
      <c r="W61" s="37">
        <f t="shared" si="18"/>
        <v>3058</v>
      </c>
      <c r="X61" s="37">
        <f t="shared" si="18"/>
        <v>0</v>
      </c>
      <c r="Y61" s="37">
        <f t="shared" si="18"/>
        <v>3058</v>
      </c>
    </row>
    <row r="62" spans="1:25" ht="27.75" customHeight="1" x14ac:dyDescent="0.2">
      <c r="A62" s="357" t="s">
        <v>434</v>
      </c>
      <c r="B62" s="357"/>
      <c r="C62" s="357"/>
      <c r="D62" s="357"/>
      <c r="E62" s="357"/>
      <c r="F62" s="35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-20652</v>
      </c>
      <c r="P62" s="37">
        <f t="shared" si="20"/>
        <v>-900</v>
      </c>
      <c r="Q62" s="37">
        <f t="shared" si="20"/>
        <v>0</v>
      </c>
      <c r="R62" s="37">
        <f t="shared" si="20"/>
        <v>0</v>
      </c>
      <c r="S62" s="37">
        <f t="shared" ref="S62:T62" si="21">S40+S61</f>
        <v>0</v>
      </c>
      <c r="T62" s="37">
        <f t="shared" si="21"/>
        <v>0</v>
      </c>
      <c r="U62" s="37">
        <f t="shared" si="20"/>
        <v>24610</v>
      </c>
      <c r="V62" s="37">
        <f t="shared" si="20"/>
        <v>956355</v>
      </c>
      <c r="W62" s="37">
        <f t="shared" si="20"/>
        <v>959413</v>
      </c>
      <c r="X62" s="37">
        <f t="shared" si="20"/>
        <v>0</v>
      </c>
      <c r="Y62" s="37">
        <f t="shared" si="20"/>
        <v>959413</v>
      </c>
    </row>
    <row r="63" spans="1:25" ht="29.25" customHeight="1" x14ac:dyDescent="0.2">
      <c r="A63" s="358" t="s">
        <v>435</v>
      </c>
      <c r="B63" s="358"/>
      <c r="C63" s="358"/>
      <c r="D63" s="358"/>
      <c r="E63" s="358"/>
      <c r="F63" s="35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4218044</v>
      </c>
      <c r="V63" s="38">
        <f t="shared" si="22"/>
        <v>-4218044</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34"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L408"/>
  <sheetViews>
    <sheetView view="pageBreakPreview" zoomScale="80" zoomScaleNormal="66" zoomScaleSheetLayoutView="80" workbookViewId="0">
      <selection activeCell="A271" sqref="A271"/>
    </sheetView>
  </sheetViews>
  <sheetFormatPr defaultRowHeight="12.75" x14ac:dyDescent="0.2"/>
  <cols>
    <col min="1" max="1" width="24.5703125" customWidth="1"/>
    <col min="2" max="2" width="9.85546875" bestFit="1" customWidth="1"/>
    <col min="3" max="3" width="33.5703125" bestFit="1" customWidth="1"/>
    <col min="9" max="9" width="95" customWidth="1"/>
  </cols>
  <sheetData>
    <row r="1" spans="1:9" x14ac:dyDescent="0.2">
      <c r="A1" s="399" t="s">
        <v>724</v>
      </c>
      <c r="B1" s="400"/>
      <c r="C1" s="400"/>
      <c r="D1" s="400"/>
      <c r="E1" s="400"/>
      <c r="F1" s="400"/>
      <c r="G1" s="400"/>
      <c r="H1" s="400"/>
      <c r="I1" s="400"/>
    </row>
    <row r="2" spans="1:9" x14ac:dyDescent="0.2">
      <c r="A2" s="400"/>
      <c r="B2" s="400"/>
      <c r="C2" s="400"/>
      <c r="D2" s="400"/>
      <c r="E2" s="400"/>
      <c r="F2" s="400"/>
      <c r="G2" s="400"/>
      <c r="H2" s="400"/>
      <c r="I2" s="400"/>
    </row>
    <row r="3" spans="1:9" x14ac:dyDescent="0.2">
      <c r="A3" s="400"/>
      <c r="B3" s="400"/>
      <c r="C3" s="400"/>
      <c r="D3" s="400"/>
      <c r="E3" s="400"/>
      <c r="F3" s="400"/>
      <c r="G3" s="400"/>
      <c r="H3" s="400"/>
      <c r="I3" s="400"/>
    </row>
    <row r="4" spans="1:9" x14ac:dyDescent="0.2">
      <c r="A4" s="400"/>
      <c r="B4" s="400"/>
      <c r="C4" s="400"/>
      <c r="D4" s="400"/>
      <c r="E4" s="400"/>
      <c r="F4" s="400"/>
      <c r="G4" s="400"/>
      <c r="H4" s="400"/>
      <c r="I4" s="400"/>
    </row>
    <row r="5" spans="1:9" x14ac:dyDescent="0.2">
      <c r="A5" s="400"/>
      <c r="B5" s="400"/>
      <c r="C5" s="400"/>
      <c r="D5" s="400"/>
      <c r="E5" s="400"/>
      <c r="F5" s="400"/>
      <c r="G5" s="400"/>
      <c r="H5" s="400"/>
      <c r="I5" s="400"/>
    </row>
    <row r="6" spans="1:9" x14ac:dyDescent="0.2">
      <c r="A6" s="400"/>
      <c r="B6" s="400"/>
      <c r="C6" s="400"/>
      <c r="D6" s="400"/>
      <c r="E6" s="400"/>
      <c r="F6" s="400"/>
      <c r="G6" s="400"/>
      <c r="H6" s="400"/>
      <c r="I6" s="400"/>
    </row>
    <row r="7" spans="1:9" x14ac:dyDescent="0.2">
      <c r="A7" s="400"/>
      <c r="B7" s="400"/>
      <c r="C7" s="400"/>
      <c r="D7" s="400"/>
      <c r="E7" s="400"/>
      <c r="F7" s="400"/>
      <c r="G7" s="400"/>
      <c r="H7" s="400"/>
      <c r="I7" s="400"/>
    </row>
    <row r="8" spans="1:9" x14ac:dyDescent="0.2">
      <c r="A8" s="400"/>
      <c r="B8" s="400"/>
      <c r="C8" s="400"/>
      <c r="D8" s="400"/>
      <c r="E8" s="400"/>
      <c r="F8" s="400"/>
      <c r="G8" s="400"/>
      <c r="H8" s="400"/>
      <c r="I8" s="400"/>
    </row>
    <row r="9" spans="1:9" x14ac:dyDescent="0.2">
      <c r="A9" s="400"/>
      <c r="B9" s="400"/>
      <c r="C9" s="400"/>
      <c r="D9" s="400"/>
      <c r="E9" s="400"/>
      <c r="F9" s="400"/>
      <c r="G9" s="400"/>
      <c r="H9" s="400"/>
      <c r="I9" s="400"/>
    </row>
    <row r="10" spans="1:9" x14ac:dyDescent="0.2">
      <c r="A10" s="400"/>
      <c r="B10" s="400"/>
      <c r="C10" s="400"/>
      <c r="D10" s="400"/>
      <c r="E10" s="400"/>
      <c r="F10" s="400"/>
      <c r="G10" s="400"/>
      <c r="H10" s="400"/>
      <c r="I10" s="400"/>
    </row>
    <row r="11" spans="1:9" x14ac:dyDescent="0.2">
      <c r="A11" s="400"/>
      <c r="B11" s="400"/>
      <c r="C11" s="400"/>
      <c r="D11" s="400"/>
      <c r="E11" s="400"/>
      <c r="F11" s="400"/>
      <c r="G11" s="400"/>
      <c r="H11" s="400"/>
      <c r="I11" s="400"/>
    </row>
    <row r="12" spans="1:9" x14ac:dyDescent="0.2">
      <c r="A12" s="400"/>
      <c r="B12" s="400"/>
      <c r="C12" s="400"/>
      <c r="D12" s="400"/>
      <c r="E12" s="400"/>
      <c r="F12" s="400"/>
      <c r="G12" s="400"/>
      <c r="H12" s="400"/>
      <c r="I12" s="400"/>
    </row>
    <row r="13" spans="1:9" x14ac:dyDescent="0.2">
      <c r="A13" s="126" t="s">
        <v>468</v>
      </c>
    </row>
    <row r="14" spans="1:9" x14ac:dyDescent="0.2">
      <c r="A14" t="s">
        <v>469</v>
      </c>
    </row>
    <row r="15" spans="1:9" x14ac:dyDescent="0.2">
      <c r="A15" t="s">
        <v>725</v>
      </c>
    </row>
    <row r="16" spans="1:9" x14ac:dyDescent="0.2">
      <c r="A16" t="s">
        <v>726</v>
      </c>
    </row>
    <row r="17" spans="1:3" x14ac:dyDescent="0.2">
      <c r="A17" t="s">
        <v>727</v>
      </c>
    </row>
    <row r="18" spans="1:3" x14ac:dyDescent="0.2">
      <c r="A18" t="s">
        <v>728</v>
      </c>
    </row>
    <row r="19" spans="1:3" x14ac:dyDescent="0.2">
      <c r="A19" t="s">
        <v>729</v>
      </c>
    </row>
    <row r="20" spans="1:3" x14ac:dyDescent="0.2">
      <c r="A20" t="s">
        <v>730</v>
      </c>
    </row>
    <row r="21" spans="1:3" x14ac:dyDescent="0.2">
      <c r="A21" t="s">
        <v>731</v>
      </c>
    </row>
    <row r="23" spans="1:3" x14ac:dyDescent="0.2">
      <c r="A23" t="s">
        <v>470</v>
      </c>
    </row>
    <row r="25" spans="1:3" x14ac:dyDescent="0.2">
      <c r="B25" t="s">
        <v>472</v>
      </c>
      <c r="C25" t="s">
        <v>732</v>
      </c>
    </row>
    <row r="26" spans="1:3" x14ac:dyDescent="0.2">
      <c r="B26" t="s">
        <v>473</v>
      </c>
      <c r="C26" t="s">
        <v>473</v>
      </c>
    </row>
    <row r="27" spans="1:3" x14ac:dyDescent="0.2">
      <c r="A27" t="s">
        <v>474</v>
      </c>
      <c r="B27" s="125">
        <v>2319</v>
      </c>
      <c r="C27" s="125">
        <v>2755</v>
      </c>
    </row>
    <row r="28" spans="1:3" x14ac:dyDescent="0.2">
      <c r="A28" t="s">
        <v>475</v>
      </c>
      <c r="B28">
        <v>744</v>
      </c>
      <c r="C28" s="125">
        <v>1138</v>
      </c>
    </row>
    <row r="29" spans="1:3" x14ac:dyDescent="0.2">
      <c r="A29" t="s">
        <v>476</v>
      </c>
      <c r="B29" s="125">
        <v>1205</v>
      </c>
      <c r="C29" s="197">
        <v>1692</v>
      </c>
    </row>
    <row r="30" spans="1:3" x14ac:dyDescent="0.2">
      <c r="A30" t="s">
        <v>477</v>
      </c>
      <c r="B30">
        <v>-378</v>
      </c>
      <c r="C30" s="196">
        <v>-405</v>
      </c>
    </row>
    <row r="31" spans="1:3" x14ac:dyDescent="0.2">
      <c r="A31" t="s">
        <v>478</v>
      </c>
      <c r="B31" s="125">
        <v>741</v>
      </c>
      <c r="C31" s="197">
        <v>956</v>
      </c>
    </row>
    <row r="33" spans="1:4" x14ac:dyDescent="0.2">
      <c r="A33" s="126" t="s">
        <v>479</v>
      </c>
    </row>
    <row r="34" spans="1:4" x14ac:dyDescent="0.2">
      <c r="A34" t="s">
        <v>501</v>
      </c>
    </row>
    <row r="36" spans="1:4" s="126" customFormat="1" x14ac:dyDescent="0.2">
      <c r="A36" s="126" t="s">
        <v>480</v>
      </c>
    </row>
    <row r="37" spans="1:4" x14ac:dyDescent="0.2">
      <c r="A37" t="s">
        <v>502</v>
      </c>
    </row>
    <row r="39" spans="1:4" s="126" customFormat="1" x14ac:dyDescent="0.2">
      <c r="A39" s="126" t="s">
        <v>481</v>
      </c>
    </row>
    <row r="40" spans="1:4" s="126" customFormat="1" x14ac:dyDescent="0.2"/>
    <row r="41" spans="1:4" s="126" customFormat="1" x14ac:dyDescent="0.2">
      <c r="A41" s="126" t="s">
        <v>482</v>
      </c>
    </row>
    <row r="42" spans="1:4" ht="16.5" x14ac:dyDescent="0.2">
      <c r="A42" s="128" t="s">
        <v>504</v>
      </c>
    </row>
    <row r="43" spans="1:4" ht="15.75" thickBot="1" x14ac:dyDescent="0.25">
      <c r="A43" s="129" t="s">
        <v>505</v>
      </c>
      <c r="B43" s="130" t="s">
        <v>472</v>
      </c>
      <c r="C43" s="131"/>
      <c r="D43" s="130" t="s">
        <v>732</v>
      </c>
    </row>
    <row r="44" spans="1:4" x14ac:dyDescent="0.2">
      <c r="A44" s="132"/>
      <c r="B44" s="133"/>
      <c r="C44" s="133"/>
      <c r="D44" s="133"/>
    </row>
    <row r="45" spans="1:4" ht="15" x14ac:dyDescent="0.2">
      <c r="A45" s="134" t="s">
        <v>475</v>
      </c>
      <c r="B45" s="168">
        <v>744</v>
      </c>
      <c r="C45" s="136"/>
      <c r="D45" s="135">
        <v>1138</v>
      </c>
    </row>
    <row r="46" spans="1:4" ht="30" x14ac:dyDescent="0.2">
      <c r="A46" s="134" t="s">
        <v>506</v>
      </c>
      <c r="B46" s="135">
        <v>1494</v>
      </c>
      <c r="C46" s="136"/>
      <c r="D46" s="135">
        <v>1508</v>
      </c>
    </row>
    <row r="47" spans="1:4" ht="15.75" thickBot="1" x14ac:dyDescent="0.25">
      <c r="A47" s="134" t="s">
        <v>507</v>
      </c>
      <c r="B47" s="137">
        <v>81</v>
      </c>
      <c r="C47" s="136"/>
      <c r="D47" s="137">
        <v>109</v>
      </c>
    </row>
    <row r="48" spans="1:4" ht="15" x14ac:dyDescent="0.2">
      <c r="A48" s="138" t="s">
        <v>508</v>
      </c>
      <c r="B48" s="139">
        <v>2319</v>
      </c>
      <c r="C48" s="136"/>
      <c r="D48" s="139">
        <v>2755</v>
      </c>
    </row>
    <row r="49" spans="1:4" x14ac:dyDescent="0.2">
      <c r="A49" s="136"/>
      <c r="B49" s="136"/>
      <c r="C49" s="136"/>
      <c r="D49" s="136"/>
    </row>
    <row r="50" spans="1:4" ht="15" x14ac:dyDescent="0.2">
      <c r="A50" s="134" t="s">
        <v>509</v>
      </c>
      <c r="B50" s="140">
        <v>-179</v>
      </c>
      <c r="C50" s="136"/>
      <c r="D50" s="140">
        <v>-140</v>
      </c>
    </row>
    <row r="51" spans="1:4" ht="15" x14ac:dyDescent="0.2">
      <c r="A51" s="134" t="s">
        <v>510</v>
      </c>
      <c r="B51" s="140">
        <v>-698</v>
      </c>
      <c r="C51" s="136"/>
      <c r="D51" s="140">
        <v>-806</v>
      </c>
    </row>
    <row r="52" spans="1:4" ht="15" x14ac:dyDescent="0.2">
      <c r="A52" s="134" t="s">
        <v>511</v>
      </c>
      <c r="B52" s="140">
        <v>-460</v>
      </c>
      <c r="C52" s="136"/>
      <c r="D52" s="140">
        <v>-503</v>
      </c>
    </row>
    <row r="53" spans="1:4" ht="15.75" thickBot="1" x14ac:dyDescent="0.25">
      <c r="A53" s="134" t="s">
        <v>512</v>
      </c>
      <c r="B53" s="140">
        <v>-22</v>
      </c>
      <c r="C53" s="136"/>
      <c r="D53" s="140">
        <v>-76</v>
      </c>
    </row>
    <row r="54" spans="1:4" ht="15" x14ac:dyDescent="0.2">
      <c r="A54" s="138" t="s">
        <v>513</v>
      </c>
      <c r="B54" s="142">
        <v>-1359</v>
      </c>
      <c r="C54" s="136"/>
      <c r="D54" s="142">
        <v>-1525</v>
      </c>
    </row>
    <row r="55" spans="1:4" ht="15.75" thickBot="1" x14ac:dyDescent="0.25">
      <c r="A55" s="136"/>
      <c r="B55" s="130"/>
      <c r="C55" s="136"/>
      <c r="D55" s="130"/>
    </row>
    <row r="56" spans="1:4" ht="15.75" thickBot="1" x14ac:dyDescent="0.25">
      <c r="A56" s="138" t="s">
        <v>514</v>
      </c>
      <c r="B56" s="198">
        <v>960</v>
      </c>
      <c r="C56" s="133"/>
      <c r="D56" s="139">
        <v>1230</v>
      </c>
    </row>
    <row r="57" spans="1:4" ht="17.25" thickTop="1" x14ac:dyDescent="0.2">
      <c r="A57" s="131"/>
      <c r="B57" s="131"/>
      <c r="C57" s="131"/>
      <c r="D57" s="144"/>
    </row>
    <row r="58" spans="1:4" ht="13.5" x14ac:dyDescent="0.2">
      <c r="A58" s="145" t="s">
        <v>515</v>
      </c>
    </row>
    <row r="59" spans="1:4" ht="18.75" x14ac:dyDescent="0.2">
      <c r="A59" s="146"/>
    </row>
    <row r="60" spans="1:4" ht="16.5" x14ac:dyDescent="0.2">
      <c r="A60" s="128" t="s">
        <v>516</v>
      </c>
    </row>
    <row r="61" spans="1:4" ht="15.75" thickBot="1" x14ac:dyDescent="0.25">
      <c r="A61" s="129" t="s">
        <v>505</v>
      </c>
      <c r="B61" s="130" t="s">
        <v>472</v>
      </c>
      <c r="C61" s="133"/>
      <c r="D61" s="130" t="s">
        <v>732</v>
      </c>
    </row>
    <row r="62" spans="1:4" x14ac:dyDescent="0.2">
      <c r="A62" s="132"/>
      <c r="B62" s="133"/>
      <c r="C62" s="133"/>
      <c r="D62" s="133"/>
    </row>
    <row r="63" spans="1:4" ht="15.75" thickBot="1" x14ac:dyDescent="0.25">
      <c r="A63" s="138" t="s">
        <v>517</v>
      </c>
      <c r="B63" s="130">
        <v>960</v>
      </c>
      <c r="C63" s="136"/>
      <c r="D63" s="147">
        <v>1230</v>
      </c>
    </row>
    <row r="64" spans="1:4" x14ac:dyDescent="0.2">
      <c r="A64" s="136"/>
      <c r="B64" s="136"/>
      <c r="C64" s="136"/>
      <c r="D64" s="136"/>
    </row>
    <row r="65" spans="1:7" ht="15" x14ac:dyDescent="0.2">
      <c r="A65" s="134" t="s">
        <v>518</v>
      </c>
      <c r="B65" s="140">
        <v>36</v>
      </c>
      <c r="C65" s="136"/>
      <c r="D65" s="140" t="s">
        <v>529</v>
      </c>
    </row>
    <row r="66" spans="1:7" ht="12.95" customHeight="1" x14ac:dyDescent="0.2">
      <c r="A66" s="134" t="s">
        <v>519</v>
      </c>
      <c r="B66" s="140">
        <v>-5</v>
      </c>
      <c r="C66" s="136"/>
      <c r="D66" s="140" t="s">
        <v>529</v>
      </c>
    </row>
    <row r="67" spans="1:7" ht="30" x14ac:dyDescent="0.2">
      <c r="A67" s="134" t="s">
        <v>720</v>
      </c>
      <c r="B67" s="140">
        <v>214</v>
      </c>
      <c r="C67" s="136"/>
      <c r="D67" s="140" t="s">
        <v>529</v>
      </c>
    </row>
    <row r="68" spans="1:7" ht="30.75" thickBot="1" x14ac:dyDescent="0.25">
      <c r="A68" s="134" t="s">
        <v>520</v>
      </c>
      <c r="B68" s="140" t="s">
        <v>529</v>
      </c>
      <c r="C68" s="136"/>
      <c r="D68" s="140">
        <v>462</v>
      </c>
    </row>
    <row r="69" spans="1:7" ht="30" x14ac:dyDescent="0.2">
      <c r="A69" s="138" t="s">
        <v>733</v>
      </c>
      <c r="B69" s="148">
        <v>245</v>
      </c>
      <c r="C69" s="136"/>
      <c r="D69" s="148">
        <v>462</v>
      </c>
    </row>
    <row r="70" spans="1:7" ht="15.75" thickBot="1" x14ac:dyDescent="0.25">
      <c r="A70" s="136"/>
      <c r="B70" s="130"/>
      <c r="C70" s="136"/>
      <c r="D70" s="130"/>
    </row>
    <row r="71" spans="1:7" ht="15.75" thickBot="1" x14ac:dyDescent="0.25">
      <c r="A71" s="138" t="s">
        <v>476</v>
      </c>
      <c r="B71" s="143">
        <v>1205</v>
      </c>
      <c r="C71" s="133"/>
      <c r="D71" s="143">
        <v>1692</v>
      </c>
    </row>
    <row r="72" spans="1:7" ht="15.75" thickTop="1" x14ac:dyDescent="0.2">
      <c r="A72" s="149"/>
    </row>
    <row r="73" spans="1:7" ht="99" x14ac:dyDescent="0.2">
      <c r="A73" s="150" t="s">
        <v>734</v>
      </c>
    </row>
    <row r="74" spans="1:7" ht="16.5" x14ac:dyDescent="0.2">
      <c r="A74" s="150"/>
    </row>
    <row r="75" spans="1:7" ht="16.5" x14ac:dyDescent="0.2">
      <c r="A75" s="128" t="s">
        <v>521</v>
      </c>
    </row>
    <row r="76" spans="1:7" ht="13.5" x14ac:dyDescent="0.2">
      <c r="A76" s="151" t="s">
        <v>505</v>
      </c>
      <c r="B76" s="394" t="s">
        <v>732</v>
      </c>
      <c r="C76" s="394"/>
      <c r="D76" s="394"/>
      <c r="E76" s="394"/>
      <c r="F76" s="394"/>
      <c r="G76" s="394"/>
    </row>
    <row r="77" spans="1:7" ht="59.45" customHeight="1" x14ac:dyDescent="0.2">
      <c r="A77" s="395"/>
      <c r="B77" s="153" t="s">
        <v>522</v>
      </c>
      <c r="C77" s="396" t="s">
        <v>524</v>
      </c>
      <c r="D77" s="396" t="s">
        <v>525</v>
      </c>
      <c r="E77" s="396" t="s">
        <v>526</v>
      </c>
      <c r="F77" s="397" t="s">
        <v>527</v>
      </c>
      <c r="G77" s="398" t="s">
        <v>528</v>
      </c>
    </row>
    <row r="78" spans="1:7" ht="12.6" customHeight="1" x14ac:dyDescent="0.2">
      <c r="A78" s="395"/>
      <c r="B78" s="153" t="s">
        <v>523</v>
      </c>
      <c r="C78" s="396"/>
      <c r="D78" s="396"/>
      <c r="E78" s="396"/>
      <c r="F78" s="397"/>
      <c r="G78" s="398"/>
    </row>
    <row r="79" spans="1:7" ht="13.5" x14ac:dyDescent="0.2">
      <c r="A79" s="155" t="s">
        <v>475</v>
      </c>
      <c r="B79" s="160">
        <v>396</v>
      </c>
      <c r="C79" s="157">
        <v>742</v>
      </c>
      <c r="D79" s="157" t="s">
        <v>529</v>
      </c>
      <c r="E79" s="157" t="s">
        <v>529</v>
      </c>
      <c r="F79" s="158" t="s">
        <v>529</v>
      </c>
      <c r="G79" s="159">
        <v>1138</v>
      </c>
    </row>
    <row r="80" spans="1:7" ht="27" x14ac:dyDescent="0.2">
      <c r="A80" s="155" t="s">
        <v>530</v>
      </c>
      <c r="B80" s="156">
        <v>1508</v>
      </c>
      <c r="C80" s="157" t="s">
        <v>529</v>
      </c>
      <c r="D80" s="157" t="s">
        <v>529</v>
      </c>
      <c r="E80" s="157" t="s">
        <v>529</v>
      </c>
      <c r="F80" s="158" t="s">
        <v>529</v>
      </c>
      <c r="G80" s="159">
        <v>1508</v>
      </c>
    </row>
    <row r="81" spans="1:7" ht="13.5" x14ac:dyDescent="0.2">
      <c r="A81" s="155" t="s">
        <v>507</v>
      </c>
      <c r="B81" s="160">
        <v>17</v>
      </c>
      <c r="C81" s="157" t="s">
        <v>529</v>
      </c>
      <c r="D81" s="157" t="s">
        <v>529</v>
      </c>
      <c r="E81" s="157">
        <v>3</v>
      </c>
      <c r="F81" s="158">
        <v>89</v>
      </c>
      <c r="G81" s="161">
        <v>109</v>
      </c>
    </row>
    <row r="82" spans="1:7" ht="13.5" x14ac:dyDescent="0.2">
      <c r="A82" s="155" t="s">
        <v>735</v>
      </c>
      <c r="B82" s="160">
        <v>-399</v>
      </c>
      <c r="C82" s="157">
        <v>-571</v>
      </c>
      <c r="D82" s="157">
        <v>-53</v>
      </c>
      <c r="E82" s="157">
        <v>-10</v>
      </c>
      <c r="F82" s="158">
        <v>-492</v>
      </c>
      <c r="G82" s="159">
        <v>-1525</v>
      </c>
    </row>
    <row r="83" spans="1:7" ht="14.25" thickBot="1" x14ac:dyDescent="0.25">
      <c r="A83" s="155" t="s">
        <v>736</v>
      </c>
      <c r="B83" s="160" t="s">
        <v>529</v>
      </c>
      <c r="C83" s="157" t="s">
        <v>529</v>
      </c>
      <c r="D83" s="157" t="s">
        <v>529</v>
      </c>
      <c r="E83" s="157">
        <v>462</v>
      </c>
      <c r="F83" s="158" t="s">
        <v>529</v>
      </c>
      <c r="G83" s="161">
        <v>462</v>
      </c>
    </row>
    <row r="84" spans="1:7" ht="14.25" thickBot="1" x14ac:dyDescent="0.25">
      <c r="A84" s="162" t="s">
        <v>531</v>
      </c>
      <c r="B84" s="202">
        <v>1522</v>
      </c>
      <c r="C84" s="203">
        <v>171</v>
      </c>
      <c r="D84" s="203">
        <v>-53</v>
      </c>
      <c r="E84" s="203">
        <v>455</v>
      </c>
      <c r="F84" s="204">
        <v>-403</v>
      </c>
      <c r="G84" s="205">
        <v>1692</v>
      </c>
    </row>
    <row r="85" spans="1:7" ht="14.25" thickBot="1" x14ac:dyDescent="0.25">
      <c r="A85" s="151" t="s">
        <v>532</v>
      </c>
      <c r="B85" s="160" t="s">
        <v>529</v>
      </c>
      <c r="C85" s="157">
        <v>-2</v>
      </c>
      <c r="D85" s="157" t="s">
        <v>529</v>
      </c>
      <c r="E85" s="157">
        <v>-2</v>
      </c>
      <c r="F85" s="158">
        <v>-92</v>
      </c>
      <c r="G85" s="163">
        <v>-96</v>
      </c>
    </row>
    <row r="86" spans="1:7" ht="14.25" thickBot="1" x14ac:dyDescent="0.25">
      <c r="A86" s="162" t="s">
        <v>533</v>
      </c>
      <c r="B86" s="202">
        <v>1522</v>
      </c>
      <c r="C86" s="203">
        <v>169</v>
      </c>
      <c r="D86" s="203">
        <v>-53</v>
      </c>
      <c r="E86" s="203">
        <v>453</v>
      </c>
      <c r="F86" s="204">
        <v>-495</v>
      </c>
      <c r="G86" s="164">
        <v>1596</v>
      </c>
    </row>
    <row r="87" spans="1:7" ht="14.25" thickBot="1" x14ac:dyDescent="0.25">
      <c r="A87" s="151" t="s">
        <v>534</v>
      </c>
      <c r="B87" s="160">
        <v>-360</v>
      </c>
      <c r="C87" s="157" t="s">
        <v>529</v>
      </c>
      <c r="D87" s="157" t="s">
        <v>529</v>
      </c>
      <c r="E87" s="157" t="s">
        <v>529</v>
      </c>
      <c r="F87" s="158">
        <v>-45</v>
      </c>
      <c r="G87" s="163">
        <v>-405</v>
      </c>
    </row>
    <row r="88" spans="1:7" ht="14.25" thickBot="1" x14ac:dyDescent="0.25">
      <c r="A88" s="162" t="s">
        <v>535</v>
      </c>
      <c r="B88" s="202">
        <v>1162</v>
      </c>
      <c r="C88" s="203">
        <v>169</v>
      </c>
      <c r="D88" s="203">
        <v>-53</v>
      </c>
      <c r="E88" s="203">
        <v>453</v>
      </c>
      <c r="F88" s="204">
        <v>-540</v>
      </c>
      <c r="G88" s="164">
        <v>1191</v>
      </c>
    </row>
    <row r="89" spans="1:7" ht="14.25" thickBot="1" x14ac:dyDescent="0.25">
      <c r="A89" s="151" t="s">
        <v>536</v>
      </c>
      <c r="B89" s="206">
        <v>-223</v>
      </c>
      <c r="C89" s="157" t="s">
        <v>529</v>
      </c>
      <c r="D89" s="157" t="s">
        <v>529</v>
      </c>
      <c r="E89" s="157" t="s">
        <v>529</v>
      </c>
      <c r="F89" s="165">
        <v>-12</v>
      </c>
      <c r="G89" s="163">
        <v>-235</v>
      </c>
    </row>
    <row r="90" spans="1:7" ht="14.25" thickBot="1" x14ac:dyDescent="0.25">
      <c r="A90" s="162" t="s">
        <v>537</v>
      </c>
      <c r="B90" s="207">
        <v>939</v>
      </c>
      <c r="C90" s="203">
        <v>169</v>
      </c>
      <c r="D90" s="203">
        <v>-53</v>
      </c>
      <c r="E90" s="203">
        <v>453</v>
      </c>
      <c r="F90" s="208">
        <v>-552</v>
      </c>
      <c r="G90" s="208">
        <v>956</v>
      </c>
    </row>
    <row r="91" spans="1:7" x14ac:dyDescent="0.2">
      <c r="A91" s="131"/>
      <c r="B91" s="131"/>
      <c r="C91" s="131"/>
      <c r="D91" s="131"/>
      <c r="E91" s="131"/>
      <c r="F91" s="131"/>
      <c r="G91" s="131"/>
    </row>
    <row r="92" spans="1:7" ht="59.45" customHeight="1" x14ac:dyDescent="0.2">
      <c r="A92" s="151" t="s">
        <v>505</v>
      </c>
      <c r="B92" s="394" t="s">
        <v>472</v>
      </c>
      <c r="C92" s="394"/>
      <c r="D92" s="394"/>
      <c r="E92" s="394"/>
      <c r="F92" s="394"/>
      <c r="G92" s="131"/>
    </row>
    <row r="93" spans="1:7" ht="59.45" customHeight="1" x14ac:dyDescent="0.2">
      <c r="A93" s="395"/>
      <c r="B93" s="153" t="s">
        <v>522</v>
      </c>
      <c r="C93" s="396" t="s">
        <v>524</v>
      </c>
      <c r="D93" s="396" t="s">
        <v>525</v>
      </c>
      <c r="E93" s="396" t="s">
        <v>526</v>
      </c>
      <c r="F93" s="397" t="s">
        <v>527</v>
      </c>
      <c r="G93" s="398" t="s">
        <v>528</v>
      </c>
    </row>
    <row r="94" spans="1:7" ht="13.5" x14ac:dyDescent="0.2">
      <c r="A94" s="395"/>
      <c r="B94" s="153" t="s">
        <v>523</v>
      </c>
      <c r="C94" s="396"/>
      <c r="D94" s="396"/>
      <c r="E94" s="396"/>
      <c r="F94" s="397"/>
      <c r="G94" s="398"/>
    </row>
    <row r="95" spans="1:7" ht="13.5" x14ac:dyDescent="0.2">
      <c r="A95" s="155" t="s">
        <v>475</v>
      </c>
      <c r="B95" s="160">
        <v>192</v>
      </c>
      <c r="C95" s="157">
        <v>552</v>
      </c>
      <c r="D95" s="157" t="s">
        <v>529</v>
      </c>
      <c r="E95" s="157" t="s">
        <v>529</v>
      </c>
      <c r="F95" s="158" t="s">
        <v>529</v>
      </c>
      <c r="G95" s="161">
        <v>744</v>
      </c>
    </row>
    <row r="96" spans="1:7" ht="27" x14ac:dyDescent="0.2">
      <c r="A96" s="155" t="s">
        <v>530</v>
      </c>
      <c r="B96" s="156">
        <v>1494</v>
      </c>
      <c r="C96" s="157" t="s">
        <v>529</v>
      </c>
      <c r="D96" s="157" t="s">
        <v>529</v>
      </c>
      <c r="E96" s="157" t="s">
        <v>529</v>
      </c>
      <c r="F96" s="158" t="s">
        <v>529</v>
      </c>
      <c r="G96" s="159">
        <v>1494</v>
      </c>
    </row>
    <row r="97" spans="1:7" ht="13.5" x14ac:dyDescent="0.2">
      <c r="A97" s="155" t="s">
        <v>507</v>
      </c>
      <c r="B97" s="160">
        <v>6</v>
      </c>
      <c r="C97" s="157" t="s">
        <v>529</v>
      </c>
      <c r="D97" s="157" t="s">
        <v>529</v>
      </c>
      <c r="E97" s="157">
        <v>4</v>
      </c>
      <c r="F97" s="158">
        <v>71</v>
      </c>
      <c r="G97" s="161">
        <v>81</v>
      </c>
    </row>
    <row r="98" spans="1:7" ht="13.5" x14ac:dyDescent="0.2">
      <c r="A98" s="155" t="s">
        <v>735</v>
      </c>
      <c r="B98" s="160">
        <v>-331</v>
      </c>
      <c r="C98" s="157">
        <v>-565</v>
      </c>
      <c r="D98" s="157">
        <v>-64</v>
      </c>
      <c r="E98" s="157">
        <v>-9</v>
      </c>
      <c r="F98" s="158">
        <v>-390</v>
      </c>
      <c r="G98" s="159">
        <v>-1359</v>
      </c>
    </row>
    <row r="99" spans="1:7" ht="14.25" thickBot="1" x14ac:dyDescent="0.25">
      <c r="A99" s="155" t="s">
        <v>736</v>
      </c>
      <c r="B99" s="160">
        <v>35</v>
      </c>
      <c r="C99" s="157">
        <v>214</v>
      </c>
      <c r="D99" s="136"/>
      <c r="E99" s="136"/>
      <c r="F99" s="158">
        <v>-4</v>
      </c>
      <c r="G99" s="161">
        <v>245</v>
      </c>
    </row>
    <row r="100" spans="1:7" ht="14.25" thickBot="1" x14ac:dyDescent="0.25">
      <c r="A100" s="162" t="s">
        <v>531</v>
      </c>
      <c r="B100" s="202">
        <v>1396</v>
      </c>
      <c r="C100" s="203">
        <v>201</v>
      </c>
      <c r="D100" s="203">
        <v>-64</v>
      </c>
      <c r="E100" s="203">
        <v>-5</v>
      </c>
      <c r="F100" s="204">
        <v>-323</v>
      </c>
      <c r="G100" s="205">
        <v>1205</v>
      </c>
    </row>
    <row r="101" spans="1:7" ht="14.25" thickBot="1" x14ac:dyDescent="0.25">
      <c r="A101" s="151" t="s">
        <v>532</v>
      </c>
      <c r="B101" s="160" t="s">
        <v>529</v>
      </c>
      <c r="C101" s="157">
        <v>-2</v>
      </c>
      <c r="D101" s="157" t="s">
        <v>529</v>
      </c>
      <c r="E101" s="157">
        <v>-2</v>
      </c>
      <c r="F101" s="158">
        <v>-81</v>
      </c>
      <c r="G101" s="163">
        <v>-85</v>
      </c>
    </row>
    <row r="102" spans="1:7" ht="14.25" thickBot="1" x14ac:dyDescent="0.25">
      <c r="A102" s="162" t="s">
        <v>533</v>
      </c>
      <c r="B102" s="202">
        <v>1396</v>
      </c>
      <c r="C102" s="203">
        <v>199</v>
      </c>
      <c r="D102" s="203">
        <v>-64</v>
      </c>
      <c r="E102" s="203">
        <v>-7</v>
      </c>
      <c r="F102" s="204">
        <v>-404</v>
      </c>
      <c r="G102" s="164">
        <v>1120</v>
      </c>
    </row>
    <row r="103" spans="1:7" ht="14.25" thickBot="1" x14ac:dyDescent="0.25">
      <c r="A103" s="151" t="s">
        <v>534</v>
      </c>
      <c r="B103" s="160">
        <v>-355</v>
      </c>
      <c r="C103" s="157" t="s">
        <v>529</v>
      </c>
      <c r="D103" s="157" t="s">
        <v>529</v>
      </c>
      <c r="E103" s="157" t="s">
        <v>529</v>
      </c>
      <c r="F103" s="158">
        <v>-23</v>
      </c>
      <c r="G103" s="163">
        <v>-378</v>
      </c>
    </row>
    <row r="104" spans="1:7" ht="14.25" thickBot="1" x14ac:dyDescent="0.25">
      <c r="A104" s="162" t="s">
        <v>535</v>
      </c>
      <c r="B104" s="202">
        <v>1041</v>
      </c>
      <c r="C104" s="203">
        <v>199</v>
      </c>
      <c r="D104" s="203">
        <v>-64</v>
      </c>
      <c r="E104" s="203">
        <v>-7</v>
      </c>
      <c r="F104" s="204">
        <v>-427</v>
      </c>
      <c r="G104" s="208">
        <v>742</v>
      </c>
    </row>
    <row r="105" spans="1:7" ht="14.25" thickBot="1" x14ac:dyDescent="0.25">
      <c r="A105" s="151" t="s">
        <v>536</v>
      </c>
      <c r="B105" s="206" t="s">
        <v>529</v>
      </c>
      <c r="C105" s="157" t="s">
        <v>529</v>
      </c>
      <c r="D105" s="157" t="s">
        <v>529</v>
      </c>
      <c r="E105" s="157" t="s">
        <v>529</v>
      </c>
      <c r="F105" s="165" t="s">
        <v>529</v>
      </c>
      <c r="G105" s="163" t="s">
        <v>529</v>
      </c>
    </row>
    <row r="106" spans="1:7" ht="14.25" thickBot="1" x14ac:dyDescent="0.25">
      <c r="A106" s="162" t="s">
        <v>537</v>
      </c>
      <c r="B106" s="209">
        <v>1041</v>
      </c>
      <c r="C106" s="203">
        <v>199</v>
      </c>
      <c r="D106" s="203">
        <v>-64</v>
      </c>
      <c r="E106" s="203">
        <v>-7</v>
      </c>
      <c r="F106" s="208">
        <v>-427</v>
      </c>
      <c r="G106" s="208">
        <v>742</v>
      </c>
    </row>
    <row r="107" spans="1:7" ht="13.5" x14ac:dyDescent="0.2">
      <c r="A107" s="162"/>
      <c r="B107" s="199"/>
      <c r="C107" s="200"/>
      <c r="D107" s="200"/>
      <c r="E107" s="200"/>
      <c r="F107" s="199"/>
      <c r="G107" s="201"/>
    </row>
    <row r="108" spans="1:7" ht="16.5" x14ac:dyDescent="0.2">
      <c r="A108" s="128" t="s">
        <v>538</v>
      </c>
    </row>
    <row r="109" spans="1:7" ht="16.5" x14ac:dyDescent="0.2">
      <c r="A109" s="167"/>
    </row>
    <row r="110" spans="1:7" ht="15.75" thickBot="1" x14ac:dyDescent="0.25">
      <c r="A110" s="129" t="s">
        <v>505</v>
      </c>
      <c r="B110" s="130" t="s">
        <v>472</v>
      </c>
      <c r="C110" s="133"/>
      <c r="D110" s="130" t="s">
        <v>732</v>
      </c>
    </row>
    <row r="111" spans="1:7" x14ac:dyDescent="0.2">
      <c r="A111" s="132"/>
      <c r="B111" s="133"/>
      <c r="C111" s="133"/>
      <c r="D111" s="133"/>
    </row>
    <row r="112" spans="1:7" ht="30" x14ac:dyDescent="0.2">
      <c r="A112" s="134" t="s">
        <v>539</v>
      </c>
      <c r="B112" s="168">
        <v>552</v>
      </c>
      <c r="C112" s="136"/>
      <c r="D112" s="168">
        <v>742</v>
      </c>
    </row>
    <row r="113" spans="1:4" ht="30" x14ac:dyDescent="0.2">
      <c r="A113" s="134" t="s">
        <v>540</v>
      </c>
      <c r="B113" s="168">
        <v>189</v>
      </c>
      <c r="C113" s="136"/>
      <c r="D113" s="168">
        <v>349</v>
      </c>
    </row>
    <row r="114" spans="1:4" ht="15.75" thickBot="1" x14ac:dyDescent="0.25">
      <c r="A114" s="134" t="s">
        <v>541</v>
      </c>
      <c r="B114" s="137">
        <v>3</v>
      </c>
      <c r="C114" s="136"/>
      <c r="D114" s="137">
        <v>47</v>
      </c>
    </row>
    <row r="115" spans="1:4" ht="15" x14ac:dyDescent="0.2">
      <c r="A115" s="138" t="s">
        <v>542</v>
      </c>
      <c r="B115" s="180">
        <v>744</v>
      </c>
      <c r="C115" s="136"/>
      <c r="D115" s="139">
        <v>1138</v>
      </c>
    </row>
    <row r="116" spans="1:4" x14ac:dyDescent="0.2">
      <c r="A116" s="136"/>
      <c r="B116" s="136"/>
      <c r="C116" s="136"/>
      <c r="D116" s="136"/>
    </row>
    <row r="117" spans="1:4" ht="30" x14ac:dyDescent="0.2">
      <c r="A117" s="134" t="s">
        <v>543</v>
      </c>
      <c r="B117" s="135">
        <v>1494</v>
      </c>
      <c r="C117" s="136"/>
      <c r="D117" s="135">
        <v>1508</v>
      </c>
    </row>
    <row r="118" spans="1:4" ht="30" x14ac:dyDescent="0.2">
      <c r="A118" s="134" t="s">
        <v>544</v>
      </c>
      <c r="B118" s="168">
        <v>80</v>
      </c>
      <c r="C118" s="136"/>
      <c r="D118" s="168">
        <v>78</v>
      </c>
    </row>
    <row r="119" spans="1:4" ht="15.75" thickBot="1" x14ac:dyDescent="0.25">
      <c r="A119" s="134" t="s">
        <v>545</v>
      </c>
      <c r="B119" s="137">
        <v>1</v>
      </c>
      <c r="C119" s="136"/>
      <c r="D119" s="137">
        <v>31</v>
      </c>
    </row>
    <row r="120" spans="1:4" ht="30" x14ac:dyDescent="0.2">
      <c r="A120" s="138" t="s">
        <v>546</v>
      </c>
      <c r="B120" s="139">
        <v>1575</v>
      </c>
      <c r="C120" s="136"/>
      <c r="D120" s="139">
        <v>1617</v>
      </c>
    </row>
    <row r="121" spans="1:4" ht="15.75" thickBot="1" x14ac:dyDescent="0.25">
      <c r="A121" s="136"/>
      <c r="B121" s="130"/>
      <c r="C121" s="136"/>
      <c r="D121" s="130"/>
    </row>
    <row r="122" spans="1:4" ht="15.75" thickBot="1" x14ac:dyDescent="0.25">
      <c r="A122" s="138" t="s">
        <v>547</v>
      </c>
      <c r="B122" s="143">
        <v>2319</v>
      </c>
      <c r="C122" s="133"/>
      <c r="D122" s="143">
        <v>2755</v>
      </c>
    </row>
    <row r="123" spans="1:4" ht="14.25" thickTop="1" x14ac:dyDescent="0.2">
      <c r="A123" s="145"/>
    </row>
    <row r="124" spans="1:4" ht="13.5" x14ac:dyDescent="0.2">
      <c r="A124" s="145"/>
    </row>
    <row r="125" spans="1:4" ht="13.5" x14ac:dyDescent="0.2">
      <c r="A125" s="145" t="s">
        <v>548</v>
      </c>
    </row>
    <row r="126" spans="1:4" ht="13.5" x14ac:dyDescent="0.2">
      <c r="A126" s="169"/>
    </row>
    <row r="127" spans="1:4" ht="66" x14ac:dyDescent="0.2">
      <c r="A127" s="150" t="s">
        <v>549</v>
      </c>
    </row>
    <row r="128" spans="1:4" ht="66" x14ac:dyDescent="0.2">
      <c r="A128" s="150" t="s">
        <v>550</v>
      </c>
    </row>
    <row r="129" spans="1:6" ht="33" x14ac:dyDescent="0.2">
      <c r="A129" s="150" t="s">
        <v>551</v>
      </c>
    </row>
    <row r="130" spans="1:6" ht="33" x14ac:dyDescent="0.2">
      <c r="A130" s="150" t="s">
        <v>552</v>
      </c>
    </row>
    <row r="131" spans="1:6" ht="16.5" x14ac:dyDescent="0.2">
      <c r="A131" s="150"/>
    </row>
    <row r="142" spans="1:6" ht="16.5" x14ac:dyDescent="0.2">
      <c r="A142" s="128" t="s">
        <v>553</v>
      </c>
    </row>
    <row r="143" spans="1:6" ht="16.5" x14ac:dyDescent="0.2">
      <c r="A143" s="171" t="s">
        <v>554</v>
      </c>
    </row>
    <row r="144" spans="1:6" ht="12.95" customHeight="1" x14ac:dyDescent="0.2">
      <c r="A144" s="391" t="s">
        <v>505</v>
      </c>
      <c r="B144" s="392" t="s">
        <v>555</v>
      </c>
      <c r="C144" s="390"/>
      <c r="D144" s="392" t="s">
        <v>738</v>
      </c>
      <c r="E144" s="172"/>
      <c r="F144" s="136"/>
    </row>
    <row r="145" spans="1:6" x14ac:dyDescent="0.2">
      <c r="A145" s="391"/>
      <c r="B145" s="392"/>
      <c r="C145" s="390"/>
      <c r="D145" s="392"/>
      <c r="E145" s="131"/>
      <c r="F145" s="136"/>
    </row>
    <row r="146" spans="1:6" ht="13.5" thickBot="1" x14ac:dyDescent="0.25">
      <c r="A146" s="391"/>
      <c r="B146" s="393"/>
      <c r="C146" s="390"/>
      <c r="D146" s="393"/>
      <c r="E146" s="131"/>
      <c r="F146" s="136"/>
    </row>
    <row r="147" spans="1:6" x14ac:dyDescent="0.2">
      <c r="A147" s="132"/>
      <c r="B147" s="133"/>
      <c r="C147" s="133"/>
      <c r="D147" s="133"/>
      <c r="E147" s="136"/>
      <c r="F147" s="136"/>
    </row>
    <row r="148" spans="1:6" ht="15" x14ac:dyDescent="0.2">
      <c r="A148" s="134" t="s">
        <v>556</v>
      </c>
      <c r="B148" s="140">
        <v>892</v>
      </c>
      <c r="C148" s="173"/>
      <c r="D148" s="140">
        <v>892</v>
      </c>
      <c r="E148" s="136"/>
      <c r="F148" s="136"/>
    </row>
    <row r="149" spans="1:6" ht="15" x14ac:dyDescent="0.2">
      <c r="A149" s="134" t="s">
        <v>557</v>
      </c>
      <c r="B149" s="141">
        <v>7726</v>
      </c>
      <c r="C149" s="173"/>
      <c r="D149" s="141">
        <v>7654</v>
      </c>
      <c r="E149" s="136"/>
      <c r="F149" s="136"/>
    </row>
    <row r="150" spans="1:6" ht="15" x14ac:dyDescent="0.2">
      <c r="A150" s="134" t="s">
        <v>558</v>
      </c>
      <c r="B150" s="140">
        <v>131</v>
      </c>
      <c r="C150" s="173"/>
      <c r="D150" s="140">
        <v>167</v>
      </c>
      <c r="E150" s="136"/>
      <c r="F150" s="136"/>
    </row>
    <row r="151" spans="1:6" ht="15" x14ac:dyDescent="0.2">
      <c r="A151" s="134" t="s">
        <v>559</v>
      </c>
      <c r="B151" s="140">
        <v>94</v>
      </c>
      <c r="C151" s="173"/>
      <c r="D151" s="140">
        <v>84</v>
      </c>
      <c r="E151" s="136"/>
      <c r="F151" s="136"/>
    </row>
    <row r="152" spans="1:6" ht="15" x14ac:dyDescent="0.2">
      <c r="A152" s="129" t="s">
        <v>560</v>
      </c>
      <c r="B152" s="140">
        <v>4</v>
      </c>
      <c r="C152" s="173"/>
      <c r="D152" s="140">
        <v>4</v>
      </c>
      <c r="E152" s="136"/>
      <c r="F152" s="136"/>
    </row>
    <row r="153" spans="1:6" ht="15" x14ac:dyDescent="0.2">
      <c r="A153" s="134" t="s">
        <v>561</v>
      </c>
      <c r="B153" s="140">
        <v>881</v>
      </c>
      <c r="C153" s="173"/>
      <c r="D153" s="141">
        <v>2255</v>
      </c>
      <c r="E153" s="136"/>
      <c r="F153" s="136"/>
    </row>
    <row r="154" spans="1:6" ht="15" x14ac:dyDescent="0.2">
      <c r="A154" s="129" t="s">
        <v>562</v>
      </c>
      <c r="B154" s="140">
        <v>106</v>
      </c>
      <c r="C154" s="173"/>
      <c r="D154" s="140">
        <v>68</v>
      </c>
      <c r="E154" s="136"/>
      <c r="F154" s="136"/>
    </row>
    <row r="155" spans="1:6" ht="15.75" thickBot="1" x14ac:dyDescent="0.25">
      <c r="A155" s="129" t="s">
        <v>563</v>
      </c>
      <c r="B155" s="140">
        <v>215</v>
      </c>
      <c r="C155" s="173"/>
      <c r="D155" s="140">
        <v>213</v>
      </c>
      <c r="E155" s="136"/>
      <c r="F155" s="136"/>
    </row>
    <row r="156" spans="1:6" ht="15.75" thickBot="1" x14ac:dyDescent="0.25">
      <c r="A156" s="174" t="s">
        <v>564</v>
      </c>
      <c r="B156" s="177">
        <v>10049</v>
      </c>
      <c r="C156" s="133"/>
      <c r="D156" s="177">
        <v>11337</v>
      </c>
      <c r="E156" s="136"/>
      <c r="F156" s="136"/>
    </row>
    <row r="157" spans="1:6" ht="14.25" thickTop="1" x14ac:dyDescent="0.2">
      <c r="A157" s="212"/>
    </row>
    <row r="158" spans="1:6" ht="66" x14ac:dyDescent="0.2">
      <c r="A158" s="171" t="s">
        <v>565</v>
      </c>
    </row>
    <row r="159" spans="1:6" ht="16.5" x14ac:dyDescent="0.2">
      <c r="A159" s="171"/>
    </row>
    <row r="160" spans="1:6" ht="33" x14ac:dyDescent="0.2">
      <c r="A160" s="171" t="s">
        <v>566</v>
      </c>
    </row>
    <row r="161" spans="1:6" ht="12.95" customHeight="1" x14ac:dyDescent="0.2">
      <c r="A161" s="391" t="s">
        <v>505</v>
      </c>
      <c r="B161" s="392" t="s">
        <v>555</v>
      </c>
      <c r="C161" s="390"/>
      <c r="D161" s="392" t="s">
        <v>738</v>
      </c>
      <c r="E161" s="172"/>
      <c r="F161" s="136"/>
    </row>
    <row r="162" spans="1:6" x14ac:dyDescent="0.2">
      <c r="A162" s="391"/>
      <c r="B162" s="392"/>
      <c r="C162" s="390"/>
      <c r="D162" s="392"/>
      <c r="E162" s="131"/>
      <c r="F162" s="136"/>
    </row>
    <row r="163" spans="1:6" ht="13.5" thickBot="1" x14ac:dyDescent="0.25">
      <c r="A163" s="391"/>
      <c r="B163" s="393"/>
      <c r="C163" s="390"/>
      <c r="D163" s="393"/>
      <c r="E163" s="131"/>
      <c r="F163" s="136"/>
    </row>
    <row r="164" spans="1:6" x14ac:dyDescent="0.2">
      <c r="A164" s="132"/>
      <c r="B164" s="133"/>
      <c r="C164" s="133"/>
      <c r="D164" s="133"/>
      <c r="E164" s="136"/>
      <c r="F164" s="136"/>
    </row>
    <row r="165" spans="1:6" ht="15" x14ac:dyDescent="0.2">
      <c r="A165" s="134" t="s">
        <v>567</v>
      </c>
      <c r="B165" s="141">
        <v>7750</v>
      </c>
      <c r="C165" s="173"/>
      <c r="D165" s="141">
        <v>7745</v>
      </c>
      <c r="E165" s="136"/>
      <c r="F165" s="136"/>
    </row>
    <row r="166" spans="1:6" ht="30" x14ac:dyDescent="0.2">
      <c r="A166" s="134" t="s">
        <v>568</v>
      </c>
      <c r="B166" s="140">
        <v>-5</v>
      </c>
      <c r="C166" s="173"/>
      <c r="D166" s="140" t="s">
        <v>529</v>
      </c>
      <c r="E166" s="136"/>
      <c r="F166" s="136"/>
    </row>
    <row r="167" spans="1:6" ht="15" x14ac:dyDescent="0.2">
      <c r="A167" s="129" t="s">
        <v>569</v>
      </c>
      <c r="B167" s="140">
        <v>90</v>
      </c>
      <c r="C167" s="173"/>
      <c r="D167" s="140">
        <v>90</v>
      </c>
      <c r="E167" s="136"/>
      <c r="F167" s="136"/>
    </row>
    <row r="168" spans="1:6" ht="30" x14ac:dyDescent="0.2">
      <c r="A168" s="134" t="s">
        <v>570</v>
      </c>
      <c r="B168" s="140">
        <v>-8</v>
      </c>
      <c r="C168" s="173"/>
      <c r="D168" s="140">
        <v>-10</v>
      </c>
      <c r="E168" s="136"/>
      <c r="F168" s="136"/>
    </row>
    <row r="169" spans="1:6" ht="15" x14ac:dyDescent="0.2">
      <c r="A169" s="129" t="s">
        <v>571</v>
      </c>
      <c r="B169" s="140">
        <v>104</v>
      </c>
      <c r="C169" s="173"/>
      <c r="D169" s="140">
        <v>105</v>
      </c>
      <c r="E169" s="136"/>
      <c r="F169" s="136"/>
    </row>
    <row r="170" spans="1:6" ht="15.75" thickBot="1" x14ac:dyDescent="0.25">
      <c r="A170" s="129" t="s">
        <v>572</v>
      </c>
      <c r="B170" s="140">
        <v>233</v>
      </c>
      <c r="C170" s="173"/>
      <c r="D170" s="140">
        <v>233</v>
      </c>
      <c r="E170" s="136"/>
      <c r="F170" s="136"/>
    </row>
    <row r="171" spans="1:6" ht="15.75" thickBot="1" x14ac:dyDescent="0.25">
      <c r="A171" s="174" t="s">
        <v>573</v>
      </c>
      <c r="B171" s="177">
        <v>8164</v>
      </c>
      <c r="C171" s="133"/>
      <c r="D171" s="177">
        <v>8163</v>
      </c>
      <c r="E171" s="136"/>
      <c r="F171" s="136"/>
    </row>
    <row r="172" spans="1:6" ht="14.25" thickTop="1" x14ac:dyDescent="0.2">
      <c r="A172" s="212"/>
    </row>
    <row r="173" spans="1:6" ht="198" x14ac:dyDescent="0.2">
      <c r="A173" s="150" t="s">
        <v>574</v>
      </c>
    </row>
    <row r="174" spans="1:6" ht="18.75" x14ac:dyDescent="0.2">
      <c r="A174" s="175"/>
    </row>
    <row r="175" spans="1:6" ht="15" x14ac:dyDescent="0.2">
      <c r="A175" s="176" t="s">
        <v>575</v>
      </c>
    </row>
    <row r="176" spans="1:6" ht="12.95" customHeight="1" x14ac:dyDescent="0.2">
      <c r="A176" s="391" t="s">
        <v>505</v>
      </c>
      <c r="B176" s="392" t="s">
        <v>555</v>
      </c>
      <c r="C176" s="390"/>
      <c r="D176" s="392" t="s">
        <v>738</v>
      </c>
      <c r="E176" s="172"/>
      <c r="F176" s="136"/>
    </row>
    <row r="177" spans="1:6" x14ac:dyDescent="0.2">
      <c r="A177" s="391"/>
      <c r="B177" s="392"/>
      <c r="C177" s="390"/>
      <c r="D177" s="392"/>
      <c r="E177" s="131"/>
      <c r="F177" s="136"/>
    </row>
    <row r="178" spans="1:6" ht="13.5" thickBot="1" x14ac:dyDescent="0.25">
      <c r="A178" s="391"/>
      <c r="B178" s="393"/>
      <c r="C178" s="390"/>
      <c r="D178" s="393"/>
      <c r="E178" s="131"/>
      <c r="F178" s="136"/>
    </row>
    <row r="179" spans="1:6" x14ac:dyDescent="0.2">
      <c r="A179" s="132"/>
      <c r="B179" s="133"/>
      <c r="C179" s="133"/>
      <c r="D179" s="133"/>
      <c r="E179" s="136"/>
      <c r="F179" s="136"/>
    </row>
    <row r="180" spans="1:6" ht="30" x14ac:dyDescent="0.2">
      <c r="A180" s="134" t="s">
        <v>576</v>
      </c>
      <c r="B180" s="135">
        <v>80924</v>
      </c>
      <c r="C180" s="136"/>
      <c r="D180" s="135">
        <v>80787</v>
      </c>
      <c r="E180" s="136"/>
      <c r="F180" s="136"/>
    </row>
    <row r="181" spans="1:6" ht="30" x14ac:dyDescent="0.2">
      <c r="A181" s="134" t="s">
        <v>577</v>
      </c>
      <c r="B181" s="141">
        <v>-3724</v>
      </c>
      <c r="C181" s="136"/>
      <c r="D181" s="141">
        <v>-3796</v>
      </c>
      <c r="E181" s="136"/>
      <c r="F181" s="136"/>
    </row>
    <row r="182" spans="1:6" ht="30.75" thickBot="1" x14ac:dyDescent="0.25">
      <c r="A182" s="134" t="s">
        <v>578</v>
      </c>
      <c r="B182" s="141">
        <v>-1439</v>
      </c>
      <c r="C182" s="136"/>
      <c r="D182" s="141">
        <v>-2210</v>
      </c>
      <c r="E182" s="136"/>
      <c r="F182" s="136"/>
    </row>
    <row r="183" spans="1:6" ht="30.75" thickBot="1" x14ac:dyDescent="0.25">
      <c r="A183" s="138" t="s">
        <v>579</v>
      </c>
      <c r="B183" s="177">
        <v>75761</v>
      </c>
      <c r="C183" s="133"/>
      <c r="D183" s="177">
        <v>74781</v>
      </c>
      <c r="E183" s="136"/>
      <c r="F183" s="136"/>
    </row>
    <row r="184" spans="1:6" ht="15.75" thickTop="1" x14ac:dyDescent="0.2">
      <c r="A184" s="138"/>
      <c r="B184" s="139"/>
      <c r="C184" s="133"/>
      <c r="D184" s="139"/>
      <c r="E184" s="136"/>
      <c r="F184" s="136"/>
    </row>
    <row r="185" spans="1:6" ht="33" x14ac:dyDescent="0.2">
      <c r="A185" s="171" t="s">
        <v>580</v>
      </c>
    </row>
    <row r="186" spans="1:6" ht="12.95" customHeight="1" x14ac:dyDescent="0.2">
      <c r="A186" s="391" t="s">
        <v>505</v>
      </c>
      <c r="B186" s="392" t="s">
        <v>555</v>
      </c>
      <c r="C186" s="390"/>
      <c r="D186" s="392" t="s">
        <v>738</v>
      </c>
      <c r="E186" s="172"/>
      <c r="F186" s="136"/>
    </row>
    <row r="187" spans="1:6" x14ac:dyDescent="0.2">
      <c r="A187" s="391"/>
      <c r="B187" s="392"/>
      <c r="C187" s="390"/>
      <c r="D187" s="392"/>
      <c r="E187" s="131"/>
      <c r="F187" s="136"/>
    </row>
    <row r="188" spans="1:6" ht="13.5" thickBot="1" x14ac:dyDescent="0.25">
      <c r="A188" s="391"/>
      <c r="B188" s="393"/>
      <c r="C188" s="390"/>
      <c r="D188" s="393"/>
      <c r="E188" s="131"/>
      <c r="F188" s="136"/>
    </row>
    <row r="189" spans="1:6" x14ac:dyDescent="0.2">
      <c r="A189" s="132"/>
      <c r="B189" s="133"/>
      <c r="C189" s="133"/>
      <c r="D189" s="133"/>
      <c r="E189" s="136"/>
      <c r="F189" s="136"/>
    </row>
    <row r="190" spans="1:6" ht="30" x14ac:dyDescent="0.2">
      <c r="A190" s="134" t="s">
        <v>581</v>
      </c>
      <c r="B190" s="135">
        <v>3724</v>
      </c>
      <c r="C190" s="136"/>
      <c r="D190" s="135">
        <v>3796</v>
      </c>
      <c r="E190" s="136"/>
      <c r="F190" s="136"/>
    </row>
    <row r="191" spans="1:6" ht="30" x14ac:dyDescent="0.2">
      <c r="A191" s="134" t="s">
        <v>582</v>
      </c>
      <c r="B191" s="135">
        <v>1439</v>
      </c>
      <c r="C191" s="136"/>
      <c r="D191" s="135">
        <v>2210</v>
      </c>
      <c r="E191" s="136"/>
      <c r="F191" s="136"/>
    </row>
    <row r="192" spans="1:6" ht="30" x14ac:dyDescent="0.2">
      <c r="A192" s="134" t="s">
        <v>583</v>
      </c>
      <c r="B192" s="168">
        <v>699</v>
      </c>
      <c r="C192" s="136"/>
      <c r="D192" s="168">
        <v>656</v>
      </c>
      <c r="E192" s="136"/>
      <c r="F192" s="136"/>
    </row>
    <row r="193" spans="1:6" ht="30" x14ac:dyDescent="0.2">
      <c r="A193" s="134" t="s">
        <v>584</v>
      </c>
      <c r="B193" s="168">
        <v>530</v>
      </c>
      <c r="C193" s="136"/>
      <c r="D193" s="168">
        <v>958</v>
      </c>
      <c r="E193" s="136"/>
      <c r="F193" s="136"/>
    </row>
    <row r="194" spans="1:6" ht="15" x14ac:dyDescent="0.2">
      <c r="A194" s="134" t="s">
        <v>585</v>
      </c>
      <c r="B194" s="168">
        <v>13</v>
      </c>
      <c r="C194" s="136"/>
      <c r="D194" s="168">
        <v>12</v>
      </c>
      <c r="E194" s="136"/>
      <c r="F194" s="136"/>
    </row>
    <row r="195" spans="1:6" ht="15" x14ac:dyDescent="0.2">
      <c r="A195" s="134" t="s">
        <v>739</v>
      </c>
      <c r="B195" s="140" t="s">
        <v>529</v>
      </c>
      <c r="C195" s="173"/>
      <c r="D195" s="140">
        <v>1</v>
      </c>
      <c r="E195" s="136"/>
      <c r="F195" s="136"/>
    </row>
    <row r="196" spans="1:6" ht="15.75" thickBot="1" x14ac:dyDescent="0.25">
      <c r="A196" s="134" t="s">
        <v>586</v>
      </c>
      <c r="B196" s="178">
        <v>10</v>
      </c>
      <c r="C196" s="136"/>
      <c r="D196" s="178">
        <v>1</v>
      </c>
      <c r="E196" s="136"/>
      <c r="F196" s="136"/>
    </row>
    <row r="197" spans="1:6" ht="30.75" thickBot="1" x14ac:dyDescent="0.25">
      <c r="A197" s="138" t="s">
        <v>587</v>
      </c>
      <c r="B197" s="177">
        <v>6415</v>
      </c>
      <c r="C197" s="133"/>
      <c r="D197" s="177">
        <v>7634</v>
      </c>
      <c r="E197" s="136"/>
      <c r="F197" s="136"/>
    </row>
    <row r="198" spans="1:6" ht="17.25" thickTop="1" x14ac:dyDescent="0.2">
      <c r="A198" s="150" t="s">
        <v>471</v>
      </c>
    </row>
    <row r="199" spans="1:6" ht="49.5" x14ac:dyDescent="0.2">
      <c r="A199" s="150" t="s">
        <v>588</v>
      </c>
    </row>
    <row r="200" spans="1:6" ht="16.5" x14ac:dyDescent="0.2">
      <c r="A200" s="150"/>
    </row>
    <row r="201" spans="1:6" ht="33" x14ac:dyDescent="0.2">
      <c r="A201" s="171" t="s">
        <v>589</v>
      </c>
    </row>
    <row r="202" spans="1:6" ht="12.95" customHeight="1" x14ac:dyDescent="0.2">
      <c r="A202" s="391" t="s">
        <v>505</v>
      </c>
      <c r="B202" s="392" t="s">
        <v>555</v>
      </c>
      <c r="C202" s="390"/>
      <c r="D202" s="392" t="s">
        <v>738</v>
      </c>
      <c r="E202" s="172"/>
      <c r="F202" s="136"/>
    </row>
    <row r="203" spans="1:6" x14ac:dyDescent="0.2">
      <c r="A203" s="391"/>
      <c r="B203" s="392"/>
      <c r="C203" s="390"/>
      <c r="D203" s="392"/>
      <c r="E203" s="131"/>
      <c r="F203" s="136"/>
    </row>
    <row r="204" spans="1:6" ht="13.5" thickBot="1" x14ac:dyDescent="0.25">
      <c r="A204" s="391"/>
      <c r="B204" s="393"/>
      <c r="C204" s="390"/>
      <c r="D204" s="393"/>
      <c r="E204" s="131"/>
      <c r="F204" s="136"/>
    </row>
    <row r="205" spans="1:6" x14ac:dyDescent="0.2">
      <c r="A205" s="132"/>
      <c r="B205" s="133"/>
      <c r="C205" s="133"/>
      <c r="D205" s="133"/>
      <c r="E205" s="136"/>
      <c r="F205" s="136"/>
    </row>
    <row r="206" spans="1:6" ht="15" x14ac:dyDescent="0.2">
      <c r="A206" s="134" t="s">
        <v>590</v>
      </c>
      <c r="B206" s="135">
        <v>25731</v>
      </c>
      <c r="C206" s="136"/>
      <c r="D206" s="135">
        <v>25293</v>
      </c>
      <c r="E206" s="136"/>
      <c r="F206" s="136"/>
    </row>
    <row r="207" spans="1:6" ht="30" x14ac:dyDescent="0.2">
      <c r="A207" s="134" t="s">
        <v>591</v>
      </c>
      <c r="B207" s="141">
        <v>-1963</v>
      </c>
      <c r="C207" s="136"/>
      <c r="D207" s="141">
        <v>-1966</v>
      </c>
      <c r="E207" s="136"/>
      <c r="F207" s="136"/>
    </row>
    <row r="208" spans="1:6" ht="15" x14ac:dyDescent="0.2">
      <c r="A208" s="134" t="s">
        <v>592</v>
      </c>
      <c r="B208" s="141">
        <v>6174</v>
      </c>
      <c r="C208" s="136"/>
      <c r="D208" s="141">
        <v>6056</v>
      </c>
      <c r="E208" s="136"/>
      <c r="F208" s="136"/>
    </row>
    <row r="209" spans="1:6" ht="30" x14ac:dyDescent="0.2">
      <c r="A209" s="134" t="s">
        <v>593</v>
      </c>
      <c r="B209" s="141">
        <v>-1158</v>
      </c>
      <c r="C209" s="136"/>
      <c r="D209" s="141">
        <v>-1158</v>
      </c>
      <c r="E209" s="136"/>
      <c r="F209" s="136"/>
    </row>
    <row r="210" spans="1:6" ht="15" x14ac:dyDescent="0.2">
      <c r="A210" s="134" t="s">
        <v>594</v>
      </c>
      <c r="B210" s="168">
        <v>83</v>
      </c>
      <c r="C210" s="136"/>
      <c r="D210" s="168">
        <v>75</v>
      </c>
      <c r="E210" s="136"/>
      <c r="F210" s="136"/>
    </row>
    <row r="211" spans="1:6" ht="30.75" thickBot="1" x14ac:dyDescent="0.25">
      <c r="A211" s="134" t="s">
        <v>595</v>
      </c>
      <c r="B211" s="140">
        <v>-32</v>
      </c>
      <c r="C211" s="136"/>
      <c r="D211" s="140">
        <v>-32</v>
      </c>
      <c r="E211" s="136"/>
      <c r="F211" s="136"/>
    </row>
    <row r="212" spans="1:6" ht="30.75" thickBot="1" x14ac:dyDescent="0.25">
      <c r="A212" s="138" t="s">
        <v>596</v>
      </c>
      <c r="B212" s="177">
        <v>28835</v>
      </c>
      <c r="C212" s="133"/>
      <c r="D212" s="177">
        <v>28268</v>
      </c>
      <c r="E212" s="136"/>
      <c r="F212" s="136"/>
    </row>
    <row r="213" spans="1:6" ht="17.25" thickTop="1" x14ac:dyDescent="0.2">
      <c r="A213" s="171"/>
    </row>
    <row r="214" spans="1:6" ht="33" x14ac:dyDescent="0.2">
      <c r="A214" s="171" t="s">
        <v>597</v>
      </c>
    </row>
    <row r="215" spans="1:6" ht="12.95" customHeight="1" x14ac:dyDescent="0.2">
      <c r="A215" s="391" t="s">
        <v>505</v>
      </c>
      <c r="B215" s="392" t="s">
        <v>555</v>
      </c>
      <c r="C215" s="390"/>
      <c r="D215" s="392" t="s">
        <v>738</v>
      </c>
      <c r="E215" s="172"/>
      <c r="F215" s="136"/>
    </row>
    <row r="216" spans="1:6" x14ac:dyDescent="0.2">
      <c r="A216" s="391"/>
      <c r="B216" s="392"/>
      <c r="C216" s="390"/>
      <c r="D216" s="392"/>
      <c r="E216" s="131"/>
      <c r="F216" s="136"/>
    </row>
    <row r="217" spans="1:6" ht="13.5" thickBot="1" x14ac:dyDescent="0.25">
      <c r="A217" s="391"/>
      <c r="B217" s="393"/>
      <c r="C217" s="390"/>
      <c r="D217" s="393"/>
      <c r="E217" s="131"/>
      <c r="F217" s="136"/>
    </row>
    <row r="218" spans="1:6" ht="12.6" customHeight="1" x14ac:dyDescent="0.2">
      <c r="A218" s="132"/>
      <c r="B218" s="133"/>
      <c r="C218" s="133"/>
      <c r="D218" s="133"/>
      <c r="E218" s="136"/>
      <c r="F218" s="136"/>
    </row>
    <row r="219" spans="1:6" ht="30" x14ac:dyDescent="0.2">
      <c r="A219" s="134" t="s">
        <v>598</v>
      </c>
      <c r="B219" s="135">
        <v>1963</v>
      </c>
      <c r="C219" s="136"/>
      <c r="D219" s="135">
        <v>1966</v>
      </c>
      <c r="E219" s="136"/>
      <c r="F219" s="136"/>
    </row>
    <row r="220" spans="1:6" ht="30" x14ac:dyDescent="0.2">
      <c r="A220" s="134" t="s">
        <v>599</v>
      </c>
      <c r="B220" s="141">
        <v>1158</v>
      </c>
      <c r="C220" s="136"/>
      <c r="D220" s="141">
        <v>1158</v>
      </c>
      <c r="E220" s="136"/>
      <c r="F220" s="136"/>
    </row>
    <row r="221" spans="1:6" ht="30" x14ac:dyDescent="0.2">
      <c r="A221" s="134" t="s">
        <v>600</v>
      </c>
      <c r="B221" s="140">
        <v>32</v>
      </c>
      <c r="C221" s="136"/>
      <c r="D221" s="140">
        <v>32</v>
      </c>
      <c r="E221" s="136"/>
      <c r="F221" s="136"/>
    </row>
    <row r="222" spans="1:6" ht="15.75" thickBot="1" x14ac:dyDescent="0.25">
      <c r="A222" s="134" t="s">
        <v>601</v>
      </c>
      <c r="B222" s="140">
        <v>2</v>
      </c>
      <c r="C222" s="136"/>
      <c r="D222" s="140">
        <v>2</v>
      </c>
      <c r="E222" s="136"/>
      <c r="F222" s="136"/>
    </row>
    <row r="223" spans="1:6" ht="30.75" thickBot="1" x14ac:dyDescent="0.25">
      <c r="A223" s="138" t="s">
        <v>602</v>
      </c>
      <c r="B223" s="177">
        <v>3155</v>
      </c>
      <c r="C223" s="133"/>
      <c r="D223" s="177">
        <v>3158</v>
      </c>
      <c r="E223" s="136"/>
      <c r="F223" s="136"/>
    </row>
    <row r="224" spans="1:6" ht="17.25" thickTop="1" x14ac:dyDescent="0.2">
      <c r="A224" s="171"/>
    </row>
    <row r="225" spans="1:6" ht="16.5" x14ac:dyDescent="0.2">
      <c r="A225" s="171"/>
    </row>
    <row r="226" spans="1:6" ht="33" x14ac:dyDescent="0.2">
      <c r="A226" s="150" t="s">
        <v>603</v>
      </c>
    </row>
    <row r="227" spans="1:6" ht="12.95" customHeight="1" x14ac:dyDescent="0.2">
      <c r="A227" s="391" t="s">
        <v>505</v>
      </c>
      <c r="B227" s="392" t="s">
        <v>555</v>
      </c>
      <c r="C227" s="390"/>
      <c r="D227" s="392" t="s">
        <v>738</v>
      </c>
      <c r="E227" s="172"/>
      <c r="F227" s="136"/>
    </row>
    <row r="228" spans="1:6" x14ac:dyDescent="0.2">
      <c r="A228" s="391"/>
      <c r="B228" s="392"/>
      <c r="C228" s="390"/>
      <c r="D228" s="392"/>
      <c r="E228" s="131"/>
      <c r="F228" s="136"/>
    </row>
    <row r="229" spans="1:6" ht="13.5" thickBot="1" x14ac:dyDescent="0.25">
      <c r="A229" s="391"/>
      <c r="B229" s="393"/>
      <c r="C229" s="390"/>
      <c r="D229" s="393"/>
      <c r="E229" s="131"/>
      <c r="F229" s="136"/>
    </row>
    <row r="230" spans="1:6" x14ac:dyDescent="0.2">
      <c r="A230" s="132"/>
      <c r="B230" s="133"/>
      <c r="C230" s="133"/>
      <c r="D230" s="133"/>
      <c r="E230" s="136"/>
      <c r="F230" s="136"/>
    </row>
    <row r="231" spans="1:6" ht="12.6" customHeight="1" x14ac:dyDescent="0.2">
      <c r="A231" s="134" t="s">
        <v>589</v>
      </c>
      <c r="B231" s="141">
        <v>31988</v>
      </c>
      <c r="C231" s="136"/>
      <c r="D231" s="141">
        <v>31424</v>
      </c>
      <c r="E231" s="136"/>
      <c r="F231" s="136"/>
    </row>
    <row r="232" spans="1:6" ht="30.75" thickBot="1" x14ac:dyDescent="0.25">
      <c r="A232" s="134" t="s">
        <v>597</v>
      </c>
      <c r="B232" s="137">
        <v>2</v>
      </c>
      <c r="C232" s="136"/>
      <c r="D232" s="137">
        <v>2</v>
      </c>
      <c r="E232" s="136"/>
      <c r="F232" s="136"/>
    </row>
    <row r="233" spans="1:6" ht="15" x14ac:dyDescent="0.2">
      <c r="A233" s="138" t="s">
        <v>604</v>
      </c>
      <c r="B233" s="139">
        <v>31990</v>
      </c>
      <c r="C233" s="133"/>
      <c r="D233" s="139">
        <v>31426</v>
      </c>
      <c r="E233" s="136"/>
      <c r="F233" s="136"/>
    </row>
    <row r="234" spans="1:6" ht="12.95" customHeight="1" thickBot="1" x14ac:dyDescent="0.25">
      <c r="A234" s="129" t="s">
        <v>605</v>
      </c>
      <c r="B234" s="140">
        <v>-384</v>
      </c>
      <c r="C234" s="173"/>
      <c r="D234" s="140">
        <v>-80</v>
      </c>
      <c r="E234" s="136"/>
      <c r="F234" s="136"/>
    </row>
    <row r="235" spans="1:6" ht="15.75" thickBot="1" x14ac:dyDescent="0.25">
      <c r="A235" s="174" t="s">
        <v>606</v>
      </c>
      <c r="B235" s="177">
        <v>31606</v>
      </c>
      <c r="C235" s="131"/>
      <c r="D235" s="177">
        <v>31346</v>
      </c>
      <c r="E235" s="136"/>
      <c r="F235" s="136"/>
    </row>
    <row r="236" spans="1:6" ht="13.5" thickTop="1" x14ac:dyDescent="0.2"/>
    <row r="237" spans="1:6" ht="16.5" x14ac:dyDescent="0.2">
      <c r="A237" s="128" t="s">
        <v>607</v>
      </c>
    </row>
    <row r="238" spans="1:6" ht="12.95" customHeight="1" x14ac:dyDescent="0.2">
      <c r="A238" s="391" t="s">
        <v>505</v>
      </c>
      <c r="B238" s="392" t="s">
        <v>555</v>
      </c>
      <c r="C238" s="390"/>
      <c r="D238" s="392" t="s">
        <v>738</v>
      </c>
      <c r="E238" s="172"/>
      <c r="F238" s="136"/>
    </row>
    <row r="239" spans="1:6" x14ac:dyDescent="0.2">
      <c r="A239" s="391"/>
      <c r="B239" s="392"/>
      <c r="C239" s="390"/>
      <c r="D239" s="392"/>
      <c r="E239" s="131"/>
      <c r="F239" s="136"/>
    </row>
    <row r="240" spans="1:6" ht="13.5" thickBot="1" x14ac:dyDescent="0.25">
      <c r="A240" s="391"/>
      <c r="B240" s="393"/>
      <c r="C240" s="390"/>
      <c r="D240" s="393"/>
      <c r="E240" s="131"/>
      <c r="F240" s="136"/>
    </row>
    <row r="241" spans="1:6" x14ac:dyDescent="0.2">
      <c r="A241" s="132"/>
      <c r="B241" s="133"/>
      <c r="C241" s="133"/>
      <c r="D241" s="133"/>
      <c r="E241" s="136"/>
      <c r="F241" s="136"/>
    </row>
    <row r="242" spans="1:6" ht="15" x14ac:dyDescent="0.2">
      <c r="A242" s="134" t="s">
        <v>608</v>
      </c>
      <c r="B242" s="168">
        <v>237</v>
      </c>
      <c r="C242" s="136"/>
      <c r="D242" s="140">
        <v>19</v>
      </c>
      <c r="E242" s="136"/>
      <c r="F242" s="136"/>
    </row>
    <row r="243" spans="1:6" ht="15" x14ac:dyDescent="0.2">
      <c r="A243" s="134" t="s">
        <v>609</v>
      </c>
      <c r="B243" s="140">
        <v>502</v>
      </c>
      <c r="C243" s="136"/>
      <c r="D243" s="140">
        <v>530</v>
      </c>
      <c r="E243" s="136"/>
      <c r="F243" s="136"/>
    </row>
    <row r="244" spans="1:6" ht="15.75" thickBot="1" x14ac:dyDescent="0.25">
      <c r="A244" s="134" t="s">
        <v>610</v>
      </c>
      <c r="B244" s="140">
        <v>67</v>
      </c>
      <c r="C244" s="136"/>
      <c r="D244" s="140">
        <v>79</v>
      </c>
      <c r="E244" s="136"/>
      <c r="F244" s="136"/>
    </row>
    <row r="245" spans="1:6" ht="30.75" thickBot="1" x14ac:dyDescent="0.25">
      <c r="A245" s="138" t="s">
        <v>611</v>
      </c>
      <c r="B245" s="213">
        <v>806</v>
      </c>
      <c r="C245" s="133"/>
      <c r="D245" s="213">
        <v>628</v>
      </c>
      <c r="E245" s="136"/>
      <c r="F245" s="136"/>
    </row>
    <row r="246" spans="1:6" ht="12.95" customHeight="1" thickTop="1" x14ac:dyDescent="0.2"/>
    <row r="247" spans="1:6" ht="12.95" customHeight="1" x14ac:dyDescent="0.2">
      <c r="A247" s="128" t="s">
        <v>719</v>
      </c>
    </row>
    <row r="248" spans="1:6" ht="214.5" x14ac:dyDescent="0.2">
      <c r="A248" s="150" t="s">
        <v>745</v>
      </c>
    </row>
    <row r="249" spans="1:6" ht="12.95" customHeight="1" x14ac:dyDescent="0.2"/>
    <row r="250" spans="1:6" ht="12.95" customHeight="1" x14ac:dyDescent="0.2">
      <c r="A250" s="128" t="s">
        <v>746</v>
      </c>
    </row>
    <row r="251" spans="1:6" ht="115.5" x14ac:dyDescent="0.2">
      <c r="A251" s="150" t="s">
        <v>747</v>
      </c>
    </row>
    <row r="252" spans="1:6" ht="12.95" customHeight="1" x14ac:dyDescent="0.2">
      <c r="A252" s="166"/>
    </row>
    <row r="253" spans="1:6" ht="12.95" customHeight="1" x14ac:dyDescent="0.2"/>
    <row r="254" spans="1:6" s="126" customFormat="1" x14ac:dyDescent="0.2">
      <c r="A254" s="126" t="s">
        <v>483</v>
      </c>
    </row>
    <row r="256" spans="1:6" s="126" customFormat="1" x14ac:dyDescent="0.2">
      <c r="A256" s="126" t="s">
        <v>484</v>
      </c>
    </row>
    <row r="257" spans="1:4" x14ac:dyDescent="0.2">
      <c r="A257" t="s">
        <v>612</v>
      </c>
    </row>
    <row r="258" spans="1:4" x14ac:dyDescent="0.2">
      <c r="A258" t="s">
        <v>613</v>
      </c>
    </row>
    <row r="259" spans="1:4" x14ac:dyDescent="0.2">
      <c r="A259" t="s">
        <v>614</v>
      </c>
    </row>
    <row r="260" spans="1:4" x14ac:dyDescent="0.2">
      <c r="A260" t="s">
        <v>615</v>
      </c>
    </row>
    <row r="261" spans="1:4" x14ac:dyDescent="0.2">
      <c r="A261" t="s">
        <v>616</v>
      </c>
    </row>
    <row r="262" spans="1:4" x14ac:dyDescent="0.2">
      <c r="A262" t="s">
        <v>617</v>
      </c>
    </row>
    <row r="263" spans="1:4" x14ac:dyDescent="0.2">
      <c r="A263" t="s">
        <v>618</v>
      </c>
    </row>
    <row r="264" spans="1:4" x14ac:dyDescent="0.2">
      <c r="A264" t="s">
        <v>619</v>
      </c>
    </row>
    <row r="265" spans="1:4" x14ac:dyDescent="0.2">
      <c r="A265" t="s">
        <v>620</v>
      </c>
    </row>
    <row r="267" spans="1:4" s="126" customFormat="1" x14ac:dyDescent="0.2">
      <c r="A267" s="126" t="s">
        <v>485</v>
      </c>
    </row>
    <row r="268" spans="1:4" x14ac:dyDescent="0.2">
      <c r="A268" t="s">
        <v>503</v>
      </c>
    </row>
    <row r="269" spans="1:4" ht="16.5" x14ac:dyDescent="0.3">
      <c r="A269" s="127"/>
    </row>
    <row r="270" spans="1:4" s="126" customFormat="1" x14ac:dyDescent="0.2">
      <c r="A270" s="126" t="s">
        <v>486</v>
      </c>
    </row>
    <row r="271" spans="1:4" ht="16.5" x14ac:dyDescent="0.2">
      <c r="A271" s="171" t="s">
        <v>750</v>
      </c>
    </row>
    <row r="272" spans="1:4" ht="23.1" customHeight="1" x14ac:dyDescent="0.2">
      <c r="A272" s="391" t="s">
        <v>505</v>
      </c>
      <c r="B272" s="392" t="s">
        <v>555</v>
      </c>
      <c r="C272" s="136"/>
      <c r="D272" s="392" t="s">
        <v>738</v>
      </c>
    </row>
    <row r="273" spans="1:4" x14ac:dyDescent="0.2">
      <c r="A273" s="391"/>
      <c r="B273" s="392"/>
      <c r="C273" s="136"/>
      <c r="D273" s="392"/>
    </row>
    <row r="274" spans="1:4" ht="30" x14ac:dyDescent="0.2">
      <c r="A274" s="134" t="s">
        <v>621</v>
      </c>
      <c r="B274" s="168">
        <v>706</v>
      </c>
      <c r="C274" s="136"/>
      <c r="D274" s="168">
        <v>394</v>
      </c>
    </row>
    <row r="275" spans="1:4" ht="45" x14ac:dyDescent="0.2">
      <c r="A275" s="134" t="s">
        <v>622</v>
      </c>
      <c r="B275" s="140">
        <v>238</v>
      </c>
      <c r="C275" s="173"/>
      <c r="D275" s="140">
        <v>206</v>
      </c>
    </row>
    <row r="276" spans="1:4" ht="15" x14ac:dyDescent="0.2">
      <c r="A276" s="134" t="s">
        <v>742</v>
      </c>
      <c r="B276" s="140">
        <v>214</v>
      </c>
      <c r="C276" s="173"/>
      <c r="D276" s="140">
        <v>214</v>
      </c>
    </row>
    <row r="277" spans="1:4" ht="15.75" thickBot="1" x14ac:dyDescent="0.25">
      <c r="A277" s="134" t="s">
        <v>743</v>
      </c>
      <c r="B277" s="140">
        <v>384</v>
      </c>
      <c r="C277" s="173"/>
      <c r="D277" s="140">
        <v>384</v>
      </c>
    </row>
    <row r="278" spans="1:4" ht="15.75" thickBot="1" x14ac:dyDescent="0.25">
      <c r="A278" s="173"/>
      <c r="B278" s="177">
        <v>1542</v>
      </c>
      <c r="C278" s="136"/>
      <c r="D278" s="177">
        <v>1198</v>
      </c>
    </row>
    <row r="279" spans="1:4" ht="15.75" thickTop="1" x14ac:dyDescent="0.2">
      <c r="A279" s="173"/>
      <c r="B279" s="180"/>
      <c r="C279" s="136"/>
      <c r="D279" s="180"/>
    </row>
    <row r="280" spans="1:4" s="126" customFormat="1" x14ac:dyDescent="0.2">
      <c r="A280" s="126" t="s">
        <v>487</v>
      </c>
    </row>
    <row r="281" spans="1:4" ht="16.5" x14ac:dyDescent="0.2">
      <c r="A281" s="128" t="s">
        <v>623</v>
      </c>
    </row>
    <row r="282" spans="1:4" ht="15.75" thickBot="1" x14ac:dyDescent="0.25">
      <c r="A282" s="129" t="s">
        <v>505</v>
      </c>
      <c r="B282" s="130" t="s">
        <v>472</v>
      </c>
      <c r="C282" s="133"/>
      <c r="D282" s="130" t="s">
        <v>732</v>
      </c>
    </row>
    <row r="283" spans="1:4" x14ac:dyDescent="0.2">
      <c r="A283" s="132"/>
      <c r="B283" s="133"/>
      <c r="C283" s="133"/>
      <c r="D283" s="133"/>
    </row>
    <row r="284" spans="1:4" ht="15" x14ac:dyDescent="0.2">
      <c r="A284" s="134" t="s">
        <v>624</v>
      </c>
      <c r="B284" s="168">
        <v>176</v>
      </c>
      <c r="C284" s="136"/>
      <c r="D284" s="168">
        <v>140</v>
      </c>
    </row>
    <row r="285" spans="1:4" ht="15" x14ac:dyDescent="0.2">
      <c r="A285" s="134" t="s">
        <v>625</v>
      </c>
      <c r="B285" s="135">
        <v>335</v>
      </c>
      <c r="C285" s="136"/>
      <c r="D285" s="135">
        <v>399</v>
      </c>
    </row>
    <row r="286" spans="1:4" ht="15" x14ac:dyDescent="0.2">
      <c r="A286" s="134" t="s">
        <v>626</v>
      </c>
      <c r="B286" s="168">
        <v>182</v>
      </c>
      <c r="C286" s="136"/>
      <c r="D286" s="168">
        <v>231</v>
      </c>
    </row>
    <row r="287" spans="1:4" ht="15" x14ac:dyDescent="0.2">
      <c r="A287" s="134" t="s">
        <v>627</v>
      </c>
      <c r="B287" s="168">
        <v>19</v>
      </c>
      <c r="C287" s="136"/>
      <c r="D287" s="168">
        <v>48</v>
      </c>
    </row>
    <row r="288" spans="1:4" ht="15" x14ac:dyDescent="0.2">
      <c r="A288" s="134" t="s">
        <v>628</v>
      </c>
      <c r="B288" s="168">
        <v>74</v>
      </c>
      <c r="C288" s="136"/>
      <c r="D288" s="168">
        <v>27</v>
      </c>
    </row>
    <row r="289" spans="1:4" ht="15" x14ac:dyDescent="0.2">
      <c r="A289" s="134" t="s">
        <v>629</v>
      </c>
      <c r="B289" s="168">
        <v>48</v>
      </c>
      <c r="C289" s="136"/>
      <c r="D289" s="168">
        <v>54</v>
      </c>
    </row>
    <row r="290" spans="1:4" ht="15" x14ac:dyDescent="0.2">
      <c r="A290" s="134" t="s">
        <v>630</v>
      </c>
      <c r="B290" s="168">
        <v>17</v>
      </c>
      <c r="C290" s="136"/>
      <c r="D290" s="168">
        <v>14</v>
      </c>
    </row>
    <row r="291" spans="1:4" ht="15" x14ac:dyDescent="0.2">
      <c r="A291" s="134" t="s">
        <v>631</v>
      </c>
      <c r="B291" s="168">
        <v>6</v>
      </c>
      <c r="C291" s="136"/>
      <c r="D291" s="168">
        <v>10</v>
      </c>
    </row>
    <row r="292" spans="1:4" ht="15" x14ac:dyDescent="0.2">
      <c r="A292" s="134" t="s">
        <v>632</v>
      </c>
      <c r="B292" s="168">
        <v>8</v>
      </c>
      <c r="C292" s="136"/>
      <c r="D292" s="168">
        <v>9</v>
      </c>
    </row>
    <row r="293" spans="1:4" ht="15" x14ac:dyDescent="0.2">
      <c r="A293" s="134" t="s">
        <v>633</v>
      </c>
      <c r="B293" s="168">
        <v>4</v>
      </c>
      <c r="C293" s="136"/>
      <c r="D293" s="168">
        <v>4</v>
      </c>
    </row>
    <row r="294" spans="1:4" ht="15" x14ac:dyDescent="0.2">
      <c r="A294" s="134" t="s">
        <v>634</v>
      </c>
      <c r="B294" s="168">
        <v>6</v>
      </c>
      <c r="C294" s="136"/>
      <c r="D294" s="168">
        <v>7</v>
      </c>
    </row>
    <row r="295" spans="1:4" ht="15.75" thickBot="1" x14ac:dyDescent="0.25">
      <c r="A295" s="134" t="s">
        <v>635</v>
      </c>
      <c r="B295" s="137">
        <v>2</v>
      </c>
      <c r="C295" s="136"/>
      <c r="D295" s="137">
        <v>3</v>
      </c>
    </row>
    <row r="296" spans="1:4" ht="15.75" thickBot="1" x14ac:dyDescent="0.25">
      <c r="A296" s="138" t="s">
        <v>636</v>
      </c>
      <c r="B296" s="143">
        <v>877</v>
      </c>
      <c r="C296" s="133"/>
      <c r="D296" s="143">
        <v>946</v>
      </c>
    </row>
    <row r="297" spans="1:4" ht="13.5" thickTop="1" x14ac:dyDescent="0.2">
      <c r="A297" s="179"/>
    </row>
    <row r="298" spans="1:4" x14ac:dyDescent="0.2">
      <c r="A298" t="s">
        <v>637</v>
      </c>
    </row>
    <row r="299" spans="1:4" ht="15" x14ac:dyDescent="0.2">
      <c r="A299" s="149"/>
    </row>
    <row r="300" spans="1:4" ht="16.5" x14ac:dyDescent="0.2">
      <c r="A300" s="128" t="s">
        <v>638</v>
      </c>
    </row>
    <row r="301" spans="1:4" ht="16.5" x14ac:dyDescent="0.2">
      <c r="A301" s="128"/>
    </row>
    <row r="302" spans="1:4" ht="15.75" thickBot="1" x14ac:dyDescent="0.25">
      <c r="A302" s="129" t="s">
        <v>505</v>
      </c>
      <c r="B302" s="130" t="s">
        <v>472</v>
      </c>
      <c r="C302" s="133"/>
      <c r="D302" s="130" t="s">
        <v>732</v>
      </c>
    </row>
    <row r="303" spans="1:4" x14ac:dyDescent="0.2">
      <c r="A303" s="132"/>
      <c r="B303" s="133"/>
      <c r="C303" s="133"/>
      <c r="D303" s="133"/>
    </row>
    <row r="304" spans="1:4" ht="45" x14ac:dyDescent="0.2">
      <c r="A304" s="134" t="s">
        <v>639</v>
      </c>
      <c r="B304" s="168">
        <v>1</v>
      </c>
      <c r="C304" s="136"/>
      <c r="D304" s="168">
        <v>2</v>
      </c>
    </row>
    <row r="305" spans="1:4" ht="30" x14ac:dyDescent="0.2">
      <c r="A305" s="134" t="s">
        <v>640</v>
      </c>
      <c r="B305" s="168">
        <v>5</v>
      </c>
      <c r="C305" s="136"/>
      <c r="D305" s="140" t="s">
        <v>529</v>
      </c>
    </row>
    <row r="306" spans="1:4" ht="15" x14ac:dyDescent="0.2">
      <c r="A306" s="134" t="s">
        <v>641</v>
      </c>
      <c r="B306" s="140" t="s">
        <v>529</v>
      </c>
      <c r="C306" s="173"/>
      <c r="D306" s="140">
        <v>3</v>
      </c>
    </row>
    <row r="307" spans="1:4" ht="30.75" thickBot="1" x14ac:dyDescent="0.25">
      <c r="A307" s="134" t="s">
        <v>642</v>
      </c>
      <c r="B307" s="140">
        <v>8</v>
      </c>
      <c r="C307" s="173"/>
      <c r="D307" s="140" t="s">
        <v>529</v>
      </c>
    </row>
    <row r="308" spans="1:4" ht="15" x14ac:dyDescent="0.2">
      <c r="A308" s="138" t="s">
        <v>643</v>
      </c>
      <c r="B308" s="210">
        <v>14</v>
      </c>
      <c r="C308" s="136"/>
      <c r="D308" s="210">
        <v>5</v>
      </c>
    </row>
    <row r="309" spans="1:4" x14ac:dyDescent="0.2">
      <c r="A309" s="136"/>
      <c r="B309" s="136"/>
      <c r="C309" s="136"/>
      <c r="D309" s="136"/>
    </row>
    <row r="310" spans="1:4" ht="15" x14ac:dyDescent="0.2">
      <c r="A310" s="134" t="s">
        <v>644</v>
      </c>
      <c r="B310" s="140">
        <v>-203</v>
      </c>
      <c r="C310" s="136"/>
      <c r="D310" s="140">
        <v>-216</v>
      </c>
    </row>
    <row r="311" spans="1:4" ht="30" x14ac:dyDescent="0.2">
      <c r="A311" s="134" t="s">
        <v>645</v>
      </c>
      <c r="B311" s="140">
        <v>-188</v>
      </c>
      <c r="C311" s="136"/>
      <c r="D311" s="140">
        <v>-177</v>
      </c>
    </row>
    <row r="312" spans="1:4" ht="30" x14ac:dyDescent="0.2">
      <c r="A312" s="134" t="s">
        <v>646</v>
      </c>
      <c r="B312" s="140">
        <v>-1</v>
      </c>
      <c r="C312" s="136"/>
      <c r="D312" s="140">
        <v>-1</v>
      </c>
    </row>
    <row r="313" spans="1:4" ht="15" x14ac:dyDescent="0.2">
      <c r="A313" s="134" t="s">
        <v>647</v>
      </c>
      <c r="B313" s="140" t="s">
        <v>529</v>
      </c>
      <c r="C313" s="136"/>
      <c r="D313" s="140">
        <v>-15</v>
      </c>
    </row>
    <row r="314" spans="1:4" ht="30.75" thickBot="1" x14ac:dyDescent="0.25">
      <c r="A314" s="134" t="s">
        <v>648</v>
      </c>
      <c r="B314" s="140" t="s">
        <v>529</v>
      </c>
      <c r="C314" s="136"/>
      <c r="D314" s="140">
        <v>-1</v>
      </c>
    </row>
    <row r="315" spans="1:4" ht="15" x14ac:dyDescent="0.2">
      <c r="A315" s="138" t="s">
        <v>649</v>
      </c>
      <c r="B315" s="210">
        <v>-392</v>
      </c>
      <c r="C315" s="136"/>
      <c r="D315" s="210">
        <v>-410</v>
      </c>
    </row>
    <row r="316" spans="1:4" ht="15.75" thickBot="1" x14ac:dyDescent="0.25">
      <c r="A316" s="136"/>
      <c r="B316" s="130"/>
      <c r="C316" s="136"/>
      <c r="D316" s="130"/>
    </row>
    <row r="317" spans="1:4" ht="15.75" thickBot="1" x14ac:dyDescent="0.25">
      <c r="A317" s="138" t="s">
        <v>650</v>
      </c>
      <c r="B317" s="211">
        <v>-378</v>
      </c>
      <c r="C317" s="136"/>
      <c r="D317" s="211">
        <v>-405</v>
      </c>
    </row>
    <row r="318" spans="1:4" ht="13.5" thickTop="1" x14ac:dyDescent="0.2"/>
    <row r="320" spans="1:4" s="126" customFormat="1" x14ac:dyDescent="0.2">
      <c r="A320" s="126" t="s">
        <v>488</v>
      </c>
    </row>
    <row r="321" spans="1:7" ht="16.5" x14ac:dyDescent="0.2">
      <c r="A321" s="170" t="s">
        <v>740</v>
      </c>
    </row>
    <row r="322" spans="1:7" ht="40.5" x14ac:dyDescent="0.2">
      <c r="A322" s="181" t="s">
        <v>505</v>
      </c>
      <c r="B322" s="182" t="s">
        <v>651</v>
      </c>
      <c r="C322" s="182" t="s">
        <v>652</v>
      </c>
      <c r="D322" s="182" t="s">
        <v>653</v>
      </c>
      <c r="E322" s="182" t="s">
        <v>654</v>
      </c>
      <c r="F322" s="182" t="s">
        <v>655</v>
      </c>
      <c r="G322" s="182" t="s">
        <v>656</v>
      </c>
    </row>
    <row r="323" spans="1:7" ht="175.5" x14ac:dyDescent="0.2">
      <c r="A323" s="183" t="s">
        <v>657</v>
      </c>
      <c r="B323" s="184" t="s">
        <v>658</v>
      </c>
      <c r="C323" s="185">
        <v>14551</v>
      </c>
      <c r="D323" s="186" t="s">
        <v>659</v>
      </c>
      <c r="E323" s="184" t="s">
        <v>660</v>
      </c>
      <c r="F323" s="185">
        <v>14445</v>
      </c>
      <c r="G323" s="187" t="s">
        <v>661</v>
      </c>
    </row>
    <row r="324" spans="1:7" ht="67.5" x14ac:dyDescent="0.2">
      <c r="A324" s="183" t="s">
        <v>662</v>
      </c>
      <c r="B324" s="184" t="s">
        <v>663</v>
      </c>
      <c r="C324" s="185">
        <v>6525</v>
      </c>
      <c r="D324" s="186" t="s">
        <v>664</v>
      </c>
      <c r="E324" s="186" t="s">
        <v>665</v>
      </c>
      <c r="F324" s="185">
        <v>6525</v>
      </c>
      <c r="G324" s="187" t="s">
        <v>741</v>
      </c>
    </row>
    <row r="325" spans="1:7" ht="67.5" x14ac:dyDescent="0.2">
      <c r="A325" s="183" t="s">
        <v>666</v>
      </c>
      <c r="B325" s="184" t="s">
        <v>667</v>
      </c>
      <c r="C325" s="185">
        <v>1253</v>
      </c>
      <c r="D325" s="186" t="s">
        <v>664</v>
      </c>
      <c r="E325" s="186" t="s">
        <v>665</v>
      </c>
      <c r="F325" s="185">
        <v>1253</v>
      </c>
      <c r="G325" s="187" t="s">
        <v>741</v>
      </c>
    </row>
    <row r="326" spans="1:7" ht="40.5" x14ac:dyDescent="0.2">
      <c r="A326" s="183" t="s">
        <v>668</v>
      </c>
      <c r="B326" s="184" t="s">
        <v>669</v>
      </c>
      <c r="C326" s="185">
        <v>3070</v>
      </c>
      <c r="D326" s="186" t="s">
        <v>670</v>
      </c>
      <c r="E326" s="184" t="s">
        <v>671</v>
      </c>
      <c r="F326" s="185">
        <v>3070</v>
      </c>
      <c r="G326" s="187" t="s">
        <v>672</v>
      </c>
    </row>
    <row r="327" spans="1:7" ht="40.5" x14ac:dyDescent="0.2">
      <c r="A327" s="183" t="s">
        <v>673</v>
      </c>
      <c r="B327" s="184" t="s">
        <v>674</v>
      </c>
      <c r="C327" s="185">
        <v>7465</v>
      </c>
      <c r="D327" s="186" t="s">
        <v>659</v>
      </c>
      <c r="E327" s="184" t="s">
        <v>660</v>
      </c>
      <c r="F327" s="185">
        <v>6056</v>
      </c>
      <c r="G327" s="187" t="s">
        <v>675</v>
      </c>
    </row>
    <row r="328" spans="1:7" ht="54" x14ac:dyDescent="0.2">
      <c r="A328" s="187" t="s">
        <v>676</v>
      </c>
      <c r="B328" s="184" t="s">
        <v>677</v>
      </c>
      <c r="C328" s="186">
        <v>75</v>
      </c>
      <c r="D328" s="186" t="s">
        <v>678</v>
      </c>
      <c r="E328" s="184" t="s">
        <v>671</v>
      </c>
      <c r="F328" s="186">
        <v>75</v>
      </c>
      <c r="G328" s="187" t="s">
        <v>679</v>
      </c>
    </row>
    <row r="329" spans="1:7" ht="16.5" x14ac:dyDescent="0.2">
      <c r="A329" s="170"/>
    </row>
    <row r="330" spans="1:7" s="126" customFormat="1" x14ac:dyDescent="0.2">
      <c r="A330" s="126" t="s">
        <v>489</v>
      </c>
    </row>
    <row r="331" spans="1:7" x14ac:dyDescent="0.2">
      <c r="A331" t="s">
        <v>749</v>
      </c>
    </row>
    <row r="333" spans="1:7" s="126" customFormat="1" x14ac:dyDescent="0.2">
      <c r="A333" s="126" t="s">
        <v>490</v>
      </c>
    </row>
    <row r="334" spans="1:7" s="126" customFormat="1" x14ac:dyDescent="0.2"/>
    <row r="335" spans="1:7" s="126" customFormat="1" ht="12.95" customHeight="1" x14ac:dyDescent="0.2">
      <c r="A335" s="126" t="s">
        <v>491</v>
      </c>
    </row>
    <row r="336" spans="1:7" ht="12.95" customHeight="1" x14ac:dyDescent="0.2">
      <c r="A336" s="128" t="s">
        <v>686</v>
      </c>
    </row>
    <row r="337" spans="1:2" ht="12.95" customHeight="1" x14ac:dyDescent="0.2">
      <c r="A337" s="170" t="s">
        <v>680</v>
      </c>
    </row>
    <row r="338" spans="1:2" ht="12.95" customHeight="1" x14ac:dyDescent="0.2">
      <c r="A338" s="188"/>
      <c r="B338" s="189" t="s">
        <v>505</v>
      </c>
    </row>
    <row r="339" spans="1:2" ht="12.95" customHeight="1" x14ac:dyDescent="0.2">
      <c r="A339" s="138" t="s">
        <v>683</v>
      </c>
      <c r="B339" s="190">
        <v>195</v>
      </c>
    </row>
    <row r="340" spans="1:2" ht="30" x14ac:dyDescent="0.2">
      <c r="A340" s="134" t="s">
        <v>681</v>
      </c>
      <c r="B340" s="140" t="s">
        <v>529</v>
      </c>
    </row>
    <row r="341" spans="1:2" ht="30" x14ac:dyDescent="0.2">
      <c r="A341" s="134" t="s">
        <v>682</v>
      </c>
      <c r="B341" s="140" t="s">
        <v>529</v>
      </c>
    </row>
    <row r="342" spans="1:2" ht="12.95" customHeight="1" x14ac:dyDescent="0.2">
      <c r="A342" s="138" t="s">
        <v>744</v>
      </c>
      <c r="B342" s="190">
        <v>195</v>
      </c>
    </row>
    <row r="343" spans="1:2" ht="12.95" customHeight="1" x14ac:dyDescent="0.2">
      <c r="A343" s="170"/>
    </row>
    <row r="344" spans="1:2" ht="12.95" customHeight="1" x14ac:dyDescent="0.2">
      <c r="A344" s="170" t="s">
        <v>684</v>
      </c>
    </row>
    <row r="345" spans="1:2" ht="12.95" customHeight="1" x14ac:dyDescent="0.2">
      <c r="A345" s="188"/>
      <c r="B345" s="189" t="s">
        <v>505</v>
      </c>
    </row>
    <row r="346" spans="1:2" ht="12.95" customHeight="1" x14ac:dyDescent="0.2">
      <c r="A346" s="138" t="s">
        <v>683</v>
      </c>
      <c r="B346" s="191">
        <v>2829</v>
      </c>
    </row>
    <row r="347" spans="1:2" ht="30" x14ac:dyDescent="0.2">
      <c r="A347" s="134" t="s">
        <v>681</v>
      </c>
      <c r="B347" s="140">
        <v>-67</v>
      </c>
    </row>
    <row r="348" spans="1:2" ht="30" x14ac:dyDescent="0.2">
      <c r="A348" s="134" t="s">
        <v>685</v>
      </c>
      <c r="B348" s="140">
        <v>-4</v>
      </c>
    </row>
    <row r="349" spans="1:2" ht="12.95" customHeight="1" x14ac:dyDescent="0.2">
      <c r="A349" s="138" t="s">
        <v>744</v>
      </c>
      <c r="B349" s="191">
        <v>2758</v>
      </c>
    </row>
    <row r="350" spans="1:2" ht="12.95" customHeight="1" x14ac:dyDescent="0.2"/>
    <row r="351" spans="1:2" s="126" customFormat="1" x14ac:dyDescent="0.2">
      <c r="A351" s="126" t="s">
        <v>492</v>
      </c>
    </row>
    <row r="352" spans="1:2" s="126" customFormat="1" x14ac:dyDescent="0.2"/>
    <row r="353" spans="1:5" s="126" customFormat="1" x14ac:dyDescent="0.2">
      <c r="A353" s="126" t="s">
        <v>493</v>
      </c>
    </row>
    <row r="354" spans="1:5" s="126" customFormat="1" x14ac:dyDescent="0.2"/>
    <row r="355" spans="1:5" s="126" customFormat="1" x14ac:dyDescent="0.2">
      <c r="A355" s="126" t="s">
        <v>494</v>
      </c>
    </row>
    <row r="356" spans="1:5" s="126" customFormat="1" x14ac:dyDescent="0.2"/>
    <row r="357" spans="1:5" s="126" customFormat="1" x14ac:dyDescent="0.2">
      <c r="A357" s="126" t="s">
        <v>495</v>
      </c>
    </row>
    <row r="358" spans="1:5" x14ac:dyDescent="0.2">
      <c r="A358" t="s">
        <v>461</v>
      </c>
      <c r="E358" t="s">
        <v>462</v>
      </c>
    </row>
    <row r="359" spans="1:5" x14ac:dyDescent="0.2">
      <c r="A359" t="s">
        <v>463</v>
      </c>
      <c r="E359" t="s">
        <v>462</v>
      </c>
    </row>
    <row r="360" spans="1:5" x14ac:dyDescent="0.2">
      <c r="A360" t="s">
        <v>467</v>
      </c>
      <c r="E360" t="s">
        <v>462</v>
      </c>
    </row>
    <row r="362" spans="1:5" s="126" customFormat="1" x14ac:dyDescent="0.2">
      <c r="A362" s="126" t="s">
        <v>496</v>
      </c>
    </row>
    <row r="363" spans="1:5" s="126" customFormat="1" x14ac:dyDescent="0.2"/>
    <row r="364" spans="1:5" s="126" customFormat="1" x14ac:dyDescent="0.2">
      <c r="A364" s="126" t="s">
        <v>497</v>
      </c>
    </row>
    <row r="365" spans="1:5" s="126" customFormat="1" x14ac:dyDescent="0.2"/>
    <row r="366" spans="1:5" s="126" customFormat="1" x14ac:dyDescent="0.2">
      <c r="A366" s="126" t="s">
        <v>498</v>
      </c>
    </row>
    <row r="367" spans="1:5" s="126" customFormat="1" x14ac:dyDescent="0.2"/>
    <row r="368" spans="1:5" s="126" customFormat="1" x14ac:dyDescent="0.2">
      <c r="A368" s="126" t="s">
        <v>499</v>
      </c>
    </row>
    <row r="369" spans="1:4" s="126" customFormat="1" x14ac:dyDescent="0.2"/>
    <row r="370" spans="1:4" s="126" customFormat="1" x14ac:dyDescent="0.2">
      <c r="A370" s="126" t="s">
        <v>500</v>
      </c>
    </row>
    <row r="371" spans="1:4" s="214" customFormat="1" x14ac:dyDescent="0.2">
      <c r="A371" s="214" t="s">
        <v>748</v>
      </c>
    </row>
    <row r="373" spans="1:4" x14ac:dyDescent="0.2">
      <c r="A373" s="126" t="s">
        <v>687</v>
      </c>
    </row>
    <row r="374" spans="1:4" ht="16.5" x14ac:dyDescent="0.2">
      <c r="A374" s="128" t="s">
        <v>688</v>
      </c>
    </row>
    <row r="375" spans="1:4" ht="16.5" x14ac:dyDescent="0.2">
      <c r="A375" s="167"/>
    </row>
    <row r="376" spans="1:4" ht="15.75" thickBot="1" x14ac:dyDescent="0.25">
      <c r="A376" s="129" t="s">
        <v>505</v>
      </c>
      <c r="B376" s="130" t="s">
        <v>472</v>
      </c>
      <c r="C376" s="133"/>
      <c r="D376" s="130" t="s">
        <v>732</v>
      </c>
    </row>
    <row r="377" spans="1:4" x14ac:dyDescent="0.2">
      <c r="A377" s="132"/>
      <c r="B377" s="133"/>
      <c r="C377" s="133"/>
      <c r="D377" s="133"/>
    </row>
    <row r="378" spans="1:4" ht="15" x14ac:dyDescent="0.2">
      <c r="A378" s="134" t="s">
        <v>508</v>
      </c>
      <c r="B378" s="141">
        <v>2319</v>
      </c>
      <c r="C378" s="173"/>
      <c r="D378" s="141">
        <v>2755</v>
      </c>
    </row>
    <row r="379" spans="1:4" x14ac:dyDescent="0.2">
      <c r="A379" s="131"/>
      <c r="B379" s="131"/>
      <c r="C379" s="131"/>
      <c r="D379" s="131"/>
    </row>
    <row r="380" spans="1:4" ht="15" x14ac:dyDescent="0.2">
      <c r="A380" s="134" t="s">
        <v>689</v>
      </c>
      <c r="B380" s="140">
        <v>36</v>
      </c>
      <c r="C380" s="173"/>
      <c r="D380" s="140" t="s">
        <v>529</v>
      </c>
    </row>
    <row r="381" spans="1:4" ht="15.75" thickBot="1" x14ac:dyDescent="0.25">
      <c r="A381" s="134" t="s">
        <v>690</v>
      </c>
      <c r="B381" s="140" t="s">
        <v>529</v>
      </c>
      <c r="C381" s="173"/>
      <c r="D381" s="140">
        <v>462</v>
      </c>
    </row>
    <row r="382" spans="1:4" ht="15.75" thickBot="1" x14ac:dyDescent="0.25">
      <c r="A382" s="138" t="s">
        <v>737</v>
      </c>
      <c r="B382" s="177">
        <v>2355</v>
      </c>
      <c r="C382" s="133"/>
      <c r="D382" s="177">
        <v>3217</v>
      </c>
    </row>
    <row r="383" spans="1:4" ht="13.5" thickTop="1" x14ac:dyDescent="0.2">
      <c r="A383" s="131"/>
      <c r="B383" s="131"/>
      <c r="C383" s="131"/>
      <c r="D383" s="131"/>
    </row>
    <row r="384" spans="1:4" x14ac:dyDescent="0.2">
      <c r="A384" s="126" t="s">
        <v>718</v>
      </c>
    </row>
    <row r="385" spans="1:12" ht="13.5" x14ac:dyDescent="0.2">
      <c r="A385" s="385" t="s">
        <v>691</v>
      </c>
      <c r="B385" s="385"/>
      <c r="C385" s="131"/>
      <c r="D385" s="131"/>
      <c r="E385" s="131"/>
      <c r="F385" s="131"/>
      <c r="G385" s="131"/>
      <c r="H385" s="384"/>
      <c r="I385" s="384"/>
      <c r="J385" s="131"/>
      <c r="K385" s="131"/>
      <c r="L385" s="131"/>
    </row>
    <row r="386" spans="1:12" x14ac:dyDescent="0.2">
      <c r="A386" s="131"/>
      <c r="B386" s="131"/>
      <c r="C386" s="131"/>
      <c r="D386" s="131"/>
      <c r="E386" s="131"/>
      <c r="F386" s="131"/>
      <c r="G386" s="131"/>
      <c r="H386" s="384"/>
      <c r="I386" s="384"/>
      <c r="J386" s="131"/>
      <c r="K386" s="131"/>
      <c r="L386" s="131"/>
    </row>
    <row r="387" spans="1:12" ht="13.5" x14ac:dyDescent="0.2">
      <c r="A387" s="154" t="s">
        <v>692</v>
      </c>
      <c r="B387" s="154" t="s">
        <v>693</v>
      </c>
      <c r="C387" s="154" t="s">
        <v>694</v>
      </c>
      <c r="D387" s="385" t="s">
        <v>695</v>
      </c>
      <c r="E387" s="385"/>
      <c r="F387" s="385"/>
      <c r="G387" s="385"/>
      <c r="H387" s="385"/>
      <c r="I387" s="386"/>
      <c r="J387" s="386"/>
      <c r="K387" s="386"/>
      <c r="L387" s="386"/>
    </row>
    <row r="388" spans="1:12" ht="23.1" customHeight="1" x14ac:dyDescent="0.2">
      <c r="A388" s="155" t="s">
        <v>696</v>
      </c>
      <c r="B388" s="152">
        <v>90</v>
      </c>
      <c r="C388" s="151" t="s">
        <v>697</v>
      </c>
      <c r="D388" s="387" t="s">
        <v>698</v>
      </c>
      <c r="E388" s="387"/>
      <c r="F388" s="387"/>
      <c r="G388" s="387"/>
      <c r="H388" s="387"/>
      <c r="I388" s="386"/>
      <c r="J388" s="386"/>
      <c r="K388" s="386"/>
      <c r="L388" s="386"/>
    </row>
    <row r="389" spans="1:12" ht="14.25" thickBot="1" x14ac:dyDescent="0.25">
      <c r="A389" s="192" t="s">
        <v>529</v>
      </c>
      <c r="B389" s="193" t="s">
        <v>529</v>
      </c>
      <c r="C389" s="194" t="s">
        <v>699</v>
      </c>
      <c r="D389" s="388"/>
      <c r="E389" s="388"/>
      <c r="F389" s="388"/>
      <c r="G389" s="388"/>
      <c r="H389" s="388"/>
      <c r="I389" s="386"/>
      <c r="J389" s="386"/>
      <c r="K389" s="386"/>
      <c r="L389" s="386"/>
    </row>
    <row r="390" spans="1:12" x14ac:dyDescent="0.2">
      <c r="A390" s="133"/>
      <c r="B390" s="131"/>
      <c r="C390" s="133"/>
      <c r="D390" s="133"/>
      <c r="E390" s="133"/>
      <c r="F390" s="133"/>
      <c r="G390" s="133"/>
      <c r="H390" s="390"/>
      <c r="I390" s="390"/>
      <c r="J390" s="133"/>
      <c r="K390" s="133"/>
      <c r="L390" s="133"/>
    </row>
    <row r="391" spans="1:12" ht="13.5" x14ac:dyDescent="0.2">
      <c r="A391" s="154" t="s">
        <v>692</v>
      </c>
      <c r="B391" s="154" t="s">
        <v>693</v>
      </c>
      <c r="C391" s="154" t="s">
        <v>694</v>
      </c>
      <c r="D391" s="385" t="s">
        <v>695</v>
      </c>
      <c r="E391" s="385"/>
      <c r="F391" s="385"/>
      <c r="G391" s="385"/>
      <c r="H391" s="385"/>
      <c r="I391" s="386"/>
      <c r="J391" s="386"/>
      <c r="K391" s="386"/>
      <c r="L391" s="386"/>
    </row>
    <row r="392" spans="1:12" ht="93" customHeight="1" x14ac:dyDescent="0.2">
      <c r="A392" s="155" t="s">
        <v>700</v>
      </c>
      <c r="B392" s="152">
        <v>124</v>
      </c>
      <c r="C392" s="151" t="s">
        <v>529</v>
      </c>
      <c r="D392" s="387" t="s">
        <v>721</v>
      </c>
      <c r="E392" s="387"/>
      <c r="F392" s="387"/>
      <c r="G392" s="387"/>
      <c r="H392" s="387"/>
      <c r="I392" s="386"/>
      <c r="J392" s="386"/>
      <c r="K392" s="386"/>
      <c r="L392" s="386"/>
    </row>
    <row r="393" spans="1:12" ht="14.25" thickBot="1" x14ac:dyDescent="0.25">
      <c r="A393" s="192" t="s">
        <v>701</v>
      </c>
      <c r="B393" s="195">
        <v>109</v>
      </c>
      <c r="C393" s="194" t="s">
        <v>702</v>
      </c>
      <c r="D393" s="388"/>
      <c r="E393" s="388"/>
      <c r="F393" s="388"/>
      <c r="G393" s="388"/>
      <c r="H393" s="388"/>
      <c r="I393" s="386"/>
      <c r="J393" s="386"/>
      <c r="K393" s="386"/>
      <c r="L393" s="386"/>
    </row>
    <row r="394" spans="1:12" x14ac:dyDescent="0.2">
      <c r="A394" s="133"/>
      <c r="B394" s="131"/>
      <c r="C394" s="133"/>
      <c r="D394" s="136"/>
      <c r="E394" s="136"/>
      <c r="F394" s="136"/>
      <c r="G394" s="136"/>
      <c r="H394" s="389"/>
      <c r="I394" s="389"/>
      <c r="J394" s="136"/>
      <c r="K394" s="136"/>
      <c r="L394" s="136"/>
    </row>
    <row r="395" spans="1:12" ht="13.5" x14ac:dyDescent="0.2">
      <c r="A395" s="154" t="s">
        <v>692</v>
      </c>
      <c r="B395" s="154" t="s">
        <v>693</v>
      </c>
      <c r="C395" s="154" t="s">
        <v>694</v>
      </c>
      <c r="D395" s="385" t="s">
        <v>695</v>
      </c>
      <c r="E395" s="385"/>
      <c r="F395" s="385"/>
      <c r="G395" s="385"/>
      <c r="H395" s="385"/>
      <c r="I395" s="386"/>
      <c r="J395" s="386"/>
      <c r="K395" s="386"/>
      <c r="L395" s="386"/>
    </row>
    <row r="396" spans="1:12" ht="13.5" x14ac:dyDescent="0.2">
      <c r="A396" s="155" t="s">
        <v>703</v>
      </c>
      <c r="B396" s="152">
        <v>46</v>
      </c>
      <c r="C396" s="151" t="s">
        <v>704</v>
      </c>
      <c r="D396" s="387" t="s">
        <v>705</v>
      </c>
      <c r="E396" s="387"/>
      <c r="F396" s="387"/>
      <c r="G396" s="387"/>
      <c r="H396" s="387"/>
      <c r="I396" s="386"/>
      <c r="J396" s="386"/>
      <c r="K396" s="386"/>
      <c r="L396" s="386"/>
    </row>
    <row r="397" spans="1:12" ht="14.25" thickBot="1" x14ac:dyDescent="0.25">
      <c r="A397" s="192" t="s">
        <v>529</v>
      </c>
      <c r="B397" s="195" t="s">
        <v>529</v>
      </c>
      <c r="C397" s="194" t="s">
        <v>706</v>
      </c>
      <c r="D397" s="388"/>
      <c r="E397" s="388"/>
      <c r="F397" s="388"/>
      <c r="G397" s="388"/>
      <c r="H397" s="388"/>
      <c r="I397" s="386"/>
      <c r="J397" s="386"/>
      <c r="K397" s="386"/>
      <c r="L397" s="386"/>
    </row>
    <row r="398" spans="1:12" x14ac:dyDescent="0.2">
      <c r="A398" s="133"/>
      <c r="B398" s="131"/>
      <c r="C398" s="133"/>
      <c r="D398" s="136"/>
      <c r="E398" s="136"/>
      <c r="F398" s="136"/>
      <c r="G398" s="136"/>
      <c r="H398" s="389"/>
      <c r="I398" s="389"/>
      <c r="J398" s="136"/>
      <c r="K398" s="136"/>
      <c r="L398" s="136"/>
    </row>
    <row r="399" spans="1:12" ht="13.5" x14ac:dyDescent="0.2">
      <c r="A399" s="385" t="s">
        <v>102</v>
      </c>
      <c r="B399" s="385"/>
      <c r="C399" s="131"/>
      <c r="D399" s="390"/>
      <c r="E399" s="390"/>
      <c r="F399" s="390"/>
      <c r="G399" s="390"/>
      <c r="H399" s="390"/>
      <c r="I399" s="386"/>
      <c r="J399" s="386"/>
      <c r="K399" s="386"/>
      <c r="L399" s="386"/>
    </row>
    <row r="400" spans="1:12" x14ac:dyDescent="0.2">
      <c r="A400" s="133"/>
      <c r="B400" s="131"/>
      <c r="C400" s="131"/>
      <c r="D400" s="390"/>
      <c r="E400" s="390"/>
      <c r="F400" s="390"/>
      <c r="G400" s="390"/>
      <c r="H400" s="390"/>
      <c r="I400" s="386"/>
      <c r="J400" s="386"/>
      <c r="K400" s="386"/>
      <c r="L400" s="386"/>
    </row>
    <row r="401" spans="1:12" ht="13.5" x14ac:dyDescent="0.2">
      <c r="A401" s="154" t="s">
        <v>692</v>
      </c>
      <c r="B401" s="154" t="s">
        <v>693</v>
      </c>
      <c r="C401" s="154" t="s">
        <v>694</v>
      </c>
      <c r="D401" s="385" t="s">
        <v>695</v>
      </c>
      <c r="E401" s="385"/>
      <c r="F401" s="385"/>
      <c r="G401" s="385"/>
      <c r="H401" s="385"/>
      <c r="I401" s="386"/>
      <c r="J401" s="386"/>
      <c r="K401" s="386"/>
      <c r="L401" s="386"/>
    </row>
    <row r="402" spans="1:12" ht="54" x14ac:dyDescent="0.2">
      <c r="A402" s="155" t="s">
        <v>707</v>
      </c>
      <c r="B402" s="152" t="s">
        <v>708</v>
      </c>
      <c r="C402" s="155" t="s">
        <v>709</v>
      </c>
      <c r="D402" s="387" t="s">
        <v>710</v>
      </c>
      <c r="E402" s="387"/>
      <c r="F402" s="387"/>
      <c r="G402" s="387"/>
      <c r="H402" s="387"/>
      <c r="I402" s="386"/>
      <c r="J402" s="386"/>
      <c r="K402" s="386"/>
      <c r="L402" s="386"/>
    </row>
    <row r="403" spans="1:12" ht="75" customHeight="1" x14ac:dyDescent="0.2">
      <c r="A403" s="155" t="s">
        <v>711</v>
      </c>
      <c r="B403" s="152" t="s">
        <v>712</v>
      </c>
      <c r="C403" s="155" t="s">
        <v>713</v>
      </c>
      <c r="D403" s="387"/>
      <c r="E403" s="387"/>
      <c r="F403" s="387"/>
      <c r="G403" s="387"/>
      <c r="H403" s="387"/>
      <c r="I403" s="386"/>
      <c r="J403" s="386"/>
      <c r="K403" s="386"/>
      <c r="L403" s="386"/>
    </row>
    <row r="404" spans="1:12" ht="14.25" thickBot="1" x14ac:dyDescent="0.25">
      <c r="A404" s="192" t="s">
        <v>529</v>
      </c>
      <c r="B404" s="195"/>
      <c r="C404" s="194" t="s">
        <v>520</v>
      </c>
      <c r="D404" s="388"/>
      <c r="E404" s="388"/>
      <c r="F404" s="388"/>
      <c r="G404" s="388"/>
      <c r="H404" s="388"/>
      <c r="I404" s="386"/>
      <c r="J404" s="386"/>
      <c r="K404" s="386"/>
      <c r="L404" s="386"/>
    </row>
    <row r="405" spans="1:12" x14ac:dyDescent="0.2">
      <c r="A405" s="131"/>
      <c r="B405" s="131"/>
      <c r="C405" s="131"/>
      <c r="D405" s="131"/>
      <c r="E405" s="131"/>
      <c r="F405" s="131"/>
      <c r="G405" s="131"/>
      <c r="H405" s="384"/>
      <c r="I405" s="384"/>
      <c r="J405" s="131"/>
      <c r="K405" s="131"/>
      <c r="L405" s="131"/>
    </row>
    <row r="406" spans="1:12" ht="13.5" x14ac:dyDescent="0.2">
      <c r="A406" s="154" t="s">
        <v>692</v>
      </c>
      <c r="B406" s="154" t="s">
        <v>693</v>
      </c>
      <c r="C406" s="154" t="s">
        <v>694</v>
      </c>
      <c r="D406" s="385" t="s">
        <v>695</v>
      </c>
      <c r="E406" s="385"/>
      <c r="F406" s="385"/>
      <c r="G406" s="385"/>
      <c r="H406" s="385"/>
      <c r="I406" s="386"/>
      <c r="J406" s="386"/>
      <c r="K406" s="386"/>
      <c r="L406" s="386"/>
    </row>
    <row r="407" spans="1:12" ht="47.45" customHeight="1" x14ac:dyDescent="0.2">
      <c r="A407" s="155" t="s">
        <v>714</v>
      </c>
      <c r="B407" s="152">
        <v>13</v>
      </c>
      <c r="C407" s="151" t="s">
        <v>511</v>
      </c>
      <c r="D407" s="387" t="s">
        <v>715</v>
      </c>
      <c r="E407" s="387"/>
      <c r="F407" s="387"/>
      <c r="G407" s="387"/>
      <c r="H407" s="387"/>
      <c r="I407" s="386"/>
      <c r="J407" s="386"/>
      <c r="K407" s="386"/>
      <c r="L407" s="386"/>
    </row>
    <row r="408" spans="1:12" ht="27.75" thickBot="1" x14ac:dyDescent="0.25">
      <c r="A408" s="192" t="s">
        <v>716</v>
      </c>
      <c r="B408" s="195">
        <v>23</v>
      </c>
      <c r="C408" s="194" t="s">
        <v>717</v>
      </c>
      <c r="D408" s="388"/>
      <c r="E408" s="388"/>
      <c r="F408" s="388"/>
      <c r="G408" s="388"/>
      <c r="H408" s="388"/>
      <c r="I408" s="386"/>
      <c r="J408" s="386"/>
      <c r="K408" s="386"/>
      <c r="L408" s="386"/>
    </row>
  </sheetData>
  <mergeCells count="88">
    <mergeCell ref="G93:G94"/>
    <mergeCell ref="A1:I12"/>
    <mergeCell ref="B76:G76"/>
    <mergeCell ref="A77:A78"/>
    <mergeCell ref="C77:C78"/>
    <mergeCell ref="D77:D78"/>
    <mergeCell ref="E77:E78"/>
    <mergeCell ref="F77:F78"/>
    <mergeCell ref="G77:G78"/>
    <mergeCell ref="A144:A146"/>
    <mergeCell ref="B144:B146"/>
    <mergeCell ref="C144:C146"/>
    <mergeCell ref="D144:D146"/>
    <mergeCell ref="B92:F92"/>
    <mergeCell ref="A93:A94"/>
    <mergeCell ref="C93:C94"/>
    <mergeCell ref="D93:D94"/>
    <mergeCell ref="E93:E94"/>
    <mergeCell ref="F93:F94"/>
    <mergeCell ref="A161:A163"/>
    <mergeCell ref="B161:B163"/>
    <mergeCell ref="C161:C163"/>
    <mergeCell ref="D161:D163"/>
    <mergeCell ref="A176:A178"/>
    <mergeCell ref="B176:B178"/>
    <mergeCell ref="C176:C178"/>
    <mergeCell ref="D176:D178"/>
    <mergeCell ref="A186:A188"/>
    <mergeCell ref="B186:B188"/>
    <mergeCell ref="C186:C188"/>
    <mergeCell ref="D186:D188"/>
    <mergeCell ref="A202:A204"/>
    <mergeCell ref="B202:B204"/>
    <mergeCell ref="C202:C204"/>
    <mergeCell ref="D202:D204"/>
    <mergeCell ref="A238:A240"/>
    <mergeCell ref="B238:B240"/>
    <mergeCell ref="C238:C240"/>
    <mergeCell ref="D238:D240"/>
    <mergeCell ref="A215:A217"/>
    <mergeCell ref="B215:B217"/>
    <mergeCell ref="C215:C217"/>
    <mergeCell ref="D215:D217"/>
    <mergeCell ref="A227:A229"/>
    <mergeCell ref="B227:B229"/>
    <mergeCell ref="C227:C229"/>
    <mergeCell ref="D227:D229"/>
    <mergeCell ref="A385:B385"/>
    <mergeCell ref="H385:I385"/>
    <mergeCell ref="A272:A273"/>
    <mergeCell ref="B272:B273"/>
    <mergeCell ref="D272:D273"/>
    <mergeCell ref="H386:I386"/>
    <mergeCell ref="D387:H387"/>
    <mergeCell ref="I387:L387"/>
    <mergeCell ref="D388:H389"/>
    <mergeCell ref="I388:L388"/>
    <mergeCell ref="I389:L389"/>
    <mergeCell ref="H390:I390"/>
    <mergeCell ref="D391:H391"/>
    <mergeCell ref="I391:L391"/>
    <mergeCell ref="D392:H393"/>
    <mergeCell ref="I392:L392"/>
    <mergeCell ref="I393:L393"/>
    <mergeCell ref="H394:I394"/>
    <mergeCell ref="D395:H395"/>
    <mergeCell ref="I395:L395"/>
    <mergeCell ref="D396:H397"/>
    <mergeCell ref="I396:L396"/>
    <mergeCell ref="I397:L397"/>
    <mergeCell ref="H398:I398"/>
    <mergeCell ref="A399:B399"/>
    <mergeCell ref="D399:H399"/>
    <mergeCell ref="I399:L399"/>
    <mergeCell ref="D400:H400"/>
    <mergeCell ref="I400:L400"/>
    <mergeCell ref="D401:H401"/>
    <mergeCell ref="I401:L401"/>
    <mergeCell ref="D402:H404"/>
    <mergeCell ref="I402:L402"/>
    <mergeCell ref="I403:L403"/>
    <mergeCell ref="I404:L404"/>
    <mergeCell ref="H405:I405"/>
    <mergeCell ref="D406:H406"/>
    <mergeCell ref="I406:L406"/>
    <mergeCell ref="D407:H408"/>
    <mergeCell ref="I407:L407"/>
    <mergeCell ref="I408:L408"/>
  </mergeCells>
  <pageMargins left="0.7" right="0.7" top="0.75" bottom="0.75" header="0.3" footer="0.3"/>
  <pageSetup paperSize="9" scale="3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9</vt:i4>
      </vt:variant>
    </vt:vector>
  </HeadingPairs>
  <TitlesOfParts>
    <vt:vector size="16" baseType="lpstr">
      <vt:lpstr>Opći podaci</vt:lpstr>
      <vt:lpstr>Bilanca</vt:lpstr>
      <vt:lpstr>RDG</vt:lpstr>
      <vt:lpstr>NT_I</vt:lpstr>
      <vt:lpstr>NT_D</vt:lpstr>
      <vt:lpstr>PK</vt:lpstr>
      <vt:lpstr>Bilješke</vt:lpstr>
      <vt:lpstr>Bilješke!_Hlk128355215</vt:lpstr>
      <vt:lpstr>Bilješke!_Hlk133667614</vt:lpstr>
      <vt:lpstr>Bilješke!OLE_LINK2</vt:lpstr>
      <vt:lpstr>Bilanca!Podrucje_ispisa</vt:lpstr>
      <vt:lpstr>Bilješke!Podrucje_ispisa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Seletkovic</cp:lastModifiedBy>
  <cp:lastPrinted>2023-04-08T22:48:59Z</cp:lastPrinted>
  <dcterms:created xsi:type="dcterms:W3CDTF">2008-10-17T11:51:54Z</dcterms:created>
  <dcterms:modified xsi:type="dcterms:W3CDTF">2024-04-29T15:03:54Z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